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DY\Desktop\Internship\New folder\"/>
    </mc:Choice>
  </mc:AlternateContent>
  <xr:revisionPtr revIDLastSave="0" documentId="13_ncr:9_{60DC5F74-834F-4918-8F98-D9EB313AD501}" xr6:coauthVersionLast="47" xr6:coauthVersionMax="47" xr10:uidLastSave="{00000000-0000-0000-0000-000000000000}"/>
  <bookViews>
    <workbookView xWindow="-108" yWindow="-108" windowWidth="23256" windowHeight="12456" xr2:uid="{C9EC81DA-FA9E-41FD-BEEF-6836633DBA73}"/>
  </bookViews>
  <sheets>
    <sheet name="cleaned_startup_data" sheetId="1" r:id="rId1"/>
  </sheets>
  <calcPr calcId="0"/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4" i="1"/>
  <c r="P3" i="1"/>
  <c r="P2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" i="1"/>
  <c r="O9" i="1"/>
  <c r="O8" i="1"/>
  <c r="O7" i="1"/>
  <c r="O6" i="1"/>
  <c r="O5" i="1"/>
  <c r="O4" i="1"/>
  <c r="O3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4" i="1"/>
  <c r="M3" i="1"/>
  <c r="M2" i="1"/>
  <c r="L4" i="1"/>
  <c r="L3" i="1"/>
  <c r="L323" i="1"/>
  <c r="L475" i="1"/>
  <c r="L971" i="1"/>
  <c r="K28" i="1"/>
  <c r="L28" i="1" s="1"/>
  <c r="K36" i="1"/>
  <c r="L36" i="1" s="1"/>
  <c r="K56" i="1"/>
  <c r="L56" i="1" s="1"/>
  <c r="K67" i="1"/>
  <c r="L67" i="1" s="1"/>
  <c r="K84" i="1"/>
  <c r="L84" i="1" s="1"/>
  <c r="K92" i="1"/>
  <c r="L92" i="1" s="1"/>
  <c r="K115" i="1"/>
  <c r="L115" i="1" s="1"/>
  <c r="K131" i="1"/>
  <c r="L131" i="1" s="1"/>
  <c r="K135" i="1"/>
  <c r="L135" i="1" s="1"/>
  <c r="K164" i="1"/>
  <c r="L164" i="1" s="1"/>
  <c r="K167" i="1"/>
  <c r="L167" i="1" s="1"/>
  <c r="K195" i="1"/>
  <c r="L195" i="1" s="1"/>
  <c r="K199" i="1"/>
  <c r="L199" i="1" s="1"/>
  <c r="K223" i="1"/>
  <c r="L223" i="1" s="1"/>
  <c r="K228" i="1"/>
  <c r="L228" i="1" s="1"/>
  <c r="K251" i="1"/>
  <c r="L251" i="1" s="1"/>
  <c r="K267" i="1"/>
  <c r="L267" i="1" s="1"/>
  <c r="K271" i="1"/>
  <c r="L271" i="1" s="1"/>
  <c r="K283" i="1"/>
  <c r="L283" i="1" s="1"/>
  <c r="K287" i="1"/>
  <c r="L287" i="1" s="1"/>
  <c r="K300" i="1"/>
  <c r="L300" i="1" s="1"/>
  <c r="K323" i="1"/>
  <c r="K335" i="1"/>
  <c r="L335" i="1" s="1"/>
  <c r="K340" i="1"/>
  <c r="L340" i="1" s="1"/>
  <c r="K351" i="1"/>
  <c r="L351" i="1" s="1"/>
  <c r="K356" i="1"/>
  <c r="L356" i="1" s="1"/>
  <c r="K368" i="1"/>
  <c r="L368" i="1" s="1"/>
  <c r="K372" i="1"/>
  <c r="L372" i="1" s="1"/>
  <c r="K387" i="1"/>
  <c r="L387" i="1" s="1"/>
  <c r="K391" i="1"/>
  <c r="L391" i="1" s="1"/>
  <c r="K404" i="1"/>
  <c r="L404" i="1" s="1"/>
  <c r="K407" i="1"/>
  <c r="L407" i="1" s="1"/>
  <c r="K420" i="1"/>
  <c r="L420" i="1" s="1"/>
  <c r="K423" i="1"/>
  <c r="L423" i="1" s="1"/>
  <c r="K436" i="1"/>
  <c r="L436" i="1" s="1"/>
  <c r="K443" i="1"/>
  <c r="L443" i="1" s="1"/>
  <c r="K455" i="1"/>
  <c r="L455" i="1" s="1"/>
  <c r="K459" i="1"/>
  <c r="L459" i="1" s="1"/>
  <c r="K471" i="1"/>
  <c r="L471" i="1" s="1"/>
  <c r="K475" i="1"/>
  <c r="K487" i="1"/>
  <c r="L487" i="1" s="1"/>
  <c r="K492" i="1"/>
  <c r="L492" i="1" s="1"/>
  <c r="K507" i="1"/>
  <c r="L507" i="1" s="1"/>
  <c r="K523" i="1"/>
  <c r="L523" i="1" s="1"/>
  <c r="K527" i="1"/>
  <c r="L527" i="1" s="1"/>
  <c r="K539" i="1"/>
  <c r="L539" i="1" s="1"/>
  <c r="K543" i="1"/>
  <c r="L543" i="1" s="1"/>
  <c r="K556" i="1"/>
  <c r="L556" i="1" s="1"/>
  <c r="K579" i="1"/>
  <c r="L579" i="1" s="1"/>
  <c r="K591" i="1"/>
  <c r="L591" i="1" s="1"/>
  <c r="K596" i="1"/>
  <c r="L596" i="1" s="1"/>
  <c r="K607" i="1"/>
  <c r="L607" i="1" s="1"/>
  <c r="K612" i="1"/>
  <c r="L612" i="1" s="1"/>
  <c r="K624" i="1"/>
  <c r="L624" i="1" s="1"/>
  <c r="K628" i="1"/>
  <c r="L628" i="1" s="1"/>
  <c r="K643" i="1"/>
  <c r="L643" i="1" s="1"/>
  <c r="K647" i="1"/>
  <c r="L647" i="1" s="1"/>
  <c r="K660" i="1"/>
  <c r="L660" i="1" s="1"/>
  <c r="K663" i="1"/>
  <c r="L663" i="1" s="1"/>
  <c r="K676" i="1"/>
  <c r="L676" i="1" s="1"/>
  <c r="K679" i="1"/>
  <c r="L679" i="1" s="1"/>
  <c r="K692" i="1"/>
  <c r="L692" i="1" s="1"/>
  <c r="K699" i="1"/>
  <c r="L699" i="1" s="1"/>
  <c r="K711" i="1"/>
  <c r="L711" i="1" s="1"/>
  <c r="K715" i="1"/>
  <c r="L715" i="1" s="1"/>
  <c r="K727" i="1"/>
  <c r="L727" i="1" s="1"/>
  <c r="K731" i="1"/>
  <c r="L731" i="1" s="1"/>
  <c r="K743" i="1"/>
  <c r="L743" i="1" s="1"/>
  <c r="K748" i="1"/>
  <c r="L748" i="1" s="1"/>
  <c r="K763" i="1"/>
  <c r="L763" i="1" s="1"/>
  <c r="K779" i="1"/>
  <c r="L779" i="1" s="1"/>
  <c r="K783" i="1"/>
  <c r="L783" i="1" s="1"/>
  <c r="K795" i="1"/>
  <c r="L795" i="1" s="1"/>
  <c r="K799" i="1"/>
  <c r="L799" i="1" s="1"/>
  <c r="K812" i="1"/>
  <c r="L812" i="1" s="1"/>
  <c r="K835" i="1"/>
  <c r="L835" i="1" s="1"/>
  <c r="K847" i="1"/>
  <c r="L847" i="1" s="1"/>
  <c r="K852" i="1"/>
  <c r="L852" i="1" s="1"/>
  <c r="K863" i="1"/>
  <c r="L863" i="1" s="1"/>
  <c r="K868" i="1"/>
  <c r="L868" i="1" s="1"/>
  <c r="K880" i="1"/>
  <c r="L880" i="1" s="1"/>
  <c r="K884" i="1"/>
  <c r="L884" i="1" s="1"/>
  <c r="K899" i="1"/>
  <c r="L899" i="1" s="1"/>
  <c r="K903" i="1"/>
  <c r="L903" i="1" s="1"/>
  <c r="K916" i="1"/>
  <c r="L916" i="1" s="1"/>
  <c r="K919" i="1"/>
  <c r="L919" i="1" s="1"/>
  <c r="K932" i="1"/>
  <c r="L932" i="1" s="1"/>
  <c r="K935" i="1"/>
  <c r="L935" i="1" s="1"/>
  <c r="K948" i="1"/>
  <c r="L948" i="1" s="1"/>
  <c r="K955" i="1"/>
  <c r="L955" i="1" s="1"/>
  <c r="K967" i="1"/>
  <c r="L967" i="1" s="1"/>
  <c r="K971" i="1"/>
  <c r="K983" i="1"/>
  <c r="L983" i="1" s="1"/>
  <c r="K987" i="1"/>
  <c r="L987" i="1" s="1"/>
  <c r="K999" i="1"/>
  <c r="L999" i="1" s="1"/>
  <c r="K3" i="1"/>
  <c r="J9" i="1"/>
  <c r="K9" i="1" s="1"/>
  <c r="L9" i="1" s="1"/>
  <c r="J10" i="1"/>
  <c r="K10" i="1" s="1"/>
  <c r="L10" i="1" s="1"/>
  <c r="J11" i="1"/>
  <c r="K11" i="1" s="1"/>
  <c r="L11" i="1" s="1"/>
  <c r="J12" i="1"/>
  <c r="K12" i="1" s="1"/>
  <c r="L12" i="1" s="1"/>
  <c r="J13" i="1"/>
  <c r="K13" i="1" s="1"/>
  <c r="L13" i="1" s="1"/>
  <c r="J14" i="1"/>
  <c r="K14" i="1" s="1"/>
  <c r="L14" i="1" s="1"/>
  <c r="J15" i="1"/>
  <c r="K15" i="1" s="1"/>
  <c r="L15" i="1" s="1"/>
  <c r="J16" i="1"/>
  <c r="K16" i="1" s="1"/>
  <c r="L16" i="1" s="1"/>
  <c r="J17" i="1"/>
  <c r="K17" i="1" s="1"/>
  <c r="L17" i="1" s="1"/>
  <c r="J18" i="1"/>
  <c r="K18" i="1" s="1"/>
  <c r="L18" i="1" s="1"/>
  <c r="J19" i="1"/>
  <c r="K19" i="1" s="1"/>
  <c r="L19" i="1" s="1"/>
  <c r="J20" i="1"/>
  <c r="K20" i="1" s="1"/>
  <c r="L20" i="1" s="1"/>
  <c r="J21" i="1"/>
  <c r="K21" i="1" s="1"/>
  <c r="L21" i="1" s="1"/>
  <c r="J22" i="1"/>
  <c r="K22" i="1" s="1"/>
  <c r="L22" i="1" s="1"/>
  <c r="J23" i="1"/>
  <c r="K23" i="1" s="1"/>
  <c r="L23" i="1" s="1"/>
  <c r="J24" i="1"/>
  <c r="K24" i="1" s="1"/>
  <c r="L24" i="1" s="1"/>
  <c r="J25" i="1"/>
  <c r="K25" i="1" s="1"/>
  <c r="L25" i="1" s="1"/>
  <c r="J26" i="1"/>
  <c r="K26" i="1" s="1"/>
  <c r="L26" i="1" s="1"/>
  <c r="J27" i="1"/>
  <c r="K27" i="1" s="1"/>
  <c r="L27" i="1" s="1"/>
  <c r="J28" i="1"/>
  <c r="J29" i="1"/>
  <c r="K29" i="1" s="1"/>
  <c r="L29" i="1" s="1"/>
  <c r="J30" i="1"/>
  <c r="K30" i="1" s="1"/>
  <c r="L30" i="1" s="1"/>
  <c r="J31" i="1"/>
  <c r="K31" i="1" s="1"/>
  <c r="L31" i="1" s="1"/>
  <c r="J32" i="1"/>
  <c r="K32" i="1" s="1"/>
  <c r="L32" i="1" s="1"/>
  <c r="J33" i="1"/>
  <c r="K33" i="1" s="1"/>
  <c r="L33" i="1" s="1"/>
  <c r="J34" i="1"/>
  <c r="K34" i="1" s="1"/>
  <c r="L34" i="1" s="1"/>
  <c r="J35" i="1"/>
  <c r="K35" i="1" s="1"/>
  <c r="L35" i="1" s="1"/>
  <c r="J36" i="1"/>
  <c r="J37" i="1"/>
  <c r="K37" i="1" s="1"/>
  <c r="L37" i="1" s="1"/>
  <c r="J38" i="1"/>
  <c r="K38" i="1" s="1"/>
  <c r="L38" i="1" s="1"/>
  <c r="J39" i="1"/>
  <c r="K39" i="1" s="1"/>
  <c r="L39" i="1" s="1"/>
  <c r="J40" i="1"/>
  <c r="K40" i="1" s="1"/>
  <c r="L40" i="1" s="1"/>
  <c r="J41" i="1"/>
  <c r="K41" i="1" s="1"/>
  <c r="L41" i="1" s="1"/>
  <c r="J42" i="1"/>
  <c r="K42" i="1" s="1"/>
  <c r="L42" i="1" s="1"/>
  <c r="J43" i="1"/>
  <c r="K43" i="1" s="1"/>
  <c r="L43" i="1" s="1"/>
  <c r="J44" i="1"/>
  <c r="K44" i="1" s="1"/>
  <c r="L44" i="1" s="1"/>
  <c r="J45" i="1"/>
  <c r="K45" i="1" s="1"/>
  <c r="L45" i="1" s="1"/>
  <c r="J46" i="1"/>
  <c r="K46" i="1" s="1"/>
  <c r="L46" i="1" s="1"/>
  <c r="J47" i="1"/>
  <c r="K47" i="1" s="1"/>
  <c r="L47" i="1" s="1"/>
  <c r="J48" i="1"/>
  <c r="K48" i="1" s="1"/>
  <c r="L48" i="1" s="1"/>
  <c r="J49" i="1"/>
  <c r="K49" i="1" s="1"/>
  <c r="L49" i="1" s="1"/>
  <c r="J50" i="1"/>
  <c r="K50" i="1" s="1"/>
  <c r="L50" i="1" s="1"/>
  <c r="J51" i="1"/>
  <c r="K51" i="1" s="1"/>
  <c r="L51" i="1" s="1"/>
  <c r="J52" i="1"/>
  <c r="K52" i="1" s="1"/>
  <c r="L52" i="1" s="1"/>
  <c r="J53" i="1"/>
  <c r="K53" i="1" s="1"/>
  <c r="L53" i="1" s="1"/>
  <c r="J54" i="1"/>
  <c r="K54" i="1" s="1"/>
  <c r="L54" i="1" s="1"/>
  <c r="J55" i="1"/>
  <c r="K55" i="1" s="1"/>
  <c r="L55" i="1" s="1"/>
  <c r="J56" i="1"/>
  <c r="J57" i="1"/>
  <c r="K57" i="1" s="1"/>
  <c r="L57" i="1" s="1"/>
  <c r="J58" i="1"/>
  <c r="K58" i="1" s="1"/>
  <c r="L58" i="1" s="1"/>
  <c r="J59" i="1"/>
  <c r="K59" i="1" s="1"/>
  <c r="L59" i="1" s="1"/>
  <c r="J60" i="1"/>
  <c r="K60" i="1" s="1"/>
  <c r="L60" i="1" s="1"/>
  <c r="J61" i="1"/>
  <c r="K61" i="1" s="1"/>
  <c r="L61" i="1" s="1"/>
  <c r="J62" i="1"/>
  <c r="K62" i="1" s="1"/>
  <c r="L62" i="1" s="1"/>
  <c r="J63" i="1"/>
  <c r="K63" i="1" s="1"/>
  <c r="L63" i="1" s="1"/>
  <c r="J64" i="1"/>
  <c r="K64" i="1" s="1"/>
  <c r="L64" i="1" s="1"/>
  <c r="J65" i="1"/>
  <c r="K65" i="1" s="1"/>
  <c r="L65" i="1" s="1"/>
  <c r="J66" i="1"/>
  <c r="K66" i="1" s="1"/>
  <c r="L66" i="1" s="1"/>
  <c r="J67" i="1"/>
  <c r="J68" i="1"/>
  <c r="K68" i="1" s="1"/>
  <c r="L68" i="1" s="1"/>
  <c r="J69" i="1"/>
  <c r="K69" i="1" s="1"/>
  <c r="L69" i="1" s="1"/>
  <c r="J70" i="1"/>
  <c r="K70" i="1" s="1"/>
  <c r="L70" i="1" s="1"/>
  <c r="J71" i="1"/>
  <c r="K71" i="1" s="1"/>
  <c r="L71" i="1" s="1"/>
  <c r="J72" i="1"/>
  <c r="K72" i="1" s="1"/>
  <c r="L72" i="1" s="1"/>
  <c r="J73" i="1"/>
  <c r="K73" i="1" s="1"/>
  <c r="L73" i="1" s="1"/>
  <c r="J74" i="1"/>
  <c r="K74" i="1" s="1"/>
  <c r="L74" i="1" s="1"/>
  <c r="J75" i="1"/>
  <c r="K75" i="1" s="1"/>
  <c r="L75" i="1" s="1"/>
  <c r="J76" i="1"/>
  <c r="K76" i="1" s="1"/>
  <c r="L76" i="1" s="1"/>
  <c r="J77" i="1"/>
  <c r="K77" i="1" s="1"/>
  <c r="L77" i="1" s="1"/>
  <c r="J78" i="1"/>
  <c r="K78" i="1" s="1"/>
  <c r="L78" i="1" s="1"/>
  <c r="J79" i="1"/>
  <c r="K79" i="1" s="1"/>
  <c r="L79" i="1" s="1"/>
  <c r="J80" i="1"/>
  <c r="K80" i="1" s="1"/>
  <c r="L80" i="1" s="1"/>
  <c r="J81" i="1"/>
  <c r="K81" i="1" s="1"/>
  <c r="L81" i="1" s="1"/>
  <c r="J82" i="1"/>
  <c r="K82" i="1" s="1"/>
  <c r="L82" i="1" s="1"/>
  <c r="J83" i="1"/>
  <c r="K83" i="1" s="1"/>
  <c r="L83" i="1" s="1"/>
  <c r="J84" i="1"/>
  <c r="J85" i="1"/>
  <c r="K85" i="1" s="1"/>
  <c r="L85" i="1" s="1"/>
  <c r="J86" i="1"/>
  <c r="K86" i="1" s="1"/>
  <c r="L86" i="1" s="1"/>
  <c r="J87" i="1"/>
  <c r="K87" i="1" s="1"/>
  <c r="L87" i="1" s="1"/>
  <c r="J88" i="1"/>
  <c r="K88" i="1" s="1"/>
  <c r="L88" i="1" s="1"/>
  <c r="J89" i="1"/>
  <c r="K89" i="1" s="1"/>
  <c r="L89" i="1" s="1"/>
  <c r="J90" i="1"/>
  <c r="K90" i="1" s="1"/>
  <c r="L90" i="1" s="1"/>
  <c r="J91" i="1"/>
  <c r="K91" i="1" s="1"/>
  <c r="L91" i="1" s="1"/>
  <c r="J92" i="1"/>
  <c r="J93" i="1"/>
  <c r="K93" i="1" s="1"/>
  <c r="L93" i="1" s="1"/>
  <c r="J94" i="1"/>
  <c r="K94" i="1" s="1"/>
  <c r="L94" i="1" s="1"/>
  <c r="J95" i="1"/>
  <c r="K95" i="1" s="1"/>
  <c r="L95" i="1" s="1"/>
  <c r="J96" i="1"/>
  <c r="K96" i="1" s="1"/>
  <c r="L96" i="1" s="1"/>
  <c r="J97" i="1"/>
  <c r="K97" i="1" s="1"/>
  <c r="L97" i="1" s="1"/>
  <c r="J98" i="1"/>
  <c r="K98" i="1" s="1"/>
  <c r="L98" i="1" s="1"/>
  <c r="J99" i="1"/>
  <c r="K99" i="1" s="1"/>
  <c r="L99" i="1" s="1"/>
  <c r="J100" i="1"/>
  <c r="K100" i="1" s="1"/>
  <c r="L100" i="1" s="1"/>
  <c r="J101" i="1"/>
  <c r="K101" i="1" s="1"/>
  <c r="L101" i="1" s="1"/>
  <c r="J102" i="1"/>
  <c r="K102" i="1" s="1"/>
  <c r="L102" i="1" s="1"/>
  <c r="J103" i="1"/>
  <c r="K103" i="1" s="1"/>
  <c r="L103" i="1" s="1"/>
  <c r="J104" i="1"/>
  <c r="K104" i="1" s="1"/>
  <c r="L104" i="1" s="1"/>
  <c r="J105" i="1"/>
  <c r="K105" i="1" s="1"/>
  <c r="L105" i="1" s="1"/>
  <c r="J106" i="1"/>
  <c r="K106" i="1" s="1"/>
  <c r="L106" i="1" s="1"/>
  <c r="J107" i="1"/>
  <c r="K107" i="1" s="1"/>
  <c r="L107" i="1" s="1"/>
  <c r="J108" i="1"/>
  <c r="K108" i="1" s="1"/>
  <c r="L108" i="1" s="1"/>
  <c r="J109" i="1"/>
  <c r="K109" i="1" s="1"/>
  <c r="L109" i="1" s="1"/>
  <c r="J110" i="1"/>
  <c r="K110" i="1" s="1"/>
  <c r="L110" i="1" s="1"/>
  <c r="J111" i="1"/>
  <c r="K111" i="1" s="1"/>
  <c r="L111" i="1" s="1"/>
  <c r="J112" i="1"/>
  <c r="K112" i="1" s="1"/>
  <c r="L112" i="1" s="1"/>
  <c r="J113" i="1"/>
  <c r="K113" i="1" s="1"/>
  <c r="L113" i="1" s="1"/>
  <c r="J114" i="1"/>
  <c r="K114" i="1" s="1"/>
  <c r="L114" i="1" s="1"/>
  <c r="J115" i="1"/>
  <c r="J116" i="1"/>
  <c r="K116" i="1" s="1"/>
  <c r="L116" i="1" s="1"/>
  <c r="J117" i="1"/>
  <c r="K117" i="1" s="1"/>
  <c r="L117" i="1" s="1"/>
  <c r="J118" i="1"/>
  <c r="K118" i="1" s="1"/>
  <c r="L118" i="1" s="1"/>
  <c r="J119" i="1"/>
  <c r="K119" i="1" s="1"/>
  <c r="L119" i="1" s="1"/>
  <c r="J120" i="1"/>
  <c r="K120" i="1" s="1"/>
  <c r="L120" i="1" s="1"/>
  <c r="J121" i="1"/>
  <c r="K121" i="1" s="1"/>
  <c r="L121" i="1" s="1"/>
  <c r="J122" i="1"/>
  <c r="K122" i="1" s="1"/>
  <c r="L122" i="1" s="1"/>
  <c r="J123" i="1"/>
  <c r="K123" i="1" s="1"/>
  <c r="L123" i="1" s="1"/>
  <c r="J124" i="1"/>
  <c r="K124" i="1" s="1"/>
  <c r="L124" i="1" s="1"/>
  <c r="J125" i="1"/>
  <c r="K125" i="1" s="1"/>
  <c r="L125" i="1" s="1"/>
  <c r="J126" i="1"/>
  <c r="K126" i="1" s="1"/>
  <c r="L126" i="1" s="1"/>
  <c r="J127" i="1"/>
  <c r="K127" i="1" s="1"/>
  <c r="L127" i="1" s="1"/>
  <c r="J128" i="1"/>
  <c r="K128" i="1" s="1"/>
  <c r="L128" i="1" s="1"/>
  <c r="J129" i="1"/>
  <c r="K129" i="1" s="1"/>
  <c r="L129" i="1" s="1"/>
  <c r="J130" i="1"/>
  <c r="K130" i="1" s="1"/>
  <c r="L130" i="1" s="1"/>
  <c r="J131" i="1"/>
  <c r="J132" i="1"/>
  <c r="K132" i="1" s="1"/>
  <c r="L132" i="1" s="1"/>
  <c r="J133" i="1"/>
  <c r="K133" i="1" s="1"/>
  <c r="L133" i="1" s="1"/>
  <c r="J134" i="1"/>
  <c r="K134" i="1" s="1"/>
  <c r="L134" i="1" s="1"/>
  <c r="J135" i="1"/>
  <c r="J136" i="1"/>
  <c r="K136" i="1" s="1"/>
  <c r="L136" i="1" s="1"/>
  <c r="J137" i="1"/>
  <c r="K137" i="1" s="1"/>
  <c r="L137" i="1" s="1"/>
  <c r="J138" i="1"/>
  <c r="K138" i="1" s="1"/>
  <c r="L138" i="1" s="1"/>
  <c r="J139" i="1"/>
  <c r="K139" i="1" s="1"/>
  <c r="L139" i="1" s="1"/>
  <c r="J140" i="1"/>
  <c r="K140" i="1" s="1"/>
  <c r="L140" i="1" s="1"/>
  <c r="J141" i="1"/>
  <c r="K141" i="1" s="1"/>
  <c r="L141" i="1" s="1"/>
  <c r="J142" i="1"/>
  <c r="K142" i="1" s="1"/>
  <c r="L142" i="1" s="1"/>
  <c r="J143" i="1"/>
  <c r="K143" i="1" s="1"/>
  <c r="L143" i="1" s="1"/>
  <c r="J144" i="1"/>
  <c r="K144" i="1" s="1"/>
  <c r="L144" i="1" s="1"/>
  <c r="J145" i="1"/>
  <c r="K145" i="1" s="1"/>
  <c r="L145" i="1" s="1"/>
  <c r="J146" i="1"/>
  <c r="K146" i="1" s="1"/>
  <c r="L146" i="1" s="1"/>
  <c r="J147" i="1"/>
  <c r="K147" i="1" s="1"/>
  <c r="L147" i="1" s="1"/>
  <c r="J148" i="1"/>
  <c r="K148" i="1" s="1"/>
  <c r="L148" i="1" s="1"/>
  <c r="J149" i="1"/>
  <c r="K149" i="1" s="1"/>
  <c r="L149" i="1" s="1"/>
  <c r="J150" i="1"/>
  <c r="K150" i="1" s="1"/>
  <c r="L150" i="1" s="1"/>
  <c r="J151" i="1"/>
  <c r="K151" i="1" s="1"/>
  <c r="L151" i="1" s="1"/>
  <c r="J152" i="1"/>
  <c r="K152" i="1" s="1"/>
  <c r="L152" i="1" s="1"/>
  <c r="J153" i="1"/>
  <c r="K153" i="1" s="1"/>
  <c r="L153" i="1" s="1"/>
  <c r="J154" i="1"/>
  <c r="K154" i="1" s="1"/>
  <c r="L154" i="1" s="1"/>
  <c r="J155" i="1"/>
  <c r="K155" i="1" s="1"/>
  <c r="L155" i="1" s="1"/>
  <c r="J156" i="1"/>
  <c r="K156" i="1" s="1"/>
  <c r="L156" i="1" s="1"/>
  <c r="J157" i="1"/>
  <c r="K157" i="1" s="1"/>
  <c r="L157" i="1" s="1"/>
  <c r="J158" i="1"/>
  <c r="K158" i="1" s="1"/>
  <c r="L158" i="1" s="1"/>
  <c r="J159" i="1"/>
  <c r="K159" i="1" s="1"/>
  <c r="L159" i="1" s="1"/>
  <c r="J160" i="1"/>
  <c r="K160" i="1" s="1"/>
  <c r="L160" i="1" s="1"/>
  <c r="J161" i="1"/>
  <c r="K161" i="1" s="1"/>
  <c r="L161" i="1" s="1"/>
  <c r="J162" i="1"/>
  <c r="K162" i="1" s="1"/>
  <c r="L162" i="1" s="1"/>
  <c r="J163" i="1"/>
  <c r="K163" i="1" s="1"/>
  <c r="L163" i="1" s="1"/>
  <c r="J164" i="1"/>
  <c r="J165" i="1"/>
  <c r="K165" i="1" s="1"/>
  <c r="L165" i="1" s="1"/>
  <c r="J166" i="1"/>
  <c r="K166" i="1" s="1"/>
  <c r="L166" i="1" s="1"/>
  <c r="J167" i="1"/>
  <c r="J168" i="1"/>
  <c r="K168" i="1" s="1"/>
  <c r="L168" i="1" s="1"/>
  <c r="J169" i="1"/>
  <c r="K169" i="1" s="1"/>
  <c r="L169" i="1" s="1"/>
  <c r="J170" i="1"/>
  <c r="K170" i="1" s="1"/>
  <c r="L170" i="1" s="1"/>
  <c r="J171" i="1"/>
  <c r="K171" i="1" s="1"/>
  <c r="L171" i="1" s="1"/>
  <c r="J172" i="1"/>
  <c r="K172" i="1" s="1"/>
  <c r="L172" i="1" s="1"/>
  <c r="J173" i="1"/>
  <c r="K173" i="1" s="1"/>
  <c r="L173" i="1" s="1"/>
  <c r="J174" i="1"/>
  <c r="K174" i="1" s="1"/>
  <c r="L174" i="1" s="1"/>
  <c r="J175" i="1"/>
  <c r="K175" i="1" s="1"/>
  <c r="L175" i="1" s="1"/>
  <c r="J176" i="1"/>
  <c r="K176" i="1" s="1"/>
  <c r="L176" i="1" s="1"/>
  <c r="J177" i="1"/>
  <c r="K177" i="1" s="1"/>
  <c r="L177" i="1" s="1"/>
  <c r="J178" i="1"/>
  <c r="K178" i="1" s="1"/>
  <c r="L178" i="1" s="1"/>
  <c r="J179" i="1"/>
  <c r="K179" i="1" s="1"/>
  <c r="L179" i="1" s="1"/>
  <c r="J180" i="1"/>
  <c r="K180" i="1" s="1"/>
  <c r="L180" i="1" s="1"/>
  <c r="J181" i="1"/>
  <c r="K181" i="1" s="1"/>
  <c r="L181" i="1" s="1"/>
  <c r="J182" i="1"/>
  <c r="K182" i="1" s="1"/>
  <c r="L182" i="1" s="1"/>
  <c r="J183" i="1"/>
  <c r="K183" i="1" s="1"/>
  <c r="L183" i="1" s="1"/>
  <c r="J184" i="1"/>
  <c r="K184" i="1" s="1"/>
  <c r="L184" i="1" s="1"/>
  <c r="J185" i="1"/>
  <c r="K185" i="1" s="1"/>
  <c r="L185" i="1" s="1"/>
  <c r="J186" i="1"/>
  <c r="K186" i="1" s="1"/>
  <c r="L186" i="1" s="1"/>
  <c r="J187" i="1"/>
  <c r="K187" i="1" s="1"/>
  <c r="L187" i="1" s="1"/>
  <c r="J188" i="1"/>
  <c r="K188" i="1" s="1"/>
  <c r="L188" i="1" s="1"/>
  <c r="J189" i="1"/>
  <c r="K189" i="1" s="1"/>
  <c r="L189" i="1" s="1"/>
  <c r="J190" i="1"/>
  <c r="K190" i="1" s="1"/>
  <c r="L190" i="1" s="1"/>
  <c r="J191" i="1"/>
  <c r="K191" i="1" s="1"/>
  <c r="L191" i="1" s="1"/>
  <c r="J192" i="1"/>
  <c r="K192" i="1" s="1"/>
  <c r="L192" i="1" s="1"/>
  <c r="J193" i="1"/>
  <c r="K193" i="1" s="1"/>
  <c r="L193" i="1" s="1"/>
  <c r="J194" i="1"/>
  <c r="K194" i="1" s="1"/>
  <c r="L194" i="1" s="1"/>
  <c r="J195" i="1"/>
  <c r="J196" i="1"/>
  <c r="K196" i="1" s="1"/>
  <c r="L196" i="1" s="1"/>
  <c r="J197" i="1"/>
  <c r="K197" i="1" s="1"/>
  <c r="L197" i="1" s="1"/>
  <c r="J198" i="1"/>
  <c r="K198" i="1" s="1"/>
  <c r="L198" i="1" s="1"/>
  <c r="J199" i="1"/>
  <c r="J200" i="1"/>
  <c r="K200" i="1" s="1"/>
  <c r="L200" i="1" s="1"/>
  <c r="J201" i="1"/>
  <c r="K201" i="1" s="1"/>
  <c r="L201" i="1" s="1"/>
  <c r="J202" i="1"/>
  <c r="K202" i="1" s="1"/>
  <c r="L202" i="1" s="1"/>
  <c r="J203" i="1"/>
  <c r="K203" i="1" s="1"/>
  <c r="L203" i="1" s="1"/>
  <c r="J204" i="1"/>
  <c r="K204" i="1" s="1"/>
  <c r="L204" i="1" s="1"/>
  <c r="J205" i="1"/>
  <c r="K205" i="1" s="1"/>
  <c r="L205" i="1" s="1"/>
  <c r="J206" i="1"/>
  <c r="K206" i="1" s="1"/>
  <c r="L206" i="1" s="1"/>
  <c r="J207" i="1"/>
  <c r="K207" i="1" s="1"/>
  <c r="L207" i="1" s="1"/>
  <c r="J208" i="1"/>
  <c r="K208" i="1" s="1"/>
  <c r="L208" i="1" s="1"/>
  <c r="J209" i="1"/>
  <c r="K209" i="1" s="1"/>
  <c r="L209" i="1" s="1"/>
  <c r="J210" i="1"/>
  <c r="K210" i="1" s="1"/>
  <c r="L210" i="1" s="1"/>
  <c r="J211" i="1"/>
  <c r="K211" i="1" s="1"/>
  <c r="L211" i="1" s="1"/>
  <c r="J212" i="1"/>
  <c r="K212" i="1" s="1"/>
  <c r="L212" i="1" s="1"/>
  <c r="J213" i="1"/>
  <c r="K213" i="1" s="1"/>
  <c r="L213" i="1" s="1"/>
  <c r="J214" i="1"/>
  <c r="K214" i="1" s="1"/>
  <c r="L214" i="1" s="1"/>
  <c r="J215" i="1"/>
  <c r="K215" i="1" s="1"/>
  <c r="L215" i="1" s="1"/>
  <c r="J216" i="1"/>
  <c r="K216" i="1" s="1"/>
  <c r="L216" i="1" s="1"/>
  <c r="J217" i="1"/>
  <c r="K217" i="1" s="1"/>
  <c r="L217" i="1" s="1"/>
  <c r="J218" i="1"/>
  <c r="K218" i="1" s="1"/>
  <c r="L218" i="1" s="1"/>
  <c r="J219" i="1"/>
  <c r="K219" i="1" s="1"/>
  <c r="L219" i="1" s="1"/>
  <c r="J220" i="1"/>
  <c r="K220" i="1" s="1"/>
  <c r="L220" i="1" s="1"/>
  <c r="J221" i="1"/>
  <c r="K221" i="1" s="1"/>
  <c r="L221" i="1" s="1"/>
  <c r="J222" i="1"/>
  <c r="K222" i="1" s="1"/>
  <c r="L222" i="1" s="1"/>
  <c r="J223" i="1"/>
  <c r="J224" i="1"/>
  <c r="K224" i="1" s="1"/>
  <c r="L224" i="1" s="1"/>
  <c r="J225" i="1"/>
  <c r="K225" i="1" s="1"/>
  <c r="L225" i="1" s="1"/>
  <c r="J226" i="1"/>
  <c r="K226" i="1" s="1"/>
  <c r="L226" i="1" s="1"/>
  <c r="J227" i="1"/>
  <c r="K227" i="1" s="1"/>
  <c r="L227" i="1" s="1"/>
  <c r="J228" i="1"/>
  <c r="J229" i="1"/>
  <c r="K229" i="1" s="1"/>
  <c r="L229" i="1" s="1"/>
  <c r="J230" i="1"/>
  <c r="K230" i="1" s="1"/>
  <c r="L230" i="1" s="1"/>
  <c r="J231" i="1"/>
  <c r="K231" i="1" s="1"/>
  <c r="L231" i="1" s="1"/>
  <c r="J232" i="1"/>
  <c r="K232" i="1" s="1"/>
  <c r="L232" i="1" s="1"/>
  <c r="J233" i="1"/>
  <c r="K233" i="1" s="1"/>
  <c r="L233" i="1" s="1"/>
  <c r="J234" i="1"/>
  <c r="K234" i="1" s="1"/>
  <c r="L234" i="1" s="1"/>
  <c r="J235" i="1"/>
  <c r="K235" i="1" s="1"/>
  <c r="L235" i="1" s="1"/>
  <c r="J236" i="1"/>
  <c r="K236" i="1" s="1"/>
  <c r="L236" i="1" s="1"/>
  <c r="J237" i="1"/>
  <c r="K237" i="1" s="1"/>
  <c r="L237" i="1" s="1"/>
  <c r="J238" i="1"/>
  <c r="K238" i="1" s="1"/>
  <c r="L238" i="1" s="1"/>
  <c r="J239" i="1"/>
  <c r="K239" i="1" s="1"/>
  <c r="L239" i="1" s="1"/>
  <c r="J240" i="1"/>
  <c r="K240" i="1" s="1"/>
  <c r="L240" i="1" s="1"/>
  <c r="J241" i="1"/>
  <c r="K241" i="1" s="1"/>
  <c r="L241" i="1" s="1"/>
  <c r="J242" i="1"/>
  <c r="K242" i="1" s="1"/>
  <c r="L242" i="1" s="1"/>
  <c r="J243" i="1"/>
  <c r="K243" i="1" s="1"/>
  <c r="L243" i="1" s="1"/>
  <c r="J244" i="1"/>
  <c r="K244" i="1" s="1"/>
  <c r="L244" i="1" s="1"/>
  <c r="J245" i="1"/>
  <c r="K245" i="1" s="1"/>
  <c r="L245" i="1" s="1"/>
  <c r="J246" i="1"/>
  <c r="K246" i="1" s="1"/>
  <c r="L246" i="1" s="1"/>
  <c r="J247" i="1"/>
  <c r="K247" i="1" s="1"/>
  <c r="L247" i="1" s="1"/>
  <c r="J248" i="1"/>
  <c r="K248" i="1" s="1"/>
  <c r="L248" i="1" s="1"/>
  <c r="J249" i="1"/>
  <c r="K249" i="1" s="1"/>
  <c r="L249" i="1" s="1"/>
  <c r="J250" i="1"/>
  <c r="K250" i="1" s="1"/>
  <c r="L250" i="1" s="1"/>
  <c r="J251" i="1"/>
  <c r="J252" i="1"/>
  <c r="K252" i="1" s="1"/>
  <c r="L252" i="1" s="1"/>
  <c r="J253" i="1"/>
  <c r="K253" i="1" s="1"/>
  <c r="L253" i="1" s="1"/>
  <c r="J254" i="1"/>
  <c r="K254" i="1" s="1"/>
  <c r="L254" i="1" s="1"/>
  <c r="J255" i="1"/>
  <c r="K255" i="1" s="1"/>
  <c r="L255" i="1" s="1"/>
  <c r="J256" i="1"/>
  <c r="K256" i="1" s="1"/>
  <c r="L256" i="1" s="1"/>
  <c r="J257" i="1"/>
  <c r="K257" i="1" s="1"/>
  <c r="L257" i="1" s="1"/>
  <c r="J258" i="1"/>
  <c r="K258" i="1" s="1"/>
  <c r="L258" i="1" s="1"/>
  <c r="J259" i="1"/>
  <c r="K259" i="1" s="1"/>
  <c r="L259" i="1" s="1"/>
  <c r="J260" i="1"/>
  <c r="K260" i="1" s="1"/>
  <c r="L260" i="1" s="1"/>
  <c r="J261" i="1"/>
  <c r="K261" i="1" s="1"/>
  <c r="L261" i="1" s="1"/>
  <c r="J262" i="1"/>
  <c r="K262" i="1" s="1"/>
  <c r="L262" i="1" s="1"/>
  <c r="J263" i="1"/>
  <c r="K263" i="1" s="1"/>
  <c r="L263" i="1" s="1"/>
  <c r="J264" i="1"/>
  <c r="K264" i="1" s="1"/>
  <c r="L264" i="1" s="1"/>
  <c r="J265" i="1"/>
  <c r="K265" i="1" s="1"/>
  <c r="L265" i="1" s="1"/>
  <c r="J266" i="1"/>
  <c r="K266" i="1" s="1"/>
  <c r="L266" i="1" s="1"/>
  <c r="J267" i="1"/>
  <c r="J268" i="1"/>
  <c r="K268" i="1" s="1"/>
  <c r="L268" i="1" s="1"/>
  <c r="J269" i="1"/>
  <c r="K269" i="1" s="1"/>
  <c r="L269" i="1" s="1"/>
  <c r="J270" i="1"/>
  <c r="K270" i="1" s="1"/>
  <c r="L270" i="1" s="1"/>
  <c r="J271" i="1"/>
  <c r="J272" i="1"/>
  <c r="K272" i="1" s="1"/>
  <c r="L272" i="1" s="1"/>
  <c r="J273" i="1"/>
  <c r="K273" i="1" s="1"/>
  <c r="L273" i="1" s="1"/>
  <c r="J274" i="1"/>
  <c r="K274" i="1" s="1"/>
  <c r="L274" i="1" s="1"/>
  <c r="J275" i="1"/>
  <c r="K275" i="1" s="1"/>
  <c r="L275" i="1" s="1"/>
  <c r="J276" i="1"/>
  <c r="K276" i="1" s="1"/>
  <c r="L276" i="1" s="1"/>
  <c r="J277" i="1"/>
  <c r="K277" i="1" s="1"/>
  <c r="L277" i="1" s="1"/>
  <c r="J278" i="1"/>
  <c r="K278" i="1" s="1"/>
  <c r="L278" i="1" s="1"/>
  <c r="J279" i="1"/>
  <c r="K279" i="1" s="1"/>
  <c r="L279" i="1" s="1"/>
  <c r="J280" i="1"/>
  <c r="K280" i="1" s="1"/>
  <c r="L280" i="1" s="1"/>
  <c r="J281" i="1"/>
  <c r="K281" i="1" s="1"/>
  <c r="L281" i="1" s="1"/>
  <c r="J282" i="1"/>
  <c r="K282" i="1" s="1"/>
  <c r="L282" i="1" s="1"/>
  <c r="J283" i="1"/>
  <c r="J284" i="1"/>
  <c r="K284" i="1" s="1"/>
  <c r="L284" i="1" s="1"/>
  <c r="J285" i="1"/>
  <c r="K285" i="1" s="1"/>
  <c r="L285" i="1" s="1"/>
  <c r="J286" i="1"/>
  <c r="K286" i="1" s="1"/>
  <c r="L286" i="1" s="1"/>
  <c r="J287" i="1"/>
  <c r="J288" i="1"/>
  <c r="K288" i="1" s="1"/>
  <c r="L288" i="1" s="1"/>
  <c r="J289" i="1"/>
  <c r="K289" i="1" s="1"/>
  <c r="L289" i="1" s="1"/>
  <c r="J290" i="1"/>
  <c r="K290" i="1" s="1"/>
  <c r="L290" i="1" s="1"/>
  <c r="J291" i="1"/>
  <c r="K291" i="1" s="1"/>
  <c r="L291" i="1" s="1"/>
  <c r="J292" i="1"/>
  <c r="K292" i="1" s="1"/>
  <c r="L292" i="1" s="1"/>
  <c r="J293" i="1"/>
  <c r="K293" i="1" s="1"/>
  <c r="L293" i="1" s="1"/>
  <c r="J294" i="1"/>
  <c r="K294" i="1" s="1"/>
  <c r="L294" i="1" s="1"/>
  <c r="J295" i="1"/>
  <c r="K295" i="1" s="1"/>
  <c r="L295" i="1" s="1"/>
  <c r="J296" i="1"/>
  <c r="K296" i="1" s="1"/>
  <c r="L296" i="1" s="1"/>
  <c r="J297" i="1"/>
  <c r="K297" i="1" s="1"/>
  <c r="L297" i="1" s="1"/>
  <c r="J298" i="1"/>
  <c r="K298" i="1" s="1"/>
  <c r="L298" i="1" s="1"/>
  <c r="J299" i="1"/>
  <c r="K299" i="1" s="1"/>
  <c r="L299" i="1" s="1"/>
  <c r="J300" i="1"/>
  <c r="J301" i="1"/>
  <c r="K301" i="1" s="1"/>
  <c r="L301" i="1" s="1"/>
  <c r="J302" i="1"/>
  <c r="K302" i="1" s="1"/>
  <c r="L302" i="1" s="1"/>
  <c r="J303" i="1"/>
  <c r="K303" i="1" s="1"/>
  <c r="L303" i="1" s="1"/>
  <c r="J304" i="1"/>
  <c r="K304" i="1" s="1"/>
  <c r="L304" i="1" s="1"/>
  <c r="J305" i="1"/>
  <c r="K305" i="1" s="1"/>
  <c r="L305" i="1" s="1"/>
  <c r="J306" i="1"/>
  <c r="K306" i="1" s="1"/>
  <c r="L306" i="1" s="1"/>
  <c r="J307" i="1"/>
  <c r="K307" i="1" s="1"/>
  <c r="L307" i="1" s="1"/>
  <c r="J308" i="1"/>
  <c r="K308" i="1" s="1"/>
  <c r="L308" i="1" s="1"/>
  <c r="J309" i="1"/>
  <c r="K309" i="1" s="1"/>
  <c r="L309" i="1" s="1"/>
  <c r="J310" i="1"/>
  <c r="K310" i="1" s="1"/>
  <c r="L310" i="1" s="1"/>
  <c r="J311" i="1"/>
  <c r="K311" i="1" s="1"/>
  <c r="L311" i="1" s="1"/>
  <c r="J312" i="1"/>
  <c r="K312" i="1" s="1"/>
  <c r="L312" i="1" s="1"/>
  <c r="J313" i="1"/>
  <c r="K313" i="1" s="1"/>
  <c r="L313" i="1" s="1"/>
  <c r="J314" i="1"/>
  <c r="K314" i="1" s="1"/>
  <c r="L314" i="1" s="1"/>
  <c r="J315" i="1"/>
  <c r="K315" i="1" s="1"/>
  <c r="L315" i="1" s="1"/>
  <c r="J316" i="1"/>
  <c r="K316" i="1" s="1"/>
  <c r="L316" i="1" s="1"/>
  <c r="J317" i="1"/>
  <c r="K317" i="1" s="1"/>
  <c r="L317" i="1" s="1"/>
  <c r="J318" i="1"/>
  <c r="K318" i="1" s="1"/>
  <c r="L318" i="1" s="1"/>
  <c r="J319" i="1"/>
  <c r="K319" i="1" s="1"/>
  <c r="L319" i="1" s="1"/>
  <c r="J320" i="1"/>
  <c r="K320" i="1" s="1"/>
  <c r="L320" i="1" s="1"/>
  <c r="J321" i="1"/>
  <c r="K321" i="1" s="1"/>
  <c r="L321" i="1" s="1"/>
  <c r="J322" i="1"/>
  <c r="K322" i="1" s="1"/>
  <c r="L322" i="1" s="1"/>
  <c r="J323" i="1"/>
  <c r="J324" i="1"/>
  <c r="K324" i="1" s="1"/>
  <c r="L324" i="1" s="1"/>
  <c r="J325" i="1"/>
  <c r="K325" i="1" s="1"/>
  <c r="L325" i="1" s="1"/>
  <c r="J326" i="1"/>
  <c r="K326" i="1" s="1"/>
  <c r="L326" i="1" s="1"/>
  <c r="J327" i="1"/>
  <c r="K327" i="1" s="1"/>
  <c r="L327" i="1" s="1"/>
  <c r="J328" i="1"/>
  <c r="K328" i="1" s="1"/>
  <c r="L328" i="1" s="1"/>
  <c r="J329" i="1"/>
  <c r="K329" i="1" s="1"/>
  <c r="L329" i="1" s="1"/>
  <c r="J330" i="1"/>
  <c r="K330" i="1" s="1"/>
  <c r="L330" i="1" s="1"/>
  <c r="J331" i="1"/>
  <c r="K331" i="1" s="1"/>
  <c r="L331" i="1" s="1"/>
  <c r="J332" i="1"/>
  <c r="K332" i="1" s="1"/>
  <c r="L332" i="1" s="1"/>
  <c r="J333" i="1"/>
  <c r="K333" i="1" s="1"/>
  <c r="L333" i="1" s="1"/>
  <c r="J334" i="1"/>
  <c r="K334" i="1" s="1"/>
  <c r="L334" i="1" s="1"/>
  <c r="J335" i="1"/>
  <c r="J336" i="1"/>
  <c r="K336" i="1" s="1"/>
  <c r="L336" i="1" s="1"/>
  <c r="J337" i="1"/>
  <c r="K337" i="1" s="1"/>
  <c r="L337" i="1" s="1"/>
  <c r="J338" i="1"/>
  <c r="K338" i="1" s="1"/>
  <c r="L338" i="1" s="1"/>
  <c r="J339" i="1"/>
  <c r="K339" i="1" s="1"/>
  <c r="L339" i="1" s="1"/>
  <c r="J340" i="1"/>
  <c r="J341" i="1"/>
  <c r="K341" i="1" s="1"/>
  <c r="L341" i="1" s="1"/>
  <c r="J342" i="1"/>
  <c r="K342" i="1" s="1"/>
  <c r="L342" i="1" s="1"/>
  <c r="J343" i="1"/>
  <c r="K343" i="1" s="1"/>
  <c r="L343" i="1" s="1"/>
  <c r="J344" i="1"/>
  <c r="K344" i="1" s="1"/>
  <c r="L344" i="1" s="1"/>
  <c r="J345" i="1"/>
  <c r="K345" i="1" s="1"/>
  <c r="L345" i="1" s="1"/>
  <c r="J346" i="1"/>
  <c r="K346" i="1" s="1"/>
  <c r="L346" i="1" s="1"/>
  <c r="J347" i="1"/>
  <c r="K347" i="1" s="1"/>
  <c r="L347" i="1" s="1"/>
  <c r="J348" i="1"/>
  <c r="K348" i="1" s="1"/>
  <c r="L348" i="1" s="1"/>
  <c r="J349" i="1"/>
  <c r="K349" i="1" s="1"/>
  <c r="L349" i="1" s="1"/>
  <c r="J350" i="1"/>
  <c r="K350" i="1" s="1"/>
  <c r="L350" i="1" s="1"/>
  <c r="J351" i="1"/>
  <c r="J352" i="1"/>
  <c r="K352" i="1" s="1"/>
  <c r="L352" i="1" s="1"/>
  <c r="J353" i="1"/>
  <c r="K353" i="1" s="1"/>
  <c r="L353" i="1" s="1"/>
  <c r="J354" i="1"/>
  <c r="K354" i="1" s="1"/>
  <c r="L354" i="1" s="1"/>
  <c r="J355" i="1"/>
  <c r="K355" i="1" s="1"/>
  <c r="L355" i="1" s="1"/>
  <c r="J356" i="1"/>
  <c r="J357" i="1"/>
  <c r="K357" i="1" s="1"/>
  <c r="L357" i="1" s="1"/>
  <c r="J358" i="1"/>
  <c r="K358" i="1" s="1"/>
  <c r="L358" i="1" s="1"/>
  <c r="J359" i="1"/>
  <c r="K359" i="1" s="1"/>
  <c r="L359" i="1" s="1"/>
  <c r="J360" i="1"/>
  <c r="K360" i="1" s="1"/>
  <c r="L360" i="1" s="1"/>
  <c r="J361" i="1"/>
  <c r="K361" i="1" s="1"/>
  <c r="L361" i="1" s="1"/>
  <c r="J362" i="1"/>
  <c r="K362" i="1" s="1"/>
  <c r="L362" i="1" s="1"/>
  <c r="J363" i="1"/>
  <c r="K363" i="1" s="1"/>
  <c r="L363" i="1" s="1"/>
  <c r="J364" i="1"/>
  <c r="K364" i="1" s="1"/>
  <c r="L364" i="1" s="1"/>
  <c r="J365" i="1"/>
  <c r="K365" i="1" s="1"/>
  <c r="L365" i="1" s="1"/>
  <c r="J366" i="1"/>
  <c r="K366" i="1" s="1"/>
  <c r="L366" i="1" s="1"/>
  <c r="J367" i="1"/>
  <c r="K367" i="1" s="1"/>
  <c r="L367" i="1" s="1"/>
  <c r="J368" i="1"/>
  <c r="J369" i="1"/>
  <c r="K369" i="1" s="1"/>
  <c r="L369" i="1" s="1"/>
  <c r="J370" i="1"/>
  <c r="K370" i="1" s="1"/>
  <c r="L370" i="1" s="1"/>
  <c r="J371" i="1"/>
  <c r="K371" i="1" s="1"/>
  <c r="L371" i="1" s="1"/>
  <c r="J372" i="1"/>
  <c r="J373" i="1"/>
  <c r="K373" i="1" s="1"/>
  <c r="L373" i="1" s="1"/>
  <c r="J374" i="1"/>
  <c r="K374" i="1" s="1"/>
  <c r="L374" i="1" s="1"/>
  <c r="J375" i="1"/>
  <c r="K375" i="1" s="1"/>
  <c r="L375" i="1" s="1"/>
  <c r="J376" i="1"/>
  <c r="K376" i="1" s="1"/>
  <c r="L376" i="1" s="1"/>
  <c r="J377" i="1"/>
  <c r="K377" i="1" s="1"/>
  <c r="L377" i="1" s="1"/>
  <c r="J378" i="1"/>
  <c r="K378" i="1" s="1"/>
  <c r="L378" i="1" s="1"/>
  <c r="J379" i="1"/>
  <c r="K379" i="1" s="1"/>
  <c r="L379" i="1" s="1"/>
  <c r="J380" i="1"/>
  <c r="K380" i="1" s="1"/>
  <c r="L380" i="1" s="1"/>
  <c r="J381" i="1"/>
  <c r="K381" i="1" s="1"/>
  <c r="L381" i="1" s="1"/>
  <c r="J382" i="1"/>
  <c r="K382" i="1" s="1"/>
  <c r="L382" i="1" s="1"/>
  <c r="J383" i="1"/>
  <c r="K383" i="1" s="1"/>
  <c r="L383" i="1" s="1"/>
  <c r="J384" i="1"/>
  <c r="K384" i="1" s="1"/>
  <c r="L384" i="1" s="1"/>
  <c r="J385" i="1"/>
  <c r="K385" i="1" s="1"/>
  <c r="L385" i="1" s="1"/>
  <c r="J386" i="1"/>
  <c r="K386" i="1" s="1"/>
  <c r="L386" i="1" s="1"/>
  <c r="J387" i="1"/>
  <c r="J388" i="1"/>
  <c r="K388" i="1" s="1"/>
  <c r="L388" i="1" s="1"/>
  <c r="J389" i="1"/>
  <c r="K389" i="1" s="1"/>
  <c r="L389" i="1" s="1"/>
  <c r="J390" i="1"/>
  <c r="K390" i="1" s="1"/>
  <c r="L390" i="1" s="1"/>
  <c r="J391" i="1"/>
  <c r="J392" i="1"/>
  <c r="K392" i="1" s="1"/>
  <c r="L392" i="1" s="1"/>
  <c r="J393" i="1"/>
  <c r="K393" i="1" s="1"/>
  <c r="L393" i="1" s="1"/>
  <c r="J394" i="1"/>
  <c r="K394" i="1" s="1"/>
  <c r="L394" i="1" s="1"/>
  <c r="J395" i="1"/>
  <c r="K395" i="1" s="1"/>
  <c r="L395" i="1" s="1"/>
  <c r="J396" i="1"/>
  <c r="K396" i="1" s="1"/>
  <c r="L396" i="1" s="1"/>
  <c r="J397" i="1"/>
  <c r="K397" i="1" s="1"/>
  <c r="L397" i="1" s="1"/>
  <c r="J398" i="1"/>
  <c r="K398" i="1" s="1"/>
  <c r="L398" i="1" s="1"/>
  <c r="J399" i="1"/>
  <c r="K399" i="1" s="1"/>
  <c r="L399" i="1" s="1"/>
  <c r="J400" i="1"/>
  <c r="K400" i="1" s="1"/>
  <c r="L400" i="1" s="1"/>
  <c r="J401" i="1"/>
  <c r="K401" i="1" s="1"/>
  <c r="L401" i="1" s="1"/>
  <c r="J402" i="1"/>
  <c r="K402" i="1" s="1"/>
  <c r="L402" i="1" s="1"/>
  <c r="J403" i="1"/>
  <c r="K403" i="1" s="1"/>
  <c r="L403" i="1" s="1"/>
  <c r="J404" i="1"/>
  <c r="J405" i="1"/>
  <c r="K405" i="1" s="1"/>
  <c r="L405" i="1" s="1"/>
  <c r="J406" i="1"/>
  <c r="K406" i="1" s="1"/>
  <c r="L406" i="1" s="1"/>
  <c r="J407" i="1"/>
  <c r="J408" i="1"/>
  <c r="K408" i="1" s="1"/>
  <c r="L408" i="1" s="1"/>
  <c r="J409" i="1"/>
  <c r="K409" i="1" s="1"/>
  <c r="L409" i="1" s="1"/>
  <c r="J410" i="1"/>
  <c r="K410" i="1" s="1"/>
  <c r="L410" i="1" s="1"/>
  <c r="J411" i="1"/>
  <c r="K411" i="1" s="1"/>
  <c r="L411" i="1" s="1"/>
  <c r="J412" i="1"/>
  <c r="K412" i="1" s="1"/>
  <c r="L412" i="1" s="1"/>
  <c r="J413" i="1"/>
  <c r="K413" i="1" s="1"/>
  <c r="L413" i="1" s="1"/>
  <c r="J414" i="1"/>
  <c r="K414" i="1" s="1"/>
  <c r="L414" i="1" s="1"/>
  <c r="J415" i="1"/>
  <c r="K415" i="1" s="1"/>
  <c r="L415" i="1" s="1"/>
  <c r="J416" i="1"/>
  <c r="K416" i="1" s="1"/>
  <c r="L416" i="1" s="1"/>
  <c r="J417" i="1"/>
  <c r="K417" i="1" s="1"/>
  <c r="L417" i="1" s="1"/>
  <c r="J418" i="1"/>
  <c r="K418" i="1" s="1"/>
  <c r="L418" i="1" s="1"/>
  <c r="J419" i="1"/>
  <c r="K419" i="1" s="1"/>
  <c r="L419" i="1" s="1"/>
  <c r="J420" i="1"/>
  <c r="J421" i="1"/>
  <c r="K421" i="1" s="1"/>
  <c r="L421" i="1" s="1"/>
  <c r="J422" i="1"/>
  <c r="K422" i="1" s="1"/>
  <c r="L422" i="1" s="1"/>
  <c r="J423" i="1"/>
  <c r="J424" i="1"/>
  <c r="K424" i="1" s="1"/>
  <c r="L424" i="1" s="1"/>
  <c r="J425" i="1"/>
  <c r="K425" i="1" s="1"/>
  <c r="L425" i="1" s="1"/>
  <c r="J426" i="1"/>
  <c r="K426" i="1" s="1"/>
  <c r="L426" i="1" s="1"/>
  <c r="J427" i="1"/>
  <c r="K427" i="1" s="1"/>
  <c r="L427" i="1" s="1"/>
  <c r="J428" i="1"/>
  <c r="K428" i="1" s="1"/>
  <c r="L428" i="1" s="1"/>
  <c r="J429" i="1"/>
  <c r="K429" i="1" s="1"/>
  <c r="L429" i="1" s="1"/>
  <c r="J430" i="1"/>
  <c r="K430" i="1" s="1"/>
  <c r="L430" i="1" s="1"/>
  <c r="J431" i="1"/>
  <c r="K431" i="1" s="1"/>
  <c r="L431" i="1" s="1"/>
  <c r="J432" i="1"/>
  <c r="K432" i="1" s="1"/>
  <c r="L432" i="1" s="1"/>
  <c r="J433" i="1"/>
  <c r="K433" i="1" s="1"/>
  <c r="L433" i="1" s="1"/>
  <c r="J434" i="1"/>
  <c r="K434" i="1" s="1"/>
  <c r="L434" i="1" s="1"/>
  <c r="J435" i="1"/>
  <c r="K435" i="1" s="1"/>
  <c r="L435" i="1" s="1"/>
  <c r="J436" i="1"/>
  <c r="J437" i="1"/>
  <c r="K437" i="1" s="1"/>
  <c r="L437" i="1" s="1"/>
  <c r="J438" i="1"/>
  <c r="K438" i="1" s="1"/>
  <c r="L438" i="1" s="1"/>
  <c r="J439" i="1"/>
  <c r="K439" i="1" s="1"/>
  <c r="L439" i="1" s="1"/>
  <c r="J440" i="1"/>
  <c r="K440" i="1" s="1"/>
  <c r="L440" i="1" s="1"/>
  <c r="J441" i="1"/>
  <c r="K441" i="1" s="1"/>
  <c r="L441" i="1" s="1"/>
  <c r="J442" i="1"/>
  <c r="K442" i="1" s="1"/>
  <c r="L442" i="1" s="1"/>
  <c r="J443" i="1"/>
  <c r="J444" i="1"/>
  <c r="K444" i="1" s="1"/>
  <c r="L444" i="1" s="1"/>
  <c r="J445" i="1"/>
  <c r="K445" i="1" s="1"/>
  <c r="L445" i="1" s="1"/>
  <c r="J446" i="1"/>
  <c r="K446" i="1" s="1"/>
  <c r="L446" i="1" s="1"/>
  <c r="J447" i="1"/>
  <c r="K447" i="1" s="1"/>
  <c r="L447" i="1" s="1"/>
  <c r="J448" i="1"/>
  <c r="K448" i="1" s="1"/>
  <c r="L448" i="1" s="1"/>
  <c r="J449" i="1"/>
  <c r="K449" i="1" s="1"/>
  <c r="L449" i="1" s="1"/>
  <c r="J450" i="1"/>
  <c r="K450" i="1" s="1"/>
  <c r="L450" i="1" s="1"/>
  <c r="J451" i="1"/>
  <c r="K451" i="1" s="1"/>
  <c r="L451" i="1" s="1"/>
  <c r="J452" i="1"/>
  <c r="K452" i="1" s="1"/>
  <c r="L452" i="1" s="1"/>
  <c r="J453" i="1"/>
  <c r="K453" i="1" s="1"/>
  <c r="L453" i="1" s="1"/>
  <c r="J454" i="1"/>
  <c r="K454" i="1" s="1"/>
  <c r="L454" i="1" s="1"/>
  <c r="J455" i="1"/>
  <c r="J456" i="1"/>
  <c r="K456" i="1" s="1"/>
  <c r="L456" i="1" s="1"/>
  <c r="J457" i="1"/>
  <c r="K457" i="1" s="1"/>
  <c r="L457" i="1" s="1"/>
  <c r="J458" i="1"/>
  <c r="K458" i="1" s="1"/>
  <c r="L458" i="1" s="1"/>
  <c r="J459" i="1"/>
  <c r="J460" i="1"/>
  <c r="K460" i="1" s="1"/>
  <c r="L460" i="1" s="1"/>
  <c r="J461" i="1"/>
  <c r="K461" i="1" s="1"/>
  <c r="L461" i="1" s="1"/>
  <c r="J462" i="1"/>
  <c r="K462" i="1" s="1"/>
  <c r="L462" i="1" s="1"/>
  <c r="J463" i="1"/>
  <c r="K463" i="1" s="1"/>
  <c r="L463" i="1" s="1"/>
  <c r="J464" i="1"/>
  <c r="K464" i="1" s="1"/>
  <c r="L464" i="1" s="1"/>
  <c r="J465" i="1"/>
  <c r="K465" i="1" s="1"/>
  <c r="L465" i="1" s="1"/>
  <c r="J466" i="1"/>
  <c r="K466" i="1" s="1"/>
  <c r="L466" i="1" s="1"/>
  <c r="J467" i="1"/>
  <c r="K467" i="1" s="1"/>
  <c r="L467" i="1" s="1"/>
  <c r="J468" i="1"/>
  <c r="K468" i="1" s="1"/>
  <c r="L468" i="1" s="1"/>
  <c r="J469" i="1"/>
  <c r="K469" i="1" s="1"/>
  <c r="L469" i="1" s="1"/>
  <c r="J470" i="1"/>
  <c r="K470" i="1" s="1"/>
  <c r="L470" i="1" s="1"/>
  <c r="J471" i="1"/>
  <c r="J472" i="1"/>
  <c r="K472" i="1" s="1"/>
  <c r="L472" i="1" s="1"/>
  <c r="J473" i="1"/>
  <c r="K473" i="1" s="1"/>
  <c r="L473" i="1" s="1"/>
  <c r="J474" i="1"/>
  <c r="K474" i="1" s="1"/>
  <c r="L474" i="1" s="1"/>
  <c r="J475" i="1"/>
  <c r="J476" i="1"/>
  <c r="K476" i="1" s="1"/>
  <c r="L476" i="1" s="1"/>
  <c r="J477" i="1"/>
  <c r="K477" i="1" s="1"/>
  <c r="L477" i="1" s="1"/>
  <c r="J478" i="1"/>
  <c r="K478" i="1" s="1"/>
  <c r="L478" i="1" s="1"/>
  <c r="J479" i="1"/>
  <c r="K479" i="1" s="1"/>
  <c r="L479" i="1" s="1"/>
  <c r="J480" i="1"/>
  <c r="K480" i="1" s="1"/>
  <c r="L480" i="1" s="1"/>
  <c r="J481" i="1"/>
  <c r="K481" i="1" s="1"/>
  <c r="L481" i="1" s="1"/>
  <c r="J482" i="1"/>
  <c r="K482" i="1" s="1"/>
  <c r="L482" i="1" s="1"/>
  <c r="J483" i="1"/>
  <c r="K483" i="1" s="1"/>
  <c r="L483" i="1" s="1"/>
  <c r="J484" i="1"/>
  <c r="K484" i="1" s="1"/>
  <c r="L484" i="1" s="1"/>
  <c r="J485" i="1"/>
  <c r="K485" i="1" s="1"/>
  <c r="L485" i="1" s="1"/>
  <c r="J486" i="1"/>
  <c r="K486" i="1" s="1"/>
  <c r="L486" i="1" s="1"/>
  <c r="J487" i="1"/>
  <c r="J488" i="1"/>
  <c r="K488" i="1" s="1"/>
  <c r="L488" i="1" s="1"/>
  <c r="J489" i="1"/>
  <c r="K489" i="1" s="1"/>
  <c r="L489" i="1" s="1"/>
  <c r="J490" i="1"/>
  <c r="K490" i="1" s="1"/>
  <c r="L490" i="1" s="1"/>
  <c r="J491" i="1"/>
  <c r="K491" i="1" s="1"/>
  <c r="L491" i="1" s="1"/>
  <c r="J492" i="1"/>
  <c r="J493" i="1"/>
  <c r="K493" i="1" s="1"/>
  <c r="L493" i="1" s="1"/>
  <c r="J494" i="1"/>
  <c r="K494" i="1" s="1"/>
  <c r="L494" i="1" s="1"/>
  <c r="J495" i="1"/>
  <c r="K495" i="1" s="1"/>
  <c r="L495" i="1" s="1"/>
  <c r="J496" i="1"/>
  <c r="K496" i="1" s="1"/>
  <c r="L496" i="1" s="1"/>
  <c r="J497" i="1"/>
  <c r="K497" i="1" s="1"/>
  <c r="L497" i="1" s="1"/>
  <c r="J498" i="1"/>
  <c r="K498" i="1" s="1"/>
  <c r="L498" i="1" s="1"/>
  <c r="J499" i="1"/>
  <c r="K499" i="1" s="1"/>
  <c r="L499" i="1" s="1"/>
  <c r="J500" i="1"/>
  <c r="K500" i="1" s="1"/>
  <c r="L500" i="1" s="1"/>
  <c r="J501" i="1"/>
  <c r="K501" i="1" s="1"/>
  <c r="L501" i="1" s="1"/>
  <c r="J502" i="1"/>
  <c r="K502" i="1" s="1"/>
  <c r="L502" i="1" s="1"/>
  <c r="J503" i="1"/>
  <c r="K503" i="1" s="1"/>
  <c r="L503" i="1" s="1"/>
  <c r="J504" i="1"/>
  <c r="K504" i="1" s="1"/>
  <c r="L504" i="1" s="1"/>
  <c r="J505" i="1"/>
  <c r="K505" i="1" s="1"/>
  <c r="L505" i="1" s="1"/>
  <c r="J506" i="1"/>
  <c r="K506" i="1" s="1"/>
  <c r="L506" i="1" s="1"/>
  <c r="J507" i="1"/>
  <c r="J508" i="1"/>
  <c r="K508" i="1" s="1"/>
  <c r="L508" i="1" s="1"/>
  <c r="J509" i="1"/>
  <c r="K509" i="1" s="1"/>
  <c r="L509" i="1" s="1"/>
  <c r="J510" i="1"/>
  <c r="K510" i="1" s="1"/>
  <c r="L510" i="1" s="1"/>
  <c r="J511" i="1"/>
  <c r="K511" i="1" s="1"/>
  <c r="L511" i="1" s="1"/>
  <c r="J512" i="1"/>
  <c r="K512" i="1" s="1"/>
  <c r="L512" i="1" s="1"/>
  <c r="J513" i="1"/>
  <c r="K513" i="1" s="1"/>
  <c r="L513" i="1" s="1"/>
  <c r="J514" i="1"/>
  <c r="K514" i="1" s="1"/>
  <c r="L514" i="1" s="1"/>
  <c r="J515" i="1"/>
  <c r="K515" i="1" s="1"/>
  <c r="L515" i="1" s="1"/>
  <c r="J516" i="1"/>
  <c r="K516" i="1" s="1"/>
  <c r="L516" i="1" s="1"/>
  <c r="J517" i="1"/>
  <c r="K517" i="1" s="1"/>
  <c r="L517" i="1" s="1"/>
  <c r="J518" i="1"/>
  <c r="K518" i="1" s="1"/>
  <c r="L518" i="1" s="1"/>
  <c r="J519" i="1"/>
  <c r="K519" i="1" s="1"/>
  <c r="L519" i="1" s="1"/>
  <c r="J520" i="1"/>
  <c r="K520" i="1" s="1"/>
  <c r="L520" i="1" s="1"/>
  <c r="J521" i="1"/>
  <c r="K521" i="1" s="1"/>
  <c r="L521" i="1" s="1"/>
  <c r="J522" i="1"/>
  <c r="K522" i="1" s="1"/>
  <c r="L522" i="1" s="1"/>
  <c r="J523" i="1"/>
  <c r="J524" i="1"/>
  <c r="K524" i="1" s="1"/>
  <c r="L524" i="1" s="1"/>
  <c r="J525" i="1"/>
  <c r="K525" i="1" s="1"/>
  <c r="L525" i="1" s="1"/>
  <c r="J526" i="1"/>
  <c r="K526" i="1" s="1"/>
  <c r="L526" i="1" s="1"/>
  <c r="J527" i="1"/>
  <c r="J528" i="1"/>
  <c r="K528" i="1" s="1"/>
  <c r="L528" i="1" s="1"/>
  <c r="J529" i="1"/>
  <c r="K529" i="1" s="1"/>
  <c r="L529" i="1" s="1"/>
  <c r="J530" i="1"/>
  <c r="K530" i="1" s="1"/>
  <c r="L530" i="1" s="1"/>
  <c r="J531" i="1"/>
  <c r="K531" i="1" s="1"/>
  <c r="L531" i="1" s="1"/>
  <c r="J532" i="1"/>
  <c r="K532" i="1" s="1"/>
  <c r="L532" i="1" s="1"/>
  <c r="J533" i="1"/>
  <c r="K533" i="1" s="1"/>
  <c r="L533" i="1" s="1"/>
  <c r="J534" i="1"/>
  <c r="K534" i="1" s="1"/>
  <c r="L534" i="1" s="1"/>
  <c r="J535" i="1"/>
  <c r="K535" i="1" s="1"/>
  <c r="L535" i="1" s="1"/>
  <c r="J536" i="1"/>
  <c r="K536" i="1" s="1"/>
  <c r="L536" i="1" s="1"/>
  <c r="J537" i="1"/>
  <c r="K537" i="1" s="1"/>
  <c r="L537" i="1" s="1"/>
  <c r="J538" i="1"/>
  <c r="K538" i="1" s="1"/>
  <c r="L538" i="1" s="1"/>
  <c r="J539" i="1"/>
  <c r="J540" i="1"/>
  <c r="K540" i="1" s="1"/>
  <c r="L540" i="1" s="1"/>
  <c r="J541" i="1"/>
  <c r="K541" i="1" s="1"/>
  <c r="L541" i="1" s="1"/>
  <c r="J542" i="1"/>
  <c r="K542" i="1" s="1"/>
  <c r="L542" i="1" s="1"/>
  <c r="J543" i="1"/>
  <c r="J544" i="1"/>
  <c r="K544" i="1" s="1"/>
  <c r="L544" i="1" s="1"/>
  <c r="J545" i="1"/>
  <c r="K545" i="1" s="1"/>
  <c r="L545" i="1" s="1"/>
  <c r="J546" i="1"/>
  <c r="K546" i="1" s="1"/>
  <c r="L546" i="1" s="1"/>
  <c r="J547" i="1"/>
  <c r="K547" i="1" s="1"/>
  <c r="L547" i="1" s="1"/>
  <c r="J548" i="1"/>
  <c r="K548" i="1" s="1"/>
  <c r="L548" i="1" s="1"/>
  <c r="J549" i="1"/>
  <c r="K549" i="1" s="1"/>
  <c r="L549" i="1" s="1"/>
  <c r="J550" i="1"/>
  <c r="K550" i="1" s="1"/>
  <c r="L550" i="1" s="1"/>
  <c r="J551" i="1"/>
  <c r="K551" i="1" s="1"/>
  <c r="L551" i="1" s="1"/>
  <c r="J552" i="1"/>
  <c r="K552" i="1" s="1"/>
  <c r="L552" i="1" s="1"/>
  <c r="J553" i="1"/>
  <c r="K553" i="1" s="1"/>
  <c r="L553" i="1" s="1"/>
  <c r="J554" i="1"/>
  <c r="K554" i="1" s="1"/>
  <c r="L554" i="1" s="1"/>
  <c r="J555" i="1"/>
  <c r="K555" i="1" s="1"/>
  <c r="L555" i="1" s="1"/>
  <c r="J556" i="1"/>
  <c r="J557" i="1"/>
  <c r="K557" i="1" s="1"/>
  <c r="L557" i="1" s="1"/>
  <c r="J558" i="1"/>
  <c r="K558" i="1" s="1"/>
  <c r="L558" i="1" s="1"/>
  <c r="J559" i="1"/>
  <c r="K559" i="1" s="1"/>
  <c r="L559" i="1" s="1"/>
  <c r="J560" i="1"/>
  <c r="K560" i="1" s="1"/>
  <c r="L560" i="1" s="1"/>
  <c r="J561" i="1"/>
  <c r="K561" i="1" s="1"/>
  <c r="L561" i="1" s="1"/>
  <c r="J562" i="1"/>
  <c r="K562" i="1" s="1"/>
  <c r="L562" i="1" s="1"/>
  <c r="J563" i="1"/>
  <c r="K563" i="1" s="1"/>
  <c r="L563" i="1" s="1"/>
  <c r="J564" i="1"/>
  <c r="K564" i="1" s="1"/>
  <c r="L564" i="1" s="1"/>
  <c r="J565" i="1"/>
  <c r="K565" i="1" s="1"/>
  <c r="L565" i="1" s="1"/>
  <c r="J566" i="1"/>
  <c r="K566" i="1" s="1"/>
  <c r="L566" i="1" s="1"/>
  <c r="J567" i="1"/>
  <c r="K567" i="1" s="1"/>
  <c r="L567" i="1" s="1"/>
  <c r="J568" i="1"/>
  <c r="K568" i="1" s="1"/>
  <c r="L568" i="1" s="1"/>
  <c r="J569" i="1"/>
  <c r="K569" i="1" s="1"/>
  <c r="L569" i="1" s="1"/>
  <c r="J570" i="1"/>
  <c r="K570" i="1" s="1"/>
  <c r="L570" i="1" s="1"/>
  <c r="J571" i="1"/>
  <c r="K571" i="1" s="1"/>
  <c r="L571" i="1" s="1"/>
  <c r="J572" i="1"/>
  <c r="K572" i="1" s="1"/>
  <c r="L572" i="1" s="1"/>
  <c r="J573" i="1"/>
  <c r="K573" i="1" s="1"/>
  <c r="L573" i="1" s="1"/>
  <c r="J574" i="1"/>
  <c r="K574" i="1" s="1"/>
  <c r="L574" i="1" s="1"/>
  <c r="J575" i="1"/>
  <c r="K575" i="1" s="1"/>
  <c r="L575" i="1" s="1"/>
  <c r="J576" i="1"/>
  <c r="K576" i="1" s="1"/>
  <c r="L576" i="1" s="1"/>
  <c r="J577" i="1"/>
  <c r="K577" i="1" s="1"/>
  <c r="L577" i="1" s="1"/>
  <c r="J578" i="1"/>
  <c r="K578" i="1" s="1"/>
  <c r="L578" i="1" s="1"/>
  <c r="J579" i="1"/>
  <c r="J580" i="1"/>
  <c r="K580" i="1" s="1"/>
  <c r="L580" i="1" s="1"/>
  <c r="J581" i="1"/>
  <c r="K581" i="1" s="1"/>
  <c r="L581" i="1" s="1"/>
  <c r="J582" i="1"/>
  <c r="K582" i="1" s="1"/>
  <c r="L582" i="1" s="1"/>
  <c r="J583" i="1"/>
  <c r="K583" i="1" s="1"/>
  <c r="L583" i="1" s="1"/>
  <c r="J584" i="1"/>
  <c r="K584" i="1" s="1"/>
  <c r="L584" i="1" s="1"/>
  <c r="J585" i="1"/>
  <c r="K585" i="1" s="1"/>
  <c r="L585" i="1" s="1"/>
  <c r="J586" i="1"/>
  <c r="K586" i="1" s="1"/>
  <c r="L586" i="1" s="1"/>
  <c r="J587" i="1"/>
  <c r="K587" i="1" s="1"/>
  <c r="L587" i="1" s="1"/>
  <c r="J588" i="1"/>
  <c r="K588" i="1" s="1"/>
  <c r="L588" i="1" s="1"/>
  <c r="J589" i="1"/>
  <c r="K589" i="1" s="1"/>
  <c r="L589" i="1" s="1"/>
  <c r="J590" i="1"/>
  <c r="K590" i="1" s="1"/>
  <c r="L590" i="1" s="1"/>
  <c r="J591" i="1"/>
  <c r="J592" i="1"/>
  <c r="K592" i="1" s="1"/>
  <c r="L592" i="1" s="1"/>
  <c r="J593" i="1"/>
  <c r="K593" i="1" s="1"/>
  <c r="L593" i="1" s="1"/>
  <c r="J594" i="1"/>
  <c r="K594" i="1" s="1"/>
  <c r="L594" i="1" s="1"/>
  <c r="J595" i="1"/>
  <c r="K595" i="1" s="1"/>
  <c r="L595" i="1" s="1"/>
  <c r="J596" i="1"/>
  <c r="J597" i="1"/>
  <c r="K597" i="1" s="1"/>
  <c r="L597" i="1" s="1"/>
  <c r="J598" i="1"/>
  <c r="K598" i="1" s="1"/>
  <c r="L598" i="1" s="1"/>
  <c r="J599" i="1"/>
  <c r="K599" i="1" s="1"/>
  <c r="L599" i="1" s="1"/>
  <c r="J600" i="1"/>
  <c r="K600" i="1" s="1"/>
  <c r="L600" i="1" s="1"/>
  <c r="J601" i="1"/>
  <c r="K601" i="1" s="1"/>
  <c r="L601" i="1" s="1"/>
  <c r="J602" i="1"/>
  <c r="K602" i="1" s="1"/>
  <c r="L602" i="1" s="1"/>
  <c r="J603" i="1"/>
  <c r="K603" i="1" s="1"/>
  <c r="L603" i="1" s="1"/>
  <c r="J604" i="1"/>
  <c r="K604" i="1" s="1"/>
  <c r="L604" i="1" s="1"/>
  <c r="J605" i="1"/>
  <c r="K605" i="1" s="1"/>
  <c r="L605" i="1" s="1"/>
  <c r="J606" i="1"/>
  <c r="K606" i="1" s="1"/>
  <c r="L606" i="1" s="1"/>
  <c r="J607" i="1"/>
  <c r="J608" i="1"/>
  <c r="K608" i="1" s="1"/>
  <c r="L608" i="1" s="1"/>
  <c r="J609" i="1"/>
  <c r="K609" i="1" s="1"/>
  <c r="L609" i="1" s="1"/>
  <c r="J610" i="1"/>
  <c r="K610" i="1" s="1"/>
  <c r="L610" i="1" s="1"/>
  <c r="J611" i="1"/>
  <c r="K611" i="1" s="1"/>
  <c r="L611" i="1" s="1"/>
  <c r="J612" i="1"/>
  <c r="J613" i="1"/>
  <c r="K613" i="1" s="1"/>
  <c r="L613" i="1" s="1"/>
  <c r="J614" i="1"/>
  <c r="K614" i="1" s="1"/>
  <c r="L614" i="1" s="1"/>
  <c r="J615" i="1"/>
  <c r="K615" i="1" s="1"/>
  <c r="L615" i="1" s="1"/>
  <c r="J616" i="1"/>
  <c r="K616" i="1" s="1"/>
  <c r="L616" i="1" s="1"/>
  <c r="J617" i="1"/>
  <c r="K617" i="1" s="1"/>
  <c r="L617" i="1" s="1"/>
  <c r="J618" i="1"/>
  <c r="K618" i="1" s="1"/>
  <c r="L618" i="1" s="1"/>
  <c r="J619" i="1"/>
  <c r="K619" i="1" s="1"/>
  <c r="L619" i="1" s="1"/>
  <c r="J620" i="1"/>
  <c r="K620" i="1" s="1"/>
  <c r="L620" i="1" s="1"/>
  <c r="J621" i="1"/>
  <c r="K621" i="1" s="1"/>
  <c r="L621" i="1" s="1"/>
  <c r="J622" i="1"/>
  <c r="K622" i="1" s="1"/>
  <c r="L622" i="1" s="1"/>
  <c r="J623" i="1"/>
  <c r="K623" i="1" s="1"/>
  <c r="L623" i="1" s="1"/>
  <c r="J624" i="1"/>
  <c r="J625" i="1"/>
  <c r="K625" i="1" s="1"/>
  <c r="L625" i="1" s="1"/>
  <c r="J626" i="1"/>
  <c r="K626" i="1" s="1"/>
  <c r="L626" i="1" s="1"/>
  <c r="J627" i="1"/>
  <c r="K627" i="1" s="1"/>
  <c r="L627" i="1" s="1"/>
  <c r="J628" i="1"/>
  <c r="J629" i="1"/>
  <c r="K629" i="1" s="1"/>
  <c r="L629" i="1" s="1"/>
  <c r="J630" i="1"/>
  <c r="K630" i="1" s="1"/>
  <c r="L630" i="1" s="1"/>
  <c r="J631" i="1"/>
  <c r="K631" i="1" s="1"/>
  <c r="L631" i="1" s="1"/>
  <c r="J632" i="1"/>
  <c r="K632" i="1" s="1"/>
  <c r="L632" i="1" s="1"/>
  <c r="J633" i="1"/>
  <c r="K633" i="1" s="1"/>
  <c r="L633" i="1" s="1"/>
  <c r="J634" i="1"/>
  <c r="K634" i="1" s="1"/>
  <c r="L634" i="1" s="1"/>
  <c r="J635" i="1"/>
  <c r="K635" i="1" s="1"/>
  <c r="L635" i="1" s="1"/>
  <c r="J636" i="1"/>
  <c r="K636" i="1" s="1"/>
  <c r="L636" i="1" s="1"/>
  <c r="J637" i="1"/>
  <c r="K637" i="1" s="1"/>
  <c r="L637" i="1" s="1"/>
  <c r="J638" i="1"/>
  <c r="K638" i="1" s="1"/>
  <c r="L638" i="1" s="1"/>
  <c r="J639" i="1"/>
  <c r="K639" i="1" s="1"/>
  <c r="L639" i="1" s="1"/>
  <c r="J640" i="1"/>
  <c r="K640" i="1" s="1"/>
  <c r="L640" i="1" s="1"/>
  <c r="J641" i="1"/>
  <c r="K641" i="1" s="1"/>
  <c r="L641" i="1" s="1"/>
  <c r="J642" i="1"/>
  <c r="K642" i="1" s="1"/>
  <c r="L642" i="1" s="1"/>
  <c r="J643" i="1"/>
  <c r="J644" i="1"/>
  <c r="K644" i="1" s="1"/>
  <c r="L644" i="1" s="1"/>
  <c r="J645" i="1"/>
  <c r="K645" i="1" s="1"/>
  <c r="L645" i="1" s="1"/>
  <c r="J646" i="1"/>
  <c r="K646" i="1" s="1"/>
  <c r="L646" i="1" s="1"/>
  <c r="J647" i="1"/>
  <c r="J648" i="1"/>
  <c r="K648" i="1" s="1"/>
  <c r="L648" i="1" s="1"/>
  <c r="J649" i="1"/>
  <c r="K649" i="1" s="1"/>
  <c r="L649" i="1" s="1"/>
  <c r="J650" i="1"/>
  <c r="K650" i="1" s="1"/>
  <c r="L650" i="1" s="1"/>
  <c r="J651" i="1"/>
  <c r="K651" i="1" s="1"/>
  <c r="L651" i="1" s="1"/>
  <c r="J652" i="1"/>
  <c r="K652" i="1" s="1"/>
  <c r="L652" i="1" s="1"/>
  <c r="J653" i="1"/>
  <c r="K653" i="1" s="1"/>
  <c r="L653" i="1" s="1"/>
  <c r="J654" i="1"/>
  <c r="K654" i="1" s="1"/>
  <c r="L654" i="1" s="1"/>
  <c r="J655" i="1"/>
  <c r="K655" i="1" s="1"/>
  <c r="L655" i="1" s="1"/>
  <c r="J656" i="1"/>
  <c r="K656" i="1" s="1"/>
  <c r="L656" i="1" s="1"/>
  <c r="J657" i="1"/>
  <c r="K657" i="1" s="1"/>
  <c r="L657" i="1" s="1"/>
  <c r="J658" i="1"/>
  <c r="K658" i="1" s="1"/>
  <c r="L658" i="1" s="1"/>
  <c r="J659" i="1"/>
  <c r="K659" i="1" s="1"/>
  <c r="L659" i="1" s="1"/>
  <c r="J660" i="1"/>
  <c r="J661" i="1"/>
  <c r="K661" i="1" s="1"/>
  <c r="L661" i="1" s="1"/>
  <c r="J662" i="1"/>
  <c r="K662" i="1" s="1"/>
  <c r="L662" i="1" s="1"/>
  <c r="J663" i="1"/>
  <c r="J664" i="1"/>
  <c r="K664" i="1" s="1"/>
  <c r="L664" i="1" s="1"/>
  <c r="J665" i="1"/>
  <c r="K665" i="1" s="1"/>
  <c r="L665" i="1" s="1"/>
  <c r="J666" i="1"/>
  <c r="K666" i="1" s="1"/>
  <c r="L666" i="1" s="1"/>
  <c r="J667" i="1"/>
  <c r="K667" i="1" s="1"/>
  <c r="L667" i="1" s="1"/>
  <c r="J668" i="1"/>
  <c r="K668" i="1" s="1"/>
  <c r="L668" i="1" s="1"/>
  <c r="J669" i="1"/>
  <c r="K669" i="1" s="1"/>
  <c r="L669" i="1" s="1"/>
  <c r="J670" i="1"/>
  <c r="K670" i="1" s="1"/>
  <c r="L670" i="1" s="1"/>
  <c r="J671" i="1"/>
  <c r="K671" i="1" s="1"/>
  <c r="L671" i="1" s="1"/>
  <c r="J672" i="1"/>
  <c r="K672" i="1" s="1"/>
  <c r="L672" i="1" s="1"/>
  <c r="J673" i="1"/>
  <c r="K673" i="1" s="1"/>
  <c r="L673" i="1" s="1"/>
  <c r="J674" i="1"/>
  <c r="K674" i="1" s="1"/>
  <c r="L674" i="1" s="1"/>
  <c r="J675" i="1"/>
  <c r="K675" i="1" s="1"/>
  <c r="L675" i="1" s="1"/>
  <c r="J676" i="1"/>
  <c r="J677" i="1"/>
  <c r="K677" i="1" s="1"/>
  <c r="L677" i="1" s="1"/>
  <c r="J678" i="1"/>
  <c r="K678" i="1" s="1"/>
  <c r="L678" i="1" s="1"/>
  <c r="J679" i="1"/>
  <c r="J680" i="1"/>
  <c r="K680" i="1" s="1"/>
  <c r="L680" i="1" s="1"/>
  <c r="J681" i="1"/>
  <c r="K681" i="1" s="1"/>
  <c r="L681" i="1" s="1"/>
  <c r="J682" i="1"/>
  <c r="K682" i="1" s="1"/>
  <c r="L682" i="1" s="1"/>
  <c r="J683" i="1"/>
  <c r="K683" i="1" s="1"/>
  <c r="L683" i="1" s="1"/>
  <c r="J684" i="1"/>
  <c r="K684" i="1" s="1"/>
  <c r="L684" i="1" s="1"/>
  <c r="J685" i="1"/>
  <c r="K685" i="1" s="1"/>
  <c r="L685" i="1" s="1"/>
  <c r="J686" i="1"/>
  <c r="K686" i="1" s="1"/>
  <c r="L686" i="1" s="1"/>
  <c r="J687" i="1"/>
  <c r="K687" i="1" s="1"/>
  <c r="L687" i="1" s="1"/>
  <c r="J688" i="1"/>
  <c r="K688" i="1" s="1"/>
  <c r="L688" i="1" s="1"/>
  <c r="J689" i="1"/>
  <c r="K689" i="1" s="1"/>
  <c r="L689" i="1" s="1"/>
  <c r="J690" i="1"/>
  <c r="K690" i="1" s="1"/>
  <c r="L690" i="1" s="1"/>
  <c r="J691" i="1"/>
  <c r="K691" i="1" s="1"/>
  <c r="L691" i="1" s="1"/>
  <c r="J692" i="1"/>
  <c r="J693" i="1"/>
  <c r="K693" i="1" s="1"/>
  <c r="L693" i="1" s="1"/>
  <c r="J694" i="1"/>
  <c r="K694" i="1" s="1"/>
  <c r="L694" i="1" s="1"/>
  <c r="J695" i="1"/>
  <c r="K695" i="1" s="1"/>
  <c r="L695" i="1" s="1"/>
  <c r="J696" i="1"/>
  <c r="K696" i="1" s="1"/>
  <c r="L696" i="1" s="1"/>
  <c r="J697" i="1"/>
  <c r="K697" i="1" s="1"/>
  <c r="L697" i="1" s="1"/>
  <c r="J698" i="1"/>
  <c r="K698" i="1" s="1"/>
  <c r="L698" i="1" s="1"/>
  <c r="J699" i="1"/>
  <c r="J700" i="1"/>
  <c r="K700" i="1" s="1"/>
  <c r="L700" i="1" s="1"/>
  <c r="J701" i="1"/>
  <c r="K701" i="1" s="1"/>
  <c r="L701" i="1" s="1"/>
  <c r="J702" i="1"/>
  <c r="K702" i="1" s="1"/>
  <c r="L702" i="1" s="1"/>
  <c r="J703" i="1"/>
  <c r="K703" i="1" s="1"/>
  <c r="L703" i="1" s="1"/>
  <c r="J704" i="1"/>
  <c r="K704" i="1" s="1"/>
  <c r="L704" i="1" s="1"/>
  <c r="J705" i="1"/>
  <c r="K705" i="1" s="1"/>
  <c r="L705" i="1" s="1"/>
  <c r="J706" i="1"/>
  <c r="K706" i="1" s="1"/>
  <c r="L706" i="1" s="1"/>
  <c r="J707" i="1"/>
  <c r="K707" i="1" s="1"/>
  <c r="L707" i="1" s="1"/>
  <c r="J708" i="1"/>
  <c r="K708" i="1" s="1"/>
  <c r="L708" i="1" s="1"/>
  <c r="J709" i="1"/>
  <c r="K709" i="1" s="1"/>
  <c r="L709" i="1" s="1"/>
  <c r="J710" i="1"/>
  <c r="K710" i="1" s="1"/>
  <c r="L710" i="1" s="1"/>
  <c r="J711" i="1"/>
  <c r="J712" i="1"/>
  <c r="K712" i="1" s="1"/>
  <c r="L712" i="1" s="1"/>
  <c r="J713" i="1"/>
  <c r="K713" i="1" s="1"/>
  <c r="L713" i="1" s="1"/>
  <c r="J714" i="1"/>
  <c r="K714" i="1" s="1"/>
  <c r="L714" i="1" s="1"/>
  <c r="J715" i="1"/>
  <c r="J716" i="1"/>
  <c r="K716" i="1" s="1"/>
  <c r="L716" i="1" s="1"/>
  <c r="J717" i="1"/>
  <c r="K717" i="1" s="1"/>
  <c r="L717" i="1" s="1"/>
  <c r="J718" i="1"/>
  <c r="K718" i="1" s="1"/>
  <c r="L718" i="1" s="1"/>
  <c r="J719" i="1"/>
  <c r="K719" i="1" s="1"/>
  <c r="L719" i="1" s="1"/>
  <c r="J720" i="1"/>
  <c r="K720" i="1" s="1"/>
  <c r="L720" i="1" s="1"/>
  <c r="J721" i="1"/>
  <c r="K721" i="1" s="1"/>
  <c r="L721" i="1" s="1"/>
  <c r="J722" i="1"/>
  <c r="K722" i="1" s="1"/>
  <c r="L722" i="1" s="1"/>
  <c r="J723" i="1"/>
  <c r="K723" i="1" s="1"/>
  <c r="L723" i="1" s="1"/>
  <c r="J724" i="1"/>
  <c r="K724" i="1" s="1"/>
  <c r="L724" i="1" s="1"/>
  <c r="J725" i="1"/>
  <c r="K725" i="1" s="1"/>
  <c r="L725" i="1" s="1"/>
  <c r="J726" i="1"/>
  <c r="K726" i="1" s="1"/>
  <c r="L726" i="1" s="1"/>
  <c r="J727" i="1"/>
  <c r="J728" i="1"/>
  <c r="K728" i="1" s="1"/>
  <c r="L728" i="1" s="1"/>
  <c r="J729" i="1"/>
  <c r="K729" i="1" s="1"/>
  <c r="L729" i="1" s="1"/>
  <c r="J730" i="1"/>
  <c r="K730" i="1" s="1"/>
  <c r="L730" i="1" s="1"/>
  <c r="J731" i="1"/>
  <c r="J732" i="1"/>
  <c r="K732" i="1" s="1"/>
  <c r="L732" i="1" s="1"/>
  <c r="J733" i="1"/>
  <c r="K733" i="1" s="1"/>
  <c r="L733" i="1" s="1"/>
  <c r="J734" i="1"/>
  <c r="K734" i="1" s="1"/>
  <c r="L734" i="1" s="1"/>
  <c r="J735" i="1"/>
  <c r="K735" i="1" s="1"/>
  <c r="L735" i="1" s="1"/>
  <c r="J736" i="1"/>
  <c r="K736" i="1" s="1"/>
  <c r="L736" i="1" s="1"/>
  <c r="J737" i="1"/>
  <c r="K737" i="1" s="1"/>
  <c r="L737" i="1" s="1"/>
  <c r="J738" i="1"/>
  <c r="K738" i="1" s="1"/>
  <c r="L738" i="1" s="1"/>
  <c r="J739" i="1"/>
  <c r="K739" i="1" s="1"/>
  <c r="L739" i="1" s="1"/>
  <c r="J740" i="1"/>
  <c r="K740" i="1" s="1"/>
  <c r="L740" i="1" s="1"/>
  <c r="J741" i="1"/>
  <c r="K741" i="1" s="1"/>
  <c r="L741" i="1" s="1"/>
  <c r="J742" i="1"/>
  <c r="K742" i="1" s="1"/>
  <c r="L742" i="1" s="1"/>
  <c r="J743" i="1"/>
  <c r="J744" i="1"/>
  <c r="K744" i="1" s="1"/>
  <c r="L744" i="1" s="1"/>
  <c r="J745" i="1"/>
  <c r="K745" i="1" s="1"/>
  <c r="L745" i="1" s="1"/>
  <c r="J746" i="1"/>
  <c r="K746" i="1" s="1"/>
  <c r="L746" i="1" s="1"/>
  <c r="J747" i="1"/>
  <c r="K747" i="1" s="1"/>
  <c r="L747" i="1" s="1"/>
  <c r="J748" i="1"/>
  <c r="J749" i="1"/>
  <c r="K749" i="1" s="1"/>
  <c r="L749" i="1" s="1"/>
  <c r="J750" i="1"/>
  <c r="K750" i="1" s="1"/>
  <c r="L750" i="1" s="1"/>
  <c r="J751" i="1"/>
  <c r="K751" i="1" s="1"/>
  <c r="L751" i="1" s="1"/>
  <c r="J752" i="1"/>
  <c r="K752" i="1" s="1"/>
  <c r="L752" i="1" s="1"/>
  <c r="J753" i="1"/>
  <c r="K753" i="1" s="1"/>
  <c r="L753" i="1" s="1"/>
  <c r="J754" i="1"/>
  <c r="K754" i="1" s="1"/>
  <c r="L754" i="1" s="1"/>
  <c r="J755" i="1"/>
  <c r="K755" i="1" s="1"/>
  <c r="L755" i="1" s="1"/>
  <c r="J756" i="1"/>
  <c r="K756" i="1" s="1"/>
  <c r="L756" i="1" s="1"/>
  <c r="J757" i="1"/>
  <c r="K757" i="1" s="1"/>
  <c r="L757" i="1" s="1"/>
  <c r="J758" i="1"/>
  <c r="K758" i="1" s="1"/>
  <c r="L758" i="1" s="1"/>
  <c r="J759" i="1"/>
  <c r="K759" i="1" s="1"/>
  <c r="L759" i="1" s="1"/>
  <c r="J760" i="1"/>
  <c r="K760" i="1" s="1"/>
  <c r="L760" i="1" s="1"/>
  <c r="J761" i="1"/>
  <c r="K761" i="1" s="1"/>
  <c r="L761" i="1" s="1"/>
  <c r="J762" i="1"/>
  <c r="K762" i="1" s="1"/>
  <c r="L762" i="1" s="1"/>
  <c r="J763" i="1"/>
  <c r="J764" i="1"/>
  <c r="K764" i="1" s="1"/>
  <c r="L764" i="1" s="1"/>
  <c r="J765" i="1"/>
  <c r="K765" i="1" s="1"/>
  <c r="L765" i="1" s="1"/>
  <c r="J766" i="1"/>
  <c r="K766" i="1" s="1"/>
  <c r="L766" i="1" s="1"/>
  <c r="J767" i="1"/>
  <c r="K767" i="1" s="1"/>
  <c r="L767" i="1" s="1"/>
  <c r="J768" i="1"/>
  <c r="K768" i="1" s="1"/>
  <c r="L768" i="1" s="1"/>
  <c r="J769" i="1"/>
  <c r="K769" i="1" s="1"/>
  <c r="L769" i="1" s="1"/>
  <c r="J770" i="1"/>
  <c r="K770" i="1" s="1"/>
  <c r="L770" i="1" s="1"/>
  <c r="J771" i="1"/>
  <c r="K771" i="1" s="1"/>
  <c r="L771" i="1" s="1"/>
  <c r="J772" i="1"/>
  <c r="K772" i="1" s="1"/>
  <c r="L772" i="1" s="1"/>
  <c r="J773" i="1"/>
  <c r="K773" i="1" s="1"/>
  <c r="L773" i="1" s="1"/>
  <c r="J774" i="1"/>
  <c r="K774" i="1" s="1"/>
  <c r="L774" i="1" s="1"/>
  <c r="J775" i="1"/>
  <c r="K775" i="1" s="1"/>
  <c r="L775" i="1" s="1"/>
  <c r="J776" i="1"/>
  <c r="K776" i="1" s="1"/>
  <c r="L776" i="1" s="1"/>
  <c r="J777" i="1"/>
  <c r="K777" i="1" s="1"/>
  <c r="L777" i="1" s="1"/>
  <c r="J778" i="1"/>
  <c r="K778" i="1" s="1"/>
  <c r="L778" i="1" s="1"/>
  <c r="J779" i="1"/>
  <c r="J780" i="1"/>
  <c r="K780" i="1" s="1"/>
  <c r="L780" i="1" s="1"/>
  <c r="J781" i="1"/>
  <c r="K781" i="1" s="1"/>
  <c r="L781" i="1" s="1"/>
  <c r="J782" i="1"/>
  <c r="K782" i="1" s="1"/>
  <c r="L782" i="1" s="1"/>
  <c r="J783" i="1"/>
  <c r="J784" i="1"/>
  <c r="K784" i="1" s="1"/>
  <c r="L784" i="1" s="1"/>
  <c r="J785" i="1"/>
  <c r="K785" i="1" s="1"/>
  <c r="L785" i="1" s="1"/>
  <c r="J786" i="1"/>
  <c r="K786" i="1" s="1"/>
  <c r="L786" i="1" s="1"/>
  <c r="J787" i="1"/>
  <c r="K787" i="1" s="1"/>
  <c r="L787" i="1" s="1"/>
  <c r="J788" i="1"/>
  <c r="K788" i="1" s="1"/>
  <c r="L788" i="1" s="1"/>
  <c r="J789" i="1"/>
  <c r="K789" i="1" s="1"/>
  <c r="L789" i="1" s="1"/>
  <c r="J790" i="1"/>
  <c r="K790" i="1" s="1"/>
  <c r="L790" i="1" s="1"/>
  <c r="J791" i="1"/>
  <c r="K791" i="1" s="1"/>
  <c r="L791" i="1" s="1"/>
  <c r="J792" i="1"/>
  <c r="K792" i="1" s="1"/>
  <c r="L792" i="1" s="1"/>
  <c r="J793" i="1"/>
  <c r="K793" i="1" s="1"/>
  <c r="L793" i="1" s="1"/>
  <c r="J794" i="1"/>
  <c r="K794" i="1" s="1"/>
  <c r="L794" i="1" s="1"/>
  <c r="J795" i="1"/>
  <c r="J796" i="1"/>
  <c r="K796" i="1" s="1"/>
  <c r="L796" i="1" s="1"/>
  <c r="J797" i="1"/>
  <c r="K797" i="1" s="1"/>
  <c r="L797" i="1" s="1"/>
  <c r="J798" i="1"/>
  <c r="K798" i="1" s="1"/>
  <c r="L798" i="1" s="1"/>
  <c r="J799" i="1"/>
  <c r="J800" i="1"/>
  <c r="K800" i="1" s="1"/>
  <c r="L800" i="1" s="1"/>
  <c r="J801" i="1"/>
  <c r="K801" i="1" s="1"/>
  <c r="L801" i="1" s="1"/>
  <c r="J802" i="1"/>
  <c r="K802" i="1" s="1"/>
  <c r="L802" i="1" s="1"/>
  <c r="J803" i="1"/>
  <c r="K803" i="1" s="1"/>
  <c r="L803" i="1" s="1"/>
  <c r="J804" i="1"/>
  <c r="K804" i="1" s="1"/>
  <c r="L804" i="1" s="1"/>
  <c r="J805" i="1"/>
  <c r="K805" i="1" s="1"/>
  <c r="L805" i="1" s="1"/>
  <c r="J806" i="1"/>
  <c r="K806" i="1" s="1"/>
  <c r="L806" i="1" s="1"/>
  <c r="J807" i="1"/>
  <c r="K807" i="1" s="1"/>
  <c r="L807" i="1" s="1"/>
  <c r="J808" i="1"/>
  <c r="K808" i="1" s="1"/>
  <c r="L808" i="1" s="1"/>
  <c r="J809" i="1"/>
  <c r="K809" i="1" s="1"/>
  <c r="L809" i="1" s="1"/>
  <c r="J810" i="1"/>
  <c r="K810" i="1" s="1"/>
  <c r="L810" i="1" s="1"/>
  <c r="J811" i="1"/>
  <c r="K811" i="1" s="1"/>
  <c r="L811" i="1" s="1"/>
  <c r="J812" i="1"/>
  <c r="J813" i="1"/>
  <c r="K813" i="1" s="1"/>
  <c r="L813" i="1" s="1"/>
  <c r="J814" i="1"/>
  <c r="K814" i="1" s="1"/>
  <c r="L814" i="1" s="1"/>
  <c r="J815" i="1"/>
  <c r="K815" i="1" s="1"/>
  <c r="L815" i="1" s="1"/>
  <c r="J816" i="1"/>
  <c r="K816" i="1" s="1"/>
  <c r="L816" i="1" s="1"/>
  <c r="J817" i="1"/>
  <c r="K817" i="1" s="1"/>
  <c r="L817" i="1" s="1"/>
  <c r="J818" i="1"/>
  <c r="K818" i="1" s="1"/>
  <c r="L818" i="1" s="1"/>
  <c r="J819" i="1"/>
  <c r="K819" i="1" s="1"/>
  <c r="L819" i="1" s="1"/>
  <c r="J820" i="1"/>
  <c r="K820" i="1" s="1"/>
  <c r="L820" i="1" s="1"/>
  <c r="J821" i="1"/>
  <c r="K821" i="1" s="1"/>
  <c r="L821" i="1" s="1"/>
  <c r="J822" i="1"/>
  <c r="K822" i="1" s="1"/>
  <c r="L822" i="1" s="1"/>
  <c r="J823" i="1"/>
  <c r="K823" i="1" s="1"/>
  <c r="L823" i="1" s="1"/>
  <c r="J824" i="1"/>
  <c r="K824" i="1" s="1"/>
  <c r="L824" i="1" s="1"/>
  <c r="J825" i="1"/>
  <c r="K825" i="1" s="1"/>
  <c r="L825" i="1" s="1"/>
  <c r="J826" i="1"/>
  <c r="K826" i="1" s="1"/>
  <c r="L826" i="1" s="1"/>
  <c r="J827" i="1"/>
  <c r="K827" i="1" s="1"/>
  <c r="L827" i="1" s="1"/>
  <c r="J828" i="1"/>
  <c r="K828" i="1" s="1"/>
  <c r="L828" i="1" s="1"/>
  <c r="J829" i="1"/>
  <c r="K829" i="1" s="1"/>
  <c r="L829" i="1" s="1"/>
  <c r="J830" i="1"/>
  <c r="K830" i="1" s="1"/>
  <c r="L830" i="1" s="1"/>
  <c r="J831" i="1"/>
  <c r="K831" i="1" s="1"/>
  <c r="L831" i="1" s="1"/>
  <c r="J832" i="1"/>
  <c r="K832" i="1" s="1"/>
  <c r="L832" i="1" s="1"/>
  <c r="J833" i="1"/>
  <c r="K833" i="1" s="1"/>
  <c r="L833" i="1" s="1"/>
  <c r="J834" i="1"/>
  <c r="K834" i="1" s="1"/>
  <c r="L834" i="1" s="1"/>
  <c r="J835" i="1"/>
  <c r="J836" i="1"/>
  <c r="K836" i="1" s="1"/>
  <c r="L836" i="1" s="1"/>
  <c r="J837" i="1"/>
  <c r="K837" i="1" s="1"/>
  <c r="L837" i="1" s="1"/>
  <c r="J838" i="1"/>
  <c r="K838" i="1" s="1"/>
  <c r="L838" i="1" s="1"/>
  <c r="J839" i="1"/>
  <c r="K839" i="1" s="1"/>
  <c r="L839" i="1" s="1"/>
  <c r="J840" i="1"/>
  <c r="K840" i="1" s="1"/>
  <c r="L840" i="1" s="1"/>
  <c r="J841" i="1"/>
  <c r="K841" i="1" s="1"/>
  <c r="L841" i="1" s="1"/>
  <c r="J842" i="1"/>
  <c r="K842" i="1" s="1"/>
  <c r="L842" i="1" s="1"/>
  <c r="J843" i="1"/>
  <c r="K843" i="1" s="1"/>
  <c r="L843" i="1" s="1"/>
  <c r="J844" i="1"/>
  <c r="K844" i="1" s="1"/>
  <c r="L844" i="1" s="1"/>
  <c r="J845" i="1"/>
  <c r="K845" i="1" s="1"/>
  <c r="L845" i="1" s="1"/>
  <c r="J846" i="1"/>
  <c r="K846" i="1" s="1"/>
  <c r="L846" i="1" s="1"/>
  <c r="J847" i="1"/>
  <c r="J848" i="1"/>
  <c r="K848" i="1" s="1"/>
  <c r="L848" i="1" s="1"/>
  <c r="J849" i="1"/>
  <c r="K849" i="1" s="1"/>
  <c r="L849" i="1" s="1"/>
  <c r="J850" i="1"/>
  <c r="K850" i="1" s="1"/>
  <c r="L850" i="1" s="1"/>
  <c r="J851" i="1"/>
  <c r="K851" i="1" s="1"/>
  <c r="L851" i="1" s="1"/>
  <c r="J852" i="1"/>
  <c r="J853" i="1"/>
  <c r="K853" i="1" s="1"/>
  <c r="L853" i="1" s="1"/>
  <c r="J854" i="1"/>
  <c r="K854" i="1" s="1"/>
  <c r="L854" i="1" s="1"/>
  <c r="J855" i="1"/>
  <c r="K855" i="1" s="1"/>
  <c r="L855" i="1" s="1"/>
  <c r="J856" i="1"/>
  <c r="K856" i="1" s="1"/>
  <c r="L856" i="1" s="1"/>
  <c r="J857" i="1"/>
  <c r="K857" i="1" s="1"/>
  <c r="L857" i="1" s="1"/>
  <c r="J858" i="1"/>
  <c r="K858" i="1" s="1"/>
  <c r="L858" i="1" s="1"/>
  <c r="J859" i="1"/>
  <c r="K859" i="1" s="1"/>
  <c r="L859" i="1" s="1"/>
  <c r="J860" i="1"/>
  <c r="K860" i="1" s="1"/>
  <c r="L860" i="1" s="1"/>
  <c r="J861" i="1"/>
  <c r="K861" i="1" s="1"/>
  <c r="L861" i="1" s="1"/>
  <c r="J862" i="1"/>
  <c r="K862" i="1" s="1"/>
  <c r="L862" i="1" s="1"/>
  <c r="J863" i="1"/>
  <c r="J864" i="1"/>
  <c r="K864" i="1" s="1"/>
  <c r="L864" i="1" s="1"/>
  <c r="J865" i="1"/>
  <c r="K865" i="1" s="1"/>
  <c r="L865" i="1" s="1"/>
  <c r="J866" i="1"/>
  <c r="K866" i="1" s="1"/>
  <c r="L866" i="1" s="1"/>
  <c r="J867" i="1"/>
  <c r="K867" i="1" s="1"/>
  <c r="L867" i="1" s="1"/>
  <c r="J868" i="1"/>
  <c r="J869" i="1"/>
  <c r="K869" i="1" s="1"/>
  <c r="L869" i="1" s="1"/>
  <c r="J870" i="1"/>
  <c r="K870" i="1" s="1"/>
  <c r="L870" i="1" s="1"/>
  <c r="J871" i="1"/>
  <c r="K871" i="1" s="1"/>
  <c r="L871" i="1" s="1"/>
  <c r="J872" i="1"/>
  <c r="K872" i="1" s="1"/>
  <c r="L872" i="1" s="1"/>
  <c r="J873" i="1"/>
  <c r="K873" i="1" s="1"/>
  <c r="L873" i="1" s="1"/>
  <c r="J874" i="1"/>
  <c r="K874" i="1" s="1"/>
  <c r="L874" i="1" s="1"/>
  <c r="J875" i="1"/>
  <c r="K875" i="1" s="1"/>
  <c r="L875" i="1" s="1"/>
  <c r="J876" i="1"/>
  <c r="K876" i="1" s="1"/>
  <c r="L876" i="1" s="1"/>
  <c r="J877" i="1"/>
  <c r="K877" i="1" s="1"/>
  <c r="L877" i="1" s="1"/>
  <c r="J878" i="1"/>
  <c r="K878" i="1" s="1"/>
  <c r="L878" i="1" s="1"/>
  <c r="J879" i="1"/>
  <c r="K879" i="1" s="1"/>
  <c r="L879" i="1" s="1"/>
  <c r="J880" i="1"/>
  <c r="J881" i="1"/>
  <c r="K881" i="1" s="1"/>
  <c r="L881" i="1" s="1"/>
  <c r="J882" i="1"/>
  <c r="K882" i="1" s="1"/>
  <c r="L882" i="1" s="1"/>
  <c r="J883" i="1"/>
  <c r="K883" i="1" s="1"/>
  <c r="L883" i="1" s="1"/>
  <c r="J884" i="1"/>
  <c r="J885" i="1"/>
  <c r="K885" i="1" s="1"/>
  <c r="L885" i="1" s="1"/>
  <c r="J886" i="1"/>
  <c r="K886" i="1" s="1"/>
  <c r="L886" i="1" s="1"/>
  <c r="J887" i="1"/>
  <c r="K887" i="1" s="1"/>
  <c r="L887" i="1" s="1"/>
  <c r="J888" i="1"/>
  <c r="K888" i="1" s="1"/>
  <c r="L888" i="1" s="1"/>
  <c r="J889" i="1"/>
  <c r="K889" i="1" s="1"/>
  <c r="L889" i="1" s="1"/>
  <c r="J890" i="1"/>
  <c r="K890" i="1" s="1"/>
  <c r="L890" i="1" s="1"/>
  <c r="J891" i="1"/>
  <c r="K891" i="1" s="1"/>
  <c r="L891" i="1" s="1"/>
  <c r="J892" i="1"/>
  <c r="K892" i="1" s="1"/>
  <c r="L892" i="1" s="1"/>
  <c r="J893" i="1"/>
  <c r="K893" i="1" s="1"/>
  <c r="L893" i="1" s="1"/>
  <c r="J894" i="1"/>
  <c r="K894" i="1" s="1"/>
  <c r="L894" i="1" s="1"/>
  <c r="J895" i="1"/>
  <c r="K895" i="1" s="1"/>
  <c r="L895" i="1" s="1"/>
  <c r="J896" i="1"/>
  <c r="K896" i="1" s="1"/>
  <c r="L896" i="1" s="1"/>
  <c r="J897" i="1"/>
  <c r="K897" i="1" s="1"/>
  <c r="L897" i="1" s="1"/>
  <c r="J898" i="1"/>
  <c r="K898" i="1" s="1"/>
  <c r="L898" i="1" s="1"/>
  <c r="J899" i="1"/>
  <c r="J900" i="1"/>
  <c r="K900" i="1" s="1"/>
  <c r="L900" i="1" s="1"/>
  <c r="J901" i="1"/>
  <c r="K901" i="1" s="1"/>
  <c r="L901" i="1" s="1"/>
  <c r="J902" i="1"/>
  <c r="K902" i="1" s="1"/>
  <c r="L902" i="1" s="1"/>
  <c r="J903" i="1"/>
  <c r="J904" i="1"/>
  <c r="K904" i="1" s="1"/>
  <c r="L904" i="1" s="1"/>
  <c r="J905" i="1"/>
  <c r="K905" i="1" s="1"/>
  <c r="L905" i="1" s="1"/>
  <c r="J906" i="1"/>
  <c r="K906" i="1" s="1"/>
  <c r="L906" i="1" s="1"/>
  <c r="J907" i="1"/>
  <c r="K907" i="1" s="1"/>
  <c r="L907" i="1" s="1"/>
  <c r="J908" i="1"/>
  <c r="K908" i="1" s="1"/>
  <c r="L908" i="1" s="1"/>
  <c r="J909" i="1"/>
  <c r="K909" i="1" s="1"/>
  <c r="L909" i="1" s="1"/>
  <c r="J910" i="1"/>
  <c r="K910" i="1" s="1"/>
  <c r="L910" i="1" s="1"/>
  <c r="J911" i="1"/>
  <c r="K911" i="1" s="1"/>
  <c r="L911" i="1" s="1"/>
  <c r="J912" i="1"/>
  <c r="K912" i="1" s="1"/>
  <c r="L912" i="1" s="1"/>
  <c r="J913" i="1"/>
  <c r="K913" i="1" s="1"/>
  <c r="L913" i="1" s="1"/>
  <c r="J914" i="1"/>
  <c r="K914" i="1" s="1"/>
  <c r="L914" i="1" s="1"/>
  <c r="J915" i="1"/>
  <c r="K915" i="1" s="1"/>
  <c r="L915" i="1" s="1"/>
  <c r="J916" i="1"/>
  <c r="J917" i="1"/>
  <c r="K917" i="1" s="1"/>
  <c r="L917" i="1" s="1"/>
  <c r="J918" i="1"/>
  <c r="K918" i="1" s="1"/>
  <c r="L918" i="1" s="1"/>
  <c r="J919" i="1"/>
  <c r="J920" i="1"/>
  <c r="K920" i="1" s="1"/>
  <c r="L920" i="1" s="1"/>
  <c r="J921" i="1"/>
  <c r="K921" i="1" s="1"/>
  <c r="L921" i="1" s="1"/>
  <c r="J922" i="1"/>
  <c r="K922" i="1" s="1"/>
  <c r="L922" i="1" s="1"/>
  <c r="J923" i="1"/>
  <c r="K923" i="1" s="1"/>
  <c r="L923" i="1" s="1"/>
  <c r="J924" i="1"/>
  <c r="K924" i="1" s="1"/>
  <c r="L924" i="1" s="1"/>
  <c r="J925" i="1"/>
  <c r="K925" i="1" s="1"/>
  <c r="L925" i="1" s="1"/>
  <c r="J926" i="1"/>
  <c r="K926" i="1" s="1"/>
  <c r="L926" i="1" s="1"/>
  <c r="J927" i="1"/>
  <c r="K927" i="1" s="1"/>
  <c r="L927" i="1" s="1"/>
  <c r="J928" i="1"/>
  <c r="K928" i="1" s="1"/>
  <c r="L928" i="1" s="1"/>
  <c r="J929" i="1"/>
  <c r="K929" i="1" s="1"/>
  <c r="L929" i="1" s="1"/>
  <c r="J930" i="1"/>
  <c r="K930" i="1" s="1"/>
  <c r="L930" i="1" s="1"/>
  <c r="J931" i="1"/>
  <c r="K931" i="1" s="1"/>
  <c r="L931" i="1" s="1"/>
  <c r="J932" i="1"/>
  <c r="J933" i="1"/>
  <c r="K933" i="1" s="1"/>
  <c r="L933" i="1" s="1"/>
  <c r="J934" i="1"/>
  <c r="K934" i="1" s="1"/>
  <c r="L934" i="1" s="1"/>
  <c r="J935" i="1"/>
  <c r="J936" i="1"/>
  <c r="K936" i="1" s="1"/>
  <c r="L936" i="1" s="1"/>
  <c r="J937" i="1"/>
  <c r="K937" i="1" s="1"/>
  <c r="L937" i="1" s="1"/>
  <c r="J938" i="1"/>
  <c r="K938" i="1" s="1"/>
  <c r="L938" i="1" s="1"/>
  <c r="J939" i="1"/>
  <c r="K939" i="1" s="1"/>
  <c r="L939" i="1" s="1"/>
  <c r="J940" i="1"/>
  <c r="K940" i="1" s="1"/>
  <c r="L940" i="1" s="1"/>
  <c r="J941" i="1"/>
  <c r="K941" i="1" s="1"/>
  <c r="L941" i="1" s="1"/>
  <c r="J942" i="1"/>
  <c r="K942" i="1" s="1"/>
  <c r="L942" i="1" s="1"/>
  <c r="J943" i="1"/>
  <c r="K943" i="1" s="1"/>
  <c r="L943" i="1" s="1"/>
  <c r="J944" i="1"/>
  <c r="K944" i="1" s="1"/>
  <c r="L944" i="1" s="1"/>
  <c r="J945" i="1"/>
  <c r="K945" i="1" s="1"/>
  <c r="L945" i="1" s="1"/>
  <c r="J946" i="1"/>
  <c r="K946" i="1" s="1"/>
  <c r="L946" i="1" s="1"/>
  <c r="J947" i="1"/>
  <c r="K947" i="1" s="1"/>
  <c r="L947" i="1" s="1"/>
  <c r="J948" i="1"/>
  <c r="J949" i="1"/>
  <c r="K949" i="1" s="1"/>
  <c r="L949" i="1" s="1"/>
  <c r="J950" i="1"/>
  <c r="K950" i="1" s="1"/>
  <c r="L950" i="1" s="1"/>
  <c r="J951" i="1"/>
  <c r="K951" i="1" s="1"/>
  <c r="L951" i="1" s="1"/>
  <c r="J952" i="1"/>
  <c r="K952" i="1" s="1"/>
  <c r="L952" i="1" s="1"/>
  <c r="J953" i="1"/>
  <c r="K953" i="1" s="1"/>
  <c r="L953" i="1" s="1"/>
  <c r="J954" i="1"/>
  <c r="K954" i="1" s="1"/>
  <c r="L954" i="1" s="1"/>
  <c r="J955" i="1"/>
  <c r="J956" i="1"/>
  <c r="K956" i="1" s="1"/>
  <c r="L956" i="1" s="1"/>
  <c r="J957" i="1"/>
  <c r="K957" i="1" s="1"/>
  <c r="L957" i="1" s="1"/>
  <c r="J958" i="1"/>
  <c r="K958" i="1" s="1"/>
  <c r="L958" i="1" s="1"/>
  <c r="J959" i="1"/>
  <c r="K959" i="1" s="1"/>
  <c r="L959" i="1" s="1"/>
  <c r="J960" i="1"/>
  <c r="K960" i="1" s="1"/>
  <c r="L960" i="1" s="1"/>
  <c r="J961" i="1"/>
  <c r="K961" i="1" s="1"/>
  <c r="L961" i="1" s="1"/>
  <c r="J962" i="1"/>
  <c r="K962" i="1" s="1"/>
  <c r="L962" i="1" s="1"/>
  <c r="J963" i="1"/>
  <c r="K963" i="1" s="1"/>
  <c r="L963" i="1" s="1"/>
  <c r="J964" i="1"/>
  <c r="K964" i="1" s="1"/>
  <c r="L964" i="1" s="1"/>
  <c r="J965" i="1"/>
  <c r="K965" i="1" s="1"/>
  <c r="L965" i="1" s="1"/>
  <c r="J966" i="1"/>
  <c r="K966" i="1" s="1"/>
  <c r="L966" i="1" s="1"/>
  <c r="J967" i="1"/>
  <c r="J968" i="1"/>
  <c r="K968" i="1" s="1"/>
  <c r="L968" i="1" s="1"/>
  <c r="J969" i="1"/>
  <c r="K969" i="1" s="1"/>
  <c r="L969" i="1" s="1"/>
  <c r="J970" i="1"/>
  <c r="K970" i="1" s="1"/>
  <c r="L970" i="1" s="1"/>
  <c r="J971" i="1"/>
  <c r="J972" i="1"/>
  <c r="K972" i="1" s="1"/>
  <c r="L972" i="1" s="1"/>
  <c r="J973" i="1"/>
  <c r="K973" i="1" s="1"/>
  <c r="L973" i="1" s="1"/>
  <c r="J974" i="1"/>
  <c r="K974" i="1" s="1"/>
  <c r="L974" i="1" s="1"/>
  <c r="J975" i="1"/>
  <c r="K975" i="1" s="1"/>
  <c r="L975" i="1" s="1"/>
  <c r="J976" i="1"/>
  <c r="K976" i="1" s="1"/>
  <c r="L976" i="1" s="1"/>
  <c r="J977" i="1"/>
  <c r="K977" i="1" s="1"/>
  <c r="L977" i="1" s="1"/>
  <c r="J978" i="1"/>
  <c r="K978" i="1" s="1"/>
  <c r="L978" i="1" s="1"/>
  <c r="J979" i="1"/>
  <c r="K979" i="1" s="1"/>
  <c r="L979" i="1" s="1"/>
  <c r="J980" i="1"/>
  <c r="K980" i="1" s="1"/>
  <c r="L980" i="1" s="1"/>
  <c r="J981" i="1"/>
  <c r="K981" i="1" s="1"/>
  <c r="L981" i="1" s="1"/>
  <c r="J982" i="1"/>
  <c r="K982" i="1" s="1"/>
  <c r="L982" i="1" s="1"/>
  <c r="J983" i="1"/>
  <c r="J984" i="1"/>
  <c r="K984" i="1" s="1"/>
  <c r="L984" i="1" s="1"/>
  <c r="J985" i="1"/>
  <c r="K985" i="1" s="1"/>
  <c r="L985" i="1" s="1"/>
  <c r="J986" i="1"/>
  <c r="K986" i="1" s="1"/>
  <c r="L986" i="1" s="1"/>
  <c r="J987" i="1"/>
  <c r="J988" i="1"/>
  <c r="K988" i="1" s="1"/>
  <c r="L988" i="1" s="1"/>
  <c r="J989" i="1"/>
  <c r="K989" i="1" s="1"/>
  <c r="L989" i="1" s="1"/>
  <c r="J990" i="1"/>
  <c r="K990" i="1" s="1"/>
  <c r="L990" i="1" s="1"/>
  <c r="J991" i="1"/>
  <c r="K991" i="1" s="1"/>
  <c r="L991" i="1" s="1"/>
  <c r="J992" i="1"/>
  <c r="K992" i="1" s="1"/>
  <c r="L992" i="1" s="1"/>
  <c r="J993" i="1"/>
  <c r="K993" i="1" s="1"/>
  <c r="L993" i="1" s="1"/>
  <c r="J994" i="1"/>
  <c r="K994" i="1" s="1"/>
  <c r="L994" i="1" s="1"/>
  <c r="J995" i="1"/>
  <c r="K995" i="1" s="1"/>
  <c r="L995" i="1" s="1"/>
  <c r="J996" i="1"/>
  <c r="K996" i="1" s="1"/>
  <c r="L996" i="1" s="1"/>
  <c r="J997" i="1"/>
  <c r="K997" i="1" s="1"/>
  <c r="L997" i="1" s="1"/>
  <c r="J998" i="1"/>
  <c r="K998" i="1" s="1"/>
  <c r="L998" i="1" s="1"/>
  <c r="J999" i="1"/>
  <c r="J1000" i="1"/>
  <c r="K1000" i="1" s="1"/>
  <c r="L1000" i="1" s="1"/>
  <c r="J1001" i="1"/>
  <c r="K1001" i="1" s="1"/>
  <c r="L1001" i="1" s="1"/>
  <c r="J6" i="1"/>
  <c r="K6" i="1" s="1"/>
  <c r="L6" i="1" s="1"/>
  <c r="J7" i="1"/>
  <c r="K7" i="1" s="1"/>
  <c r="L7" i="1" s="1"/>
  <c r="J8" i="1"/>
  <c r="K8" i="1" s="1"/>
  <c r="L8" i="1" s="1"/>
  <c r="J5" i="1"/>
  <c r="K5" i="1" s="1"/>
  <c r="L5" i="1" s="1"/>
  <c r="J4" i="1"/>
  <c r="K4" i="1" s="1"/>
  <c r="J3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H2" i="1"/>
</calcChain>
</file>

<file path=xl/sharedStrings.xml><?xml version="1.0" encoding="utf-8"?>
<sst xmlns="http://schemas.openxmlformats.org/spreadsheetml/2006/main" count="16" uniqueCount="16">
  <si>
    <t>month</t>
  </si>
  <si>
    <t>revenue</t>
  </si>
  <si>
    <t>marketing_spend</t>
  </si>
  <si>
    <t>operating_expenses</t>
  </si>
  <si>
    <t>new_customers</t>
  </si>
  <si>
    <t>total_customers</t>
  </si>
  <si>
    <t>date</t>
  </si>
  <si>
    <t>CAC</t>
  </si>
  <si>
    <t>ARPU</t>
  </si>
  <si>
    <t>lost_customers</t>
  </si>
  <si>
    <t>churn_rate</t>
  </si>
  <si>
    <t>average_lifespan</t>
  </si>
  <si>
    <t>LTV</t>
  </si>
  <si>
    <t>burn_rate</t>
  </si>
  <si>
    <t>runway_months</t>
  </si>
  <si>
    <t>LTV_CAC_ratio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</si>
</sst>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2" formatCode="mmm/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106426-4A8D-4C62-B554-960219374DC4}" name="Table1" displayName="Table1" ref="A1:P1001" totalsRowShown="0" dataDxfId="0">
  <autoFilter ref="A1:P1001" xr:uid="{BA106426-4A8D-4C62-B554-960219374DC4}"/>
  <tableColumns count="16">
    <tableColumn id="1" xr3:uid="{5A8B637B-B476-4271-9A9F-929E2F868477}" name="month" dataDxfId="16"/>
    <tableColumn id="2" xr3:uid="{C1EF2B68-D911-4CC6-A36B-949193A82FA5}" name="revenue" dataDxfId="15"/>
    <tableColumn id="3" xr3:uid="{9DED2716-672F-48BE-92B0-AFCE1A2069FD}" name="marketing_spend" dataDxfId="14"/>
    <tableColumn id="4" xr3:uid="{FDA0EB83-36C7-44BF-9DBE-A6131C3A62F2}" name="operating_expenses" dataDxfId="13"/>
    <tableColumn id="5" xr3:uid="{B1548D3F-DDEE-4E93-90AD-7CEE8DA0DB27}" name="new_customers" dataDxfId="12"/>
    <tableColumn id="6" xr3:uid="{B3D1E44C-160A-4FD2-8C5A-A1B221128265}" name="total_customers" dataDxfId="11"/>
    <tableColumn id="7" xr3:uid="{F7AA28D4-94C5-4BC4-87B2-19230AC994C9}" name="date" dataDxfId="10"/>
    <tableColumn id="8" xr3:uid="{FBB0DF77-41CE-4027-B29C-FBCD7E2DAFA2}" name="CAC" dataDxfId="9">
      <calculatedColumnFormula>Table1[[#This Row],[marketing_spend]]/Table1[[#This Row],[new_customers]]</calculatedColumnFormula>
    </tableColumn>
    <tableColumn id="9" xr3:uid="{5499EDBB-82EF-4F0E-B4CA-278986E053A6}" name="ARPU" dataDxfId="8">
      <calculatedColumnFormula>Table1[[#This Row],[revenue]]/Table1[[#This Row],[total_customers]]</calculatedColumnFormula>
    </tableColumn>
    <tableColumn id="10" xr3:uid="{59624981-4DA9-4E92-B4DD-6778FEDC7E8E}" name="lost_customers" dataDxfId="7"/>
    <tableColumn id="11" xr3:uid="{631A7380-F663-4FF0-8B41-851D9D05BEAE}" name="churn_rate" dataDxfId="6"/>
    <tableColumn id="12" xr3:uid="{4C983055-A3C1-4554-8A4E-37A57A675C98}" name="average_lifespan" dataDxfId="5"/>
    <tableColumn id="13" xr3:uid="{98295C8A-534F-447C-96C6-8E5EEC8D112D}" name="LTV" dataDxfId="4">
      <calculatedColumnFormula>Table1[[#This Row],[ARPU]]*Table1[[#This Row],[average_lifespan]]</calculatedColumnFormula>
    </tableColumn>
    <tableColumn id="14" xr3:uid="{08C732D3-0FEE-43F9-A048-82E9D678B31A}" name="burn_rate" dataDxfId="3">
      <calculatedColumnFormula>Table1[[#This Row],[marketing_spend]]+Table1[[#This Row],[operating_expenses]]-Table1[[#This Row],[revenue]]</calculatedColumnFormula>
    </tableColumn>
    <tableColumn id="15" xr3:uid="{CD23956F-578B-4760-ACAB-EF6BB0664943}" name="runway_months" dataDxfId="2">
      <calculatedColumnFormula>IF(Table1[[#This Row],[burn_rate]]&gt;0,100000/Table1[[#This Row],[burn_rate]],"0")</calculatedColumnFormula>
    </tableColumn>
    <tableColumn id="16" xr3:uid="{AFE02B2E-21C9-4F87-ADFD-D5E28B81C429}" name="LTV_CAC_ratio" dataDxfId="1">
      <calculatedColumnFormula>Table1[[#This Row],[LTV]]/Table1[[#This Row],[CAC]]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CA72-3F5D-4D50-9746-4A5900447280}">
  <dimension ref="A1:P1001"/>
  <sheetViews>
    <sheetView tabSelected="1" workbookViewId="0">
      <selection activeCell="R990" sqref="R990"/>
    </sheetView>
  </sheetViews>
  <sheetFormatPr defaultRowHeight="14.4" x14ac:dyDescent="0.3"/>
  <cols>
    <col min="1" max="1" width="10.33203125" bestFit="1" customWidth="1"/>
    <col min="2" max="2" width="9.77734375" customWidth="1"/>
    <col min="3" max="3" width="17.5546875" customWidth="1"/>
    <col min="4" max="4" width="19.6640625" customWidth="1"/>
    <col min="5" max="5" width="16.109375" customWidth="1"/>
    <col min="6" max="6" width="16.44140625" customWidth="1"/>
    <col min="10" max="10" width="15.5546875" customWidth="1"/>
    <col min="11" max="11" width="12.109375" customWidth="1"/>
    <col min="12" max="12" width="17.109375" customWidth="1"/>
    <col min="13" max="13" width="17.21875" customWidth="1"/>
    <col min="14" max="14" width="11.21875" customWidth="1"/>
    <col min="15" max="15" width="16.6640625" customWidth="1"/>
    <col min="16" max="16" width="15.332031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>
        <v>36526</v>
      </c>
      <c r="B2" s="2">
        <v>12612</v>
      </c>
      <c r="C2" s="2">
        <v>2722</v>
      </c>
      <c r="D2" s="2">
        <v>10496</v>
      </c>
      <c r="E2" s="2">
        <v>154</v>
      </c>
      <c r="F2" s="2">
        <v>154</v>
      </c>
      <c r="G2" s="3">
        <v>36526</v>
      </c>
      <c r="H2" s="2">
        <f>Table1[[#This Row],[marketing_spend]]/Table1[[#This Row],[new_customers]]</f>
        <v>17.675324675324674</v>
      </c>
      <c r="I2" s="2">
        <f>Table1[[#This Row],[revenue]]/Table1[[#This Row],[total_customers]]</f>
        <v>81.896103896103895</v>
      </c>
      <c r="J2" s="2">
        <v>0</v>
      </c>
      <c r="K2" s="2">
        <v>0</v>
      </c>
      <c r="L2" s="2">
        <v>0</v>
      </c>
      <c r="M2" s="2">
        <f>Table1[[#This Row],[ARPU]]*Table1[[#This Row],[average_lifespan]]</f>
        <v>0</v>
      </c>
      <c r="N2" s="2">
        <f>Table1[[#This Row],[marketing_spend]]+Table1[[#This Row],[operating_expenses]]-Table1[[#This Row],[revenue]]</f>
        <v>606</v>
      </c>
      <c r="O2" s="2">
        <f>IF(Table1[[#This Row],[burn_rate]]&gt;0,100000/Table1[[#This Row],[burn_rate]],"0")</f>
        <v>165.01650165016503</v>
      </c>
      <c r="P2" s="2">
        <f>Table1[[#This Row],[LTV]]/Table1[[#This Row],[CAC]]</f>
        <v>0</v>
      </c>
    </row>
    <row r="3" spans="1:16" x14ac:dyDescent="0.3">
      <c r="A3" s="1">
        <v>36557</v>
      </c>
      <c r="B3" s="2">
        <v>25787</v>
      </c>
      <c r="C3" s="2">
        <v>5389</v>
      </c>
      <c r="D3" s="2">
        <v>13962</v>
      </c>
      <c r="E3" s="2">
        <v>100</v>
      </c>
      <c r="F3" s="2">
        <v>231</v>
      </c>
      <c r="G3" s="3">
        <v>36557</v>
      </c>
      <c r="H3" s="2">
        <f>Table1[[#This Row],[marketing_spend]]/Table1[[#This Row],[new_customers]]</f>
        <v>53.89</v>
      </c>
      <c r="I3" s="2">
        <f>Table1[[#This Row],[revenue]]/Table1[[#This Row],[total_customers]]</f>
        <v>111.63203463203463</v>
      </c>
      <c r="J3" s="2">
        <f>F2+Table1[[#This Row],[new_customers]]-Table1[[#This Row],[total_customers]]</f>
        <v>23</v>
      </c>
      <c r="K3" s="2">
        <f>Table1[[#This Row],[lost_customers]]/F2</f>
        <v>0.14935064935064934</v>
      </c>
      <c r="L3" s="2">
        <f>1/Table1[[#This Row],[churn_rate]]</f>
        <v>6.6956521739130439</v>
      </c>
      <c r="M3" s="2">
        <f>Table1[[#This Row],[ARPU]]*Table1[[#This Row],[average_lifespan]]</f>
        <v>747.44927536231887</v>
      </c>
      <c r="N3" s="2">
        <f>Table1[[#This Row],[marketing_spend]]+Table1[[#This Row],[operating_expenses]]-Table1[[#This Row],[revenue]]</f>
        <v>-6436</v>
      </c>
      <c r="O3" s="2" t="str">
        <f>IF(Table1[[#This Row],[burn_rate]]&gt;0,100000/Table1[[#This Row],[burn_rate]],"0")</f>
        <v>0</v>
      </c>
      <c r="P3" s="2">
        <f>Table1[[#This Row],[LTV]]/Table1[[#This Row],[CAC]]</f>
        <v>13.869906761223211</v>
      </c>
    </row>
    <row r="4" spans="1:16" x14ac:dyDescent="0.3">
      <c r="A4" s="1">
        <v>36586</v>
      </c>
      <c r="B4" s="2">
        <v>27159</v>
      </c>
      <c r="C4" s="2">
        <v>4079</v>
      </c>
      <c r="D4" s="2">
        <v>13299</v>
      </c>
      <c r="E4" s="2">
        <v>124</v>
      </c>
      <c r="F4" s="2">
        <v>331</v>
      </c>
      <c r="G4" s="3">
        <v>36586</v>
      </c>
      <c r="H4" s="2">
        <f>Table1[[#This Row],[marketing_spend]]/Table1[[#This Row],[new_customers]]</f>
        <v>32.895161290322584</v>
      </c>
      <c r="I4" s="2">
        <f>Table1[[#This Row],[revenue]]/Table1[[#This Row],[total_customers]]</f>
        <v>82.051359516616316</v>
      </c>
      <c r="J4" s="2">
        <f>F3+Table1[[#This Row],[new_customers]]-Table1[[#This Row],[total_customers]]</f>
        <v>24</v>
      </c>
      <c r="K4" s="2">
        <f>Table1[[#This Row],[lost_customers]]/F3</f>
        <v>0.1038961038961039</v>
      </c>
      <c r="L4" s="2">
        <f>1/Table1[[#This Row],[churn_rate]]</f>
        <v>9.625</v>
      </c>
      <c r="M4" s="2">
        <f>Table1[[#This Row],[ARPU]]*Table1[[#This Row],[average_lifespan]]</f>
        <v>789.74433534743207</v>
      </c>
      <c r="N4" s="2">
        <f>Table1[[#This Row],[marketing_spend]]+Table1[[#This Row],[operating_expenses]]-Table1[[#This Row],[revenue]]</f>
        <v>-9781</v>
      </c>
      <c r="O4" s="2" t="str">
        <f>IF(Table1[[#This Row],[burn_rate]]&gt;0,100000/Table1[[#This Row],[burn_rate]],"0")</f>
        <v>0</v>
      </c>
      <c r="P4" s="2">
        <f>Table1[[#This Row],[LTV]]/Table1[[#This Row],[CAC]]</f>
        <v>24.007918014974642</v>
      </c>
    </row>
    <row r="5" spans="1:16" x14ac:dyDescent="0.3">
      <c r="A5" s="1">
        <v>36617</v>
      </c>
      <c r="B5" s="2">
        <v>22206</v>
      </c>
      <c r="C5" s="2">
        <v>4717</v>
      </c>
      <c r="D5" s="2">
        <v>17917</v>
      </c>
      <c r="E5" s="2">
        <v>59</v>
      </c>
      <c r="F5" s="2">
        <v>364</v>
      </c>
      <c r="G5" s="3">
        <v>36617</v>
      </c>
      <c r="H5" s="2">
        <f>Table1[[#This Row],[marketing_spend]]/Table1[[#This Row],[new_customers]]</f>
        <v>79.949152542372886</v>
      </c>
      <c r="I5" s="2">
        <f>Table1[[#This Row],[revenue]]/Table1[[#This Row],[total_customers]]</f>
        <v>61.005494505494504</v>
      </c>
      <c r="J5" s="2">
        <f>F4+Table1[[#This Row],[new_customers]]-Table1[[#This Row],[total_customers]]</f>
        <v>26</v>
      </c>
      <c r="K5" s="2">
        <f>Table1[[#This Row],[lost_customers]]/F4</f>
        <v>7.8549848942598186E-2</v>
      </c>
      <c r="L5" s="2">
        <f>1/Table1[[#This Row],[churn_rate]]</f>
        <v>12.730769230769232</v>
      </c>
      <c r="M5" s="2">
        <f>Table1[[#This Row],[ARPU]]*Table1[[#This Row],[average_lifespan]]</f>
        <v>776.64687235841086</v>
      </c>
      <c r="N5" s="2">
        <f>Table1[[#This Row],[marketing_spend]]+Table1[[#This Row],[operating_expenses]]-Table1[[#This Row],[revenue]]</f>
        <v>428</v>
      </c>
      <c r="O5" s="2">
        <f>IF(Table1[[#This Row],[burn_rate]]&gt;0,100000/Table1[[#This Row],[burn_rate]],"0")</f>
        <v>233.64485981308411</v>
      </c>
      <c r="P5" s="2">
        <f>Table1[[#This Row],[LTV]]/Table1[[#This Row],[CAC]]</f>
        <v>9.7142602224181136</v>
      </c>
    </row>
    <row r="6" spans="1:16" x14ac:dyDescent="0.3">
      <c r="A6" s="1">
        <v>36647</v>
      </c>
      <c r="B6" s="2">
        <v>18226</v>
      </c>
      <c r="C6" s="2">
        <v>4332</v>
      </c>
      <c r="D6" s="2">
        <v>15574</v>
      </c>
      <c r="E6" s="2">
        <v>191</v>
      </c>
      <c r="F6" s="2">
        <v>541</v>
      </c>
      <c r="G6" s="3">
        <v>36647</v>
      </c>
      <c r="H6" s="2">
        <f>Table1[[#This Row],[marketing_spend]]/Table1[[#This Row],[new_customers]]</f>
        <v>22.680628272251308</v>
      </c>
      <c r="I6" s="2">
        <f>Table1[[#This Row],[revenue]]/Table1[[#This Row],[total_customers]]</f>
        <v>33.689463955637706</v>
      </c>
      <c r="J6" s="2">
        <f>F5+Table1[[#This Row],[new_customers]]-Table1[[#This Row],[total_customers]]</f>
        <v>14</v>
      </c>
      <c r="K6" s="2">
        <f>Table1[[#This Row],[lost_customers]]/F5</f>
        <v>3.8461538461538464E-2</v>
      </c>
      <c r="L6" s="2">
        <f>1/Table1[[#This Row],[churn_rate]]</f>
        <v>26</v>
      </c>
      <c r="M6" s="2">
        <f>Table1[[#This Row],[ARPU]]*Table1[[#This Row],[average_lifespan]]</f>
        <v>875.92606284658041</v>
      </c>
      <c r="N6" s="2">
        <f>Table1[[#This Row],[marketing_spend]]+Table1[[#This Row],[operating_expenses]]-Table1[[#This Row],[revenue]]</f>
        <v>1680</v>
      </c>
      <c r="O6" s="2">
        <f>IF(Table1[[#This Row],[burn_rate]]&gt;0,100000/Table1[[#This Row],[burn_rate]],"0")</f>
        <v>59.523809523809526</v>
      </c>
      <c r="P6" s="2">
        <f>Table1[[#This Row],[LTV]]/Table1[[#This Row],[CAC]]</f>
        <v>38.620008772783208</v>
      </c>
    </row>
    <row r="7" spans="1:16" x14ac:dyDescent="0.3">
      <c r="A7" s="1">
        <v>36678</v>
      </c>
      <c r="B7" s="2">
        <v>24541</v>
      </c>
      <c r="C7" s="2">
        <v>5376</v>
      </c>
      <c r="D7" s="2">
        <v>9689</v>
      </c>
      <c r="E7" s="2">
        <v>100</v>
      </c>
      <c r="F7" s="2">
        <v>611</v>
      </c>
      <c r="G7" s="3">
        <v>36678</v>
      </c>
      <c r="H7" s="2">
        <f>Table1[[#This Row],[marketing_spend]]/Table1[[#This Row],[new_customers]]</f>
        <v>53.76</v>
      </c>
      <c r="I7" s="2">
        <f>Table1[[#This Row],[revenue]]/Table1[[#This Row],[total_customers]]</f>
        <v>40.165302782324062</v>
      </c>
      <c r="J7" s="2">
        <f>F6+Table1[[#This Row],[new_customers]]-Table1[[#This Row],[total_customers]]</f>
        <v>30</v>
      </c>
      <c r="K7" s="2">
        <f>Table1[[#This Row],[lost_customers]]/F6</f>
        <v>5.545286506469501E-2</v>
      </c>
      <c r="L7" s="2">
        <f>1/Table1[[#This Row],[churn_rate]]</f>
        <v>18.033333333333331</v>
      </c>
      <c r="M7" s="2">
        <f>Table1[[#This Row],[ARPU]]*Table1[[#This Row],[average_lifespan]]</f>
        <v>724.31429350791052</v>
      </c>
      <c r="N7" s="2">
        <f>Table1[[#This Row],[marketing_spend]]+Table1[[#This Row],[operating_expenses]]-Table1[[#This Row],[revenue]]</f>
        <v>-9476</v>
      </c>
      <c r="O7" s="2" t="str">
        <f>IF(Table1[[#This Row],[burn_rate]]&gt;0,100000/Table1[[#This Row],[burn_rate]],"0")</f>
        <v>0</v>
      </c>
      <c r="P7" s="2">
        <f>Table1[[#This Row],[LTV]]/Table1[[#This Row],[CAC]]</f>
        <v>13.473108138167978</v>
      </c>
    </row>
    <row r="8" spans="1:16" x14ac:dyDescent="0.3">
      <c r="A8" s="1">
        <v>36708</v>
      </c>
      <c r="B8" s="2">
        <v>13152</v>
      </c>
      <c r="C8" s="2">
        <v>6524</v>
      </c>
      <c r="D8" s="2">
        <v>11267</v>
      </c>
      <c r="E8" s="2">
        <v>167</v>
      </c>
      <c r="F8" s="2">
        <v>768</v>
      </c>
      <c r="G8" s="3">
        <v>36708</v>
      </c>
      <c r="H8" s="2">
        <f>Table1[[#This Row],[marketing_spend]]/Table1[[#This Row],[new_customers]]</f>
        <v>39.065868263473057</v>
      </c>
      <c r="I8" s="2">
        <f>Table1[[#This Row],[revenue]]/Table1[[#This Row],[total_customers]]</f>
        <v>17.125</v>
      </c>
      <c r="J8" s="2">
        <f>F7+Table1[[#This Row],[new_customers]]-Table1[[#This Row],[total_customers]]</f>
        <v>10</v>
      </c>
      <c r="K8" s="2">
        <f>Table1[[#This Row],[lost_customers]]/F7</f>
        <v>1.6366612111292964E-2</v>
      </c>
      <c r="L8" s="2">
        <f>1/Table1[[#This Row],[churn_rate]]</f>
        <v>61.099999999999994</v>
      </c>
      <c r="M8" s="2">
        <f>Table1[[#This Row],[ARPU]]*Table1[[#This Row],[average_lifespan]]</f>
        <v>1046.3374999999999</v>
      </c>
      <c r="N8" s="2">
        <f>Table1[[#This Row],[marketing_spend]]+Table1[[#This Row],[operating_expenses]]-Table1[[#This Row],[revenue]]</f>
        <v>4639</v>
      </c>
      <c r="O8" s="2">
        <f>IF(Table1[[#This Row],[burn_rate]]&gt;0,100000/Table1[[#This Row],[burn_rate]],"0")</f>
        <v>21.556369907307609</v>
      </c>
      <c r="P8" s="2">
        <f>Table1[[#This Row],[LTV]]/Table1[[#This Row],[CAC]]</f>
        <v>26.783930487431018</v>
      </c>
    </row>
    <row r="9" spans="1:16" x14ac:dyDescent="0.3">
      <c r="A9" s="1">
        <v>36739</v>
      </c>
      <c r="B9" s="2">
        <v>11585</v>
      </c>
      <c r="C9" s="2">
        <v>3500</v>
      </c>
      <c r="D9" s="2">
        <v>12406</v>
      </c>
      <c r="E9" s="2">
        <v>170</v>
      </c>
      <c r="F9" s="2">
        <v>919</v>
      </c>
      <c r="G9" s="3">
        <v>36739</v>
      </c>
      <c r="H9" s="2">
        <f>Table1[[#This Row],[marketing_spend]]/Table1[[#This Row],[new_customers]]</f>
        <v>20.588235294117649</v>
      </c>
      <c r="I9" s="2">
        <f>Table1[[#This Row],[revenue]]/Table1[[#This Row],[total_customers]]</f>
        <v>12.606093579978237</v>
      </c>
      <c r="J9" s="2">
        <f>F8+Table1[[#This Row],[new_customers]]-Table1[[#This Row],[total_customers]]</f>
        <v>19</v>
      </c>
      <c r="K9" s="2">
        <f>Table1[[#This Row],[lost_customers]]/F8</f>
        <v>2.4739583333333332E-2</v>
      </c>
      <c r="L9" s="2">
        <f>1/Table1[[#This Row],[churn_rate]]</f>
        <v>40.421052631578952</v>
      </c>
      <c r="M9" s="2">
        <f>Table1[[#This Row],[ARPU]]*Table1[[#This Row],[average_lifespan]]</f>
        <v>509.55157207490987</v>
      </c>
      <c r="N9" s="2">
        <f>Table1[[#This Row],[marketing_spend]]+Table1[[#This Row],[operating_expenses]]-Table1[[#This Row],[revenue]]</f>
        <v>4321</v>
      </c>
      <c r="O9" s="2">
        <f>IF(Table1[[#This Row],[burn_rate]]&gt;0,100000/Table1[[#This Row],[burn_rate]],"0")</f>
        <v>23.142791020597084</v>
      </c>
      <c r="P9" s="2">
        <f>Table1[[#This Row],[LTV]]/Table1[[#This Row],[CAC]]</f>
        <v>24.749647786495622</v>
      </c>
    </row>
    <row r="10" spans="1:16" x14ac:dyDescent="0.3">
      <c r="A10" s="1">
        <v>36770</v>
      </c>
      <c r="B10" s="2">
        <v>13943</v>
      </c>
      <c r="C10" s="2">
        <v>2285</v>
      </c>
      <c r="D10" s="2">
        <v>16453</v>
      </c>
      <c r="E10" s="2">
        <v>88</v>
      </c>
      <c r="F10" s="2">
        <v>997</v>
      </c>
      <c r="G10" s="3">
        <v>36770</v>
      </c>
      <c r="H10" s="2">
        <f>Table1[[#This Row],[marketing_spend]]/Table1[[#This Row],[new_customers]]</f>
        <v>25.96590909090909</v>
      </c>
      <c r="I10" s="2">
        <f>Table1[[#This Row],[revenue]]/Table1[[#This Row],[total_customers]]</f>
        <v>13.984954864593782</v>
      </c>
      <c r="J10" s="2">
        <f>F9+Table1[[#This Row],[new_customers]]-Table1[[#This Row],[total_customers]]</f>
        <v>10</v>
      </c>
      <c r="K10" s="2">
        <f>Table1[[#This Row],[lost_customers]]/F9</f>
        <v>1.088139281828074E-2</v>
      </c>
      <c r="L10" s="2">
        <f>1/Table1[[#This Row],[churn_rate]]</f>
        <v>91.899999999999991</v>
      </c>
      <c r="M10" s="2">
        <f>Table1[[#This Row],[ARPU]]*Table1[[#This Row],[average_lifespan]]</f>
        <v>1285.2173520561685</v>
      </c>
      <c r="N10" s="2">
        <f>Table1[[#This Row],[marketing_spend]]+Table1[[#This Row],[operating_expenses]]-Table1[[#This Row],[revenue]]</f>
        <v>4795</v>
      </c>
      <c r="O10" s="2">
        <f>IF(Table1[[#This Row],[burn_rate]]&gt;0,100000/Table1[[#This Row],[burn_rate]],"0")</f>
        <v>20.855057351407716</v>
      </c>
      <c r="P10" s="2">
        <f>Table1[[#This Row],[LTV]]/Table1[[#This Row],[CAC]]</f>
        <v>49.496335659055944</v>
      </c>
    </row>
    <row r="11" spans="1:16" x14ac:dyDescent="0.3">
      <c r="A11" s="1">
        <v>36800</v>
      </c>
      <c r="B11" s="2">
        <v>29457</v>
      </c>
      <c r="C11" s="2">
        <v>5495</v>
      </c>
      <c r="D11" s="2">
        <v>9442</v>
      </c>
      <c r="E11" s="2">
        <v>77</v>
      </c>
      <c r="F11" s="2">
        <v>1059</v>
      </c>
      <c r="G11" s="3">
        <v>36800</v>
      </c>
      <c r="H11" s="2">
        <f>Table1[[#This Row],[marketing_spend]]/Table1[[#This Row],[new_customers]]</f>
        <v>71.36363636363636</v>
      </c>
      <c r="I11" s="2">
        <f>Table1[[#This Row],[revenue]]/Table1[[#This Row],[total_customers]]</f>
        <v>27.81586402266289</v>
      </c>
      <c r="J11" s="2">
        <f>F10+Table1[[#This Row],[new_customers]]-Table1[[#This Row],[total_customers]]</f>
        <v>15</v>
      </c>
      <c r="K11" s="2">
        <f>Table1[[#This Row],[lost_customers]]/F10</f>
        <v>1.5045135406218655E-2</v>
      </c>
      <c r="L11" s="2">
        <f>1/Table1[[#This Row],[churn_rate]]</f>
        <v>66.466666666666669</v>
      </c>
      <c r="M11" s="2">
        <f>Table1[[#This Row],[ARPU]]*Table1[[#This Row],[average_lifespan]]</f>
        <v>1848.8277620396602</v>
      </c>
      <c r="N11" s="2">
        <f>Table1[[#This Row],[marketing_spend]]+Table1[[#This Row],[operating_expenses]]-Table1[[#This Row],[revenue]]</f>
        <v>-14520</v>
      </c>
      <c r="O11" s="2" t="str">
        <f>IF(Table1[[#This Row],[burn_rate]]&gt;0,100000/Table1[[#This Row],[burn_rate]],"0")</f>
        <v>0</v>
      </c>
      <c r="P11" s="2">
        <f>Table1[[#This Row],[LTV]]/Table1[[#This Row],[CAC]]</f>
        <v>25.90714061456849</v>
      </c>
    </row>
    <row r="12" spans="1:16" x14ac:dyDescent="0.3">
      <c r="A12" s="1">
        <v>36831</v>
      </c>
      <c r="B12" s="2">
        <v>11021</v>
      </c>
      <c r="C12" s="2">
        <v>4065</v>
      </c>
      <c r="D12" s="2">
        <v>16597</v>
      </c>
      <c r="E12" s="2">
        <v>52</v>
      </c>
      <c r="F12" s="2">
        <v>1091</v>
      </c>
      <c r="G12" s="3">
        <v>36831</v>
      </c>
      <c r="H12" s="2">
        <f>Table1[[#This Row],[marketing_spend]]/Table1[[#This Row],[new_customers]]</f>
        <v>78.17307692307692</v>
      </c>
      <c r="I12" s="2">
        <f>Table1[[#This Row],[revenue]]/Table1[[#This Row],[total_customers]]</f>
        <v>10.101741521539871</v>
      </c>
      <c r="J12" s="2">
        <f>F11+Table1[[#This Row],[new_customers]]-Table1[[#This Row],[total_customers]]</f>
        <v>20</v>
      </c>
      <c r="K12" s="2">
        <f>Table1[[#This Row],[lost_customers]]/F11</f>
        <v>1.8885741265344664E-2</v>
      </c>
      <c r="L12" s="2">
        <f>1/Table1[[#This Row],[churn_rate]]</f>
        <v>52.95</v>
      </c>
      <c r="M12" s="2">
        <f>Table1[[#This Row],[ARPU]]*Table1[[#This Row],[average_lifespan]]</f>
        <v>534.88721356553617</v>
      </c>
      <c r="N12" s="2">
        <f>Table1[[#This Row],[marketing_spend]]+Table1[[#This Row],[operating_expenses]]-Table1[[#This Row],[revenue]]</f>
        <v>9641</v>
      </c>
      <c r="O12" s="2">
        <f>IF(Table1[[#This Row],[burn_rate]]&gt;0,100000/Table1[[#This Row],[burn_rate]],"0")</f>
        <v>10.372368011617052</v>
      </c>
      <c r="P12" s="2">
        <f>Table1[[#This Row],[LTV]]/Table1[[#This Row],[CAC]]</f>
        <v>6.8423456593869325</v>
      </c>
    </row>
    <row r="13" spans="1:16" x14ac:dyDescent="0.3">
      <c r="A13" s="1">
        <v>36861</v>
      </c>
      <c r="B13" s="2">
        <v>21653</v>
      </c>
      <c r="C13" s="2">
        <v>2768</v>
      </c>
      <c r="D13" s="2">
        <v>18382</v>
      </c>
      <c r="E13" s="2">
        <v>133</v>
      </c>
      <c r="F13" s="2">
        <v>1198</v>
      </c>
      <c r="G13" s="3">
        <v>36861</v>
      </c>
      <c r="H13" s="2">
        <f>Table1[[#This Row],[marketing_spend]]/Table1[[#This Row],[new_customers]]</f>
        <v>20.81203007518797</v>
      </c>
      <c r="I13" s="2">
        <f>Table1[[#This Row],[revenue]]/Table1[[#This Row],[total_customers]]</f>
        <v>18.074290484140235</v>
      </c>
      <c r="J13" s="2">
        <f>F12+Table1[[#This Row],[new_customers]]-Table1[[#This Row],[total_customers]]</f>
        <v>26</v>
      </c>
      <c r="K13" s="2">
        <f>Table1[[#This Row],[lost_customers]]/F12</f>
        <v>2.3831347387717691E-2</v>
      </c>
      <c r="L13" s="2">
        <f>1/Table1[[#This Row],[churn_rate]]</f>
        <v>41.96153846153846</v>
      </c>
      <c r="M13" s="2">
        <f>Table1[[#This Row],[ARPU]]*Table1[[#This Row],[average_lifespan]]</f>
        <v>758.42503531526904</v>
      </c>
      <c r="N13" s="2">
        <f>Table1[[#This Row],[marketing_spend]]+Table1[[#This Row],[operating_expenses]]-Table1[[#This Row],[revenue]]</f>
        <v>-503</v>
      </c>
      <c r="O13" s="2" t="str">
        <f>IF(Table1[[#This Row],[burn_rate]]&gt;0,100000/Table1[[#This Row],[burn_rate]],"0")</f>
        <v>0</v>
      </c>
      <c r="P13" s="2">
        <f>Table1[[#This Row],[LTV]]/Table1[[#This Row],[CAC]]</f>
        <v>36.44166535293742</v>
      </c>
    </row>
    <row r="14" spans="1:16" x14ac:dyDescent="0.3">
      <c r="A14" s="1">
        <v>36892</v>
      </c>
      <c r="B14" s="2">
        <v>20805</v>
      </c>
      <c r="C14" s="2">
        <v>5057</v>
      </c>
      <c r="D14" s="2">
        <v>12437</v>
      </c>
      <c r="E14" s="2">
        <v>166</v>
      </c>
      <c r="F14" s="2">
        <v>1340</v>
      </c>
      <c r="G14" s="3">
        <v>36892</v>
      </c>
      <c r="H14" s="2">
        <f>Table1[[#This Row],[marketing_spend]]/Table1[[#This Row],[new_customers]]</f>
        <v>30.463855421686748</v>
      </c>
      <c r="I14" s="2">
        <f>Table1[[#This Row],[revenue]]/Table1[[#This Row],[total_customers]]</f>
        <v>15.526119402985074</v>
      </c>
      <c r="J14" s="2">
        <f>F13+Table1[[#This Row],[new_customers]]-Table1[[#This Row],[total_customers]]</f>
        <v>24</v>
      </c>
      <c r="K14" s="2">
        <f>Table1[[#This Row],[lost_customers]]/F13</f>
        <v>2.003338898163606E-2</v>
      </c>
      <c r="L14" s="2">
        <f>1/Table1[[#This Row],[churn_rate]]</f>
        <v>49.916666666666664</v>
      </c>
      <c r="M14" s="2">
        <f>Table1[[#This Row],[ARPU]]*Table1[[#This Row],[average_lifespan]]</f>
        <v>775.01212686567158</v>
      </c>
      <c r="N14" s="2">
        <f>Table1[[#This Row],[marketing_spend]]+Table1[[#This Row],[operating_expenses]]-Table1[[#This Row],[revenue]]</f>
        <v>-3311</v>
      </c>
      <c r="O14" s="2" t="str">
        <f>IF(Table1[[#This Row],[burn_rate]]&gt;0,100000/Table1[[#This Row],[burn_rate]],"0")</f>
        <v>0</v>
      </c>
      <c r="P14" s="2">
        <f>Table1[[#This Row],[LTV]]/Table1[[#This Row],[CAC]]</f>
        <v>25.440382254241936</v>
      </c>
    </row>
    <row r="15" spans="1:16" x14ac:dyDescent="0.3">
      <c r="A15" s="1">
        <v>36923</v>
      </c>
      <c r="B15" s="2">
        <v>23417</v>
      </c>
      <c r="C15" s="2">
        <v>6289</v>
      </c>
      <c r="D15" s="2">
        <v>13435</v>
      </c>
      <c r="E15" s="2">
        <v>51</v>
      </c>
      <c r="F15" s="2">
        <v>1377</v>
      </c>
      <c r="G15" s="3">
        <v>36923</v>
      </c>
      <c r="H15" s="2">
        <f>Table1[[#This Row],[marketing_spend]]/Table1[[#This Row],[new_customers]]</f>
        <v>123.31372549019608</v>
      </c>
      <c r="I15" s="2">
        <f>Table1[[#This Row],[revenue]]/Table1[[#This Row],[total_customers]]</f>
        <v>17.005809731299927</v>
      </c>
      <c r="J15" s="2">
        <f>F14+Table1[[#This Row],[new_customers]]-Table1[[#This Row],[total_customers]]</f>
        <v>14</v>
      </c>
      <c r="K15" s="2">
        <f>Table1[[#This Row],[lost_customers]]/F14</f>
        <v>1.0447761194029851E-2</v>
      </c>
      <c r="L15" s="2">
        <f>1/Table1[[#This Row],[churn_rate]]</f>
        <v>95.714285714285708</v>
      </c>
      <c r="M15" s="2">
        <f>Table1[[#This Row],[ARPU]]*Table1[[#This Row],[average_lifespan]]</f>
        <v>1627.6989314244215</v>
      </c>
      <c r="N15" s="2">
        <f>Table1[[#This Row],[marketing_spend]]+Table1[[#This Row],[operating_expenses]]-Table1[[#This Row],[revenue]]</f>
        <v>-3693</v>
      </c>
      <c r="O15" s="2" t="str">
        <f>IF(Table1[[#This Row],[burn_rate]]&gt;0,100000/Table1[[#This Row],[burn_rate]],"0")</f>
        <v>0</v>
      </c>
      <c r="P15" s="2">
        <f>Table1[[#This Row],[LTV]]/Table1[[#This Row],[CAC]]</f>
        <v>13.199657418134123</v>
      </c>
    </row>
    <row r="16" spans="1:16" x14ac:dyDescent="0.3">
      <c r="A16" s="1">
        <v>36951</v>
      </c>
      <c r="B16" s="2">
        <v>17989</v>
      </c>
      <c r="C16" s="2">
        <v>4161</v>
      </c>
      <c r="D16" s="2">
        <v>16435</v>
      </c>
      <c r="E16" s="2">
        <v>142</v>
      </c>
      <c r="F16" s="2">
        <v>1502</v>
      </c>
      <c r="G16" s="3">
        <v>36951</v>
      </c>
      <c r="H16" s="2">
        <f>Table1[[#This Row],[marketing_spend]]/Table1[[#This Row],[new_customers]]</f>
        <v>29.302816901408452</v>
      </c>
      <c r="I16" s="2">
        <f>Table1[[#This Row],[revenue]]/Table1[[#This Row],[total_customers]]</f>
        <v>11.976697736351531</v>
      </c>
      <c r="J16" s="2">
        <f>F15+Table1[[#This Row],[new_customers]]-Table1[[#This Row],[total_customers]]</f>
        <v>17</v>
      </c>
      <c r="K16" s="2">
        <f>Table1[[#This Row],[lost_customers]]/F15</f>
        <v>1.2345679012345678E-2</v>
      </c>
      <c r="L16" s="2">
        <f>1/Table1[[#This Row],[churn_rate]]</f>
        <v>81</v>
      </c>
      <c r="M16" s="2">
        <f>Table1[[#This Row],[ARPU]]*Table1[[#This Row],[average_lifespan]]</f>
        <v>970.112516644474</v>
      </c>
      <c r="N16" s="2">
        <f>Table1[[#This Row],[marketing_spend]]+Table1[[#This Row],[operating_expenses]]-Table1[[#This Row],[revenue]]</f>
        <v>2607</v>
      </c>
      <c r="O16" s="2">
        <f>IF(Table1[[#This Row],[burn_rate]]&gt;0,100000/Table1[[#This Row],[burn_rate]],"0")</f>
        <v>38.358266206367475</v>
      </c>
      <c r="P16" s="2">
        <f>Table1[[#This Row],[LTV]]/Table1[[#This Row],[CAC]]</f>
        <v>33.106459351962343</v>
      </c>
    </row>
    <row r="17" spans="1:16" x14ac:dyDescent="0.3">
      <c r="A17" s="1">
        <v>36982</v>
      </c>
      <c r="B17" s="2">
        <v>19692</v>
      </c>
      <c r="C17" s="2">
        <v>5293</v>
      </c>
      <c r="D17" s="2">
        <v>12107</v>
      </c>
      <c r="E17" s="2">
        <v>180</v>
      </c>
      <c r="F17" s="2">
        <v>1657</v>
      </c>
      <c r="G17" s="3">
        <v>36982</v>
      </c>
      <c r="H17" s="2">
        <f>Table1[[#This Row],[marketing_spend]]/Table1[[#This Row],[new_customers]]</f>
        <v>29.405555555555555</v>
      </c>
      <c r="I17" s="2">
        <f>Table1[[#This Row],[revenue]]/Table1[[#This Row],[total_customers]]</f>
        <v>11.884127942063971</v>
      </c>
      <c r="J17" s="2">
        <f>F16+Table1[[#This Row],[new_customers]]-Table1[[#This Row],[total_customers]]</f>
        <v>25</v>
      </c>
      <c r="K17" s="2">
        <f>Table1[[#This Row],[lost_customers]]/F16</f>
        <v>1.6644474034620507E-2</v>
      </c>
      <c r="L17" s="2">
        <f>1/Table1[[#This Row],[churn_rate]]</f>
        <v>60.08</v>
      </c>
      <c r="M17" s="2">
        <f>Table1[[#This Row],[ARPU]]*Table1[[#This Row],[average_lifespan]]</f>
        <v>713.99840675920336</v>
      </c>
      <c r="N17" s="2">
        <f>Table1[[#This Row],[marketing_spend]]+Table1[[#This Row],[operating_expenses]]-Table1[[#This Row],[revenue]]</f>
        <v>-2292</v>
      </c>
      <c r="O17" s="2" t="str">
        <f>IF(Table1[[#This Row],[burn_rate]]&gt;0,100000/Table1[[#This Row],[burn_rate]],"0")</f>
        <v>0</v>
      </c>
      <c r="P17" s="2">
        <f>Table1[[#This Row],[LTV]]/Table1[[#This Row],[CAC]]</f>
        <v>24.281071833866733</v>
      </c>
    </row>
    <row r="18" spans="1:16" x14ac:dyDescent="0.3">
      <c r="A18" s="1">
        <v>37012</v>
      </c>
      <c r="B18" s="2">
        <v>22990</v>
      </c>
      <c r="C18" s="2">
        <v>2946</v>
      </c>
      <c r="D18" s="2">
        <v>8560</v>
      </c>
      <c r="E18" s="2">
        <v>193</v>
      </c>
      <c r="F18" s="2">
        <v>1830</v>
      </c>
      <c r="G18" s="3">
        <v>37012</v>
      </c>
      <c r="H18" s="2">
        <f>Table1[[#This Row],[marketing_spend]]/Table1[[#This Row],[new_customers]]</f>
        <v>15.264248704663212</v>
      </c>
      <c r="I18" s="2">
        <f>Table1[[#This Row],[revenue]]/Table1[[#This Row],[total_customers]]</f>
        <v>12.562841530054644</v>
      </c>
      <c r="J18" s="2">
        <f>F17+Table1[[#This Row],[new_customers]]-Table1[[#This Row],[total_customers]]</f>
        <v>20</v>
      </c>
      <c r="K18" s="2">
        <f>Table1[[#This Row],[lost_customers]]/F17</f>
        <v>1.2070006035003017E-2</v>
      </c>
      <c r="L18" s="2">
        <f>1/Table1[[#This Row],[churn_rate]]</f>
        <v>82.850000000000009</v>
      </c>
      <c r="M18" s="2">
        <f>Table1[[#This Row],[ARPU]]*Table1[[#This Row],[average_lifespan]]</f>
        <v>1040.8314207650274</v>
      </c>
      <c r="N18" s="2">
        <f>Table1[[#This Row],[marketing_spend]]+Table1[[#This Row],[operating_expenses]]-Table1[[#This Row],[revenue]]</f>
        <v>-11484</v>
      </c>
      <c r="O18" s="2" t="str">
        <f>IF(Table1[[#This Row],[burn_rate]]&gt;0,100000/Table1[[#This Row],[burn_rate]],"0")</f>
        <v>0</v>
      </c>
      <c r="P18" s="2">
        <f>Table1[[#This Row],[LTV]]/Table1[[#This Row],[CAC]]</f>
        <v>68.187530280940351</v>
      </c>
    </row>
    <row r="19" spans="1:16" x14ac:dyDescent="0.3">
      <c r="A19" s="1">
        <v>37043</v>
      </c>
      <c r="B19" s="2">
        <v>16873</v>
      </c>
      <c r="C19" s="2">
        <v>6926</v>
      </c>
      <c r="D19" s="2">
        <v>18917</v>
      </c>
      <c r="E19" s="2">
        <v>143</v>
      </c>
      <c r="F19" s="2">
        <v>1957</v>
      </c>
      <c r="G19" s="3">
        <v>37043</v>
      </c>
      <c r="H19" s="2">
        <f>Table1[[#This Row],[marketing_spend]]/Table1[[#This Row],[new_customers]]</f>
        <v>48.433566433566433</v>
      </c>
      <c r="I19" s="2">
        <f>Table1[[#This Row],[revenue]]/Table1[[#This Row],[total_customers]]</f>
        <v>8.621870209504344</v>
      </c>
      <c r="J19" s="2">
        <f>F18+Table1[[#This Row],[new_customers]]-Table1[[#This Row],[total_customers]]</f>
        <v>16</v>
      </c>
      <c r="K19" s="2">
        <f>Table1[[#This Row],[lost_customers]]/F18</f>
        <v>8.7431693989071038E-3</v>
      </c>
      <c r="L19" s="2">
        <f>1/Table1[[#This Row],[churn_rate]]</f>
        <v>114.375</v>
      </c>
      <c r="M19" s="2">
        <f>Table1[[#This Row],[ARPU]]*Table1[[#This Row],[average_lifespan]]</f>
        <v>986.12640521205935</v>
      </c>
      <c r="N19" s="2">
        <f>Table1[[#This Row],[marketing_spend]]+Table1[[#This Row],[operating_expenses]]-Table1[[#This Row],[revenue]]</f>
        <v>8970</v>
      </c>
      <c r="O19" s="2">
        <f>IF(Table1[[#This Row],[burn_rate]]&gt;0,100000/Table1[[#This Row],[burn_rate]],"0")</f>
        <v>11.148272017837236</v>
      </c>
      <c r="P19" s="2">
        <f>Table1[[#This Row],[LTV]]/Table1[[#This Row],[CAC]]</f>
        <v>20.360392137644311</v>
      </c>
    </row>
    <row r="20" spans="1:16" x14ac:dyDescent="0.3">
      <c r="A20" s="1">
        <v>37073</v>
      </c>
      <c r="B20" s="2">
        <v>15675</v>
      </c>
      <c r="C20" s="2">
        <v>5335</v>
      </c>
      <c r="D20" s="2">
        <v>16785</v>
      </c>
      <c r="E20" s="2">
        <v>89</v>
      </c>
      <c r="F20" s="2">
        <v>2034</v>
      </c>
      <c r="G20" s="3">
        <v>37073</v>
      </c>
      <c r="H20" s="2">
        <f>Table1[[#This Row],[marketing_spend]]/Table1[[#This Row],[new_customers]]</f>
        <v>59.943820224719104</v>
      </c>
      <c r="I20" s="2">
        <f>Table1[[#This Row],[revenue]]/Table1[[#This Row],[total_customers]]</f>
        <v>7.7064896755162238</v>
      </c>
      <c r="J20" s="2">
        <f>F19+Table1[[#This Row],[new_customers]]-Table1[[#This Row],[total_customers]]</f>
        <v>12</v>
      </c>
      <c r="K20" s="2">
        <f>Table1[[#This Row],[lost_customers]]/F19</f>
        <v>6.1318344404701075E-3</v>
      </c>
      <c r="L20" s="2">
        <f>1/Table1[[#This Row],[churn_rate]]</f>
        <v>163.08333333333331</v>
      </c>
      <c r="M20" s="2">
        <f>Table1[[#This Row],[ARPU]]*Table1[[#This Row],[average_lifespan]]</f>
        <v>1256.800024582104</v>
      </c>
      <c r="N20" s="2">
        <f>Table1[[#This Row],[marketing_spend]]+Table1[[#This Row],[operating_expenses]]-Table1[[#This Row],[revenue]]</f>
        <v>6445</v>
      </c>
      <c r="O20" s="2">
        <f>IF(Table1[[#This Row],[burn_rate]]&gt;0,100000/Table1[[#This Row],[burn_rate]],"0")</f>
        <v>15.515903801396432</v>
      </c>
      <c r="P20" s="2">
        <f>Table1[[#This Row],[LTV]]/Table1[[#This Row],[CAC]]</f>
        <v>20.966298441950752</v>
      </c>
    </row>
    <row r="21" spans="1:16" x14ac:dyDescent="0.3">
      <c r="A21" s="1">
        <v>37104</v>
      </c>
      <c r="B21" s="2">
        <v>10161</v>
      </c>
      <c r="C21" s="2">
        <v>6150</v>
      </c>
      <c r="D21" s="2">
        <v>13548</v>
      </c>
      <c r="E21" s="2">
        <v>51</v>
      </c>
      <c r="F21" s="2">
        <v>2069</v>
      </c>
      <c r="G21" s="3">
        <v>37104</v>
      </c>
      <c r="H21" s="2">
        <f>Table1[[#This Row],[marketing_spend]]/Table1[[#This Row],[new_customers]]</f>
        <v>120.58823529411765</v>
      </c>
      <c r="I21" s="2">
        <f>Table1[[#This Row],[revenue]]/Table1[[#This Row],[total_customers]]</f>
        <v>4.9110681488641852</v>
      </c>
      <c r="J21" s="2">
        <f>F20+Table1[[#This Row],[new_customers]]-Table1[[#This Row],[total_customers]]</f>
        <v>16</v>
      </c>
      <c r="K21" s="2">
        <f>Table1[[#This Row],[lost_customers]]/F20</f>
        <v>7.8662733529990172E-3</v>
      </c>
      <c r="L21" s="2">
        <f>1/Table1[[#This Row],[churn_rate]]</f>
        <v>127.12499999999999</v>
      </c>
      <c r="M21" s="2">
        <f>Table1[[#This Row],[ARPU]]*Table1[[#This Row],[average_lifespan]]</f>
        <v>624.31953842435951</v>
      </c>
      <c r="N21" s="2">
        <f>Table1[[#This Row],[marketing_spend]]+Table1[[#This Row],[operating_expenses]]-Table1[[#This Row],[revenue]]</f>
        <v>9537</v>
      </c>
      <c r="O21" s="2">
        <f>IF(Table1[[#This Row],[burn_rate]]&gt;0,100000/Table1[[#This Row],[burn_rate]],"0")</f>
        <v>10.485477613505296</v>
      </c>
      <c r="P21" s="2">
        <f>Table1[[#This Row],[LTV]]/Table1[[#This Row],[CAC]]</f>
        <v>5.1772839771776153</v>
      </c>
    </row>
    <row r="22" spans="1:16" x14ac:dyDescent="0.3">
      <c r="A22" s="1">
        <v>37135</v>
      </c>
      <c r="B22" s="2">
        <v>14297</v>
      </c>
      <c r="C22" s="2">
        <v>6895</v>
      </c>
      <c r="D22" s="2">
        <v>9826</v>
      </c>
      <c r="E22" s="2">
        <v>130</v>
      </c>
      <c r="F22" s="2">
        <v>2181</v>
      </c>
      <c r="G22" s="3">
        <v>37135</v>
      </c>
      <c r="H22" s="2">
        <f>Table1[[#This Row],[marketing_spend]]/Table1[[#This Row],[new_customers]]</f>
        <v>53.03846153846154</v>
      </c>
      <c r="I22" s="2">
        <f>Table1[[#This Row],[revenue]]/Table1[[#This Row],[total_customers]]</f>
        <v>6.5552498853736818</v>
      </c>
      <c r="J22" s="2">
        <f>F21+Table1[[#This Row],[new_customers]]-Table1[[#This Row],[total_customers]]</f>
        <v>18</v>
      </c>
      <c r="K22" s="2">
        <f>Table1[[#This Row],[lost_customers]]/F21</f>
        <v>8.6998550024166271E-3</v>
      </c>
      <c r="L22" s="2">
        <f>1/Table1[[#This Row],[churn_rate]]</f>
        <v>114.94444444444443</v>
      </c>
      <c r="M22" s="2">
        <f>Table1[[#This Row],[ARPU]]*Table1[[#This Row],[average_lifespan]]</f>
        <v>753.48955626878592</v>
      </c>
      <c r="N22" s="2">
        <f>Table1[[#This Row],[marketing_spend]]+Table1[[#This Row],[operating_expenses]]-Table1[[#This Row],[revenue]]</f>
        <v>2424</v>
      </c>
      <c r="O22" s="2">
        <f>IF(Table1[[#This Row],[burn_rate]]&gt;0,100000/Table1[[#This Row],[burn_rate]],"0")</f>
        <v>41.254125412541256</v>
      </c>
      <c r="P22" s="2">
        <f>Table1[[#This Row],[LTV]]/Table1[[#This Row],[CAC]]</f>
        <v>14.206474592449915</v>
      </c>
    </row>
    <row r="23" spans="1:16" x14ac:dyDescent="0.3">
      <c r="A23" s="1">
        <v>37165</v>
      </c>
      <c r="B23" s="2">
        <v>10995</v>
      </c>
      <c r="C23" s="2">
        <v>6873</v>
      </c>
      <c r="D23" s="2">
        <v>19421</v>
      </c>
      <c r="E23" s="2">
        <v>61</v>
      </c>
      <c r="F23" s="2">
        <v>2227</v>
      </c>
      <c r="G23" s="3">
        <v>37165</v>
      </c>
      <c r="H23" s="2">
        <f>Table1[[#This Row],[marketing_spend]]/Table1[[#This Row],[new_customers]]</f>
        <v>112.67213114754098</v>
      </c>
      <c r="I23" s="2">
        <f>Table1[[#This Row],[revenue]]/Table1[[#This Row],[total_customers]]</f>
        <v>4.9371351594072745</v>
      </c>
      <c r="J23" s="2">
        <f>F22+Table1[[#This Row],[new_customers]]-Table1[[#This Row],[total_customers]]</f>
        <v>15</v>
      </c>
      <c r="K23" s="2">
        <f>Table1[[#This Row],[lost_customers]]/F22</f>
        <v>6.8775790921595595E-3</v>
      </c>
      <c r="L23" s="2">
        <f>1/Table1[[#This Row],[churn_rate]]</f>
        <v>145.4</v>
      </c>
      <c r="M23" s="2">
        <f>Table1[[#This Row],[ARPU]]*Table1[[#This Row],[average_lifespan]]</f>
        <v>717.85945217781773</v>
      </c>
      <c r="N23" s="2">
        <f>Table1[[#This Row],[marketing_spend]]+Table1[[#This Row],[operating_expenses]]-Table1[[#This Row],[revenue]]</f>
        <v>15299</v>
      </c>
      <c r="O23" s="2">
        <f>IF(Table1[[#This Row],[burn_rate]]&gt;0,100000/Table1[[#This Row],[burn_rate]],"0")</f>
        <v>6.5363749264657818</v>
      </c>
      <c r="P23" s="2">
        <f>Table1[[#This Row],[LTV]]/Table1[[#This Row],[CAC]]</f>
        <v>6.3712245864756119</v>
      </c>
    </row>
    <row r="24" spans="1:16" x14ac:dyDescent="0.3">
      <c r="A24" s="1">
        <v>37196</v>
      </c>
      <c r="B24" s="2">
        <v>21534</v>
      </c>
      <c r="C24" s="2">
        <v>3481</v>
      </c>
      <c r="D24" s="2">
        <v>19479</v>
      </c>
      <c r="E24" s="2">
        <v>114</v>
      </c>
      <c r="F24" s="2">
        <v>2312</v>
      </c>
      <c r="G24" s="3">
        <v>37196</v>
      </c>
      <c r="H24" s="2">
        <f>Table1[[#This Row],[marketing_spend]]/Table1[[#This Row],[new_customers]]</f>
        <v>30.535087719298247</v>
      </c>
      <c r="I24" s="2">
        <f>Table1[[#This Row],[revenue]]/Table1[[#This Row],[total_customers]]</f>
        <v>9.3140138408304498</v>
      </c>
      <c r="J24" s="2">
        <f>F23+Table1[[#This Row],[new_customers]]-Table1[[#This Row],[total_customers]]</f>
        <v>29</v>
      </c>
      <c r="K24" s="2">
        <f>Table1[[#This Row],[lost_customers]]/F23</f>
        <v>1.3022002694207453E-2</v>
      </c>
      <c r="L24" s="2">
        <f>1/Table1[[#This Row],[churn_rate]]</f>
        <v>76.793103448275872</v>
      </c>
      <c r="M24" s="2">
        <f>Table1[[#This Row],[ARPU]]*Table1[[#This Row],[average_lifespan]]</f>
        <v>715.25202839756605</v>
      </c>
      <c r="N24" s="2">
        <f>Table1[[#This Row],[marketing_spend]]+Table1[[#This Row],[operating_expenses]]-Table1[[#This Row],[revenue]]</f>
        <v>1426</v>
      </c>
      <c r="O24" s="2">
        <f>IF(Table1[[#This Row],[burn_rate]]&gt;0,100000/Table1[[#This Row],[burn_rate]],"0")</f>
        <v>70.126227208976161</v>
      </c>
      <c r="P24" s="2">
        <f>Table1[[#This Row],[LTV]]/Table1[[#This Row],[CAC]]</f>
        <v>23.423938878863122</v>
      </c>
    </row>
    <row r="25" spans="1:16" x14ac:dyDescent="0.3">
      <c r="A25" s="1">
        <v>37226</v>
      </c>
      <c r="B25" s="2">
        <v>17629</v>
      </c>
      <c r="C25" s="2">
        <v>3901</v>
      </c>
      <c r="D25" s="2">
        <v>15629</v>
      </c>
      <c r="E25" s="2">
        <v>104</v>
      </c>
      <c r="F25" s="2">
        <v>2391</v>
      </c>
      <c r="G25" s="3">
        <v>37226</v>
      </c>
      <c r="H25" s="2">
        <f>Table1[[#This Row],[marketing_spend]]/Table1[[#This Row],[new_customers]]</f>
        <v>37.509615384615387</v>
      </c>
      <c r="I25" s="2">
        <f>Table1[[#This Row],[revenue]]/Table1[[#This Row],[total_customers]]</f>
        <v>7.3730656629025511</v>
      </c>
      <c r="J25" s="2">
        <f>F24+Table1[[#This Row],[new_customers]]-Table1[[#This Row],[total_customers]]</f>
        <v>25</v>
      </c>
      <c r="K25" s="2">
        <f>Table1[[#This Row],[lost_customers]]/F24</f>
        <v>1.0813148788927335E-2</v>
      </c>
      <c r="L25" s="2">
        <f>1/Table1[[#This Row],[churn_rate]]</f>
        <v>92.48</v>
      </c>
      <c r="M25" s="2">
        <f>Table1[[#This Row],[ARPU]]*Table1[[#This Row],[average_lifespan]]</f>
        <v>681.86111250522799</v>
      </c>
      <c r="N25" s="2">
        <f>Table1[[#This Row],[marketing_spend]]+Table1[[#This Row],[operating_expenses]]-Table1[[#This Row],[revenue]]</f>
        <v>1901</v>
      </c>
      <c r="O25" s="2">
        <f>IF(Table1[[#This Row],[burn_rate]]&gt;0,100000/Table1[[#This Row],[burn_rate]],"0")</f>
        <v>52.603892688058913</v>
      </c>
      <c r="P25" s="2">
        <f>Table1[[#This Row],[LTV]]/Table1[[#This Row],[CAC]]</f>
        <v>18.178301897088875</v>
      </c>
    </row>
    <row r="26" spans="1:16" x14ac:dyDescent="0.3">
      <c r="A26" s="1">
        <v>37257</v>
      </c>
      <c r="B26" s="2">
        <v>11016</v>
      </c>
      <c r="C26" s="2">
        <v>5451</v>
      </c>
      <c r="D26" s="2">
        <v>16325</v>
      </c>
      <c r="E26" s="2">
        <v>94</v>
      </c>
      <c r="F26" s="2">
        <v>2470</v>
      </c>
      <c r="G26" s="3">
        <v>37257</v>
      </c>
      <c r="H26" s="2">
        <f>Table1[[#This Row],[marketing_spend]]/Table1[[#This Row],[new_customers]]</f>
        <v>57.98936170212766</v>
      </c>
      <c r="I26" s="2">
        <f>Table1[[#This Row],[revenue]]/Table1[[#This Row],[total_customers]]</f>
        <v>4.4599190283400807</v>
      </c>
      <c r="J26" s="2">
        <f>F25+Table1[[#This Row],[new_customers]]-Table1[[#This Row],[total_customers]]</f>
        <v>15</v>
      </c>
      <c r="K26" s="2">
        <f>Table1[[#This Row],[lost_customers]]/F25</f>
        <v>6.2735257214554582E-3</v>
      </c>
      <c r="L26" s="2">
        <f>1/Table1[[#This Row],[churn_rate]]</f>
        <v>159.4</v>
      </c>
      <c r="M26" s="2">
        <f>Table1[[#This Row],[ARPU]]*Table1[[#This Row],[average_lifespan]]</f>
        <v>710.91109311740888</v>
      </c>
      <c r="N26" s="2">
        <f>Table1[[#This Row],[marketing_spend]]+Table1[[#This Row],[operating_expenses]]-Table1[[#This Row],[revenue]]</f>
        <v>10760</v>
      </c>
      <c r="O26" s="2">
        <f>IF(Table1[[#This Row],[burn_rate]]&gt;0,100000/Table1[[#This Row],[burn_rate]],"0")</f>
        <v>9.2936802973977688</v>
      </c>
      <c r="P26" s="2">
        <f>Table1[[#This Row],[LTV]]/Table1[[#This Row],[CAC]]</f>
        <v>12.259336406721049</v>
      </c>
    </row>
    <row r="27" spans="1:16" x14ac:dyDescent="0.3">
      <c r="A27" s="1">
        <v>37288</v>
      </c>
      <c r="B27" s="2">
        <v>18529</v>
      </c>
      <c r="C27" s="2">
        <v>6064</v>
      </c>
      <c r="D27" s="2">
        <v>11138</v>
      </c>
      <c r="E27" s="2">
        <v>150</v>
      </c>
      <c r="F27" s="2">
        <v>2601</v>
      </c>
      <c r="G27" s="3">
        <v>37288</v>
      </c>
      <c r="H27" s="2">
        <f>Table1[[#This Row],[marketing_spend]]/Table1[[#This Row],[new_customers]]</f>
        <v>40.426666666666669</v>
      </c>
      <c r="I27" s="2">
        <f>Table1[[#This Row],[revenue]]/Table1[[#This Row],[total_customers]]</f>
        <v>7.1237985390234524</v>
      </c>
      <c r="J27" s="2">
        <f>F26+Table1[[#This Row],[new_customers]]-Table1[[#This Row],[total_customers]]</f>
        <v>19</v>
      </c>
      <c r="K27" s="2">
        <f>Table1[[#This Row],[lost_customers]]/F26</f>
        <v>7.6923076923076927E-3</v>
      </c>
      <c r="L27" s="2">
        <f>1/Table1[[#This Row],[churn_rate]]</f>
        <v>130</v>
      </c>
      <c r="M27" s="2">
        <f>Table1[[#This Row],[ARPU]]*Table1[[#This Row],[average_lifespan]]</f>
        <v>926.09381007304876</v>
      </c>
      <c r="N27" s="2">
        <f>Table1[[#This Row],[marketing_spend]]+Table1[[#This Row],[operating_expenses]]-Table1[[#This Row],[revenue]]</f>
        <v>-1327</v>
      </c>
      <c r="O27" s="2" t="str">
        <f>IF(Table1[[#This Row],[burn_rate]]&gt;0,100000/Table1[[#This Row],[burn_rate]],"0")</f>
        <v>0</v>
      </c>
      <c r="P27" s="2">
        <f>Table1[[#This Row],[LTV]]/Table1[[#This Row],[CAC]]</f>
        <v>22.907993323047048</v>
      </c>
    </row>
    <row r="28" spans="1:16" x14ac:dyDescent="0.3">
      <c r="A28" s="1">
        <v>37316</v>
      </c>
      <c r="B28" s="2">
        <v>27262</v>
      </c>
      <c r="C28" s="2">
        <v>2054</v>
      </c>
      <c r="D28" s="2">
        <v>15693</v>
      </c>
      <c r="E28" s="2">
        <v>111</v>
      </c>
      <c r="F28" s="2">
        <v>2692</v>
      </c>
      <c r="G28" s="3">
        <v>37316</v>
      </c>
      <c r="H28" s="2">
        <f>Table1[[#This Row],[marketing_spend]]/Table1[[#This Row],[new_customers]]</f>
        <v>18.504504504504503</v>
      </c>
      <c r="I28" s="2">
        <f>Table1[[#This Row],[revenue]]/Table1[[#This Row],[total_customers]]</f>
        <v>10.12704309063893</v>
      </c>
      <c r="J28" s="2">
        <f>F27+Table1[[#This Row],[new_customers]]-Table1[[#This Row],[total_customers]]</f>
        <v>20</v>
      </c>
      <c r="K28" s="2">
        <f>Table1[[#This Row],[lost_customers]]/F27</f>
        <v>7.6893502499038834E-3</v>
      </c>
      <c r="L28" s="2">
        <f>1/Table1[[#This Row],[churn_rate]]</f>
        <v>130.04999999999998</v>
      </c>
      <c r="M28" s="2">
        <f>Table1[[#This Row],[ARPU]]*Table1[[#This Row],[average_lifespan]]</f>
        <v>1317.0219539375926</v>
      </c>
      <c r="N28" s="2">
        <f>Table1[[#This Row],[marketing_spend]]+Table1[[#This Row],[operating_expenses]]-Table1[[#This Row],[revenue]]</f>
        <v>-9515</v>
      </c>
      <c r="O28" s="2" t="str">
        <f>IF(Table1[[#This Row],[burn_rate]]&gt;0,100000/Table1[[#This Row],[burn_rate]],"0")</f>
        <v>0</v>
      </c>
      <c r="P28" s="2">
        <f>Table1[[#This Row],[LTV]]/Table1[[#This Row],[CAC]]</f>
        <v>71.173046196237962</v>
      </c>
    </row>
    <row r="29" spans="1:16" x14ac:dyDescent="0.3">
      <c r="A29" s="1">
        <v>37347</v>
      </c>
      <c r="B29" s="2">
        <v>19268</v>
      </c>
      <c r="C29" s="2">
        <v>3823</v>
      </c>
      <c r="D29" s="2">
        <v>16264</v>
      </c>
      <c r="E29" s="2">
        <v>98</v>
      </c>
      <c r="F29" s="2">
        <v>2766</v>
      </c>
      <c r="G29" s="3">
        <v>37347</v>
      </c>
      <c r="H29" s="2">
        <f>Table1[[#This Row],[marketing_spend]]/Table1[[#This Row],[new_customers]]</f>
        <v>39.010204081632651</v>
      </c>
      <c r="I29" s="2">
        <f>Table1[[#This Row],[revenue]]/Table1[[#This Row],[total_customers]]</f>
        <v>6.966015907447578</v>
      </c>
      <c r="J29" s="2">
        <f>F28+Table1[[#This Row],[new_customers]]-Table1[[#This Row],[total_customers]]</f>
        <v>24</v>
      </c>
      <c r="K29" s="2">
        <f>Table1[[#This Row],[lost_customers]]/F28</f>
        <v>8.9153046062407128E-3</v>
      </c>
      <c r="L29" s="2">
        <f>1/Table1[[#This Row],[churn_rate]]</f>
        <v>112.16666666666667</v>
      </c>
      <c r="M29" s="2">
        <f>Table1[[#This Row],[ARPU]]*Table1[[#This Row],[average_lifespan]]</f>
        <v>781.35478428536999</v>
      </c>
      <c r="N29" s="2">
        <f>Table1[[#This Row],[marketing_spend]]+Table1[[#This Row],[operating_expenses]]-Table1[[#This Row],[revenue]]</f>
        <v>819</v>
      </c>
      <c r="O29" s="2">
        <f>IF(Table1[[#This Row],[burn_rate]]&gt;0,100000/Table1[[#This Row],[burn_rate]],"0")</f>
        <v>122.10012210012211</v>
      </c>
      <c r="P29" s="2">
        <f>Table1[[#This Row],[LTV]]/Table1[[#This Row],[CAC]]</f>
        <v>20.029497478411265</v>
      </c>
    </row>
    <row r="30" spans="1:16" x14ac:dyDescent="0.3">
      <c r="A30" s="1">
        <v>37377</v>
      </c>
      <c r="B30" s="2">
        <v>22185</v>
      </c>
      <c r="C30" s="2">
        <v>5462</v>
      </c>
      <c r="D30" s="2">
        <v>15842</v>
      </c>
      <c r="E30" s="2">
        <v>176</v>
      </c>
      <c r="F30" s="2">
        <v>2930</v>
      </c>
      <c r="G30" s="3">
        <v>37377</v>
      </c>
      <c r="H30" s="2">
        <f>Table1[[#This Row],[marketing_spend]]/Table1[[#This Row],[new_customers]]</f>
        <v>31.03409090909091</v>
      </c>
      <c r="I30" s="2">
        <f>Table1[[#This Row],[revenue]]/Table1[[#This Row],[total_customers]]</f>
        <v>7.5716723549488059</v>
      </c>
      <c r="J30" s="2">
        <f>F29+Table1[[#This Row],[new_customers]]-Table1[[#This Row],[total_customers]]</f>
        <v>12</v>
      </c>
      <c r="K30" s="2">
        <f>Table1[[#This Row],[lost_customers]]/F29</f>
        <v>4.3383947939262474E-3</v>
      </c>
      <c r="L30" s="2">
        <f>1/Table1[[#This Row],[churn_rate]]</f>
        <v>230.5</v>
      </c>
      <c r="M30" s="2">
        <f>Table1[[#This Row],[ARPU]]*Table1[[#This Row],[average_lifespan]]</f>
        <v>1745.2704778156997</v>
      </c>
      <c r="N30" s="2">
        <f>Table1[[#This Row],[marketing_spend]]+Table1[[#This Row],[operating_expenses]]-Table1[[#This Row],[revenue]]</f>
        <v>-881</v>
      </c>
      <c r="O30" s="2" t="str">
        <f>IF(Table1[[#This Row],[burn_rate]]&gt;0,100000/Table1[[#This Row],[burn_rate]],"0")</f>
        <v>0</v>
      </c>
      <c r="P30" s="2">
        <f>Table1[[#This Row],[LTV]]/Table1[[#This Row],[CAC]]</f>
        <v>56.237203239758905</v>
      </c>
    </row>
    <row r="31" spans="1:16" x14ac:dyDescent="0.3">
      <c r="A31" s="1">
        <v>37408</v>
      </c>
      <c r="B31" s="2">
        <v>16331</v>
      </c>
      <c r="C31" s="2">
        <v>5079</v>
      </c>
      <c r="D31" s="2">
        <v>14721</v>
      </c>
      <c r="E31" s="2">
        <v>72</v>
      </c>
      <c r="F31" s="2">
        <v>2988</v>
      </c>
      <c r="G31" s="3">
        <v>37408</v>
      </c>
      <c r="H31" s="2">
        <f>Table1[[#This Row],[marketing_spend]]/Table1[[#This Row],[new_customers]]</f>
        <v>70.541666666666671</v>
      </c>
      <c r="I31" s="2">
        <f>Table1[[#This Row],[revenue]]/Table1[[#This Row],[total_customers]]</f>
        <v>5.4655287817938421</v>
      </c>
      <c r="J31" s="2">
        <f>F30+Table1[[#This Row],[new_customers]]-Table1[[#This Row],[total_customers]]</f>
        <v>14</v>
      </c>
      <c r="K31" s="2">
        <f>Table1[[#This Row],[lost_customers]]/F30</f>
        <v>4.7781569965870303E-3</v>
      </c>
      <c r="L31" s="2">
        <f>1/Table1[[#This Row],[churn_rate]]</f>
        <v>209.28571428571431</v>
      </c>
      <c r="M31" s="2">
        <f>Table1[[#This Row],[ARPU]]*Table1[[#This Row],[average_lifespan]]</f>
        <v>1143.8570950468543</v>
      </c>
      <c r="N31" s="2">
        <f>Table1[[#This Row],[marketing_spend]]+Table1[[#This Row],[operating_expenses]]-Table1[[#This Row],[revenue]]</f>
        <v>3469</v>
      </c>
      <c r="O31" s="2">
        <f>IF(Table1[[#This Row],[burn_rate]]&gt;0,100000/Table1[[#This Row],[burn_rate]],"0")</f>
        <v>28.826751225136928</v>
      </c>
      <c r="P31" s="2">
        <f>Table1[[#This Row],[LTV]]/Table1[[#This Row],[CAC]]</f>
        <v>16.21533979983727</v>
      </c>
    </row>
    <row r="32" spans="1:16" x14ac:dyDescent="0.3">
      <c r="A32" s="1">
        <v>37438</v>
      </c>
      <c r="B32" s="2">
        <v>18571</v>
      </c>
      <c r="C32" s="2">
        <v>2832</v>
      </c>
      <c r="D32" s="2">
        <v>15002</v>
      </c>
      <c r="E32" s="2">
        <v>87</v>
      </c>
      <c r="F32" s="2">
        <v>3062</v>
      </c>
      <c r="G32" s="3">
        <v>37438</v>
      </c>
      <c r="H32" s="2">
        <f>Table1[[#This Row],[marketing_spend]]/Table1[[#This Row],[new_customers]]</f>
        <v>32.551724137931032</v>
      </c>
      <c r="I32" s="2">
        <f>Table1[[#This Row],[revenue]]/Table1[[#This Row],[total_customers]]</f>
        <v>6.0649902024820381</v>
      </c>
      <c r="J32" s="2">
        <f>F31+Table1[[#This Row],[new_customers]]-Table1[[#This Row],[total_customers]]</f>
        <v>13</v>
      </c>
      <c r="K32" s="2">
        <f>Table1[[#This Row],[lost_customers]]/F31</f>
        <v>4.3507362784471221E-3</v>
      </c>
      <c r="L32" s="2">
        <f>1/Table1[[#This Row],[churn_rate]]</f>
        <v>229.84615384615384</v>
      </c>
      <c r="M32" s="2">
        <f>Table1[[#This Row],[ARPU]]*Table1[[#This Row],[average_lifespan]]</f>
        <v>1394.0146711551022</v>
      </c>
      <c r="N32" s="2">
        <f>Table1[[#This Row],[marketing_spend]]+Table1[[#This Row],[operating_expenses]]-Table1[[#This Row],[revenue]]</f>
        <v>-737</v>
      </c>
      <c r="O32" s="2" t="str">
        <f>IF(Table1[[#This Row],[burn_rate]]&gt;0,100000/Table1[[#This Row],[burn_rate]],"0")</f>
        <v>0</v>
      </c>
      <c r="P32" s="2">
        <f>Table1[[#This Row],[LTV]]/Table1[[#This Row],[CAC]]</f>
        <v>42.824603245230897</v>
      </c>
    </row>
    <row r="33" spans="1:16" x14ac:dyDescent="0.3">
      <c r="A33" s="1">
        <v>37469</v>
      </c>
      <c r="B33" s="2">
        <v>17208</v>
      </c>
      <c r="C33" s="2">
        <v>6408</v>
      </c>
      <c r="D33" s="2">
        <v>12225</v>
      </c>
      <c r="E33" s="2">
        <v>77</v>
      </c>
      <c r="F33" s="2">
        <v>3120</v>
      </c>
      <c r="G33" s="3">
        <v>37469</v>
      </c>
      <c r="H33" s="2">
        <f>Table1[[#This Row],[marketing_spend]]/Table1[[#This Row],[new_customers]]</f>
        <v>83.220779220779221</v>
      </c>
      <c r="I33" s="2">
        <f>Table1[[#This Row],[revenue]]/Table1[[#This Row],[total_customers]]</f>
        <v>5.5153846153846153</v>
      </c>
      <c r="J33" s="2">
        <f>F32+Table1[[#This Row],[new_customers]]-Table1[[#This Row],[total_customers]]</f>
        <v>19</v>
      </c>
      <c r="K33" s="2">
        <f>Table1[[#This Row],[lost_customers]]/F32</f>
        <v>6.2050947093403004E-3</v>
      </c>
      <c r="L33" s="2">
        <f>1/Table1[[#This Row],[churn_rate]]</f>
        <v>161.15789473684211</v>
      </c>
      <c r="M33" s="2">
        <f>Table1[[#This Row],[ARPU]]*Table1[[#This Row],[average_lifespan]]</f>
        <v>888.84777327935228</v>
      </c>
      <c r="N33" s="2">
        <f>Table1[[#This Row],[marketing_spend]]+Table1[[#This Row],[operating_expenses]]-Table1[[#This Row],[revenue]]</f>
        <v>1425</v>
      </c>
      <c r="O33" s="2">
        <f>IF(Table1[[#This Row],[burn_rate]]&gt;0,100000/Table1[[#This Row],[burn_rate]],"0")</f>
        <v>70.175438596491233</v>
      </c>
      <c r="P33" s="2">
        <f>Table1[[#This Row],[LTV]]/Table1[[#This Row],[CAC]]</f>
        <v>10.680599023487847</v>
      </c>
    </row>
    <row r="34" spans="1:16" x14ac:dyDescent="0.3">
      <c r="A34" s="1">
        <v>37500</v>
      </c>
      <c r="B34" s="2">
        <v>15276</v>
      </c>
      <c r="C34" s="2">
        <v>4806</v>
      </c>
      <c r="D34" s="2">
        <v>10978</v>
      </c>
      <c r="E34" s="2">
        <v>70</v>
      </c>
      <c r="F34" s="2">
        <v>3170</v>
      </c>
      <c r="G34" s="3">
        <v>37500</v>
      </c>
      <c r="H34" s="2">
        <f>Table1[[#This Row],[marketing_spend]]/Table1[[#This Row],[new_customers]]</f>
        <v>68.657142857142858</v>
      </c>
      <c r="I34" s="2">
        <f>Table1[[#This Row],[revenue]]/Table1[[#This Row],[total_customers]]</f>
        <v>4.8189274447949524</v>
      </c>
      <c r="J34" s="2">
        <f>F33+Table1[[#This Row],[new_customers]]-Table1[[#This Row],[total_customers]]</f>
        <v>20</v>
      </c>
      <c r="K34" s="2">
        <f>Table1[[#This Row],[lost_customers]]/F33</f>
        <v>6.41025641025641E-3</v>
      </c>
      <c r="L34" s="2">
        <f>1/Table1[[#This Row],[churn_rate]]</f>
        <v>156</v>
      </c>
      <c r="M34" s="2">
        <f>Table1[[#This Row],[ARPU]]*Table1[[#This Row],[average_lifespan]]</f>
        <v>751.75268138801255</v>
      </c>
      <c r="N34" s="2">
        <f>Table1[[#This Row],[marketing_spend]]+Table1[[#This Row],[operating_expenses]]-Table1[[#This Row],[revenue]]</f>
        <v>508</v>
      </c>
      <c r="O34" s="2">
        <f>IF(Table1[[#This Row],[burn_rate]]&gt;0,100000/Table1[[#This Row],[burn_rate]],"0")</f>
        <v>196.85039370078741</v>
      </c>
      <c r="P34" s="2">
        <f>Table1[[#This Row],[LTV]]/Table1[[#This Row],[CAC]]</f>
        <v>10.949373220383038</v>
      </c>
    </row>
    <row r="35" spans="1:16" x14ac:dyDescent="0.3">
      <c r="A35" s="1">
        <v>37530</v>
      </c>
      <c r="B35" s="2">
        <v>28446</v>
      </c>
      <c r="C35" s="2">
        <v>4490</v>
      </c>
      <c r="D35" s="2">
        <v>15373</v>
      </c>
      <c r="E35" s="2">
        <v>156</v>
      </c>
      <c r="F35" s="2">
        <v>3298</v>
      </c>
      <c r="G35" s="3">
        <v>37530</v>
      </c>
      <c r="H35" s="2">
        <f>Table1[[#This Row],[marketing_spend]]/Table1[[#This Row],[new_customers]]</f>
        <v>28.782051282051281</v>
      </c>
      <c r="I35" s="2">
        <f>Table1[[#This Row],[revenue]]/Table1[[#This Row],[total_customers]]</f>
        <v>8.6252274105518492</v>
      </c>
      <c r="J35" s="2">
        <f>F34+Table1[[#This Row],[new_customers]]-Table1[[#This Row],[total_customers]]</f>
        <v>28</v>
      </c>
      <c r="K35" s="2">
        <f>Table1[[#This Row],[lost_customers]]/F34</f>
        <v>8.8328075709779175E-3</v>
      </c>
      <c r="L35" s="2">
        <f>1/Table1[[#This Row],[churn_rate]]</f>
        <v>113.21428571428572</v>
      </c>
      <c r="M35" s="2">
        <f>Table1[[#This Row],[ARPU]]*Table1[[#This Row],[average_lifespan]]</f>
        <v>976.49896040890587</v>
      </c>
      <c r="N35" s="2">
        <f>Table1[[#This Row],[marketing_spend]]+Table1[[#This Row],[operating_expenses]]-Table1[[#This Row],[revenue]]</f>
        <v>-8583</v>
      </c>
      <c r="O35" s="2" t="str">
        <f>IF(Table1[[#This Row],[burn_rate]]&gt;0,100000/Table1[[#This Row],[burn_rate]],"0")</f>
        <v>0</v>
      </c>
      <c r="P35" s="2">
        <f>Table1[[#This Row],[LTV]]/Table1[[#This Row],[CAC]]</f>
        <v>33.927358089930806</v>
      </c>
    </row>
    <row r="36" spans="1:16" x14ac:dyDescent="0.3">
      <c r="A36" s="1">
        <v>37561</v>
      </c>
      <c r="B36" s="2">
        <v>26448</v>
      </c>
      <c r="C36" s="2">
        <v>2327</v>
      </c>
      <c r="D36" s="2">
        <v>13907</v>
      </c>
      <c r="E36" s="2">
        <v>195</v>
      </c>
      <c r="F36" s="2">
        <v>3463</v>
      </c>
      <c r="G36" s="3">
        <v>37561</v>
      </c>
      <c r="H36" s="2">
        <f>Table1[[#This Row],[marketing_spend]]/Table1[[#This Row],[new_customers]]</f>
        <v>11.933333333333334</v>
      </c>
      <c r="I36" s="2">
        <f>Table1[[#This Row],[revenue]]/Table1[[#This Row],[total_customers]]</f>
        <v>7.6373086918856483</v>
      </c>
      <c r="J36" s="2">
        <f>F35+Table1[[#This Row],[new_customers]]-Table1[[#This Row],[total_customers]]</f>
        <v>30</v>
      </c>
      <c r="K36" s="2">
        <f>Table1[[#This Row],[lost_customers]]/F35</f>
        <v>9.0964220739842335E-3</v>
      </c>
      <c r="L36" s="2">
        <f>1/Table1[[#This Row],[churn_rate]]</f>
        <v>109.93333333333332</v>
      </c>
      <c r="M36" s="2">
        <f>Table1[[#This Row],[ARPU]]*Table1[[#This Row],[average_lifespan]]</f>
        <v>839.59480219462887</v>
      </c>
      <c r="N36" s="2">
        <f>Table1[[#This Row],[marketing_spend]]+Table1[[#This Row],[operating_expenses]]-Table1[[#This Row],[revenue]]</f>
        <v>-10214</v>
      </c>
      <c r="O36" s="2" t="str">
        <f>IF(Table1[[#This Row],[burn_rate]]&gt;0,100000/Table1[[#This Row],[burn_rate]],"0")</f>
        <v>0</v>
      </c>
      <c r="P36" s="2">
        <f>Table1[[#This Row],[LTV]]/Table1[[#This Row],[CAC]]</f>
        <v>70.357106329158839</v>
      </c>
    </row>
    <row r="37" spans="1:16" x14ac:dyDescent="0.3">
      <c r="A37" s="1">
        <v>37591</v>
      </c>
      <c r="B37" s="2">
        <v>26216</v>
      </c>
      <c r="C37" s="2">
        <v>5310</v>
      </c>
      <c r="D37" s="2">
        <v>14097</v>
      </c>
      <c r="E37" s="2">
        <v>148</v>
      </c>
      <c r="F37" s="2">
        <v>3586</v>
      </c>
      <c r="G37" s="3">
        <v>37591</v>
      </c>
      <c r="H37" s="2">
        <f>Table1[[#This Row],[marketing_spend]]/Table1[[#This Row],[new_customers]]</f>
        <v>35.878378378378379</v>
      </c>
      <c r="I37" s="2">
        <f>Table1[[#This Row],[revenue]]/Table1[[#This Row],[total_customers]]</f>
        <v>7.3106525376464031</v>
      </c>
      <c r="J37" s="2">
        <f>F36+Table1[[#This Row],[new_customers]]-Table1[[#This Row],[total_customers]]</f>
        <v>25</v>
      </c>
      <c r="K37" s="2">
        <f>Table1[[#This Row],[lost_customers]]/F36</f>
        <v>7.2191741264799308E-3</v>
      </c>
      <c r="L37" s="2">
        <f>1/Table1[[#This Row],[churn_rate]]</f>
        <v>138.52000000000001</v>
      </c>
      <c r="M37" s="2">
        <f>Table1[[#This Row],[ARPU]]*Table1[[#This Row],[average_lifespan]]</f>
        <v>1012.6715895147798</v>
      </c>
      <c r="N37" s="2">
        <f>Table1[[#This Row],[marketing_spend]]+Table1[[#This Row],[operating_expenses]]-Table1[[#This Row],[revenue]]</f>
        <v>-6809</v>
      </c>
      <c r="O37" s="2" t="str">
        <f>IF(Table1[[#This Row],[burn_rate]]&gt;0,100000/Table1[[#This Row],[burn_rate]],"0")</f>
        <v>0</v>
      </c>
      <c r="P37" s="2">
        <f>Table1[[#This Row],[LTV]]/Table1[[#This Row],[CAC]]</f>
        <v>28.225121515666178</v>
      </c>
    </row>
    <row r="38" spans="1:16" x14ac:dyDescent="0.3">
      <c r="A38" s="1">
        <v>37622</v>
      </c>
      <c r="B38" s="2">
        <v>18006</v>
      </c>
      <c r="C38" s="2">
        <v>5300</v>
      </c>
      <c r="D38" s="2">
        <v>13656</v>
      </c>
      <c r="E38" s="2">
        <v>168</v>
      </c>
      <c r="F38" s="2">
        <v>3736</v>
      </c>
      <c r="G38" s="3">
        <v>37622</v>
      </c>
      <c r="H38" s="2">
        <f>Table1[[#This Row],[marketing_spend]]/Table1[[#This Row],[new_customers]]</f>
        <v>31.547619047619047</v>
      </c>
      <c r="I38" s="2">
        <f>Table1[[#This Row],[revenue]]/Table1[[#This Row],[total_customers]]</f>
        <v>4.8195931477516059</v>
      </c>
      <c r="J38" s="2">
        <f>F37+Table1[[#This Row],[new_customers]]-Table1[[#This Row],[total_customers]]</f>
        <v>18</v>
      </c>
      <c r="K38" s="2">
        <f>Table1[[#This Row],[lost_customers]]/F37</f>
        <v>5.0195203569436695E-3</v>
      </c>
      <c r="L38" s="2">
        <f>1/Table1[[#This Row],[churn_rate]]</f>
        <v>199.22222222222223</v>
      </c>
      <c r="M38" s="2">
        <f>Table1[[#This Row],[ARPU]]*Table1[[#This Row],[average_lifespan]]</f>
        <v>960.1700571020699</v>
      </c>
      <c r="N38" s="2">
        <f>Table1[[#This Row],[marketing_spend]]+Table1[[#This Row],[operating_expenses]]-Table1[[#This Row],[revenue]]</f>
        <v>950</v>
      </c>
      <c r="O38" s="2">
        <f>IF(Table1[[#This Row],[burn_rate]]&gt;0,100000/Table1[[#This Row],[burn_rate]],"0")</f>
        <v>105.26315789473684</v>
      </c>
      <c r="P38" s="2">
        <f>Table1[[#This Row],[LTV]]/Table1[[#This Row],[CAC]]</f>
        <v>30.435579168518441</v>
      </c>
    </row>
    <row r="39" spans="1:16" x14ac:dyDescent="0.3">
      <c r="A39" s="1">
        <v>37653</v>
      </c>
      <c r="B39" s="2">
        <v>12568</v>
      </c>
      <c r="C39" s="2">
        <v>5675</v>
      </c>
      <c r="D39" s="2">
        <v>18177</v>
      </c>
      <c r="E39" s="2">
        <v>122</v>
      </c>
      <c r="F39" s="2">
        <v>3834</v>
      </c>
      <c r="G39" s="3">
        <v>37653</v>
      </c>
      <c r="H39" s="2">
        <f>Table1[[#This Row],[marketing_spend]]/Table1[[#This Row],[new_customers]]</f>
        <v>46.516393442622949</v>
      </c>
      <c r="I39" s="2">
        <f>Table1[[#This Row],[revenue]]/Table1[[#This Row],[total_customers]]</f>
        <v>3.278038601982264</v>
      </c>
      <c r="J39" s="2">
        <f>F38+Table1[[#This Row],[new_customers]]-Table1[[#This Row],[total_customers]]</f>
        <v>24</v>
      </c>
      <c r="K39" s="2">
        <f>Table1[[#This Row],[lost_customers]]/F38</f>
        <v>6.4239828693790149E-3</v>
      </c>
      <c r="L39" s="2">
        <f>1/Table1[[#This Row],[churn_rate]]</f>
        <v>155.66666666666666</v>
      </c>
      <c r="M39" s="2">
        <f>Table1[[#This Row],[ARPU]]*Table1[[#This Row],[average_lifespan]]</f>
        <v>510.28134237523909</v>
      </c>
      <c r="N39" s="2">
        <f>Table1[[#This Row],[marketing_spend]]+Table1[[#This Row],[operating_expenses]]-Table1[[#This Row],[revenue]]</f>
        <v>11284</v>
      </c>
      <c r="O39" s="2">
        <f>IF(Table1[[#This Row],[burn_rate]]&gt;0,100000/Table1[[#This Row],[burn_rate]],"0")</f>
        <v>8.8621056362991855</v>
      </c>
      <c r="P39" s="2">
        <f>Table1[[#This Row],[LTV]]/Table1[[#This Row],[CAC]]</f>
        <v>10.969924893353157</v>
      </c>
    </row>
    <row r="40" spans="1:16" x14ac:dyDescent="0.3">
      <c r="A40" s="1">
        <v>37681</v>
      </c>
      <c r="B40" s="2">
        <v>12027</v>
      </c>
      <c r="C40" s="2">
        <v>5054</v>
      </c>
      <c r="D40" s="2">
        <v>16984</v>
      </c>
      <c r="E40" s="2">
        <v>171</v>
      </c>
      <c r="F40" s="2">
        <v>3994</v>
      </c>
      <c r="G40" s="3">
        <v>37681</v>
      </c>
      <c r="H40" s="2">
        <f>Table1[[#This Row],[marketing_spend]]/Table1[[#This Row],[new_customers]]</f>
        <v>29.555555555555557</v>
      </c>
      <c r="I40" s="2">
        <f>Table1[[#This Row],[revenue]]/Table1[[#This Row],[total_customers]]</f>
        <v>3.0112669003505257</v>
      </c>
      <c r="J40" s="2">
        <f>F39+Table1[[#This Row],[new_customers]]-Table1[[#This Row],[total_customers]]</f>
        <v>11</v>
      </c>
      <c r="K40" s="2">
        <f>Table1[[#This Row],[lost_customers]]/F39</f>
        <v>2.8690662493479394E-3</v>
      </c>
      <c r="L40" s="2">
        <f>1/Table1[[#This Row],[churn_rate]]</f>
        <v>348.54545454545456</v>
      </c>
      <c r="M40" s="2">
        <f>Table1[[#This Row],[ARPU]]*Table1[[#This Row],[average_lifespan]]</f>
        <v>1049.5633905403561</v>
      </c>
      <c r="N40" s="2">
        <f>Table1[[#This Row],[marketing_spend]]+Table1[[#This Row],[operating_expenses]]-Table1[[#This Row],[revenue]]</f>
        <v>10011</v>
      </c>
      <c r="O40" s="2">
        <f>IF(Table1[[#This Row],[burn_rate]]&gt;0,100000/Table1[[#This Row],[burn_rate]],"0")</f>
        <v>9.9890120867046246</v>
      </c>
      <c r="P40" s="2">
        <f>Table1[[#This Row],[LTV]]/Table1[[#This Row],[CAC]]</f>
        <v>35.511543288959416</v>
      </c>
    </row>
    <row r="41" spans="1:16" x14ac:dyDescent="0.3">
      <c r="A41" s="1">
        <v>37712</v>
      </c>
      <c r="B41" s="2">
        <v>12695</v>
      </c>
      <c r="C41" s="2">
        <v>4143</v>
      </c>
      <c r="D41" s="2">
        <v>12259</v>
      </c>
      <c r="E41" s="2">
        <v>79</v>
      </c>
      <c r="F41" s="2">
        <v>4049</v>
      </c>
      <c r="G41" s="3">
        <v>37712</v>
      </c>
      <c r="H41" s="2">
        <f>Table1[[#This Row],[marketing_spend]]/Table1[[#This Row],[new_customers]]</f>
        <v>52.443037974683541</v>
      </c>
      <c r="I41" s="2">
        <f>Table1[[#This Row],[revenue]]/Table1[[#This Row],[total_customers]]</f>
        <v>3.1353420597678441</v>
      </c>
      <c r="J41" s="2">
        <f>F40+Table1[[#This Row],[new_customers]]-Table1[[#This Row],[total_customers]]</f>
        <v>24</v>
      </c>
      <c r="K41" s="2">
        <f>Table1[[#This Row],[lost_customers]]/F40</f>
        <v>6.0090135202804209E-3</v>
      </c>
      <c r="L41" s="2">
        <f>1/Table1[[#This Row],[churn_rate]]</f>
        <v>166.41666666666666</v>
      </c>
      <c r="M41" s="2">
        <f>Table1[[#This Row],[ARPU]]*Table1[[#This Row],[average_lifespan]]</f>
        <v>521.77317444636537</v>
      </c>
      <c r="N41" s="2">
        <f>Table1[[#This Row],[marketing_spend]]+Table1[[#This Row],[operating_expenses]]-Table1[[#This Row],[revenue]]</f>
        <v>3707</v>
      </c>
      <c r="O41" s="2">
        <f>IF(Table1[[#This Row],[burn_rate]]&gt;0,100000/Table1[[#This Row],[burn_rate]],"0")</f>
        <v>26.975991367682763</v>
      </c>
      <c r="P41" s="2">
        <f>Table1[[#This Row],[LTV]]/Table1[[#This Row],[CAC]]</f>
        <v>9.9493315909396252</v>
      </c>
    </row>
    <row r="42" spans="1:16" x14ac:dyDescent="0.3">
      <c r="A42" s="1">
        <v>37742</v>
      </c>
      <c r="B42" s="2">
        <v>25422</v>
      </c>
      <c r="C42" s="2">
        <v>3311</v>
      </c>
      <c r="D42" s="2">
        <v>16286</v>
      </c>
      <c r="E42" s="2">
        <v>157</v>
      </c>
      <c r="F42" s="2">
        <v>4188</v>
      </c>
      <c r="G42" s="3">
        <v>37742</v>
      </c>
      <c r="H42" s="2">
        <f>Table1[[#This Row],[marketing_spend]]/Table1[[#This Row],[new_customers]]</f>
        <v>21.089171974522294</v>
      </c>
      <c r="I42" s="2">
        <f>Table1[[#This Row],[revenue]]/Table1[[#This Row],[total_customers]]</f>
        <v>6.070200573065903</v>
      </c>
      <c r="J42" s="2">
        <f>F41+Table1[[#This Row],[new_customers]]-Table1[[#This Row],[total_customers]]</f>
        <v>18</v>
      </c>
      <c r="K42" s="2">
        <f>Table1[[#This Row],[lost_customers]]/F41</f>
        <v>4.4455421091627563E-3</v>
      </c>
      <c r="L42" s="2">
        <f>1/Table1[[#This Row],[churn_rate]]</f>
        <v>224.94444444444443</v>
      </c>
      <c r="M42" s="2">
        <f>Table1[[#This Row],[ARPU]]*Table1[[#This Row],[average_lifespan]]</f>
        <v>1365.4578955746576</v>
      </c>
      <c r="N42" s="2">
        <f>Table1[[#This Row],[marketing_spend]]+Table1[[#This Row],[operating_expenses]]-Table1[[#This Row],[revenue]]</f>
        <v>-5825</v>
      </c>
      <c r="O42" s="2" t="str">
        <f>IF(Table1[[#This Row],[burn_rate]]&gt;0,100000/Table1[[#This Row],[burn_rate]],"0")</f>
        <v>0</v>
      </c>
      <c r="P42" s="2">
        <f>Table1[[#This Row],[LTV]]/Table1[[#This Row],[CAC]]</f>
        <v>64.746870916708318</v>
      </c>
    </row>
    <row r="43" spans="1:16" x14ac:dyDescent="0.3">
      <c r="A43" s="1">
        <v>37773</v>
      </c>
      <c r="B43" s="2">
        <v>15258</v>
      </c>
      <c r="C43" s="2">
        <v>5191</v>
      </c>
      <c r="D43" s="2">
        <v>13901</v>
      </c>
      <c r="E43" s="2">
        <v>147</v>
      </c>
      <c r="F43" s="2">
        <v>4319</v>
      </c>
      <c r="G43" s="3">
        <v>37773</v>
      </c>
      <c r="H43" s="2">
        <f>Table1[[#This Row],[marketing_spend]]/Table1[[#This Row],[new_customers]]</f>
        <v>35.312925170068027</v>
      </c>
      <c r="I43" s="2">
        <f>Table1[[#This Row],[revenue]]/Table1[[#This Row],[total_customers]]</f>
        <v>3.5327622134753414</v>
      </c>
      <c r="J43" s="2">
        <f>F42+Table1[[#This Row],[new_customers]]-Table1[[#This Row],[total_customers]]</f>
        <v>16</v>
      </c>
      <c r="K43" s="2">
        <f>Table1[[#This Row],[lost_customers]]/F42</f>
        <v>3.8204393505253103E-3</v>
      </c>
      <c r="L43" s="2">
        <f>1/Table1[[#This Row],[churn_rate]]</f>
        <v>261.75</v>
      </c>
      <c r="M43" s="2">
        <f>Table1[[#This Row],[ARPU]]*Table1[[#This Row],[average_lifespan]]</f>
        <v>924.70050937717065</v>
      </c>
      <c r="N43" s="2">
        <f>Table1[[#This Row],[marketing_spend]]+Table1[[#This Row],[operating_expenses]]-Table1[[#This Row],[revenue]]</f>
        <v>3834</v>
      </c>
      <c r="O43" s="2">
        <f>IF(Table1[[#This Row],[burn_rate]]&gt;0,100000/Table1[[#This Row],[burn_rate]],"0")</f>
        <v>26.082420448617633</v>
      </c>
      <c r="P43" s="2">
        <f>Table1[[#This Row],[LTV]]/Table1[[#This Row],[CAC]]</f>
        <v>26.185893831331938</v>
      </c>
    </row>
    <row r="44" spans="1:16" x14ac:dyDescent="0.3">
      <c r="A44" s="1">
        <v>37803</v>
      </c>
      <c r="B44" s="2">
        <v>16736</v>
      </c>
      <c r="C44" s="2">
        <v>4538</v>
      </c>
      <c r="D44" s="2">
        <v>17325</v>
      </c>
      <c r="E44" s="2">
        <v>81</v>
      </c>
      <c r="F44" s="2">
        <v>4384</v>
      </c>
      <c r="G44" s="3">
        <v>37803</v>
      </c>
      <c r="H44" s="2">
        <f>Table1[[#This Row],[marketing_spend]]/Table1[[#This Row],[new_customers]]</f>
        <v>56.02469135802469</v>
      </c>
      <c r="I44" s="2">
        <f>Table1[[#This Row],[revenue]]/Table1[[#This Row],[total_customers]]</f>
        <v>3.8175182481751824</v>
      </c>
      <c r="J44" s="2">
        <f>F43+Table1[[#This Row],[new_customers]]-Table1[[#This Row],[total_customers]]</f>
        <v>16</v>
      </c>
      <c r="K44" s="2">
        <f>Table1[[#This Row],[lost_customers]]/F43</f>
        <v>3.7045612410280156E-3</v>
      </c>
      <c r="L44" s="2">
        <f>1/Table1[[#This Row],[churn_rate]]</f>
        <v>269.9375</v>
      </c>
      <c r="M44" s="2">
        <f>Table1[[#This Row],[ARPU]]*Table1[[#This Row],[average_lifespan]]</f>
        <v>1030.4913321167883</v>
      </c>
      <c r="N44" s="2">
        <f>Table1[[#This Row],[marketing_spend]]+Table1[[#This Row],[operating_expenses]]-Table1[[#This Row],[revenue]]</f>
        <v>5127</v>
      </c>
      <c r="O44" s="2">
        <f>IF(Table1[[#This Row],[burn_rate]]&gt;0,100000/Table1[[#This Row],[burn_rate]],"0")</f>
        <v>19.504583577140629</v>
      </c>
      <c r="P44" s="2">
        <f>Table1[[#This Row],[LTV]]/Table1[[#This Row],[CAC]]</f>
        <v>18.393520912617859</v>
      </c>
    </row>
    <row r="45" spans="1:16" x14ac:dyDescent="0.3">
      <c r="A45" s="1">
        <v>37834</v>
      </c>
      <c r="B45" s="2">
        <v>10391</v>
      </c>
      <c r="C45" s="2">
        <v>5983</v>
      </c>
      <c r="D45" s="2">
        <v>12917</v>
      </c>
      <c r="E45" s="2">
        <v>128</v>
      </c>
      <c r="F45" s="2">
        <v>4493</v>
      </c>
      <c r="G45" s="3">
        <v>37834</v>
      </c>
      <c r="H45" s="2">
        <f>Table1[[#This Row],[marketing_spend]]/Table1[[#This Row],[new_customers]]</f>
        <v>46.7421875</v>
      </c>
      <c r="I45" s="2">
        <f>Table1[[#This Row],[revenue]]/Table1[[#This Row],[total_customers]]</f>
        <v>2.312708657912308</v>
      </c>
      <c r="J45" s="2">
        <f>F44+Table1[[#This Row],[new_customers]]-Table1[[#This Row],[total_customers]]</f>
        <v>19</v>
      </c>
      <c r="K45" s="2">
        <f>Table1[[#This Row],[lost_customers]]/F44</f>
        <v>4.333941605839416E-3</v>
      </c>
      <c r="L45" s="2">
        <f>1/Table1[[#This Row],[churn_rate]]</f>
        <v>230.73684210526315</v>
      </c>
      <c r="M45" s="2">
        <f>Table1[[#This Row],[ARPU]]*Table1[[#This Row],[average_lifespan]]</f>
        <v>533.62709243618724</v>
      </c>
      <c r="N45" s="2">
        <f>Table1[[#This Row],[marketing_spend]]+Table1[[#This Row],[operating_expenses]]-Table1[[#This Row],[revenue]]</f>
        <v>8509</v>
      </c>
      <c r="O45" s="2">
        <f>IF(Table1[[#This Row],[burn_rate]]&gt;0,100000/Table1[[#This Row],[burn_rate]],"0")</f>
        <v>11.752262310494769</v>
      </c>
      <c r="P45" s="2">
        <f>Table1[[#This Row],[LTV]]/Table1[[#This Row],[CAC]]</f>
        <v>11.416391080032085</v>
      </c>
    </row>
    <row r="46" spans="1:16" x14ac:dyDescent="0.3">
      <c r="A46" s="1">
        <v>37865</v>
      </c>
      <c r="B46" s="2">
        <v>23986</v>
      </c>
      <c r="C46" s="2">
        <v>6547</v>
      </c>
      <c r="D46" s="2">
        <v>16429</v>
      </c>
      <c r="E46" s="2">
        <v>90</v>
      </c>
      <c r="F46" s="2">
        <v>4553</v>
      </c>
      <c r="G46" s="3">
        <v>37865</v>
      </c>
      <c r="H46" s="2">
        <f>Table1[[#This Row],[marketing_spend]]/Table1[[#This Row],[new_customers]]</f>
        <v>72.74444444444444</v>
      </c>
      <c r="I46" s="2">
        <f>Table1[[#This Row],[revenue]]/Table1[[#This Row],[total_customers]]</f>
        <v>5.268174829782561</v>
      </c>
      <c r="J46" s="2">
        <f>F45+Table1[[#This Row],[new_customers]]-Table1[[#This Row],[total_customers]]</f>
        <v>30</v>
      </c>
      <c r="K46" s="2">
        <f>Table1[[#This Row],[lost_customers]]/F45</f>
        <v>6.6770531938571114E-3</v>
      </c>
      <c r="L46" s="2">
        <f>1/Table1[[#This Row],[churn_rate]]</f>
        <v>149.76666666666665</v>
      </c>
      <c r="M46" s="2">
        <f>Table1[[#This Row],[ARPU]]*Table1[[#This Row],[average_lifespan]]</f>
        <v>788.99698367376811</v>
      </c>
      <c r="N46" s="2">
        <f>Table1[[#This Row],[marketing_spend]]+Table1[[#This Row],[operating_expenses]]-Table1[[#This Row],[revenue]]</f>
        <v>-1010</v>
      </c>
      <c r="O46" s="2" t="str">
        <f>IF(Table1[[#This Row],[burn_rate]]&gt;0,100000/Table1[[#This Row],[burn_rate]],"0")</f>
        <v>0</v>
      </c>
      <c r="P46" s="2">
        <f>Table1[[#This Row],[LTV]]/Table1[[#This Row],[CAC]]</f>
        <v>10.846147629546225</v>
      </c>
    </row>
    <row r="47" spans="1:16" x14ac:dyDescent="0.3">
      <c r="A47" s="1">
        <v>37895</v>
      </c>
      <c r="B47" s="2">
        <v>22666</v>
      </c>
      <c r="C47" s="2">
        <v>2164</v>
      </c>
      <c r="D47" s="2">
        <v>19138</v>
      </c>
      <c r="E47" s="2">
        <v>112</v>
      </c>
      <c r="F47" s="2">
        <v>4638</v>
      </c>
      <c r="G47" s="3">
        <v>37895</v>
      </c>
      <c r="H47" s="2">
        <f>Table1[[#This Row],[marketing_spend]]/Table1[[#This Row],[new_customers]]</f>
        <v>19.321428571428573</v>
      </c>
      <c r="I47" s="2">
        <f>Table1[[#This Row],[revenue]]/Table1[[#This Row],[total_customers]]</f>
        <v>4.8870202673566192</v>
      </c>
      <c r="J47" s="2">
        <f>F46+Table1[[#This Row],[new_customers]]-Table1[[#This Row],[total_customers]]</f>
        <v>27</v>
      </c>
      <c r="K47" s="2">
        <f>Table1[[#This Row],[lost_customers]]/F46</f>
        <v>5.9301559411377115E-3</v>
      </c>
      <c r="L47" s="2">
        <f>1/Table1[[#This Row],[churn_rate]]</f>
        <v>168.62962962962962</v>
      </c>
      <c r="M47" s="2">
        <f>Table1[[#This Row],[ARPU]]*Table1[[#This Row],[average_lifespan]]</f>
        <v>824.09641767684025</v>
      </c>
      <c r="N47" s="2">
        <f>Table1[[#This Row],[marketing_spend]]+Table1[[#This Row],[operating_expenses]]-Table1[[#This Row],[revenue]]</f>
        <v>-1364</v>
      </c>
      <c r="O47" s="2" t="str">
        <f>IF(Table1[[#This Row],[burn_rate]]&gt;0,100000/Table1[[#This Row],[burn_rate]],"0")</f>
        <v>0</v>
      </c>
      <c r="P47" s="2">
        <f>Table1[[#This Row],[LTV]]/Table1[[#This Row],[CAC]]</f>
        <v>42.651940286416867</v>
      </c>
    </row>
    <row r="48" spans="1:16" x14ac:dyDescent="0.3">
      <c r="A48" s="1">
        <v>37926</v>
      </c>
      <c r="B48" s="2">
        <v>15892</v>
      </c>
      <c r="C48" s="2">
        <v>6277</v>
      </c>
      <c r="D48" s="2">
        <v>10530</v>
      </c>
      <c r="E48" s="2">
        <v>72</v>
      </c>
      <c r="F48" s="2">
        <v>4688</v>
      </c>
      <c r="G48" s="3">
        <v>37926</v>
      </c>
      <c r="H48" s="2">
        <f>Table1[[#This Row],[marketing_spend]]/Table1[[#This Row],[new_customers]]</f>
        <v>87.180555555555557</v>
      </c>
      <c r="I48" s="2">
        <f>Table1[[#This Row],[revenue]]/Table1[[#This Row],[total_customers]]</f>
        <v>3.3899317406143346</v>
      </c>
      <c r="J48" s="2">
        <f>F47+Table1[[#This Row],[new_customers]]-Table1[[#This Row],[total_customers]]</f>
        <v>22</v>
      </c>
      <c r="K48" s="2">
        <f>Table1[[#This Row],[lost_customers]]/F47</f>
        <v>4.7434238896075891E-3</v>
      </c>
      <c r="L48" s="2">
        <f>1/Table1[[#This Row],[churn_rate]]</f>
        <v>210.81818181818184</v>
      </c>
      <c r="M48" s="2">
        <f>Table1[[#This Row],[ARPU]]*Table1[[#This Row],[average_lifespan]]</f>
        <v>714.65924604405848</v>
      </c>
      <c r="N48" s="2">
        <f>Table1[[#This Row],[marketing_spend]]+Table1[[#This Row],[operating_expenses]]-Table1[[#This Row],[revenue]]</f>
        <v>915</v>
      </c>
      <c r="O48" s="2">
        <f>IF(Table1[[#This Row],[burn_rate]]&gt;0,100000/Table1[[#This Row],[burn_rate]],"0")</f>
        <v>109.2896174863388</v>
      </c>
      <c r="P48" s="2">
        <f>Table1[[#This Row],[LTV]]/Table1[[#This Row],[CAC]]</f>
        <v>8.1974614808303663</v>
      </c>
    </row>
    <row r="49" spans="1:16" x14ac:dyDescent="0.3">
      <c r="A49" s="1">
        <v>37956</v>
      </c>
      <c r="B49" s="2">
        <v>13561</v>
      </c>
      <c r="C49" s="2">
        <v>2822</v>
      </c>
      <c r="D49" s="2">
        <v>9960</v>
      </c>
      <c r="E49" s="2">
        <v>153</v>
      </c>
      <c r="F49" s="2">
        <v>4820</v>
      </c>
      <c r="G49" s="3">
        <v>37956</v>
      </c>
      <c r="H49" s="2">
        <f>Table1[[#This Row],[marketing_spend]]/Table1[[#This Row],[new_customers]]</f>
        <v>18.444444444444443</v>
      </c>
      <c r="I49" s="2">
        <f>Table1[[#This Row],[revenue]]/Table1[[#This Row],[total_customers]]</f>
        <v>2.8134854771784235</v>
      </c>
      <c r="J49" s="2">
        <f>F48+Table1[[#This Row],[new_customers]]-Table1[[#This Row],[total_customers]]</f>
        <v>21</v>
      </c>
      <c r="K49" s="2">
        <f>Table1[[#This Row],[lost_customers]]/F48</f>
        <v>4.4795221843003412E-3</v>
      </c>
      <c r="L49" s="2">
        <f>1/Table1[[#This Row],[churn_rate]]</f>
        <v>223.23809523809524</v>
      </c>
      <c r="M49" s="2">
        <f>Table1[[#This Row],[ARPU]]*Table1[[#This Row],[average_lifespan]]</f>
        <v>628.07713890535467</v>
      </c>
      <c r="N49" s="2">
        <f>Table1[[#This Row],[marketing_spend]]+Table1[[#This Row],[operating_expenses]]-Table1[[#This Row],[revenue]]</f>
        <v>-779</v>
      </c>
      <c r="O49" s="2" t="str">
        <f>IF(Table1[[#This Row],[burn_rate]]&gt;0,100000/Table1[[#This Row],[burn_rate]],"0")</f>
        <v>0</v>
      </c>
      <c r="P49" s="2">
        <f>Table1[[#This Row],[LTV]]/Table1[[#This Row],[CAC]]</f>
        <v>34.052375000892724</v>
      </c>
    </row>
    <row r="50" spans="1:16" x14ac:dyDescent="0.3">
      <c r="A50" s="1">
        <v>37987</v>
      </c>
      <c r="B50" s="2">
        <v>16184</v>
      </c>
      <c r="C50" s="2">
        <v>2943</v>
      </c>
      <c r="D50" s="2">
        <v>15045</v>
      </c>
      <c r="E50" s="2">
        <v>124</v>
      </c>
      <c r="F50" s="2">
        <v>4928</v>
      </c>
      <c r="G50" s="3">
        <v>37987</v>
      </c>
      <c r="H50" s="2">
        <f>Table1[[#This Row],[marketing_spend]]/Table1[[#This Row],[new_customers]]</f>
        <v>23.733870967741936</v>
      </c>
      <c r="I50" s="2">
        <f>Table1[[#This Row],[revenue]]/Table1[[#This Row],[total_customers]]</f>
        <v>3.2840909090909092</v>
      </c>
      <c r="J50" s="2">
        <f>F49+Table1[[#This Row],[new_customers]]-Table1[[#This Row],[total_customers]]</f>
        <v>16</v>
      </c>
      <c r="K50" s="2">
        <f>Table1[[#This Row],[lost_customers]]/F49</f>
        <v>3.3195020746887966E-3</v>
      </c>
      <c r="L50" s="2">
        <f>1/Table1[[#This Row],[churn_rate]]</f>
        <v>301.25</v>
      </c>
      <c r="M50" s="2">
        <f>Table1[[#This Row],[ARPU]]*Table1[[#This Row],[average_lifespan]]</f>
        <v>989.33238636363637</v>
      </c>
      <c r="N50" s="2">
        <f>Table1[[#This Row],[marketing_spend]]+Table1[[#This Row],[operating_expenses]]-Table1[[#This Row],[revenue]]</f>
        <v>1804</v>
      </c>
      <c r="O50" s="2">
        <f>IF(Table1[[#This Row],[burn_rate]]&gt;0,100000/Table1[[#This Row],[burn_rate]],"0")</f>
        <v>55.432372505543235</v>
      </c>
      <c r="P50" s="2">
        <f>Table1[[#This Row],[LTV]]/Table1[[#This Row],[CAC]]</f>
        <v>41.684409075464124</v>
      </c>
    </row>
    <row r="51" spans="1:16" x14ac:dyDescent="0.3">
      <c r="A51" s="1">
        <v>38018</v>
      </c>
      <c r="B51" s="2">
        <v>29483</v>
      </c>
      <c r="C51" s="2">
        <v>6425</v>
      </c>
      <c r="D51" s="2">
        <v>9048</v>
      </c>
      <c r="E51" s="2">
        <v>97</v>
      </c>
      <c r="F51" s="2">
        <v>5006</v>
      </c>
      <c r="G51" s="3">
        <v>38018</v>
      </c>
      <c r="H51" s="2">
        <f>Table1[[#This Row],[marketing_spend]]/Table1[[#This Row],[new_customers]]</f>
        <v>66.237113402061851</v>
      </c>
      <c r="I51" s="2">
        <f>Table1[[#This Row],[revenue]]/Table1[[#This Row],[total_customers]]</f>
        <v>5.889532560926888</v>
      </c>
      <c r="J51" s="2">
        <f>F50+Table1[[#This Row],[new_customers]]-Table1[[#This Row],[total_customers]]</f>
        <v>19</v>
      </c>
      <c r="K51" s="2">
        <f>Table1[[#This Row],[lost_customers]]/F50</f>
        <v>3.8555194805194805E-3</v>
      </c>
      <c r="L51" s="2">
        <f>1/Table1[[#This Row],[churn_rate]]</f>
        <v>259.36842105263156</v>
      </c>
      <c r="M51" s="2">
        <f>Table1[[#This Row],[ARPU]]*Table1[[#This Row],[average_lifespan]]</f>
        <v>1527.5587610656685</v>
      </c>
      <c r="N51" s="2">
        <f>Table1[[#This Row],[marketing_spend]]+Table1[[#This Row],[operating_expenses]]-Table1[[#This Row],[revenue]]</f>
        <v>-14010</v>
      </c>
      <c r="O51" s="2" t="str">
        <f>IF(Table1[[#This Row],[burn_rate]]&gt;0,100000/Table1[[#This Row],[burn_rate]],"0")</f>
        <v>0</v>
      </c>
      <c r="P51" s="2">
        <f>Table1[[#This Row],[LTV]]/Table1[[#This Row],[CAC]]</f>
        <v>23.061976626205425</v>
      </c>
    </row>
    <row r="52" spans="1:16" x14ac:dyDescent="0.3">
      <c r="A52" s="1">
        <v>38047</v>
      </c>
      <c r="B52" s="2">
        <v>18392</v>
      </c>
      <c r="C52" s="2">
        <v>2774</v>
      </c>
      <c r="D52" s="2">
        <v>13772</v>
      </c>
      <c r="E52" s="2">
        <v>106</v>
      </c>
      <c r="F52" s="2">
        <v>5087</v>
      </c>
      <c r="G52" s="3">
        <v>38047</v>
      </c>
      <c r="H52" s="2">
        <f>Table1[[#This Row],[marketing_spend]]/Table1[[#This Row],[new_customers]]</f>
        <v>26.169811320754718</v>
      </c>
      <c r="I52" s="2">
        <f>Table1[[#This Row],[revenue]]/Table1[[#This Row],[total_customers]]</f>
        <v>3.6154904658934539</v>
      </c>
      <c r="J52" s="2">
        <f>F51+Table1[[#This Row],[new_customers]]-Table1[[#This Row],[total_customers]]</f>
        <v>25</v>
      </c>
      <c r="K52" s="2">
        <f>Table1[[#This Row],[lost_customers]]/F51</f>
        <v>4.9940071913703553E-3</v>
      </c>
      <c r="L52" s="2">
        <f>1/Table1[[#This Row],[churn_rate]]</f>
        <v>200.24</v>
      </c>
      <c r="M52" s="2">
        <f>Table1[[#This Row],[ARPU]]*Table1[[#This Row],[average_lifespan]]</f>
        <v>723.96581089050528</v>
      </c>
      <c r="N52" s="2">
        <f>Table1[[#This Row],[marketing_spend]]+Table1[[#This Row],[operating_expenses]]-Table1[[#This Row],[revenue]]</f>
        <v>-1846</v>
      </c>
      <c r="O52" s="2" t="str">
        <f>IF(Table1[[#This Row],[burn_rate]]&gt;0,100000/Table1[[#This Row],[burn_rate]],"0")</f>
        <v>0</v>
      </c>
      <c r="P52" s="2">
        <f>Table1[[#This Row],[LTV]]/Table1[[#This Row],[CAC]]</f>
        <v>27.664158599276696</v>
      </c>
    </row>
    <row r="53" spans="1:16" x14ac:dyDescent="0.3">
      <c r="A53" s="1">
        <v>38078</v>
      </c>
      <c r="B53" s="2">
        <v>23067</v>
      </c>
      <c r="C53" s="2">
        <v>4198</v>
      </c>
      <c r="D53" s="2">
        <v>10529</v>
      </c>
      <c r="E53" s="2">
        <v>167</v>
      </c>
      <c r="F53" s="2">
        <v>5225</v>
      </c>
      <c r="G53" s="3">
        <v>38078</v>
      </c>
      <c r="H53" s="2">
        <f>Table1[[#This Row],[marketing_spend]]/Table1[[#This Row],[new_customers]]</f>
        <v>25.137724550898202</v>
      </c>
      <c r="I53" s="2">
        <f>Table1[[#This Row],[revenue]]/Table1[[#This Row],[total_customers]]</f>
        <v>4.4147368421052633</v>
      </c>
      <c r="J53" s="2">
        <f>F52+Table1[[#This Row],[new_customers]]-Table1[[#This Row],[total_customers]]</f>
        <v>29</v>
      </c>
      <c r="K53" s="2">
        <f>Table1[[#This Row],[lost_customers]]/F52</f>
        <v>5.7008059760172989E-3</v>
      </c>
      <c r="L53" s="2">
        <f>1/Table1[[#This Row],[churn_rate]]</f>
        <v>175.41379310344828</v>
      </c>
      <c r="M53" s="2">
        <f>Table1[[#This Row],[ARPU]]*Table1[[#This Row],[average_lifespan]]</f>
        <v>774.40573502722327</v>
      </c>
      <c r="N53" s="2">
        <f>Table1[[#This Row],[marketing_spend]]+Table1[[#This Row],[operating_expenses]]-Table1[[#This Row],[revenue]]</f>
        <v>-8340</v>
      </c>
      <c r="O53" s="2" t="str">
        <f>IF(Table1[[#This Row],[burn_rate]]&gt;0,100000/Table1[[#This Row],[burn_rate]],"0")</f>
        <v>0</v>
      </c>
      <c r="P53" s="2">
        <f>Table1[[#This Row],[LTV]]/Table1[[#This Row],[CAC]]</f>
        <v>30.806516853155383</v>
      </c>
    </row>
    <row r="54" spans="1:16" x14ac:dyDescent="0.3">
      <c r="A54" s="1">
        <v>38108</v>
      </c>
      <c r="B54" s="2">
        <v>25265</v>
      </c>
      <c r="C54" s="2">
        <v>5156</v>
      </c>
      <c r="D54" s="2">
        <v>10964</v>
      </c>
      <c r="E54" s="2">
        <v>149</v>
      </c>
      <c r="F54" s="2">
        <v>5358</v>
      </c>
      <c r="G54" s="3">
        <v>38108</v>
      </c>
      <c r="H54" s="2">
        <f>Table1[[#This Row],[marketing_spend]]/Table1[[#This Row],[new_customers]]</f>
        <v>34.604026845637584</v>
      </c>
      <c r="I54" s="2">
        <f>Table1[[#This Row],[revenue]]/Table1[[#This Row],[total_customers]]</f>
        <v>4.7153788727136989</v>
      </c>
      <c r="J54" s="2">
        <f>F53+Table1[[#This Row],[new_customers]]-Table1[[#This Row],[total_customers]]</f>
        <v>16</v>
      </c>
      <c r="K54" s="2">
        <f>Table1[[#This Row],[lost_customers]]/F53</f>
        <v>3.0622009569377991E-3</v>
      </c>
      <c r="L54" s="2">
        <f>1/Table1[[#This Row],[churn_rate]]</f>
        <v>326.5625</v>
      </c>
      <c r="M54" s="2">
        <f>Table1[[#This Row],[ARPU]]*Table1[[#This Row],[average_lifespan]]</f>
        <v>1539.8659131205673</v>
      </c>
      <c r="N54" s="2">
        <f>Table1[[#This Row],[marketing_spend]]+Table1[[#This Row],[operating_expenses]]-Table1[[#This Row],[revenue]]</f>
        <v>-9145</v>
      </c>
      <c r="O54" s="2" t="str">
        <f>IF(Table1[[#This Row],[burn_rate]]&gt;0,100000/Table1[[#This Row],[burn_rate]],"0")</f>
        <v>0</v>
      </c>
      <c r="P54" s="2">
        <f>Table1[[#This Row],[LTV]]/Table1[[#This Row],[CAC]]</f>
        <v>44.499616185990014</v>
      </c>
    </row>
    <row r="55" spans="1:16" x14ac:dyDescent="0.3">
      <c r="A55" s="1">
        <v>38139</v>
      </c>
      <c r="B55" s="2">
        <v>29488</v>
      </c>
      <c r="C55" s="2">
        <v>6242</v>
      </c>
      <c r="D55" s="2">
        <v>15137</v>
      </c>
      <c r="E55" s="2">
        <v>173</v>
      </c>
      <c r="F55" s="2">
        <v>5521</v>
      </c>
      <c r="G55" s="3">
        <v>38139</v>
      </c>
      <c r="H55" s="2">
        <f>Table1[[#This Row],[marketing_spend]]/Table1[[#This Row],[new_customers]]</f>
        <v>36.080924855491332</v>
      </c>
      <c r="I55" s="2">
        <f>Table1[[#This Row],[revenue]]/Table1[[#This Row],[total_customers]]</f>
        <v>5.3410614019199416</v>
      </c>
      <c r="J55" s="2">
        <f>F54+Table1[[#This Row],[new_customers]]-Table1[[#This Row],[total_customers]]</f>
        <v>10</v>
      </c>
      <c r="K55" s="2">
        <f>Table1[[#This Row],[lost_customers]]/F54</f>
        <v>1.866368047779022E-3</v>
      </c>
      <c r="L55" s="2">
        <f>1/Table1[[#This Row],[churn_rate]]</f>
        <v>535.79999999999995</v>
      </c>
      <c r="M55" s="2">
        <f>Table1[[#This Row],[ARPU]]*Table1[[#This Row],[average_lifespan]]</f>
        <v>2861.7406991487046</v>
      </c>
      <c r="N55" s="2">
        <f>Table1[[#This Row],[marketing_spend]]+Table1[[#This Row],[operating_expenses]]-Table1[[#This Row],[revenue]]</f>
        <v>-8109</v>
      </c>
      <c r="O55" s="2" t="str">
        <f>IF(Table1[[#This Row],[burn_rate]]&gt;0,100000/Table1[[#This Row],[burn_rate]],"0")</f>
        <v>0</v>
      </c>
      <c r="P55" s="2">
        <f>Table1[[#This Row],[LTV]]/Table1[[#This Row],[CAC]]</f>
        <v>79.314505118988436</v>
      </c>
    </row>
    <row r="56" spans="1:16" x14ac:dyDescent="0.3">
      <c r="A56" s="1">
        <v>38169</v>
      </c>
      <c r="B56" s="2">
        <v>12454</v>
      </c>
      <c r="C56" s="2">
        <v>5695</v>
      </c>
      <c r="D56" s="2">
        <v>8963</v>
      </c>
      <c r="E56" s="2">
        <v>83</v>
      </c>
      <c r="F56" s="2">
        <v>5579</v>
      </c>
      <c r="G56" s="3">
        <v>38169</v>
      </c>
      <c r="H56" s="2">
        <f>Table1[[#This Row],[marketing_spend]]/Table1[[#This Row],[new_customers]]</f>
        <v>68.614457831325296</v>
      </c>
      <c r="I56" s="2">
        <f>Table1[[#This Row],[revenue]]/Table1[[#This Row],[total_customers]]</f>
        <v>2.2322996952858936</v>
      </c>
      <c r="J56" s="2">
        <f>F55+Table1[[#This Row],[new_customers]]-Table1[[#This Row],[total_customers]]</f>
        <v>25</v>
      </c>
      <c r="K56" s="2">
        <f>Table1[[#This Row],[lost_customers]]/F55</f>
        <v>4.528165187466039E-3</v>
      </c>
      <c r="L56" s="2">
        <f>1/Table1[[#This Row],[churn_rate]]</f>
        <v>220.83999999999997</v>
      </c>
      <c r="M56" s="2">
        <f>Table1[[#This Row],[ARPU]]*Table1[[#This Row],[average_lifespan]]</f>
        <v>492.98106470693665</v>
      </c>
      <c r="N56" s="2">
        <f>Table1[[#This Row],[marketing_spend]]+Table1[[#This Row],[operating_expenses]]-Table1[[#This Row],[revenue]]</f>
        <v>2204</v>
      </c>
      <c r="O56" s="2">
        <f>IF(Table1[[#This Row],[burn_rate]]&gt;0,100000/Table1[[#This Row],[burn_rate]],"0")</f>
        <v>45.372050816696913</v>
      </c>
      <c r="P56" s="2">
        <f>Table1[[#This Row],[LTV]]/Table1[[#This Row],[CAC]]</f>
        <v>7.1847986603469263</v>
      </c>
    </row>
    <row r="57" spans="1:16" x14ac:dyDescent="0.3">
      <c r="A57" s="1">
        <v>38200</v>
      </c>
      <c r="B57" s="2">
        <v>21837</v>
      </c>
      <c r="C57" s="2">
        <v>5452</v>
      </c>
      <c r="D57" s="2">
        <v>8536</v>
      </c>
      <c r="E57" s="2">
        <v>56</v>
      </c>
      <c r="F57" s="2">
        <v>5608</v>
      </c>
      <c r="G57" s="3">
        <v>38200</v>
      </c>
      <c r="H57" s="2">
        <f>Table1[[#This Row],[marketing_spend]]/Table1[[#This Row],[new_customers]]</f>
        <v>97.357142857142861</v>
      </c>
      <c r="I57" s="2">
        <f>Table1[[#This Row],[revenue]]/Table1[[#This Row],[total_customers]]</f>
        <v>3.8939015691868759</v>
      </c>
      <c r="J57" s="2">
        <f>F56+Table1[[#This Row],[new_customers]]-Table1[[#This Row],[total_customers]]</f>
        <v>27</v>
      </c>
      <c r="K57" s="2">
        <f>Table1[[#This Row],[lost_customers]]/F56</f>
        <v>4.8395769851227819E-3</v>
      </c>
      <c r="L57" s="2">
        <f>1/Table1[[#This Row],[churn_rate]]</f>
        <v>206.62962962962962</v>
      </c>
      <c r="M57" s="2">
        <f>Table1[[#This Row],[ARPU]]*Table1[[#This Row],[average_lifespan]]</f>
        <v>804.5954390553178</v>
      </c>
      <c r="N57" s="2">
        <f>Table1[[#This Row],[marketing_spend]]+Table1[[#This Row],[operating_expenses]]-Table1[[#This Row],[revenue]]</f>
        <v>-7849</v>
      </c>
      <c r="O57" s="2" t="str">
        <f>IF(Table1[[#This Row],[burn_rate]]&gt;0,100000/Table1[[#This Row],[burn_rate]],"0")</f>
        <v>0</v>
      </c>
      <c r="P57" s="2">
        <f>Table1[[#This Row],[LTV]]/Table1[[#This Row],[CAC]]</f>
        <v>8.2643698802453773</v>
      </c>
    </row>
    <row r="58" spans="1:16" x14ac:dyDescent="0.3">
      <c r="A58" s="1">
        <v>38231</v>
      </c>
      <c r="B58" s="2">
        <v>24039</v>
      </c>
      <c r="C58" s="2">
        <v>2914</v>
      </c>
      <c r="D58" s="2">
        <v>15340</v>
      </c>
      <c r="E58" s="2">
        <v>105</v>
      </c>
      <c r="F58" s="2">
        <v>5688</v>
      </c>
      <c r="G58" s="3">
        <v>38231</v>
      </c>
      <c r="H58" s="2">
        <f>Table1[[#This Row],[marketing_spend]]/Table1[[#This Row],[new_customers]]</f>
        <v>27.752380952380953</v>
      </c>
      <c r="I58" s="2">
        <f>Table1[[#This Row],[revenue]]/Table1[[#This Row],[total_customers]]</f>
        <v>4.2262658227848098</v>
      </c>
      <c r="J58" s="2">
        <f>F57+Table1[[#This Row],[new_customers]]-Table1[[#This Row],[total_customers]]</f>
        <v>25</v>
      </c>
      <c r="K58" s="2">
        <f>Table1[[#This Row],[lost_customers]]/F57</f>
        <v>4.4579172610556351E-3</v>
      </c>
      <c r="L58" s="2">
        <f>1/Table1[[#This Row],[churn_rate]]</f>
        <v>224.32</v>
      </c>
      <c r="M58" s="2">
        <f>Table1[[#This Row],[ARPU]]*Table1[[#This Row],[average_lifespan]]</f>
        <v>948.03594936708851</v>
      </c>
      <c r="N58" s="2">
        <f>Table1[[#This Row],[marketing_spend]]+Table1[[#This Row],[operating_expenses]]-Table1[[#This Row],[revenue]]</f>
        <v>-5785</v>
      </c>
      <c r="O58" s="2" t="str">
        <f>IF(Table1[[#This Row],[burn_rate]]&gt;0,100000/Table1[[#This Row],[burn_rate]],"0")</f>
        <v>0</v>
      </c>
      <c r="P58" s="2">
        <f>Table1[[#This Row],[LTV]]/Table1[[#This Row],[CAC]]</f>
        <v>34.16052665873174</v>
      </c>
    </row>
    <row r="59" spans="1:16" x14ac:dyDescent="0.3">
      <c r="A59" s="1">
        <v>38261</v>
      </c>
      <c r="B59" s="2">
        <v>29115</v>
      </c>
      <c r="C59" s="2">
        <v>3308</v>
      </c>
      <c r="D59" s="2">
        <v>15179</v>
      </c>
      <c r="E59" s="2">
        <v>114</v>
      </c>
      <c r="F59" s="2">
        <v>5779</v>
      </c>
      <c r="G59" s="3">
        <v>38261</v>
      </c>
      <c r="H59" s="2">
        <f>Table1[[#This Row],[marketing_spend]]/Table1[[#This Row],[new_customers]]</f>
        <v>29.017543859649123</v>
      </c>
      <c r="I59" s="2">
        <f>Table1[[#This Row],[revenue]]/Table1[[#This Row],[total_customers]]</f>
        <v>5.0380688700467209</v>
      </c>
      <c r="J59" s="2">
        <f>F58+Table1[[#This Row],[new_customers]]-Table1[[#This Row],[total_customers]]</f>
        <v>23</v>
      </c>
      <c r="K59" s="2">
        <f>Table1[[#This Row],[lost_customers]]/F58</f>
        <v>4.0436005625879047E-3</v>
      </c>
      <c r="L59" s="2">
        <f>1/Table1[[#This Row],[churn_rate]]</f>
        <v>247.30434782608694</v>
      </c>
      <c r="M59" s="2">
        <f>Table1[[#This Row],[ARPU]]*Table1[[#This Row],[average_lifespan]]</f>
        <v>1245.936336209815</v>
      </c>
      <c r="N59" s="2">
        <f>Table1[[#This Row],[marketing_spend]]+Table1[[#This Row],[operating_expenses]]-Table1[[#This Row],[revenue]]</f>
        <v>-10628</v>
      </c>
      <c r="O59" s="2" t="str">
        <f>IF(Table1[[#This Row],[burn_rate]]&gt;0,100000/Table1[[#This Row],[burn_rate]],"0")</f>
        <v>0</v>
      </c>
      <c r="P59" s="2">
        <f>Table1[[#This Row],[LTV]]/Table1[[#This Row],[CAC]]</f>
        <v>42.937346532019014</v>
      </c>
    </row>
    <row r="60" spans="1:16" x14ac:dyDescent="0.3">
      <c r="A60" s="1">
        <v>38292</v>
      </c>
      <c r="B60" s="2">
        <v>20965</v>
      </c>
      <c r="C60" s="2">
        <v>6177</v>
      </c>
      <c r="D60" s="2">
        <v>15967</v>
      </c>
      <c r="E60" s="2">
        <v>96</v>
      </c>
      <c r="F60" s="2">
        <v>5856</v>
      </c>
      <c r="G60" s="3">
        <v>38292</v>
      </c>
      <c r="H60" s="2">
        <f>Table1[[#This Row],[marketing_spend]]/Table1[[#This Row],[new_customers]]</f>
        <v>64.34375</v>
      </c>
      <c r="I60" s="2">
        <f>Table1[[#This Row],[revenue]]/Table1[[#This Row],[total_customers]]</f>
        <v>3.5800887978142075</v>
      </c>
      <c r="J60" s="2">
        <f>F59+Table1[[#This Row],[new_customers]]-Table1[[#This Row],[total_customers]]</f>
        <v>19</v>
      </c>
      <c r="K60" s="2">
        <f>Table1[[#This Row],[lost_customers]]/F59</f>
        <v>3.2877660494895311E-3</v>
      </c>
      <c r="L60" s="2">
        <f>1/Table1[[#This Row],[churn_rate]]</f>
        <v>304.15789473684208</v>
      </c>
      <c r="M60" s="2">
        <f>Table1[[#This Row],[ARPU]]*Table1[[#This Row],[average_lifespan]]</f>
        <v>1088.9122717141213</v>
      </c>
      <c r="N60" s="2">
        <f>Table1[[#This Row],[marketing_spend]]+Table1[[#This Row],[operating_expenses]]-Table1[[#This Row],[revenue]]</f>
        <v>1179</v>
      </c>
      <c r="O60" s="2">
        <f>IF(Table1[[#This Row],[burn_rate]]&gt;0,100000/Table1[[#This Row],[burn_rate]],"0")</f>
        <v>84.817642069550473</v>
      </c>
      <c r="P60" s="2">
        <f>Table1[[#This Row],[LTV]]/Table1[[#This Row],[CAC]]</f>
        <v>16.923357306873182</v>
      </c>
    </row>
    <row r="61" spans="1:16" x14ac:dyDescent="0.3">
      <c r="A61" s="1">
        <v>38322</v>
      </c>
      <c r="B61" s="2">
        <v>19762</v>
      </c>
      <c r="C61" s="2">
        <v>2513</v>
      </c>
      <c r="D61" s="2">
        <v>19871</v>
      </c>
      <c r="E61" s="2">
        <v>197</v>
      </c>
      <c r="F61" s="2">
        <v>6034</v>
      </c>
      <c r="G61" s="3">
        <v>38322</v>
      </c>
      <c r="H61" s="2">
        <f>Table1[[#This Row],[marketing_spend]]/Table1[[#This Row],[new_customers]]</f>
        <v>12.756345177664974</v>
      </c>
      <c r="I61" s="2">
        <f>Table1[[#This Row],[revenue]]/Table1[[#This Row],[total_customers]]</f>
        <v>3.2751077229035466</v>
      </c>
      <c r="J61" s="2">
        <f>F60+Table1[[#This Row],[new_customers]]-Table1[[#This Row],[total_customers]]</f>
        <v>19</v>
      </c>
      <c r="K61" s="2">
        <f>Table1[[#This Row],[lost_customers]]/F60</f>
        <v>3.2445355191256832E-3</v>
      </c>
      <c r="L61" s="2">
        <f>1/Table1[[#This Row],[churn_rate]]</f>
        <v>308.21052631578948</v>
      </c>
      <c r="M61" s="2">
        <f>Table1[[#This Row],[ARPU]]*Table1[[#This Row],[average_lifespan]]</f>
        <v>1009.4226750170089</v>
      </c>
      <c r="N61" s="2">
        <f>Table1[[#This Row],[marketing_spend]]+Table1[[#This Row],[operating_expenses]]-Table1[[#This Row],[revenue]]</f>
        <v>2622</v>
      </c>
      <c r="O61" s="2">
        <f>IF(Table1[[#This Row],[burn_rate]]&gt;0,100000/Table1[[#This Row],[burn_rate]],"0")</f>
        <v>38.138825324180019</v>
      </c>
      <c r="P61" s="2">
        <f>Table1[[#This Row],[LTV]]/Table1[[#This Row],[CAC]]</f>
        <v>79.131025458953744</v>
      </c>
    </row>
    <row r="62" spans="1:16" x14ac:dyDescent="0.3">
      <c r="A62" s="1">
        <v>38353</v>
      </c>
      <c r="B62" s="2">
        <v>15056</v>
      </c>
      <c r="C62" s="2">
        <v>3920</v>
      </c>
      <c r="D62" s="2">
        <v>19916</v>
      </c>
      <c r="E62" s="2">
        <v>68</v>
      </c>
      <c r="F62" s="2">
        <v>6078</v>
      </c>
      <c r="G62" s="3">
        <v>38353</v>
      </c>
      <c r="H62" s="2">
        <f>Table1[[#This Row],[marketing_spend]]/Table1[[#This Row],[new_customers]]</f>
        <v>57.647058823529413</v>
      </c>
      <c r="I62" s="2">
        <f>Table1[[#This Row],[revenue]]/Table1[[#This Row],[total_customers]]</f>
        <v>2.4771306350773279</v>
      </c>
      <c r="J62" s="2">
        <f>F61+Table1[[#This Row],[new_customers]]-Table1[[#This Row],[total_customers]]</f>
        <v>24</v>
      </c>
      <c r="K62" s="2">
        <f>Table1[[#This Row],[lost_customers]]/F61</f>
        <v>3.9774610540271793E-3</v>
      </c>
      <c r="L62" s="2">
        <f>1/Table1[[#This Row],[churn_rate]]</f>
        <v>251.41666666666666</v>
      </c>
      <c r="M62" s="2">
        <f>Table1[[#This Row],[ARPU]]*Table1[[#This Row],[average_lifespan]]</f>
        <v>622.7919271690248</v>
      </c>
      <c r="N62" s="2">
        <f>Table1[[#This Row],[marketing_spend]]+Table1[[#This Row],[operating_expenses]]-Table1[[#This Row],[revenue]]</f>
        <v>8780</v>
      </c>
      <c r="O62" s="2">
        <f>IF(Table1[[#This Row],[burn_rate]]&gt;0,100000/Table1[[#This Row],[burn_rate]],"0")</f>
        <v>11.389521640091116</v>
      </c>
      <c r="P62" s="2">
        <f>Table1[[#This Row],[LTV]]/Table1[[#This Row],[CAC]]</f>
        <v>10.803533430483084</v>
      </c>
    </row>
    <row r="63" spans="1:16" x14ac:dyDescent="0.3">
      <c r="A63" s="1">
        <v>38384</v>
      </c>
      <c r="B63" s="2">
        <v>24948</v>
      </c>
      <c r="C63" s="2">
        <v>5594</v>
      </c>
      <c r="D63" s="2">
        <v>16734</v>
      </c>
      <c r="E63" s="2">
        <v>195</v>
      </c>
      <c r="F63" s="2">
        <v>6261</v>
      </c>
      <c r="G63" s="3">
        <v>38384</v>
      </c>
      <c r="H63" s="2">
        <f>Table1[[#This Row],[marketing_spend]]/Table1[[#This Row],[new_customers]]</f>
        <v>28.687179487179488</v>
      </c>
      <c r="I63" s="2">
        <f>Table1[[#This Row],[revenue]]/Table1[[#This Row],[total_customers]]</f>
        <v>3.9846669861044561</v>
      </c>
      <c r="J63" s="2">
        <f>F62+Table1[[#This Row],[new_customers]]-Table1[[#This Row],[total_customers]]</f>
        <v>12</v>
      </c>
      <c r="K63" s="2">
        <f>Table1[[#This Row],[lost_customers]]/F62</f>
        <v>1.9743336623889436E-3</v>
      </c>
      <c r="L63" s="2">
        <f>1/Table1[[#This Row],[churn_rate]]</f>
        <v>506.50000000000006</v>
      </c>
      <c r="M63" s="2">
        <f>Table1[[#This Row],[ARPU]]*Table1[[#This Row],[average_lifespan]]</f>
        <v>2018.2338284619073</v>
      </c>
      <c r="N63" s="2">
        <f>Table1[[#This Row],[marketing_spend]]+Table1[[#This Row],[operating_expenses]]-Table1[[#This Row],[revenue]]</f>
        <v>-2620</v>
      </c>
      <c r="O63" s="2" t="str">
        <f>IF(Table1[[#This Row],[burn_rate]]&gt;0,100000/Table1[[#This Row],[burn_rate]],"0")</f>
        <v>0</v>
      </c>
      <c r="P63" s="2">
        <f>Table1[[#This Row],[LTV]]/Table1[[#This Row],[CAC]]</f>
        <v>70.353163487678202</v>
      </c>
    </row>
    <row r="64" spans="1:16" x14ac:dyDescent="0.3">
      <c r="A64" s="1">
        <v>38412</v>
      </c>
      <c r="B64" s="2">
        <v>18110</v>
      </c>
      <c r="C64" s="2">
        <v>6841</v>
      </c>
      <c r="D64" s="2">
        <v>8845</v>
      </c>
      <c r="E64" s="2">
        <v>175</v>
      </c>
      <c r="F64" s="2">
        <v>6426</v>
      </c>
      <c r="G64" s="3">
        <v>38412</v>
      </c>
      <c r="H64" s="2">
        <f>Table1[[#This Row],[marketing_spend]]/Table1[[#This Row],[new_customers]]</f>
        <v>39.091428571428573</v>
      </c>
      <c r="I64" s="2">
        <f>Table1[[#This Row],[revenue]]/Table1[[#This Row],[total_customers]]</f>
        <v>2.8182384064737005</v>
      </c>
      <c r="J64" s="2">
        <f>F63+Table1[[#This Row],[new_customers]]-Table1[[#This Row],[total_customers]]</f>
        <v>10</v>
      </c>
      <c r="K64" s="2">
        <f>Table1[[#This Row],[lost_customers]]/F63</f>
        <v>1.5971889474524837E-3</v>
      </c>
      <c r="L64" s="2">
        <f>1/Table1[[#This Row],[churn_rate]]</f>
        <v>626.1</v>
      </c>
      <c r="M64" s="2">
        <f>Table1[[#This Row],[ARPU]]*Table1[[#This Row],[average_lifespan]]</f>
        <v>1764.4990662931839</v>
      </c>
      <c r="N64" s="2">
        <f>Table1[[#This Row],[marketing_spend]]+Table1[[#This Row],[operating_expenses]]-Table1[[#This Row],[revenue]]</f>
        <v>-2424</v>
      </c>
      <c r="O64" s="2" t="str">
        <f>IF(Table1[[#This Row],[burn_rate]]&gt;0,100000/Table1[[#This Row],[burn_rate]],"0")</f>
        <v>0</v>
      </c>
      <c r="P64" s="2">
        <f>Table1[[#This Row],[LTV]]/Table1[[#This Row],[CAC]]</f>
        <v>45.137748370312408</v>
      </c>
    </row>
    <row r="65" spans="1:16" x14ac:dyDescent="0.3">
      <c r="A65" s="1">
        <v>38443</v>
      </c>
      <c r="B65" s="2">
        <v>23773</v>
      </c>
      <c r="C65" s="2">
        <v>3409</v>
      </c>
      <c r="D65" s="2">
        <v>19795</v>
      </c>
      <c r="E65" s="2">
        <v>188</v>
      </c>
      <c r="F65" s="2">
        <v>6596</v>
      </c>
      <c r="G65" s="3">
        <v>38443</v>
      </c>
      <c r="H65" s="2">
        <f>Table1[[#This Row],[marketing_spend]]/Table1[[#This Row],[new_customers]]</f>
        <v>18.132978723404257</v>
      </c>
      <c r="I65" s="2">
        <f>Table1[[#This Row],[revenue]]/Table1[[#This Row],[total_customers]]</f>
        <v>3.6041540327471195</v>
      </c>
      <c r="J65" s="2">
        <f>F64+Table1[[#This Row],[new_customers]]-Table1[[#This Row],[total_customers]]</f>
        <v>18</v>
      </c>
      <c r="K65" s="2">
        <f>Table1[[#This Row],[lost_customers]]/F64</f>
        <v>2.8011204481792717E-3</v>
      </c>
      <c r="L65" s="2">
        <f>1/Table1[[#This Row],[churn_rate]]</f>
        <v>357</v>
      </c>
      <c r="M65" s="2">
        <f>Table1[[#This Row],[ARPU]]*Table1[[#This Row],[average_lifespan]]</f>
        <v>1286.6829896907216</v>
      </c>
      <c r="N65" s="2">
        <f>Table1[[#This Row],[marketing_spend]]+Table1[[#This Row],[operating_expenses]]-Table1[[#This Row],[revenue]]</f>
        <v>-569</v>
      </c>
      <c r="O65" s="2" t="str">
        <f>IF(Table1[[#This Row],[burn_rate]]&gt;0,100000/Table1[[#This Row],[burn_rate]],"0")</f>
        <v>0</v>
      </c>
      <c r="P65" s="2">
        <f>Table1[[#This Row],[LTV]]/Table1[[#This Row],[CAC]]</f>
        <v>70.958170156015143</v>
      </c>
    </row>
    <row r="66" spans="1:16" x14ac:dyDescent="0.3">
      <c r="A66" s="1">
        <v>38473</v>
      </c>
      <c r="B66" s="2">
        <v>27412</v>
      </c>
      <c r="C66" s="2">
        <v>6802</v>
      </c>
      <c r="D66" s="2">
        <v>13777</v>
      </c>
      <c r="E66" s="2">
        <v>98</v>
      </c>
      <c r="F66" s="2">
        <v>6667</v>
      </c>
      <c r="G66" s="3">
        <v>38473</v>
      </c>
      <c r="H66" s="2">
        <f>Table1[[#This Row],[marketing_spend]]/Table1[[#This Row],[new_customers]]</f>
        <v>69.408163265306129</v>
      </c>
      <c r="I66" s="2">
        <f>Table1[[#This Row],[revenue]]/Table1[[#This Row],[total_customers]]</f>
        <v>4.111594420278986</v>
      </c>
      <c r="J66" s="2">
        <f>F65+Table1[[#This Row],[new_customers]]-Table1[[#This Row],[total_customers]]</f>
        <v>27</v>
      </c>
      <c r="K66" s="2">
        <f>Table1[[#This Row],[lost_customers]]/F65</f>
        <v>4.093389933292905E-3</v>
      </c>
      <c r="L66" s="2">
        <f>1/Table1[[#This Row],[churn_rate]]</f>
        <v>244.29629629629628</v>
      </c>
      <c r="M66" s="2">
        <f>Table1[[#This Row],[ARPU]]*Table1[[#This Row],[average_lifespan]]</f>
        <v>1004.4472887466737</v>
      </c>
      <c r="N66" s="2">
        <f>Table1[[#This Row],[marketing_spend]]+Table1[[#This Row],[operating_expenses]]-Table1[[#This Row],[revenue]]</f>
        <v>-6833</v>
      </c>
      <c r="O66" s="2" t="str">
        <f>IF(Table1[[#This Row],[burn_rate]]&gt;0,100000/Table1[[#This Row],[burn_rate]],"0")</f>
        <v>0</v>
      </c>
      <c r="P66" s="2">
        <f>Table1[[#This Row],[LTV]]/Table1[[#This Row],[CAC]]</f>
        <v>14.471601631457515</v>
      </c>
    </row>
    <row r="67" spans="1:16" x14ac:dyDescent="0.3">
      <c r="A67" s="1">
        <v>38504</v>
      </c>
      <c r="B67" s="2">
        <v>10502</v>
      </c>
      <c r="C67" s="2">
        <v>6566</v>
      </c>
      <c r="D67" s="2">
        <v>11036</v>
      </c>
      <c r="E67" s="2">
        <v>162</v>
      </c>
      <c r="F67" s="2">
        <v>6801</v>
      </c>
      <c r="G67" s="3">
        <v>38504</v>
      </c>
      <c r="H67" s="2">
        <f>Table1[[#This Row],[marketing_spend]]/Table1[[#This Row],[new_customers]]</f>
        <v>40.530864197530867</v>
      </c>
      <c r="I67" s="2">
        <f>Table1[[#This Row],[revenue]]/Table1[[#This Row],[total_customers]]</f>
        <v>1.544184678723717</v>
      </c>
      <c r="J67" s="2">
        <f>F66+Table1[[#This Row],[new_customers]]-Table1[[#This Row],[total_customers]]</f>
        <v>28</v>
      </c>
      <c r="K67" s="2">
        <f>Table1[[#This Row],[lost_customers]]/F66</f>
        <v>4.1997900104994747E-3</v>
      </c>
      <c r="L67" s="2">
        <f>1/Table1[[#This Row],[churn_rate]]</f>
        <v>238.10714285714289</v>
      </c>
      <c r="M67" s="2">
        <f>Table1[[#This Row],[ARPU]]*Table1[[#This Row],[average_lifespan]]</f>
        <v>367.68140189467937</v>
      </c>
      <c r="N67" s="2">
        <f>Table1[[#This Row],[marketing_spend]]+Table1[[#This Row],[operating_expenses]]-Table1[[#This Row],[revenue]]</f>
        <v>7100</v>
      </c>
      <c r="O67" s="2">
        <f>IF(Table1[[#This Row],[burn_rate]]&gt;0,100000/Table1[[#This Row],[burn_rate]],"0")</f>
        <v>14.084507042253522</v>
      </c>
      <c r="P67" s="2">
        <f>Table1[[#This Row],[LTV]]/Table1[[#This Row],[CAC]]</f>
        <v>9.0716398274349768</v>
      </c>
    </row>
    <row r="68" spans="1:16" x14ac:dyDescent="0.3">
      <c r="A68" s="1">
        <v>38534</v>
      </c>
      <c r="B68" s="2">
        <v>16910</v>
      </c>
      <c r="C68" s="2">
        <v>5190</v>
      </c>
      <c r="D68" s="2">
        <v>13947</v>
      </c>
      <c r="E68" s="2">
        <v>87</v>
      </c>
      <c r="F68" s="2">
        <v>6863</v>
      </c>
      <c r="G68" s="3">
        <v>38534</v>
      </c>
      <c r="H68" s="2">
        <f>Table1[[#This Row],[marketing_spend]]/Table1[[#This Row],[new_customers]]</f>
        <v>59.655172413793103</v>
      </c>
      <c r="I68" s="2">
        <f>Table1[[#This Row],[revenue]]/Table1[[#This Row],[total_customers]]</f>
        <v>2.4639370537665743</v>
      </c>
      <c r="J68" s="2">
        <f>F67+Table1[[#This Row],[new_customers]]-Table1[[#This Row],[total_customers]]</f>
        <v>25</v>
      </c>
      <c r="K68" s="2">
        <f>Table1[[#This Row],[lost_customers]]/F67</f>
        <v>3.675930010292604E-3</v>
      </c>
      <c r="L68" s="2">
        <f>1/Table1[[#This Row],[churn_rate]]</f>
        <v>272.04000000000002</v>
      </c>
      <c r="M68" s="2">
        <f>Table1[[#This Row],[ARPU]]*Table1[[#This Row],[average_lifespan]]</f>
        <v>670.28943610665897</v>
      </c>
      <c r="N68" s="2">
        <f>Table1[[#This Row],[marketing_spend]]+Table1[[#This Row],[operating_expenses]]-Table1[[#This Row],[revenue]]</f>
        <v>2227</v>
      </c>
      <c r="O68" s="2">
        <f>IF(Table1[[#This Row],[burn_rate]]&gt;0,100000/Table1[[#This Row],[burn_rate]],"0")</f>
        <v>44.903457566232603</v>
      </c>
      <c r="P68" s="2">
        <f>Table1[[#This Row],[LTV]]/Table1[[#This Row],[CAC]]</f>
        <v>11.236065691961336</v>
      </c>
    </row>
    <row r="69" spans="1:16" x14ac:dyDescent="0.3">
      <c r="A69" s="1">
        <v>38565</v>
      </c>
      <c r="B69" s="2">
        <v>22685</v>
      </c>
      <c r="C69" s="2">
        <v>6491</v>
      </c>
      <c r="D69" s="2">
        <v>10494</v>
      </c>
      <c r="E69" s="2">
        <v>113</v>
      </c>
      <c r="F69" s="2">
        <v>6954</v>
      </c>
      <c r="G69" s="3">
        <v>38565</v>
      </c>
      <c r="H69" s="2">
        <f>Table1[[#This Row],[marketing_spend]]/Table1[[#This Row],[new_customers]]</f>
        <v>57.442477876106196</v>
      </c>
      <c r="I69" s="2">
        <f>Table1[[#This Row],[revenue]]/Table1[[#This Row],[total_customers]]</f>
        <v>3.2621512798389416</v>
      </c>
      <c r="J69" s="2">
        <f>F68+Table1[[#This Row],[new_customers]]-Table1[[#This Row],[total_customers]]</f>
        <v>22</v>
      </c>
      <c r="K69" s="2">
        <f>Table1[[#This Row],[lost_customers]]/F68</f>
        <v>3.2055952207489437E-3</v>
      </c>
      <c r="L69" s="2">
        <f>1/Table1[[#This Row],[churn_rate]]</f>
        <v>311.95454545454544</v>
      </c>
      <c r="M69" s="2">
        <f>Table1[[#This Row],[ARPU]]*Table1[[#This Row],[average_lifespan]]</f>
        <v>1017.6429197061207</v>
      </c>
      <c r="N69" s="2">
        <f>Table1[[#This Row],[marketing_spend]]+Table1[[#This Row],[operating_expenses]]-Table1[[#This Row],[revenue]]</f>
        <v>-5700</v>
      </c>
      <c r="O69" s="2" t="str">
        <f>IF(Table1[[#This Row],[burn_rate]]&gt;0,100000/Table1[[#This Row],[burn_rate]],"0")</f>
        <v>0</v>
      </c>
      <c r="P69" s="2">
        <f>Table1[[#This Row],[LTV]]/Table1[[#This Row],[CAC]]</f>
        <v>17.715860410844499</v>
      </c>
    </row>
    <row r="70" spans="1:16" x14ac:dyDescent="0.3">
      <c r="A70" s="1">
        <v>38596</v>
      </c>
      <c r="B70" s="2">
        <v>10206</v>
      </c>
      <c r="C70" s="2">
        <v>3555</v>
      </c>
      <c r="D70" s="2">
        <v>10719</v>
      </c>
      <c r="E70" s="2">
        <v>118</v>
      </c>
      <c r="F70" s="2">
        <v>7060</v>
      </c>
      <c r="G70" s="3">
        <v>38596</v>
      </c>
      <c r="H70" s="2">
        <f>Table1[[#This Row],[marketing_spend]]/Table1[[#This Row],[new_customers]]</f>
        <v>30.127118644067796</v>
      </c>
      <c r="I70" s="2">
        <f>Table1[[#This Row],[revenue]]/Table1[[#This Row],[total_customers]]</f>
        <v>1.4456090651558073</v>
      </c>
      <c r="J70" s="2">
        <f>F69+Table1[[#This Row],[new_customers]]-Table1[[#This Row],[total_customers]]</f>
        <v>12</v>
      </c>
      <c r="K70" s="2">
        <f>Table1[[#This Row],[lost_customers]]/F69</f>
        <v>1.7256255392579811E-3</v>
      </c>
      <c r="L70" s="2">
        <f>1/Table1[[#This Row],[churn_rate]]</f>
        <v>579.5</v>
      </c>
      <c r="M70" s="2">
        <f>Table1[[#This Row],[ARPU]]*Table1[[#This Row],[average_lifespan]]</f>
        <v>837.73045325779037</v>
      </c>
      <c r="N70" s="2">
        <f>Table1[[#This Row],[marketing_spend]]+Table1[[#This Row],[operating_expenses]]-Table1[[#This Row],[revenue]]</f>
        <v>4068</v>
      </c>
      <c r="O70" s="2">
        <f>IF(Table1[[#This Row],[burn_rate]]&gt;0,100000/Table1[[#This Row],[burn_rate]],"0")</f>
        <v>24.582104228121928</v>
      </c>
      <c r="P70" s="2">
        <f>Table1[[#This Row],[LTV]]/Table1[[#This Row],[CAC]]</f>
        <v>27.806524186897121</v>
      </c>
    </row>
    <row r="71" spans="1:16" x14ac:dyDescent="0.3">
      <c r="A71" s="1">
        <v>38626</v>
      </c>
      <c r="B71" s="2">
        <v>27868</v>
      </c>
      <c r="C71" s="2">
        <v>2804</v>
      </c>
      <c r="D71" s="2">
        <v>9884</v>
      </c>
      <c r="E71" s="2">
        <v>185</v>
      </c>
      <c r="F71" s="2">
        <v>7235</v>
      </c>
      <c r="G71" s="3">
        <v>38626</v>
      </c>
      <c r="H71" s="2">
        <f>Table1[[#This Row],[marketing_spend]]/Table1[[#This Row],[new_customers]]</f>
        <v>15.156756756756756</v>
      </c>
      <c r="I71" s="2">
        <f>Table1[[#This Row],[revenue]]/Table1[[#This Row],[total_customers]]</f>
        <v>3.8518313752591569</v>
      </c>
      <c r="J71" s="2">
        <f>F70+Table1[[#This Row],[new_customers]]-Table1[[#This Row],[total_customers]]</f>
        <v>10</v>
      </c>
      <c r="K71" s="2">
        <f>Table1[[#This Row],[lost_customers]]/F70</f>
        <v>1.4164305949008499E-3</v>
      </c>
      <c r="L71" s="2">
        <f>1/Table1[[#This Row],[churn_rate]]</f>
        <v>706</v>
      </c>
      <c r="M71" s="2">
        <f>Table1[[#This Row],[ARPU]]*Table1[[#This Row],[average_lifespan]]</f>
        <v>2719.3929509329646</v>
      </c>
      <c r="N71" s="2">
        <f>Table1[[#This Row],[marketing_spend]]+Table1[[#This Row],[operating_expenses]]-Table1[[#This Row],[revenue]]</f>
        <v>-15180</v>
      </c>
      <c r="O71" s="2" t="str">
        <f>IF(Table1[[#This Row],[burn_rate]]&gt;0,100000/Table1[[#This Row],[burn_rate]],"0")</f>
        <v>0</v>
      </c>
      <c r="P71" s="2">
        <f>Table1[[#This Row],[LTV]]/Table1[[#This Row],[CAC]]</f>
        <v>179.41786587824481</v>
      </c>
    </row>
    <row r="72" spans="1:16" x14ac:dyDescent="0.3">
      <c r="A72" s="1">
        <v>38657</v>
      </c>
      <c r="B72" s="2">
        <v>25934</v>
      </c>
      <c r="C72" s="2">
        <v>3279</v>
      </c>
      <c r="D72" s="2">
        <v>12349</v>
      </c>
      <c r="E72" s="2">
        <v>165</v>
      </c>
      <c r="F72" s="2">
        <v>7383</v>
      </c>
      <c r="G72" s="3">
        <v>38657</v>
      </c>
      <c r="H72" s="2">
        <f>Table1[[#This Row],[marketing_spend]]/Table1[[#This Row],[new_customers]]</f>
        <v>19.872727272727271</v>
      </c>
      <c r="I72" s="2">
        <f>Table1[[#This Row],[revenue]]/Table1[[#This Row],[total_customers]]</f>
        <v>3.5126642286333469</v>
      </c>
      <c r="J72" s="2">
        <f>F71+Table1[[#This Row],[new_customers]]-Table1[[#This Row],[total_customers]]</f>
        <v>17</v>
      </c>
      <c r="K72" s="2">
        <f>Table1[[#This Row],[lost_customers]]/F71</f>
        <v>2.349689011748445E-3</v>
      </c>
      <c r="L72" s="2">
        <f>1/Table1[[#This Row],[churn_rate]]</f>
        <v>425.58823529411768</v>
      </c>
      <c r="M72" s="2">
        <f>Table1[[#This Row],[ARPU]]*Table1[[#This Row],[average_lifespan]]</f>
        <v>1494.9485702448392</v>
      </c>
      <c r="N72" s="2">
        <f>Table1[[#This Row],[marketing_spend]]+Table1[[#This Row],[operating_expenses]]-Table1[[#This Row],[revenue]]</f>
        <v>-10306</v>
      </c>
      <c r="O72" s="2" t="str">
        <f>IF(Table1[[#This Row],[burn_rate]]&gt;0,100000/Table1[[#This Row],[burn_rate]],"0")</f>
        <v>0</v>
      </c>
      <c r="P72" s="2">
        <f>Table1[[#This Row],[LTV]]/Table1[[#This Row],[CAC]]</f>
        <v>75.22614031424169</v>
      </c>
    </row>
    <row r="73" spans="1:16" x14ac:dyDescent="0.3">
      <c r="A73" s="1">
        <v>38687</v>
      </c>
      <c r="B73" s="2">
        <v>27247</v>
      </c>
      <c r="C73" s="2">
        <v>5577</v>
      </c>
      <c r="D73" s="2">
        <v>19393</v>
      </c>
      <c r="E73" s="2">
        <v>114</v>
      </c>
      <c r="F73" s="2">
        <v>7479</v>
      </c>
      <c r="G73" s="3">
        <v>38687</v>
      </c>
      <c r="H73" s="2">
        <f>Table1[[#This Row],[marketing_spend]]/Table1[[#This Row],[new_customers]]</f>
        <v>48.921052631578945</v>
      </c>
      <c r="I73" s="2">
        <f>Table1[[#This Row],[revenue]]/Table1[[#This Row],[total_customers]]</f>
        <v>3.6431341088380798</v>
      </c>
      <c r="J73" s="2">
        <f>F72+Table1[[#This Row],[new_customers]]-Table1[[#This Row],[total_customers]]</f>
        <v>18</v>
      </c>
      <c r="K73" s="2">
        <f>Table1[[#This Row],[lost_customers]]/F72</f>
        <v>2.4380333197887038E-3</v>
      </c>
      <c r="L73" s="2">
        <f>1/Table1[[#This Row],[churn_rate]]</f>
        <v>410.16666666666669</v>
      </c>
      <c r="M73" s="2">
        <f>Table1[[#This Row],[ARPU]]*Table1[[#This Row],[average_lifespan]]</f>
        <v>1494.2921736417525</v>
      </c>
      <c r="N73" s="2">
        <f>Table1[[#This Row],[marketing_spend]]+Table1[[#This Row],[operating_expenses]]-Table1[[#This Row],[revenue]]</f>
        <v>-2277</v>
      </c>
      <c r="O73" s="2" t="str">
        <f>IF(Table1[[#This Row],[burn_rate]]&gt;0,100000/Table1[[#This Row],[burn_rate]],"0")</f>
        <v>0</v>
      </c>
      <c r="P73" s="2">
        <f>Table1[[#This Row],[LTV]]/Table1[[#This Row],[CAC]]</f>
        <v>30.544971811934694</v>
      </c>
    </row>
    <row r="74" spans="1:16" x14ac:dyDescent="0.3">
      <c r="A74" s="1">
        <v>38718</v>
      </c>
      <c r="B74" s="2">
        <v>29174</v>
      </c>
      <c r="C74" s="2">
        <v>4901</v>
      </c>
      <c r="D74" s="2">
        <v>13179</v>
      </c>
      <c r="E74" s="2">
        <v>80</v>
      </c>
      <c r="F74" s="2">
        <v>7547</v>
      </c>
      <c r="G74" s="3">
        <v>38718</v>
      </c>
      <c r="H74" s="2">
        <f>Table1[[#This Row],[marketing_spend]]/Table1[[#This Row],[new_customers]]</f>
        <v>61.262500000000003</v>
      </c>
      <c r="I74" s="2">
        <f>Table1[[#This Row],[revenue]]/Table1[[#This Row],[total_customers]]</f>
        <v>3.8656419769444814</v>
      </c>
      <c r="J74" s="2">
        <f>F73+Table1[[#This Row],[new_customers]]-Table1[[#This Row],[total_customers]]</f>
        <v>12</v>
      </c>
      <c r="K74" s="2">
        <f>Table1[[#This Row],[lost_customers]]/F73</f>
        <v>1.604492579221821E-3</v>
      </c>
      <c r="L74" s="2">
        <f>1/Table1[[#This Row],[churn_rate]]</f>
        <v>623.25</v>
      </c>
      <c r="M74" s="2">
        <f>Table1[[#This Row],[ARPU]]*Table1[[#This Row],[average_lifespan]]</f>
        <v>2409.2613621306482</v>
      </c>
      <c r="N74" s="2">
        <f>Table1[[#This Row],[marketing_spend]]+Table1[[#This Row],[operating_expenses]]-Table1[[#This Row],[revenue]]</f>
        <v>-11094</v>
      </c>
      <c r="O74" s="2" t="str">
        <f>IF(Table1[[#This Row],[burn_rate]]&gt;0,100000/Table1[[#This Row],[burn_rate]],"0")</f>
        <v>0</v>
      </c>
      <c r="P74" s="2">
        <f>Table1[[#This Row],[LTV]]/Table1[[#This Row],[CAC]]</f>
        <v>39.326853493256856</v>
      </c>
    </row>
    <row r="75" spans="1:16" x14ac:dyDescent="0.3">
      <c r="A75" s="1">
        <v>38749</v>
      </c>
      <c r="B75" s="2">
        <v>18755</v>
      </c>
      <c r="C75" s="2">
        <v>3387</v>
      </c>
      <c r="D75" s="2">
        <v>18902</v>
      </c>
      <c r="E75" s="2">
        <v>181</v>
      </c>
      <c r="F75" s="2">
        <v>7706</v>
      </c>
      <c r="G75" s="3">
        <v>38749</v>
      </c>
      <c r="H75" s="2">
        <f>Table1[[#This Row],[marketing_spend]]/Table1[[#This Row],[new_customers]]</f>
        <v>18.712707182320443</v>
      </c>
      <c r="I75" s="2">
        <f>Table1[[#This Row],[revenue]]/Table1[[#This Row],[total_customers]]</f>
        <v>2.4338178043083314</v>
      </c>
      <c r="J75" s="2">
        <f>F74+Table1[[#This Row],[new_customers]]-Table1[[#This Row],[total_customers]]</f>
        <v>22</v>
      </c>
      <c r="K75" s="2">
        <f>Table1[[#This Row],[lost_customers]]/F74</f>
        <v>2.915065588975752E-3</v>
      </c>
      <c r="L75" s="2">
        <f>1/Table1[[#This Row],[churn_rate]]</f>
        <v>343.04545454545456</v>
      </c>
      <c r="M75" s="2">
        <f>Table1[[#This Row],[ARPU]]*Table1[[#This Row],[average_lifespan]]</f>
        <v>834.91013495977177</v>
      </c>
      <c r="N75" s="2">
        <f>Table1[[#This Row],[marketing_spend]]+Table1[[#This Row],[operating_expenses]]-Table1[[#This Row],[revenue]]</f>
        <v>3534</v>
      </c>
      <c r="O75" s="2">
        <f>IF(Table1[[#This Row],[burn_rate]]&gt;0,100000/Table1[[#This Row],[burn_rate]],"0")</f>
        <v>28.296547821165817</v>
      </c>
      <c r="P75" s="2">
        <f>Table1[[#This Row],[LTV]]/Table1[[#This Row],[CAC]]</f>
        <v>44.61728208671942</v>
      </c>
    </row>
    <row r="76" spans="1:16" x14ac:dyDescent="0.3">
      <c r="A76" s="1">
        <v>38777</v>
      </c>
      <c r="B76" s="2">
        <v>22383</v>
      </c>
      <c r="C76" s="2">
        <v>6688</v>
      </c>
      <c r="D76" s="2">
        <v>14610</v>
      </c>
      <c r="E76" s="2">
        <v>162</v>
      </c>
      <c r="F76" s="2">
        <v>7841</v>
      </c>
      <c r="G76" s="3">
        <v>38777</v>
      </c>
      <c r="H76" s="2">
        <f>Table1[[#This Row],[marketing_spend]]/Table1[[#This Row],[new_customers]]</f>
        <v>41.283950617283949</v>
      </c>
      <c r="I76" s="2">
        <f>Table1[[#This Row],[revenue]]/Table1[[#This Row],[total_customers]]</f>
        <v>2.8546103813289121</v>
      </c>
      <c r="J76" s="2">
        <f>F75+Table1[[#This Row],[new_customers]]-Table1[[#This Row],[total_customers]]</f>
        <v>27</v>
      </c>
      <c r="K76" s="2">
        <f>Table1[[#This Row],[lost_customers]]/F75</f>
        <v>3.503763301323644E-3</v>
      </c>
      <c r="L76" s="2">
        <f>1/Table1[[#This Row],[churn_rate]]</f>
        <v>285.40740740740739</v>
      </c>
      <c r="M76" s="2">
        <f>Table1[[#This Row],[ARPU]]*Table1[[#This Row],[average_lifespan]]</f>
        <v>814.72694809335542</v>
      </c>
      <c r="N76" s="2">
        <f>Table1[[#This Row],[marketing_spend]]+Table1[[#This Row],[operating_expenses]]-Table1[[#This Row],[revenue]]</f>
        <v>-1085</v>
      </c>
      <c r="O76" s="2" t="str">
        <f>IF(Table1[[#This Row],[burn_rate]]&gt;0,100000/Table1[[#This Row],[burn_rate]],"0")</f>
        <v>0</v>
      </c>
      <c r="P76" s="2">
        <f>Table1[[#This Row],[LTV]]/Table1[[#This Row],[CAC]]</f>
        <v>19.734713754653647</v>
      </c>
    </row>
    <row r="77" spans="1:16" x14ac:dyDescent="0.3">
      <c r="A77" s="1">
        <v>38808</v>
      </c>
      <c r="B77" s="2">
        <v>28141</v>
      </c>
      <c r="C77" s="2">
        <v>4761</v>
      </c>
      <c r="D77" s="2">
        <v>14430</v>
      </c>
      <c r="E77" s="2">
        <v>158</v>
      </c>
      <c r="F77" s="2">
        <v>7980</v>
      </c>
      <c r="G77" s="3">
        <v>38808</v>
      </c>
      <c r="H77" s="2">
        <f>Table1[[#This Row],[marketing_spend]]/Table1[[#This Row],[new_customers]]</f>
        <v>30.132911392405063</v>
      </c>
      <c r="I77" s="2">
        <f>Table1[[#This Row],[revenue]]/Table1[[#This Row],[total_customers]]</f>
        <v>3.526441102756892</v>
      </c>
      <c r="J77" s="2">
        <f>F76+Table1[[#This Row],[new_customers]]-Table1[[#This Row],[total_customers]]</f>
        <v>19</v>
      </c>
      <c r="K77" s="2">
        <f>Table1[[#This Row],[lost_customers]]/F76</f>
        <v>2.4231603111847977E-3</v>
      </c>
      <c r="L77" s="2">
        <f>1/Table1[[#This Row],[churn_rate]]</f>
        <v>412.68421052631584</v>
      </c>
      <c r="M77" s="2">
        <f>Table1[[#This Row],[ARPU]]*Table1[[#This Row],[average_lifespan]]</f>
        <v>1455.3065624587787</v>
      </c>
      <c r="N77" s="2">
        <f>Table1[[#This Row],[marketing_spend]]+Table1[[#This Row],[operating_expenses]]-Table1[[#This Row],[revenue]]</f>
        <v>-8950</v>
      </c>
      <c r="O77" s="2" t="str">
        <f>IF(Table1[[#This Row],[burn_rate]]&gt;0,100000/Table1[[#This Row],[burn_rate]],"0")</f>
        <v>0</v>
      </c>
      <c r="P77" s="2">
        <f>Table1[[#This Row],[LTV]]/Table1[[#This Row],[CAC]]</f>
        <v>48.296248029507886</v>
      </c>
    </row>
    <row r="78" spans="1:16" x14ac:dyDescent="0.3">
      <c r="A78" s="1">
        <v>38838</v>
      </c>
      <c r="B78" s="2">
        <v>24820</v>
      </c>
      <c r="C78" s="2">
        <v>4679</v>
      </c>
      <c r="D78" s="2">
        <v>15154</v>
      </c>
      <c r="E78" s="2">
        <v>118</v>
      </c>
      <c r="F78" s="2">
        <v>8077</v>
      </c>
      <c r="G78" s="3">
        <v>38838</v>
      </c>
      <c r="H78" s="2">
        <f>Table1[[#This Row],[marketing_spend]]/Table1[[#This Row],[new_customers]]</f>
        <v>39.652542372881356</v>
      </c>
      <c r="I78" s="2">
        <f>Table1[[#This Row],[revenue]]/Table1[[#This Row],[total_customers]]</f>
        <v>3.0729231150179523</v>
      </c>
      <c r="J78" s="2">
        <f>F77+Table1[[#This Row],[new_customers]]-Table1[[#This Row],[total_customers]]</f>
        <v>21</v>
      </c>
      <c r="K78" s="2">
        <f>Table1[[#This Row],[lost_customers]]/F77</f>
        <v>2.631578947368421E-3</v>
      </c>
      <c r="L78" s="2">
        <f>1/Table1[[#This Row],[churn_rate]]</f>
        <v>380</v>
      </c>
      <c r="M78" s="2">
        <f>Table1[[#This Row],[ARPU]]*Table1[[#This Row],[average_lifespan]]</f>
        <v>1167.710783706822</v>
      </c>
      <c r="N78" s="2">
        <f>Table1[[#This Row],[marketing_spend]]+Table1[[#This Row],[operating_expenses]]-Table1[[#This Row],[revenue]]</f>
        <v>-4987</v>
      </c>
      <c r="O78" s="2" t="str">
        <f>IF(Table1[[#This Row],[burn_rate]]&gt;0,100000/Table1[[#This Row],[burn_rate]],"0")</f>
        <v>0</v>
      </c>
      <c r="P78" s="2">
        <f>Table1[[#This Row],[LTV]]/Table1[[#This Row],[CAC]]</f>
        <v>29.448572873991235</v>
      </c>
    </row>
    <row r="79" spans="1:16" x14ac:dyDescent="0.3">
      <c r="A79" s="1">
        <v>38869</v>
      </c>
      <c r="B79" s="2">
        <v>17574</v>
      </c>
      <c r="C79" s="2">
        <v>4106</v>
      </c>
      <c r="D79" s="2">
        <v>18145</v>
      </c>
      <c r="E79" s="2">
        <v>169</v>
      </c>
      <c r="F79" s="2">
        <v>8219</v>
      </c>
      <c r="G79" s="3">
        <v>38869</v>
      </c>
      <c r="H79" s="2">
        <f>Table1[[#This Row],[marketing_spend]]/Table1[[#This Row],[new_customers]]</f>
        <v>24.295857988165679</v>
      </c>
      <c r="I79" s="2">
        <f>Table1[[#This Row],[revenue]]/Table1[[#This Row],[total_customers]]</f>
        <v>2.1382163280204405</v>
      </c>
      <c r="J79" s="2">
        <f>F78+Table1[[#This Row],[new_customers]]-Table1[[#This Row],[total_customers]]</f>
        <v>27</v>
      </c>
      <c r="K79" s="2">
        <f>Table1[[#This Row],[lost_customers]]/F78</f>
        <v>3.3428253064256533E-3</v>
      </c>
      <c r="L79" s="2">
        <f>1/Table1[[#This Row],[churn_rate]]</f>
        <v>299.14814814814815</v>
      </c>
      <c r="M79" s="2">
        <f>Table1[[#This Row],[ARPU]]*Table1[[#This Row],[average_lifespan]]</f>
        <v>639.6434548674481</v>
      </c>
      <c r="N79" s="2">
        <f>Table1[[#This Row],[marketing_spend]]+Table1[[#This Row],[operating_expenses]]-Table1[[#This Row],[revenue]]</f>
        <v>4677</v>
      </c>
      <c r="O79" s="2">
        <f>IF(Table1[[#This Row],[burn_rate]]&gt;0,100000/Table1[[#This Row],[burn_rate]],"0")</f>
        <v>21.381227282446012</v>
      </c>
      <c r="P79" s="2">
        <f>Table1[[#This Row],[LTV]]/Table1[[#This Row],[CAC]]</f>
        <v>26.327263485776605</v>
      </c>
    </row>
    <row r="80" spans="1:16" x14ac:dyDescent="0.3">
      <c r="A80" s="1">
        <v>38899</v>
      </c>
      <c r="B80" s="2">
        <v>16374</v>
      </c>
      <c r="C80" s="2">
        <v>6223</v>
      </c>
      <c r="D80" s="2">
        <v>14488</v>
      </c>
      <c r="E80" s="2">
        <v>137</v>
      </c>
      <c r="F80" s="2">
        <v>8344</v>
      </c>
      <c r="G80" s="3">
        <v>38899</v>
      </c>
      <c r="H80" s="2">
        <f>Table1[[#This Row],[marketing_spend]]/Table1[[#This Row],[new_customers]]</f>
        <v>45.423357664233578</v>
      </c>
      <c r="I80" s="2">
        <f>Table1[[#This Row],[revenue]]/Table1[[#This Row],[total_customers]]</f>
        <v>1.9623681687440078</v>
      </c>
      <c r="J80" s="2">
        <f>F79+Table1[[#This Row],[new_customers]]-Table1[[#This Row],[total_customers]]</f>
        <v>12</v>
      </c>
      <c r="K80" s="2">
        <f>Table1[[#This Row],[lost_customers]]/F79</f>
        <v>1.4600316340187371E-3</v>
      </c>
      <c r="L80" s="2">
        <f>1/Table1[[#This Row],[churn_rate]]</f>
        <v>684.91666666666663</v>
      </c>
      <c r="M80" s="2">
        <f>Table1[[#This Row],[ARPU]]*Table1[[#This Row],[average_lifespan]]</f>
        <v>1344.0586649089166</v>
      </c>
      <c r="N80" s="2">
        <f>Table1[[#This Row],[marketing_spend]]+Table1[[#This Row],[operating_expenses]]-Table1[[#This Row],[revenue]]</f>
        <v>4337</v>
      </c>
      <c r="O80" s="2">
        <f>IF(Table1[[#This Row],[burn_rate]]&gt;0,100000/Table1[[#This Row],[burn_rate]],"0")</f>
        <v>23.057412958266081</v>
      </c>
      <c r="P80" s="2">
        <f>Table1[[#This Row],[LTV]]/Table1[[#This Row],[CAC]]</f>
        <v>29.589592976461766</v>
      </c>
    </row>
    <row r="81" spans="1:16" x14ac:dyDescent="0.3">
      <c r="A81" s="1">
        <v>38930</v>
      </c>
      <c r="B81" s="2">
        <v>11678</v>
      </c>
      <c r="C81" s="2">
        <v>6831</v>
      </c>
      <c r="D81" s="2">
        <v>12737</v>
      </c>
      <c r="E81" s="2">
        <v>116</v>
      </c>
      <c r="F81" s="2">
        <v>8446</v>
      </c>
      <c r="G81" s="3">
        <v>38930</v>
      </c>
      <c r="H81" s="2">
        <f>Table1[[#This Row],[marketing_spend]]/Table1[[#This Row],[new_customers]]</f>
        <v>58.887931034482762</v>
      </c>
      <c r="I81" s="2">
        <f>Table1[[#This Row],[revenue]]/Table1[[#This Row],[total_customers]]</f>
        <v>1.3826663509353541</v>
      </c>
      <c r="J81" s="2">
        <f>F80+Table1[[#This Row],[new_customers]]-Table1[[#This Row],[total_customers]]</f>
        <v>14</v>
      </c>
      <c r="K81" s="2">
        <f>Table1[[#This Row],[lost_customers]]/F80</f>
        <v>1.6778523489932886E-3</v>
      </c>
      <c r="L81" s="2">
        <f>1/Table1[[#This Row],[churn_rate]]</f>
        <v>596</v>
      </c>
      <c r="M81" s="2">
        <f>Table1[[#This Row],[ARPU]]*Table1[[#This Row],[average_lifespan]]</f>
        <v>824.06914515747098</v>
      </c>
      <c r="N81" s="2">
        <f>Table1[[#This Row],[marketing_spend]]+Table1[[#This Row],[operating_expenses]]-Table1[[#This Row],[revenue]]</f>
        <v>7890</v>
      </c>
      <c r="O81" s="2">
        <f>IF(Table1[[#This Row],[burn_rate]]&gt;0,100000/Table1[[#This Row],[burn_rate]],"0")</f>
        <v>12.67427122940431</v>
      </c>
      <c r="P81" s="2">
        <f>Table1[[#This Row],[LTV]]/Table1[[#This Row],[CAC]]</f>
        <v>13.993854609613033</v>
      </c>
    </row>
    <row r="82" spans="1:16" x14ac:dyDescent="0.3">
      <c r="A82" s="1">
        <v>38961</v>
      </c>
      <c r="B82" s="2">
        <v>29626</v>
      </c>
      <c r="C82" s="2">
        <v>4768</v>
      </c>
      <c r="D82" s="2">
        <v>14525</v>
      </c>
      <c r="E82" s="2">
        <v>124</v>
      </c>
      <c r="F82" s="2">
        <v>8559</v>
      </c>
      <c r="G82" s="3">
        <v>38961</v>
      </c>
      <c r="H82" s="2">
        <f>Table1[[#This Row],[marketing_spend]]/Table1[[#This Row],[new_customers]]</f>
        <v>38.451612903225808</v>
      </c>
      <c r="I82" s="2">
        <f>Table1[[#This Row],[revenue]]/Table1[[#This Row],[total_customers]]</f>
        <v>3.4613856758967168</v>
      </c>
      <c r="J82" s="2">
        <f>F81+Table1[[#This Row],[new_customers]]-Table1[[#This Row],[total_customers]]</f>
        <v>11</v>
      </c>
      <c r="K82" s="2">
        <f>Table1[[#This Row],[lost_customers]]/F81</f>
        <v>1.3023916646933459E-3</v>
      </c>
      <c r="L82" s="2">
        <f>1/Table1[[#This Row],[churn_rate]]</f>
        <v>767.81818181818187</v>
      </c>
      <c r="M82" s="2">
        <f>Table1[[#This Row],[ARPU]]*Table1[[#This Row],[average_lifespan]]</f>
        <v>2657.7148562385155</v>
      </c>
      <c r="N82" s="2">
        <f>Table1[[#This Row],[marketing_spend]]+Table1[[#This Row],[operating_expenses]]-Table1[[#This Row],[revenue]]</f>
        <v>-10333</v>
      </c>
      <c r="O82" s="2" t="str">
        <f>IF(Table1[[#This Row],[burn_rate]]&gt;0,100000/Table1[[#This Row],[burn_rate]],"0")</f>
        <v>0</v>
      </c>
      <c r="P82" s="2">
        <f>Table1[[#This Row],[LTV]]/Table1[[#This Row],[CAC]]</f>
        <v>69.118423274659378</v>
      </c>
    </row>
    <row r="83" spans="1:16" x14ac:dyDescent="0.3">
      <c r="A83" s="1">
        <v>38991</v>
      </c>
      <c r="B83" s="2">
        <v>11059</v>
      </c>
      <c r="C83" s="2">
        <v>5953</v>
      </c>
      <c r="D83" s="2">
        <v>11850</v>
      </c>
      <c r="E83" s="2">
        <v>94</v>
      </c>
      <c r="F83" s="2">
        <v>8627</v>
      </c>
      <c r="G83" s="3">
        <v>38991</v>
      </c>
      <c r="H83" s="2">
        <f>Table1[[#This Row],[marketing_spend]]/Table1[[#This Row],[new_customers]]</f>
        <v>63.329787234042556</v>
      </c>
      <c r="I83" s="2">
        <f>Table1[[#This Row],[revenue]]/Table1[[#This Row],[total_customers]]</f>
        <v>1.2819056450678104</v>
      </c>
      <c r="J83" s="2">
        <f>F82+Table1[[#This Row],[new_customers]]-Table1[[#This Row],[total_customers]]</f>
        <v>26</v>
      </c>
      <c r="K83" s="2">
        <f>Table1[[#This Row],[lost_customers]]/F82</f>
        <v>3.0377380535109243E-3</v>
      </c>
      <c r="L83" s="2">
        <f>1/Table1[[#This Row],[churn_rate]]</f>
        <v>329.19230769230768</v>
      </c>
      <c r="M83" s="2">
        <f>Table1[[#This Row],[ARPU]]*Table1[[#This Row],[average_lifespan]]</f>
        <v>421.9934775436688</v>
      </c>
      <c r="N83" s="2">
        <f>Table1[[#This Row],[marketing_spend]]+Table1[[#This Row],[operating_expenses]]-Table1[[#This Row],[revenue]]</f>
        <v>6744</v>
      </c>
      <c r="O83" s="2">
        <f>IF(Table1[[#This Row],[burn_rate]]&gt;0,100000/Table1[[#This Row],[burn_rate]],"0")</f>
        <v>14.827995255041518</v>
      </c>
      <c r="P83" s="2">
        <f>Table1[[#This Row],[LTV]]/Table1[[#This Row],[CAC]]</f>
        <v>6.663428000857528</v>
      </c>
    </row>
    <row r="84" spans="1:16" x14ac:dyDescent="0.3">
      <c r="A84" s="1">
        <v>39022</v>
      </c>
      <c r="B84" s="2">
        <v>26198</v>
      </c>
      <c r="C84" s="2">
        <v>5186</v>
      </c>
      <c r="D84" s="2">
        <v>8689</v>
      </c>
      <c r="E84" s="2">
        <v>53</v>
      </c>
      <c r="F84" s="2">
        <v>8665</v>
      </c>
      <c r="G84" s="3">
        <v>39022</v>
      </c>
      <c r="H84" s="2">
        <f>Table1[[#This Row],[marketing_spend]]/Table1[[#This Row],[new_customers]]</f>
        <v>97.84905660377359</v>
      </c>
      <c r="I84" s="2">
        <f>Table1[[#This Row],[revenue]]/Table1[[#This Row],[total_customers]]</f>
        <v>3.0234275822273515</v>
      </c>
      <c r="J84" s="2">
        <f>F83+Table1[[#This Row],[new_customers]]-Table1[[#This Row],[total_customers]]</f>
        <v>15</v>
      </c>
      <c r="K84" s="2">
        <f>Table1[[#This Row],[lost_customers]]/F83</f>
        <v>1.7387272516517908E-3</v>
      </c>
      <c r="L84" s="2">
        <f>1/Table1[[#This Row],[churn_rate]]</f>
        <v>575.13333333333333</v>
      </c>
      <c r="M84" s="2">
        <f>Table1[[#This Row],[ARPU]]*Table1[[#This Row],[average_lifespan]]</f>
        <v>1738.8739834583573</v>
      </c>
      <c r="N84" s="2">
        <f>Table1[[#This Row],[marketing_spend]]+Table1[[#This Row],[operating_expenses]]-Table1[[#This Row],[revenue]]</f>
        <v>-12323</v>
      </c>
      <c r="O84" s="2" t="str">
        <f>IF(Table1[[#This Row],[burn_rate]]&gt;0,100000/Table1[[#This Row],[burn_rate]],"0")</f>
        <v>0</v>
      </c>
      <c r="P84" s="2">
        <f>Table1[[#This Row],[LTV]]/Table1[[#This Row],[CAC]]</f>
        <v>17.770983633492659</v>
      </c>
    </row>
    <row r="85" spans="1:16" x14ac:dyDescent="0.3">
      <c r="A85" s="1">
        <v>39052</v>
      </c>
      <c r="B85" s="2">
        <v>19914</v>
      </c>
      <c r="C85" s="2">
        <v>5280</v>
      </c>
      <c r="D85" s="2">
        <v>18142</v>
      </c>
      <c r="E85" s="2">
        <v>156</v>
      </c>
      <c r="F85" s="2">
        <v>8802</v>
      </c>
      <c r="G85" s="3">
        <v>39052</v>
      </c>
      <c r="H85" s="2">
        <f>Table1[[#This Row],[marketing_spend]]/Table1[[#This Row],[new_customers]]</f>
        <v>33.846153846153847</v>
      </c>
      <c r="I85" s="2">
        <f>Table1[[#This Row],[revenue]]/Table1[[#This Row],[total_customers]]</f>
        <v>2.2624403544648946</v>
      </c>
      <c r="J85" s="2">
        <f>F84+Table1[[#This Row],[new_customers]]-Table1[[#This Row],[total_customers]]</f>
        <v>19</v>
      </c>
      <c r="K85" s="2">
        <f>Table1[[#This Row],[lost_customers]]/F84</f>
        <v>2.1927293710328911E-3</v>
      </c>
      <c r="L85" s="2">
        <f>1/Table1[[#This Row],[churn_rate]]</f>
        <v>456.05263157894734</v>
      </c>
      <c r="M85" s="2">
        <f>Table1[[#This Row],[ARPU]]*Table1[[#This Row],[average_lifespan]]</f>
        <v>1031.7918774441216</v>
      </c>
      <c r="N85" s="2">
        <f>Table1[[#This Row],[marketing_spend]]+Table1[[#This Row],[operating_expenses]]-Table1[[#This Row],[revenue]]</f>
        <v>3508</v>
      </c>
      <c r="O85" s="2">
        <f>IF(Table1[[#This Row],[burn_rate]]&gt;0,100000/Table1[[#This Row],[burn_rate]],"0")</f>
        <v>28.506271379703534</v>
      </c>
      <c r="P85" s="2">
        <f>Table1[[#This Row],[LTV]]/Table1[[#This Row],[CAC]]</f>
        <v>30.484760015394503</v>
      </c>
    </row>
    <row r="86" spans="1:16" x14ac:dyDescent="0.3">
      <c r="A86" s="1">
        <v>39083</v>
      </c>
      <c r="B86" s="2">
        <v>29541</v>
      </c>
      <c r="C86" s="2">
        <v>4573</v>
      </c>
      <c r="D86" s="2">
        <v>13175</v>
      </c>
      <c r="E86" s="2">
        <v>100</v>
      </c>
      <c r="F86" s="2">
        <v>8873</v>
      </c>
      <c r="G86" s="3">
        <v>39083</v>
      </c>
      <c r="H86" s="2">
        <f>Table1[[#This Row],[marketing_spend]]/Table1[[#This Row],[new_customers]]</f>
        <v>45.73</v>
      </c>
      <c r="I86" s="2">
        <f>Table1[[#This Row],[revenue]]/Table1[[#This Row],[total_customers]]</f>
        <v>3.3293136481460612</v>
      </c>
      <c r="J86" s="2">
        <f>F85+Table1[[#This Row],[new_customers]]-Table1[[#This Row],[total_customers]]</f>
        <v>29</v>
      </c>
      <c r="K86" s="2">
        <f>Table1[[#This Row],[lost_customers]]/F85</f>
        <v>3.2947057486934789E-3</v>
      </c>
      <c r="L86" s="2">
        <f>1/Table1[[#This Row],[churn_rate]]</f>
        <v>303.51724137931035</v>
      </c>
      <c r="M86" s="2">
        <f>Table1[[#This Row],[ARPU]]*Table1[[#This Row],[average_lifespan]]</f>
        <v>1010.5040941717804</v>
      </c>
      <c r="N86" s="2">
        <f>Table1[[#This Row],[marketing_spend]]+Table1[[#This Row],[operating_expenses]]-Table1[[#This Row],[revenue]]</f>
        <v>-11793</v>
      </c>
      <c r="O86" s="2" t="str">
        <f>IF(Table1[[#This Row],[burn_rate]]&gt;0,100000/Table1[[#This Row],[burn_rate]],"0")</f>
        <v>0</v>
      </c>
      <c r="P86" s="2">
        <f>Table1[[#This Row],[LTV]]/Table1[[#This Row],[CAC]]</f>
        <v>22.097181153986014</v>
      </c>
    </row>
    <row r="87" spans="1:16" x14ac:dyDescent="0.3">
      <c r="A87" s="1">
        <v>39114</v>
      </c>
      <c r="B87" s="2">
        <v>20817</v>
      </c>
      <c r="C87" s="2">
        <v>6616</v>
      </c>
      <c r="D87" s="2">
        <v>16648</v>
      </c>
      <c r="E87" s="2">
        <v>99</v>
      </c>
      <c r="F87" s="2">
        <v>8954</v>
      </c>
      <c r="G87" s="3">
        <v>39114</v>
      </c>
      <c r="H87" s="2">
        <f>Table1[[#This Row],[marketing_spend]]/Table1[[#This Row],[new_customers]]</f>
        <v>66.828282828282823</v>
      </c>
      <c r="I87" s="2">
        <f>Table1[[#This Row],[revenue]]/Table1[[#This Row],[total_customers]]</f>
        <v>2.3248827339736429</v>
      </c>
      <c r="J87" s="2">
        <f>F86+Table1[[#This Row],[new_customers]]-Table1[[#This Row],[total_customers]]</f>
        <v>18</v>
      </c>
      <c r="K87" s="2">
        <f>Table1[[#This Row],[lost_customers]]/F86</f>
        <v>2.0286261692775837E-3</v>
      </c>
      <c r="L87" s="2">
        <f>1/Table1[[#This Row],[churn_rate]]</f>
        <v>492.94444444444446</v>
      </c>
      <c r="M87" s="2">
        <f>Table1[[#This Row],[ARPU]]*Table1[[#This Row],[average_lifespan]]</f>
        <v>1146.0380276971187</v>
      </c>
      <c r="N87" s="2">
        <f>Table1[[#This Row],[marketing_spend]]+Table1[[#This Row],[operating_expenses]]-Table1[[#This Row],[revenue]]</f>
        <v>2447</v>
      </c>
      <c r="O87" s="2">
        <f>IF(Table1[[#This Row],[burn_rate]]&gt;0,100000/Table1[[#This Row],[burn_rate]],"0")</f>
        <v>40.866366979975481</v>
      </c>
      <c r="P87" s="2">
        <f>Table1[[#This Row],[LTV]]/Table1[[#This Row],[CAC]]</f>
        <v>17.148997089179982</v>
      </c>
    </row>
    <row r="88" spans="1:16" x14ac:dyDescent="0.3">
      <c r="A88" s="1">
        <v>39142</v>
      </c>
      <c r="B88" s="2">
        <v>20921</v>
      </c>
      <c r="C88" s="2">
        <v>4599</v>
      </c>
      <c r="D88" s="2">
        <v>13078</v>
      </c>
      <c r="E88" s="2">
        <v>55</v>
      </c>
      <c r="F88" s="2">
        <v>8986</v>
      </c>
      <c r="G88" s="3">
        <v>39142</v>
      </c>
      <c r="H88" s="2">
        <f>Table1[[#This Row],[marketing_spend]]/Table1[[#This Row],[new_customers]]</f>
        <v>83.618181818181824</v>
      </c>
      <c r="I88" s="2">
        <f>Table1[[#This Row],[revenue]]/Table1[[#This Row],[total_customers]]</f>
        <v>2.3281771644780771</v>
      </c>
      <c r="J88" s="2">
        <f>F87+Table1[[#This Row],[new_customers]]-Table1[[#This Row],[total_customers]]</f>
        <v>23</v>
      </c>
      <c r="K88" s="2">
        <f>Table1[[#This Row],[lost_customers]]/F87</f>
        <v>2.5686843868662052E-3</v>
      </c>
      <c r="L88" s="2">
        <f>1/Table1[[#This Row],[churn_rate]]</f>
        <v>389.30434782608694</v>
      </c>
      <c r="M88" s="2">
        <f>Table1[[#This Row],[ARPU]]*Table1[[#This Row],[average_lifespan]]</f>
        <v>906.36949264072609</v>
      </c>
      <c r="N88" s="2">
        <f>Table1[[#This Row],[marketing_spend]]+Table1[[#This Row],[operating_expenses]]-Table1[[#This Row],[revenue]]</f>
        <v>-3244</v>
      </c>
      <c r="O88" s="2" t="str">
        <f>IF(Table1[[#This Row],[burn_rate]]&gt;0,100000/Table1[[#This Row],[burn_rate]],"0")</f>
        <v>0</v>
      </c>
      <c r="P88" s="2">
        <f>Table1[[#This Row],[LTV]]/Table1[[#This Row],[CAC]]</f>
        <v>10.839382930036949</v>
      </c>
    </row>
    <row r="89" spans="1:16" x14ac:dyDescent="0.3">
      <c r="A89" s="1">
        <v>39173</v>
      </c>
      <c r="B89" s="2">
        <v>19789</v>
      </c>
      <c r="C89" s="2">
        <v>6033</v>
      </c>
      <c r="D89" s="2">
        <v>18322</v>
      </c>
      <c r="E89" s="2">
        <v>108</v>
      </c>
      <c r="F89" s="2">
        <v>9082</v>
      </c>
      <c r="G89" s="3">
        <v>39173</v>
      </c>
      <c r="H89" s="2">
        <f>Table1[[#This Row],[marketing_spend]]/Table1[[#This Row],[new_customers]]</f>
        <v>55.861111111111114</v>
      </c>
      <c r="I89" s="2">
        <f>Table1[[#This Row],[revenue]]/Table1[[#This Row],[total_customers]]</f>
        <v>2.178925346839903</v>
      </c>
      <c r="J89" s="2">
        <f>F88+Table1[[#This Row],[new_customers]]-Table1[[#This Row],[total_customers]]</f>
        <v>12</v>
      </c>
      <c r="K89" s="2">
        <f>Table1[[#This Row],[lost_customers]]/F88</f>
        <v>1.3354106387714222E-3</v>
      </c>
      <c r="L89" s="2">
        <f>1/Table1[[#This Row],[churn_rate]]</f>
        <v>748.83333333333337</v>
      </c>
      <c r="M89" s="2">
        <f>Table1[[#This Row],[ARPU]]*Table1[[#This Row],[average_lifespan]]</f>
        <v>1631.6519305586141</v>
      </c>
      <c r="N89" s="2">
        <f>Table1[[#This Row],[marketing_spend]]+Table1[[#This Row],[operating_expenses]]-Table1[[#This Row],[revenue]]</f>
        <v>4566</v>
      </c>
      <c r="O89" s="2">
        <f>IF(Table1[[#This Row],[burn_rate]]&gt;0,100000/Table1[[#This Row],[burn_rate]],"0")</f>
        <v>21.901007446342533</v>
      </c>
      <c r="P89" s="2">
        <f>Table1[[#This Row],[LTV]]/Table1[[#This Row],[CAC]]</f>
        <v>29.209084783744458</v>
      </c>
    </row>
    <row r="90" spans="1:16" x14ac:dyDescent="0.3">
      <c r="A90" s="1">
        <v>39203</v>
      </c>
      <c r="B90" s="2">
        <v>26312</v>
      </c>
      <c r="C90" s="2">
        <v>2236</v>
      </c>
      <c r="D90" s="2">
        <v>13448</v>
      </c>
      <c r="E90" s="2">
        <v>174</v>
      </c>
      <c r="F90" s="2">
        <v>9242</v>
      </c>
      <c r="G90" s="3">
        <v>39203</v>
      </c>
      <c r="H90" s="2">
        <f>Table1[[#This Row],[marketing_spend]]/Table1[[#This Row],[new_customers]]</f>
        <v>12.850574712643677</v>
      </c>
      <c r="I90" s="2">
        <f>Table1[[#This Row],[revenue]]/Table1[[#This Row],[total_customers]]</f>
        <v>2.8470028132438867</v>
      </c>
      <c r="J90" s="2">
        <f>F89+Table1[[#This Row],[new_customers]]-Table1[[#This Row],[total_customers]]</f>
        <v>14</v>
      </c>
      <c r="K90" s="2">
        <f>Table1[[#This Row],[lost_customers]]/F89</f>
        <v>1.5415106804668576E-3</v>
      </c>
      <c r="L90" s="2">
        <f>1/Table1[[#This Row],[churn_rate]]</f>
        <v>648.71428571428567</v>
      </c>
      <c r="M90" s="2">
        <f>Table1[[#This Row],[ARPU]]*Table1[[#This Row],[average_lifespan]]</f>
        <v>1846.8913964200699</v>
      </c>
      <c r="N90" s="2">
        <f>Table1[[#This Row],[marketing_spend]]+Table1[[#This Row],[operating_expenses]]-Table1[[#This Row],[revenue]]</f>
        <v>-10628</v>
      </c>
      <c r="O90" s="2" t="str">
        <f>IF(Table1[[#This Row],[burn_rate]]&gt;0,100000/Table1[[#This Row],[burn_rate]],"0")</f>
        <v>0</v>
      </c>
      <c r="P90" s="2">
        <f>Table1[[#This Row],[LTV]]/Table1[[#This Row],[CAC]]</f>
        <v>143.72052905952245</v>
      </c>
    </row>
    <row r="91" spans="1:16" x14ac:dyDescent="0.3">
      <c r="A91" s="1">
        <v>39234</v>
      </c>
      <c r="B91" s="2">
        <v>21252</v>
      </c>
      <c r="C91" s="2">
        <v>3304</v>
      </c>
      <c r="D91" s="2">
        <v>9179</v>
      </c>
      <c r="E91" s="2">
        <v>192</v>
      </c>
      <c r="F91" s="2">
        <v>9407</v>
      </c>
      <c r="G91" s="3">
        <v>39234</v>
      </c>
      <c r="H91" s="2">
        <f>Table1[[#This Row],[marketing_spend]]/Table1[[#This Row],[new_customers]]</f>
        <v>17.208333333333332</v>
      </c>
      <c r="I91" s="2">
        <f>Table1[[#This Row],[revenue]]/Table1[[#This Row],[total_customers]]</f>
        <v>2.2591687041564792</v>
      </c>
      <c r="J91" s="2">
        <f>F90+Table1[[#This Row],[new_customers]]-Table1[[#This Row],[total_customers]]</f>
        <v>27</v>
      </c>
      <c r="K91" s="2">
        <f>Table1[[#This Row],[lost_customers]]/F90</f>
        <v>2.9214455745509632E-3</v>
      </c>
      <c r="L91" s="2">
        <f>1/Table1[[#This Row],[churn_rate]]</f>
        <v>342.29629629629625</v>
      </c>
      <c r="M91" s="2">
        <f>Table1[[#This Row],[ARPU]]*Table1[[#This Row],[average_lifespan]]</f>
        <v>773.30508014126588</v>
      </c>
      <c r="N91" s="2">
        <f>Table1[[#This Row],[marketing_spend]]+Table1[[#This Row],[operating_expenses]]-Table1[[#This Row],[revenue]]</f>
        <v>-8769</v>
      </c>
      <c r="O91" s="2" t="str">
        <f>IF(Table1[[#This Row],[burn_rate]]&gt;0,100000/Table1[[#This Row],[burn_rate]],"0")</f>
        <v>0</v>
      </c>
      <c r="P91" s="2">
        <f>Table1[[#This Row],[LTV]]/Table1[[#This Row],[CAC]]</f>
        <v>44.937825480364118</v>
      </c>
    </row>
    <row r="92" spans="1:16" x14ac:dyDescent="0.3">
      <c r="A92" s="1">
        <v>39264</v>
      </c>
      <c r="B92" s="2">
        <v>12693</v>
      </c>
      <c r="C92" s="2">
        <v>5430</v>
      </c>
      <c r="D92" s="2">
        <v>19757</v>
      </c>
      <c r="E92" s="2">
        <v>79</v>
      </c>
      <c r="F92" s="2">
        <v>9460</v>
      </c>
      <c r="G92" s="3">
        <v>39264</v>
      </c>
      <c r="H92" s="2">
        <f>Table1[[#This Row],[marketing_spend]]/Table1[[#This Row],[new_customers]]</f>
        <v>68.734177215189874</v>
      </c>
      <c r="I92" s="2">
        <f>Table1[[#This Row],[revenue]]/Table1[[#This Row],[total_customers]]</f>
        <v>1.341754756871036</v>
      </c>
      <c r="J92" s="2">
        <f>F91+Table1[[#This Row],[new_customers]]-Table1[[#This Row],[total_customers]]</f>
        <v>26</v>
      </c>
      <c r="K92" s="2">
        <f>Table1[[#This Row],[lost_customers]]/F91</f>
        <v>2.7638992239821408E-3</v>
      </c>
      <c r="L92" s="2">
        <f>1/Table1[[#This Row],[churn_rate]]</f>
        <v>361.80769230769232</v>
      </c>
      <c r="M92" s="2">
        <f>Table1[[#This Row],[ARPU]]*Table1[[#This Row],[average_lifespan]]</f>
        <v>485.45719222637831</v>
      </c>
      <c r="N92" s="2">
        <f>Table1[[#This Row],[marketing_spend]]+Table1[[#This Row],[operating_expenses]]-Table1[[#This Row],[revenue]]</f>
        <v>12494</v>
      </c>
      <c r="O92" s="2">
        <f>IF(Table1[[#This Row],[burn_rate]]&gt;0,100000/Table1[[#This Row],[burn_rate]],"0")</f>
        <v>8.0038418440851604</v>
      </c>
      <c r="P92" s="2">
        <f>Table1[[#This Row],[LTV]]/Table1[[#This Row],[CAC]]</f>
        <v>7.0628210287078979</v>
      </c>
    </row>
    <row r="93" spans="1:16" x14ac:dyDescent="0.3">
      <c r="A93" s="1">
        <v>39295</v>
      </c>
      <c r="B93" s="2">
        <v>23931</v>
      </c>
      <c r="C93" s="2">
        <v>3301</v>
      </c>
      <c r="D93" s="2">
        <v>17074</v>
      </c>
      <c r="E93" s="2">
        <v>171</v>
      </c>
      <c r="F93" s="2">
        <v>9601</v>
      </c>
      <c r="G93" s="3">
        <v>39295</v>
      </c>
      <c r="H93" s="2">
        <f>Table1[[#This Row],[marketing_spend]]/Table1[[#This Row],[new_customers]]</f>
        <v>19.304093567251464</v>
      </c>
      <c r="I93" s="2">
        <f>Table1[[#This Row],[revenue]]/Table1[[#This Row],[total_customers]]</f>
        <v>2.4925528590771795</v>
      </c>
      <c r="J93" s="2">
        <f>F92+Table1[[#This Row],[new_customers]]-Table1[[#This Row],[total_customers]]</f>
        <v>30</v>
      </c>
      <c r="K93" s="2">
        <f>Table1[[#This Row],[lost_customers]]/F92</f>
        <v>3.1712473572938688E-3</v>
      </c>
      <c r="L93" s="2">
        <f>1/Table1[[#This Row],[churn_rate]]</f>
        <v>315.33333333333331</v>
      </c>
      <c r="M93" s="2">
        <f>Table1[[#This Row],[ARPU]]*Table1[[#This Row],[average_lifespan]]</f>
        <v>785.98500156233717</v>
      </c>
      <c r="N93" s="2">
        <f>Table1[[#This Row],[marketing_spend]]+Table1[[#This Row],[operating_expenses]]-Table1[[#This Row],[revenue]]</f>
        <v>-3556</v>
      </c>
      <c r="O93" s="2" t="str">
        <f>IF(Table1[[#This Row],[burn_rate]]&gt;0,100000/Table1[[#This Row],[burn_rate]],"0")</f>
        <v>0</v>
      </c>
      <c r="P93" s="2">
        <f>Table1[[#This Row],[LTV]]/Table1[[#This Row],[CAC]]</f>
        <v>40.715975542914158</v>
      </c>
    </row>
    <row r="94" spans="1:16" x14ac:dyDescent="0.3">
      <c r="A94" s="1">
        <v>39326</v>
      </c>
      <c r="B94" s="2">
        <v>13627</v>
      </c>
      <c r="C94" s="2">
        <v>4541</v>
      </c>
      <c r="D94" s="2">
        <v>14406</v>
      </c>
      <c r="E94" s="2">
        <v>174</v>
      </c>
      <c r="F94" s="2">
        <v>9748</v>
      </c>
      <c r="G94" s="3">
        <v>39326</v>
      </c>
      <c r="H94" s="2">
        <f>Table1[[#This Row],[marketing_spend]]/Table1[[#This Row],[new_customers]]</f>
        <v>26.097701149425287</v>
      </c>
      <c r="I94" s="2">
        <f>Table1[[#This Row],[revenue]]/Table1[[#This Row],[total_customers]]</f>
        <v>1.3979277800574477</v>
      </c>
      <c r="J94" s="2">
        <f>F93+Table1[[#This Row],[new_customers]]-Table1[[#This Row],[total_customers]]</f>
        <v>27</v>
      </c>
      <c r="K94" s="2">
        <f>Table1[[#This Row],[lost_customers]]/F93</f>
        <v>2.8122070617643997E-3</v>
      </c>
      <c r="L94" s="2">
        <f>1/Table1[[#This Row],[churn_rate]]</f>
        <v>355.59259259259255</v>
      </c>
      <c r="M94" s="2">
        <f>Table1[[#This Row],[ARPU]]*Table1[[#This Row],[average_lifespan]]</f>
        <v>497.09276356783533</v>
      </c>
      <c r="N94" s="2">
        <f>Table1[[#This Row],[marketing_spend]]+Table1[[#This Row],[operating_expenses]]-Table1[[#This Row],[revenue]]</f>
        <v>5320</v>
      </c>
      <c r="O94" s="2">
        <f>IF(Table1[[#This Row],[burn_rate]]&gt;0,100000/Table1[[#This Row],[burn_rate]],"0")</f>
        <v>18.796992481203006</v>
      </c>
      <c r="P94" s="2">
        <f>Table1[[#This Row],[LTV]]/Table1[[#This Row],[CAC]]</f>
        <v>19.047377419247599</v>
      </c>
    </row>
    <row r="95" spans="1:16" x14ac:dyDescent="0.3">
      <c r="A95" s="1">
        <v>39356</v>
      </c>
      <c r="B95" s="2">
        <v>26157</v>
      </c>
      <c r="C95" s="2">
        <v>4051</v>
      </c>
      <c r="D95" s="2">
        <v>16591</v>
      </c>
      <c r="E95" s="2">
        <v>86</v>
      </c>
      <c r="F95" s="2">
        <v>9818</v>
      </c>
      <c r="G95" s="3">
        <v>39356</v>
      </c>
      <c r="H95" s="2">
        <f>Table1[[#This Row],[marketing_spend]]/Table1[[#This Row],[new_customers]]</f>
        <v>47.104651162790695</v>
      </c>
      <c r="I95" s="2">
        <f>Table1[[#This Row],[revenue]]/Table1[[#This Row],[total_customers]]</f>
        <v>2.6641882257078833</v>
      </c>
      <c r="J95" s="2">
        <f>F94+Table1[[#This Row],[new_customers]]-Table1[[#This Row],[total_customers]]</f>
        <v>16</v>
      </c>
      <c r="K95" s="2">
        <f>Table1[[#This Row],[lost_customers]]/F94</f>
        <v>1.6413623307345096E-3</v>
      </c>
      <c r="L95" s="2">
        <f>1/Table1[[#This Row],[churn_rate]]</f>
        <v>609.25</v>
      </c>
      <c r="M95" s="2">
        <f>Table1[[#This Row],[ARPU]]*Table1[[#This Row],[average_lifespan]]</f>
        <v>1623.1566765125278</v>
      </c>
      <c r="N95" s="2">
        <f>Table1[[#This Row],[marketing_spend]]+Table1[[#This Row],[operating_expenses]]-Table1[[#This Row],[revenue]]</f>
        <v>-5515</v>
      </c>
      <c r="O95" s="2" t="str">
        <f>IF(Table1[[#This Row],[burn_rate]]&gt;0,100000/Table1[[#This Row],[burn_rate]],"0")</f>
        <v>0</v>
      </c>
      <c r="P95" s="2">
        <f>Table1[[#This Row],[LTV]]/Table1[[#This Row],[CAC]]</f>
        <v>34.458522384615506</v>
      </c>
    </row>
    <row r="96" spans="1:16" x14ac:dyDescent="0.3">
      <c r="A96" s="1">
        <v>39387</v>
      </c>
      <c r="B96" s="2">
        <v>20173</v>
      </c>
      <c r="C96" s="2">
        <v>2441</v>
      </c>
      <c r="D96" s="2">
        <v>14907</v>
      </c>
      <c r="E96" s="2">
        <v>173</v>
      </c>
      <c r="F96" s="2">
        <v>9981</v>
      </c>
      <c r="G96" s="3">
        <v>39387</v>
      </c>
      <c r="H96" s="2">
        <f>Table1[[#This Row],[marketing_spend]]/Table1[[#This Row],[new_customers]]</f>
        <v>14.109826589595375</v>
      </c>
      <c r="I96" s="2">
        <f>Table1[[#This Row],[revenue]]/Table1[[#This Row],[total_customers]]</f>
        <v>2.0211401663160005</v>
      </c>
      <c r="J96" s="2">
        <f>F95+Table1[[#This Row],[new_customers]]-Table1[[#This Row],[total_customers]]</f>
        <v>10</v>
      </c>
      <c r="K96" s="2">
        <f>Table1[[#This Row],[lost_customers]]/F95</f>
        <v>1.0185373803218579E-3</v>
      </c>
      <c r="L96" s="2">
        <f>1/Table1[[#This Row],[churn_rate]]</f>
        <v>981.8</v>
      </c>
      <c r="M96" s="2">
        <f>Table1[[#This Row],[ARPU]]*Table1[[#This Row],[average_lifespan]]</f>
        <v>1984.3554152890492</v>
      </c>
      <c r="N96" s="2">
        <f>Table1[[#This Row],[marketing_spend]]+Table1[[#This Row],[operating_expenses]]-Table1[[#This Row],[revenue]]</f>
        <v>-2825</v>
      </c>
      <c r="O96" s="2" t="str">
        <f>IF(Table1[[#This Row],[burn_rate]]&gt;0,100000/Table1[[#This Row],[burn_rate]],"0")</f>
        <v>0</v>
      </c>
      <c r="P96" s="2">
        <f>Table1[[#This Row],[LTV]]/Table1[[#This Row],[CAC]]</f>
        <v>140.63641411102233</v>
      </c>
    </row>
    <row r="97" spans="1:16" x14ac:dyDescent="0.3">
      <c r="A97" s="1">
        <v>39417</v>
      </c>
      <c r="B97" s="2">
        <v>28047</v>
      </c>
      <c r="C97" s="2">
        <v>4076</v>
      </c>
      <c r="D97" s="2">
        <v>16800</v>
      </c>
      <c r="E97" s="2">
        <v>150</v>
      </c>
      <c r="F97" s="2">
        <v>10114</v>
      </c>
      <c r="G97" s="3">
        <v>39417</v>
      </c>
      <c r="H97" s="2">
        <f>Table1[[#This Row],[marketing_spend]]/Table1[[#This Row],[new_customers]]</f>
        <v>27.173333333333332</v>
      </c>
      <c r="I97" s="2">
        <f>Table1[[#This Row],[revenue]]/Table1[[#This Row],[total_customers]]</f>
        <v>2.7730868103618747</v>
      </c>
      <c r="J97" s="2">
        <f>F96+Table1[[#This Row],[new_customers]]-Table1[[#This Row],[total_customers]]</f>
        <v>17</v>
      </c>
      <c r="K97" s="2">
        <f>Table1[[#This Row],[lost_customers]]/F96</f>
        <v>1.7032361486824968E-3</v>
      </c>
      <c r="L97" s="2">
        <f>1/Table1[[#This Row],[churn_rate]]</f>
        <v>587.11764705882354</v>
      </c>
      <c r="M97" s="2">
        <f>Table1[[#This Row],[ARPU]]*Table1[[#This Row],[average_lifespan]]</f>
        <v>1628.1282031895219</v>
      </c>
      <c r="N97" s="2">
        <f>Table1[[#This Row],[marketing_spend]]+Table1[[#This Row],[operating_expenses]]-Table1[[#This Row],[revenue]]</f>
        <v>-7171</v>
      </c>
      <c r="O97" s="2" t="str">
        <f>IF(Table1[[#This Row],[burn_rate]]&gt;0,100000/Table1[[#This Row],[burn_rate]],"0")</f>
        <v>0</v>
      </c>
      <c r="P97" s="2">
        <f>Table1[[#This Row],[LTV]]/Table1[[#This Row],[CAC]]</f>
        <v>59.91639609382441</v>
      </c>
    </row>
    <row r="98" spans="1:16" x14ac:dyDescent="0.3">
      <c r="A98" s="1">
        <v>39448</v>
      </c>
      <c r="B98" s="2">
        <v>20230</v>
      </c>
      <c r="C98" s="2">
        <v>5180</v>
      </c>
      <c r="D98" s="2">
        <v>9638</v>
      </c>
      <c r="E98" s="2">
        <v>84</v>
      </c>
      <c r="F98" s="2">
        <v>10175</v>
      </c>
      <c r="G98" s="3">
        <v>39448</v>
      </c>
      <c r="H98" s="2">
        <f>Table1[[#This Row],[marketing_spend]]/Table1[[#This Row],[new_customers]]</f>
        <v>61.666666666666664</v>
      </c>
      <c r="I98" s="2">
        <f>Table1[[#This Row],[revenue]]/Table1[[#This Row],[total_customers]]</f>
        <v>1.9882063882063883</v>
      </c>
      <c r="J98" s="2">
        <f>F97+Table1[[#This Row],[new_customers]]-Table1[[#This Row],[total_customers]]</f>
        <v>23</v>
      </c>
      <c r="K98" s="2">
        <f>Table1[[#This Row],[lost_customers]]/F97</f>
        <v>2.2740755388570297E-3</v>
      </c>
      <c r="L98" s="2">
        <f>1/Table1[[#This Row],[churn_rate]]</f>
        <v>439.73913043478262</v>
      </c>
      <c r="M98" s="2">
        <f>Table1[[#This Row],[ARPU]]*Table1[[#This Row],[average_lifespan]]</f>
        <v>874.29214827475698</v>
      </c>
      <c r="N98" s="2">
        <f>Table1[[#This Row],[marketing_spend]]+Table1[[#This Row],[operating_expenses]]-Table1[[#This Row],[revenue]]</f>
        <v>-5412</v>
      </c>
      <c r="O98" s="2" t="str">
        <f>IF(Table1[[#This Row],[burn_rate]]&gt;0,100000/Table1[[#This Row],[burn_rate]],"0")</f>
        <v>0</v>
      </c>
      <c r="P98" s="2">
        <f>Table1[[#This Row],[LTV]]/Table1[[#This Row],[CAC]]</f>
        <v>14.177710512563626</v>
      </c>
    </row>
    <row r="99" spans="1:16" x14ac:dyDescent="0.3">
      <c r="A99" s="1">
        <v>39479</v>
      </c>
      <c r="B99" s="2">
        <v>25707</v>
      </c>
      <c r="C99" s="2">
        <v>4657</v>
      </c>
      <c r="D99" s="2">
        <v>13671</v>
      </c>
      <c r="E99" s="2">
        <v>136</v>
      </c>
      <c r="F99" s="2">
        <v>10286</v>
      </c>
      <c r="G99" s="3">
        <v>39479</v>
      </c>
      <c r="H99" s="2">
        <f>Table1[[#This Row],[marketing_spend]]/Table1[[#This Row],[new_customers]]</f>
        <v>34.242647058823529</v>
      </c>
      <c r="I99" s="2">
        <f>Table1[[#This Row],[revenue]]/Table1[[#This Row],[total_customers]]</f>
        <v>2.4992222438265603</v>
      </c>
      <c r="J99" s="2">
        <f>F98+Table1[[#This Row],[new_customers]]-Table1[[#This Row],[total_customers]]</f>
        <v>25</v>
      </c>
      <c r="K99" s="2">
        <f>Table1[[#This Row],[lost_customers]]/F98</f>
        <v>2.4570024570024569E-3</v>
      </c>
      <c r="L99" s="2">
        <f>1/Table1[[#This Row],[churn_rate]]</f>
        <v>407</v>
      </c>
      <c r="M99" s="2">
        <f>Table1[[#This Row],[ARPU]]*Table1[[#This Row],[average_lifespan]]</f>
        <v>1017.18345323741</v>
      </c>
      <c r="N99" s="2">
        <f>Table1[[#This Row],[marketing_spend]]+Table1[[#This Row],[operating_expenses]]-Table1[[#This Row],[revenue]]</f>
        <v>-7379</v>
      </c>
      <c r="O99" s="2" t="str">
        <f>IF(Table1[[#This Row],[burn_rate]]&gt;0,100000/Table1[[#This Row],[burn_rate]],"0")</f>
        <v>0</v>
      </c>
      <c r="P99" s="2">
        <f>Table1[[#This Row],[LTV]]/Table1[[#This Row],[CAC]]</f>
        <v>29.705164191601412</v>
      </c>
    </row>
    <row r="100" spans="1:16" x14ac:dyDescent="0.3">
      <c r="A100" s="1">
        <v>39508</v>
      </c>
      <c r="B100" s="2">
        <v>21494</v>
      </c>
      <c r="C100" s="2">
        <v>5798</v>
      </c>
      <c r="D100" s="2">
        <v>14928</v>
      </c>
      <c r="E100" s="2">
        <v>183</v>
      </c>
      <c r="F100" s="2">
        <v>10444</v>
      </c>
      <c r="G100" s="3">
        <v>39508</v>
      </c>
      <c r="H100" s="2">
        <f>Table1[[#This Row],[marketing_spend]]/Table1[[#This Row],[new_customers]]</f>
        <v>31.683060109289617</v>
      </c>
      <c r="I100" s="2">
        <f>Table1[[#This Row],[revenue]]/Table1[[#This Row],[total_customers]]</f>
        <v>2.058023745691306</v>
      </c>
      <c r="J100" s="2">
        <f>F99+Table1[[#This Row],[new_customers]]-Table1[[#This Row],[total_customers]]</f>
        <v>25</v>
      </c>
      <c r="K100" s="2">
        <f>Table1[[#This Row],[lost_customers]]/F99</f>
        <v>2.4304880419988334E-3</v>
      </c>
      <c r="L100" s="2">
        <f>1/Table1[[#This Row],[churn_rate]]</f>
        <v>411.44</v>
      </c>
      <c r="M100" s="2">
        <f>Table1[[#This Row],[ARPU]]*Table1[[#This Row],[average_lifespan]]</f>
        <v>846.75328992723098</v>
      </c>
      <c r="N100" s="2">
        <f>Table1[[#This Row],[marketing_spend]]+Table1[[#This Row],[operating_expenses]]-Table1[[#This Row],[revenue]]</f>
        <v>-768</v>
      </c>
      <c r="O100" s="2" t="str">
        <f>IF(Table1[[#This Row],[burn_rate]]&gt;0,100000/Table1[[#This Row],[burn_rate]],"0")</f>
        <v>0</v>
      </c>
      <c r="P100" s="2">
        <f>Table1[[#This Row],[LTV]]/Table1[[#This Row],[CAC]]</f>
        <v>26.72574198976945</v>
      </c>
    </row>
    <row r="101" spans="1:16" x14ac:dyDescent="0.3">
      <c r="A101" s="1">
        <v>39539</v>
      </c>
      <c r="B101" s="2">
        <v>11306</v>
      </c>
      <c r="C101" s="2">
        <v>2804</v>
      </c>
      <c r="D101" s="2">
        <v>18340</v>
      </c>
      <c r="E101" s="2">
        <v>67</v>
      </c>
      <c r="F101" s="2">
        <v>10493</v>
      </c>
      <c r="G101" s="3">
        <v>39539</v>
      </c>
      <c r="H101" s="2">
        <f>Table1[[#This Row],[marketing_spend]]/Table1[[#This Row],[new_customers]]</f>
        <v>41.850746268656714</v>
      </c>
      <c r="I101" s="2">
        <f>Table1[[#This Row],[revenue]]/Table1[[#This Row],[total_customers]]</f>
        <v>1.077480224911846</v>
      </c>
      <c r="J101" s="2">
        <f>F100+Table1[[#This Row],[new_customers]]-Table1[[#This Row],[total_customers]]</f>
        <v>18</v>
      </c>
      <c r="K101" s="2">
        <f>Table1[[#This Row],[lost_customers]]/F100</f>
        <v>1.7234775947912676E-3</v>
      </c>
      <c r="L101" s="2">
        <f>1/Table1[[#This Row],[churn_rate]]</f>
        <v>580.22222222222229</v>
      </c>
      <c r="M101" s="2">
        <f>Table1[[#This Row],[ARPU]]*Table1[[#This Row],[average_lifespan]]</f>
        <v>625.17797049885121</v>
      </c>
      <c r="N101" s="2">
        <f>Table1[[#This Row],[marketing_spend]]+Table1[[#This Row],[operating_expenses]]-Table1[[#This Row],[revenue]]</f>
        <v>9838</v>
      </c>
      <c r="O101" s="2">
        <f>IF(Table1[[#This Row],[burn_rate]]&gt;0,100000/Table1[[#This Row],[burn_rate]],"0")</f>
        <v>10.164667615368977</v>
      </c>
      <c r="P101" s="2">
        <f>Table1[[#This Row],[LTV]]/Table1[[#This Row],[CAC]]</f>
        <v>14.938275329323478</v>
      </c>
    </row>
    <row r="102" spans="1:16" x14ac:dyDescent="0.3">
      <c r="A102" s="1">
        <v>39569</v>
      </c>
      <c r="B102" s="2">
        <v>16776</v>
      </c>
      <c r="C102" s="2">
        <v>2074</v>
      </c>
      <c r="D102" s="2">
        <v>9382</v>
      </c>
      <c r="E102" s="2">
        <v>162</v>
      </c>
      <c r="F102" s="2">
        <v>10628</v>
      </c>
      <c r="G102" s="3">
        <v>39569</v>
      </c>
      <c r="H102" s="2">
        <f>Table1[[#This Row],[marketing_spend]]/Table1[[#This Row],[new_customers]]</f>
        <v>12.802469135802468</v>
      </c>
      <c r="I102" s="2">
        <f>Table1[[#This Row],[revenue]]/Table1[[#This Row],[total_customers]]</f>
        <v>1.5784719608581106</v>
      </c>
      <c r="J102" s="2">
        <f>F101+Table1[[#This Row],[new_customers]]-Table1[[#This Row],[total_customers]]</f>
        <v>27</v>
      </c>
      <c r="K102" s="2">
        <f>Table1[[#This Row],[lost_customers]]/F101</f>
        <v>2.573144000762413E-3</v>
      </c>
      <c r="L102" s="2">
        <f>1/Table1[[#This Row],[churn_rate]]</f>
        <v>388.62962962962962</v>
      </c>
      <c r="M102" s="2">
        <f>Table1[[#This Row],[ARPU]]*Table1[[#This Row],[average_lifespan]]</f>
        <v>613.44097352904271</v>
      </c>
      <c r="N102" s="2">
        <f>Table1[[#This Row],[marketing_spend]]+Table1[[#This Row],[operating_expenses]]-Table1[[#This Row],[revenue]]</f>
        <v>-5320</v>
      </c>
      <c r="O102" s="2" t="str">
        <f>IF(Table1[[#This Row],[burn_rate]]&gt;0,100000/Table1[[#This Row],[burn_rate]],"0")</f>
        <v>0</v>
      </c>
      <c r="P102" s="2">
        <f>Table1[[#This Row],[LTV]]/Table1[[#This Row],[CAC]]</f>
        <v>47.915833033608934</v>
      </c>
    </row>
    <row r="103" spans="1:16" x14ac:dyDescent="0.3">
      <c r="A103" s="1">
        <v>39600</v>
      </c>
      <c r="B103" s="2">
        <v>19474</v>
      </c>
      <c r="C103" s="2">
        <v>4175</v>
      </c>
      <c r="D103" s="2">
        <v>9403</v>
      </c>
      <c r="E103" s="2">
        <v>78</v>
      </c>
      <c r="F103" s="2">
        <v>10694</v>
      </c>
      <c r="G103" s="3">
        <v>39600</v>
      </c>
      <c r="H103" s="2">
        <f>Table1[[#This Row],[marketing_spend]]/Table1[[#This Row],[new_customers]]</f>
        <v>53.525641025641029</v>
      </c>
      <c r="I103" s="2">
        <f>Table1[[#This Row],[revenue]]/Table1[[#This Row],[total_customers]]</f>
        <v>1.8210211333458013</v>
      </c>
      <c r="J103" s="2">
        <f>F102+Table1[[#This Row],[new_customers]]-Table1[[#This Row],[total_customers]]</f>
        <v>12</v>
      </c>
      <c r="K103" s="2">
        <f>Table1[[#This Row],[lost_customers]]/F102</f>
        <v>1.1290929619872036E-3</v>
      </c>
      <c r="L103" s="2">
        <f>1/Table1[[#This Row],[churn_rate]]</f>
        <v>885.66666666666663</v>
      </c>
      <c r="M103" s="2">
        <f>Table1[[#This Row],[ARPU]]*Table1[[#This Row],[average_lifespan]]</f>
        <v>1612.8177170999313</v>
      </c>
      <c r="N103" s="2">
        <f>Table1[[#This Row],[marketing_spend]]+Table1[[#This Row],[operating_expenses]]-Table1[[#This Row],[revenue]]</f>
        <v>-5896</v>
      </c>
      <c r="O103" s="2" t="str">
        <f>IF(Table1[[#This Row],[burn_rate]]&gt;0,100000/Table1[[#This Row],[burn_rate]],"0")</f>
        <v>0</v>
      </c>
      <c r="P103" s="2">
        <f>Table1[[#This Row],[LTV]]/Table1[[#This Row],[CAC]]</f>
        <v>30.131684295519673</v>
      </c>
    </row>
    <row r="104" spans="1:16" x14ac:dyDescent="0.3">
      <c r="A104" s="1">
        <v>39630</v>
      </c>
      <c r="B104" s="2">
        <v>17526</v>
      </c>
      <c r="C104" s="2">
        <v>5924</v>
      </c>
      <c r="D104" s="2">
        <v>17011</v>
      </c>
      <c r="E104" s="2">
        <v>126</v>
      </c>
      <c r="F104" s="2">
        <v>10798</v>
      </c>
      <c r="G104" s="3">
        <v>39630</v>
      </c>
      <c r="H104" s="2">
        <f>Table1[[#This Row],[marketing_spend]]/Table1[[#This Row],[new_customers]]</f>
        <v>47.015873015873019</v>
      </c>
      <c r="I104" s="2">
        <f>Table1[[#This Row],[revenue]]/Table1[[#This Row],[total_customers]]</f>
        <v>1.6230783478421931</v>
      </c>
      <c r="J104" s="2">
        <f>F103+Table1[[#This Row],[new_customers]]-Table1[[#This Row],[total_customers]]</f>
        <v>22</v>
      </c>
      <c r="K104" s="2">
        <f>Table1[[#This Row],[lost_customers]]/F103</f>
        <v>2.0572283523471106E-3</v>
      </c>
      <c r="L104" s="2">
        <f>1/Table1[[#This Row],[churn_rate]]</f>
        <v>486.09090909090907</v>
      </c>
      <c r="M104" s="2">
        <f>Table1[[#This Row],[ARPU]]*Table1[[#This Row],[average_lifespan]]</f>
        <v>788.96362962838236</v>
      </c>
      <c r="N104" s="2">
        <f>Table1[[#This Row],[marketing_spend]]+Table1[[#This Row],[operating_expenses]]-Table1[[#This Row],[revenue]]</f>
        <v>5409</v>
      </c>
      <c r="O104" s="2">
        <f>IF(Table1[[#This Row],[burn_rate]]&gt;0,100000/Table1[[#This Row],[burn_rate]],"0")</f>
        <v>18.487705675725643</v>
      </c>
      <c r="P104" s="2">
        <f>Table1[[#This Row],[LTV]]/Table1[[#This Row],[CAC]]</f>
        <v>16.780792932676597</v>
      </c>
    </row>
    <row r="105" spans="1:16" x14ac:dyDescent="0.3">
      <c r="A105" s="1">
        <v>39661</v>
      </c>
      <c r="B105" s="2">
        <v>15530</v>
      </c>
      <c r="C105" s="2">
        <v>4089</v>
      </c>
      <c r="D105" s="2">
        <v>11292</v>
      </c>
      <c r="E105" s="2">
        <v>108</v>
      </c>
      <c r="F105" s="2">
        <v>10887</v>
      </c>
      <c r="G105" s="3">
        <v>39661</v>
      </c>
      <c r="H105" s="2">
        <f>Table1[[#This Row],[marketing_spend]]/Table1[[#This Row],[new_customers]]</f>
        <v>37.861111111111114</v>
      </c>
      <c r="I105" s="2">
        <f>Table1[[#This Row],[revenue]]/Table1[[#This Row],[total_customers]]</f>
        <v>1.4264719390098282</v>
      </c>
      <c r="J105" s="2">
        <f>F104+Table1[[#This Row],[new_customers]]-Table1[[#This Row],[total_customers]]</f>
        <v>19</v>
      </c>
      <c r="K105" s="2">
        <f>Table1[[#This Row],[lost_customers]]/F104</f>
        <v>1.7595851083533989E-3</v>
      </c>
      <c r="L105" s="2">
        <f>1/Table1[[#This Row],[churn_rate]]</f>
        <v>568.31578947368416</v>
      </c>
      <c r="M105" s="2">
        <f>Table1[[#This Row],[ARPU]]*Table1[[#This Row],[average_lifespan]]</f>
        <v>810.68652618042756</v>
      </c>
      <c r="N105" s="2">
        <f>Table1[[#This Row],[marketing_spend]]+Table1[[#This Row],[operating_expenses]]-Table1[[#This Row],[revenue]]</f>
        <v>-149</v>
      </c>
      <c r="O105" s="2" t="str">
        <f>IF(Table1[[#This Row],[burn_rate]]&gt;0,100000/Table1[[#This Row],[burn_rate]],"0")</f>
        <v>0</v>
      </c>
      <c r="P105" s="2">
        <f>Table1[[#This Row],[LTV]]/Table1[[#This Row],[CAC]]</f>
        <v>21.412116612249001</v>
      </c>
    </row>
    <row r="106" spans="1:16" x14ac:dyDescent="0.3">
      <c r="A106" s="1">
        <v>39692</v>
      </c>
      <c r="B106" s="2">
        <v>13748</v>
      </c>
      <c r="C106" s="2">
        <v>2040</v>
      </c>
      <c r="D106" s="2">
        <v>17011</v>
      </c>
      <c r="E106" s="2">
        <v>175</v>
      </c>
      <c r="F106" s="2">
        <v>11036</v>
      </c>
      <c r="G106" s="3">
        <v>39692</v>
      </c>
      <c r="H106" s="2">
        <f>Table1[[#This Row],[marketing_spend]]/Table1[[#This Row],[new_customers]]</f>
        <v>11.657142857142857</v>
      </c>
      <c r="I106" s="2">
        <f>Table1[[#This Row],[revenue]]/Table1[[#This Row],[total_customers]]</f>
        <v>1.2457412105835448</v>
      </c>
      <c r="J106" s="2">
        <f>F105+Table1[[#This Row],[new_customers]]-Table1[[#This Row],[total_customers]]</f>
        <v>26</v>
      </c>
      <c r="K106" s="2">
        <f>Table1[[#This Row],[lost_customers]]/F105</f>
        <v>2.3881693763203823E-3</v>
      </c>
      <c r="L106" s="2">
        <f>1/Table1[[#This Row],[churn_rate]]</f>
        <v>418.73076923076923</v>
      </c>
      <c r="M106" s="2">
        <f>Table1[[#This Row],[ARPU]]*Table1[[#This Row],[average_lifespan]]</f>
        <v>521.6301753701174</v>
      </c>
      <c r="N106" s="2">
        <f>Table1[[#This Row],[marketing_spend]]+Table1[[#This Row],[operating_expenses]]-Table1[[#This Row],[revenue]]</f>
        <v>5303</v>
      </c>
      <c r="O106" s="2">
        <f>IF(Table1[[#This Row],[burn_rate]]&gt;0,100000/Table1[[#This Row],[burn_rate]],"0")</f>
        <v>18.857250612860646</v>
      </c>
      <c r="P106" s="2">
        <f>Table1[[#This Row],[LTV]]/Table1[[#This Row],[CAC]]</f>
        <v>44.74768661263262</v>
      </c>
    </row>
    <row r="107" spans="1:16" x14ac:dyDescent="0.3">
      <c r="A107" s="1">
        <v>39722</v>
      </c>
      <c r="B107" s="2">
        <v>23545</v>
      </c>
      <c r="C107" s="2">
        <v>4081</v>
      </c>
      <c r="D107" s="2">
        <v>8419</v>
      </c>
      <c r="E107" s="2">
        <v>194</v>
      </c>
      <c r="F107" s="2">
        <v>11204</v>
      </c>
      <c r="G107" s="3">
        <v>39722</v>
      </c>
      <c r="H107" s="2">
        <f>Table1[[#This Row],[marketing_spend]]/Table1[[#This Row],[new_customers]]</f>
        <v>21.036082474226806</v>
      </c>
      <c r="I107" s="2">
        <f>Table1[[#This Row],[revenue]]/Table1[[#This Row],[total_customers]]</f>
        <v>2.1014816137093897</v>
      </c>
      <c r="J107" s="2">
        <f>F106+Table1[[#This Row],[new_customers]]-Table1[[#This Row],[total_customers]]</f>
        <v>26</v>
      </c>
      <c r="K107" s="2">
        <f>Table1[[#This Row],[lost_customers]]/F106</f>
        <v>2.355926060166727E-3</v>
      </c>
      <c r="L107" s="2">
        <f>1/Table1[[#This Row],[churn_rate]]</f>
        <v>424.46153846153845</v>
      </c>
      <c r="M107" s="2">
        <f>Table1[[#This Row],[ARPU]]*Table1[[#This Row],[average_lifespan]]</f>
        <v>891.99811880372397</v>
      </c>
      <c r="N107" s="2">
        <f>Table1[[#This Row],[marketing_spend]]+Table1[[#This Row],[operating_expenses]]-Table1[[#This Row],[revenue]]</f>
        <v>-11045</v>
      </c>
      <c r="O107" s="2" t="str">
        <f>IF(Table1[[#This Row],[burn_rate]]&gt;0,100000/Table1[[#This Row],[burn_rate]],"0")</f>
        <v>0</v>
      </c>
      <c r="P107" s="2">
        <f>Table1[[#This Row],[LTV]]/Table1[[#This Row],[CAC]]</f>
        <v>42.40324308941986</v>
      </c>
    </row>
    <row r="108" spans="1:16" x14ac:dyDescent="0.3">
      <c r="A108" s="1">
        <v>39753</v>
      </c>
      <c r="B108" s="2">
        <v>10663</v>
      </c>
      <c r="C108" s="2">
        <v>6683</v>
      </c>
      <c r="D108" s="2">
        <v>12517</v>
      </c>
      <c r="E108" s="2">
        <v>158</v>
      </c>
      <c r="F108" s="2">
        <v>11332</v>
      </c>
      <c r="G108" s="3">
        <v>39753</v>
      </c>
      <c r="H108" s="2">
        <f>Table1[[#This Row],[marketing_spend]]/Table1[[#This Row],[new_customers]]</f>
        <v>42.297468354430379</v>
      </c>
      <c r="I108" s="2">
        <f>Table1[[#This Row],[revenue]]/Table1[[#This Row],[total_customers]]</f>
        <v>0.94096364278150368</v>
      </c>
      <c r="J108" s="2">
        <f>F107+Table1[[#This Row],[new_customers]]-Table1[[#This Row],[total_customers]]</f>
        <v>30</v>
      </c>
      <c r="K108" s="2">
        <f>Table1[[#This Row],[lost_customers]]/F107</f>
        <v>2.6776151374509104E-3</v>
      </c>
      <c r="L108" s="2">
        <f>1/Table1[[#This Row],[churn_rate]]</f>
        <v>373.46666666666664</v>
      </c>
      <c r="M108" s="2">
        <f>Table1[[#This Row],[ARPU]]*Table1[[#This Row],[average_lifespan]]</f>
        <v>351.41855512413224</v>
      </c>
      <c r="N108" s="2">
        <f>Table1[[#This Row],[marketing_spend]]+Table1[[#This Row],[operating_expenses]]-Table1[[#This Row],[revenue]]</f>
        <v>8537</v>
      </c>
      <c r="O108" s="2">
        <f>IF(Table1[[#This Row],[burn_rate]]&gt;0,100000/Table1[[#This Row],[burn_rate]],"0")</f>
        <v>11.713716762328687</v>
      </c>
      <c r="P108" s="2">
        <f>Table1[[#This Row],[LTV]]/Table1[[#This Row],[CAC]]</f>
        <v>8.3082645083963627</v>
      </c>
    </row>
    <row r="109" spans="1:16" x14ac:dyDescent="0.3">
      <c r="A109" s="1">
        <v>39783</v>
      </c>
      <c r="B109" s="2">
        <v>11998</v>
      </c>
      <c r="C109" s="2">
        <v>3622</v>
      </c>
      <c r="D109" s="2">
        <v>11302</v>
      </c>
      <c r="E109" s="2">
        <v>71</v>
      </c>
      <c r="F109" s="2">
        <v>11385</v>
      </c>
      <c r="G109" s="3">
        <v>39783</v>
      </c>
      <c r="H109" s="2">
        <f>Table1[[#This Row],[marketing_spend]]/Table1[[#This Row],[new_customers]]</f>
        <v>51.014084507042256</v>
      </c>
      <c r="I109" s="2">
        <f>Table1[[#This Row],[revenue]]/Table1[[#This Row],[total_customers]]</f>
        <v>1.053842775581906</v>
      </c>
      <c r="J109" s="2">
        <f>F108+Table1[[#This Row],[new_customers]]-Table1[[#This Row],[total_customers]]</f>
        <v>18</v>
      </c>
      <c r="K109" s="2">
        <f>Table1[[#This Row],[lost_customers]]/F108</f>
        <v>1.5884221673138016E-3</v>
      </c>
      <c r="L109" s="2">
        <f>1/Table1[[#This Row],[churn_rate]]</f>
        <v>629.55555555555554</v>
      </c>
      <c r="M109" s="2">
        <f>Table1[[#This Row],[ARPU]]*Table1[[#This Row],[average_lifespan]]</f>
        <v>663.45257404967549</v>
      </c>
      <c r="N109" s="2">
        <f>Table1[[#This Row],[marketing_spend]]+Table1[[#This Row],[operating_expenses]]-Table1[[#This Row],[revenue]]</f>
        <v>2926</v>
      </c>
      <c r="O109" s="2">
        <f>IF(Table1[[#This Row],[burn_rate]]&gt;0,100000/Table1[[#This Row],[burn_rate]],"0")</f>
        <v>34.176349965823647</v>
      </c>
      <c r="P109" s="2">
        <f>Table1[[#This Row],[LTV]]/Table1[[#This Row],[CAC]]</f>
        <v>13.005282373696012</v>
      </c>
    </row>
    <row r="110" spans="1:16" x14ac:dyDescent="0.3">
      <c r="A110" s="1">
        <v>39814</v>
      </c>
      <c r="B110" s="2">
        <v>17994</v>
      </c>
      <c r="C110" s="2">
        <v>2341</v>
      </c>
      <c r="D110" s="2">
        <v>15857</v>
      </c>
      <c r="E110" s="2">
        <v>117</v>
      </c>
      <c r="F110" s="2">
        <v>11479</v>
      </c>
      <c r="G110" s="3">
        <v>39814</v>
      </c>
      <c r="H110" s="2">
        <f>Table1[[#This Row],[marketing_spend]]/Table1[[#This Row],[new_customers]]</f>
        <v>20.008547008547009</v>
      </c>
      <c r="I110" s="2">
        <f>Table1[[#This Row],[revenue]]/Table1[[#This Row],[total_customers]]</f>
        <v>1.5675581496646049</v>
      </c>
      <c r="J110" s="2">
        <f>F109+Table1[[#This Row],[new_customers]]-Table1[[#This Row],[total_customers]]</f>
        <v>23</v>
      </c>
      <c r="K110" s="2">
        <f>Table1[[#This Row],[lost_customers]]/F109</f>
        <v>2.0202020202020202E-3</v>
      </c>
      <c r="L110" s="2">
        <f>1/Table1[[#This Row],[churn_rate]]</f>
        <v>495</v>
      </c>
      <c r="M110" s="2">
        <f>Table1[[#This Row],[ARPU]]*Table1[[#This Row],[average_lifespan]]</f>
        <v>775.94128408397944</v>
      </c>
      <c r="N110" s="2">
        <f>Table1[[#This Row],[marketing_spend]]+Table1[[#This Row],[operating_expenses]]-Table1[[#This Row],[revenue]]</f>
        <v>204</v>
      </c>
      <c r="O110" s="2">
        <f>IF(Table1[[#This Row],[burn_rate]]&gt;0,100000/Table1[[#This Row],[burn_rate]],"0")</f>
        <v>490.19607843137254</v>
      </c>
      <c r="P110" s="2">
        <f>Table1[[#This Row],[LTV]]/Table1[[#This Row],[CAC]]</f>
        <v>38.780491344649974</v>
      </c>
    </row>
    <row r="111" spans="1:16" x14ac:dyDescent="0.3">
      <c r="A111" s="1">
        <v>39845</v>
      </c>
      <c r="B111" s="2">
        <v>27879</v>
      </c>
      <c r="C111" s="2">
        <v>6052</v>
      </c>
      <c r="D111" s="2">
        <v>17700</v>
      </c>
      <c r="E111" s="2">
        <v>118</v>
      </c>
      <c r="F111" s="2">
        <v>11573</v>
      </c>
      <c r="G111" s="3">
        <v>39845</v>
      </c>
      <c r="H111" s="2">
        <f>Table1[[#This Row],[marketing_spend]]/Table1[[#This Row],[new_customers]]</f>
        <v>51.288135593220339</v>
      </c>
      <c r="I111" s="2">
        <f>Table1[[#This Row],[revenue]]/Table1[[#This Row],[total_customers]]</f>
        <v>2.4089691523373369</v>
      </c>
      <c r="J111" s="2">
        <f>F110+Table1[[#This Row],[new_customers]]-Table1[[#This Row],[total_customers]]</f>
        <v>24</v>
      </c>
      <c r="K111" s="2">
        <f>Table1[[#This Row],[lost_customers]]/F110</f>
        <v>2.090774457705375E-3</v>
      </c>
      <c r="L111" s="2">
        <f>1/Table1[[#This Row],[churn_rate]]</f>
        <v>478.29166666666669</v>
      </c>
      <c r="M111" s="2">
        <f>Table1[[#This Row],[ARPU]]*Table1[[#This Row],[average_lifespan]]</f>
        <v>1152.1898708200122</v>
      </c>
      <c r="N111" s="2">
        <f>Table1[[#This Row],[marketing_spend]]+Table1[[#This Row],[operating_expenses]]-Table1[[#This Row],[revenue]]</f>
        <v>-4127</v>
      </c>
      <c r="O111" s="2" t="str">
        <f>IF(Table1[[#This Row],[burn_rate]]&gt;0,100000/Table1[[#This Row],[burn_rate]],"0")</f>
        <v>0</v>
      </c>
      <c r="P111" s="2">
        <f>Table1[[#This Row],[LTV]]/Table1[[#This Row],[CAC]]</f>
        <v>22.46503713760103</v>
      </c>
    </row>
    <row r="112" spans="1:16" x14ac:dyDescent="0.3">
      <c r="A112" s="1">
        <v>39873</v>
      </c>
      <c r="B112" s="2">
        <v>13304</v>
      </c>
      <c r="C112" s="2">
        <v>4074</v>
      </c>
      <c r="D112" s="2">
        <v>15870</v>
      </c>
      <c r="E112" s="2">
        <v>98</v>
      </c>
      <c r="F112" s="2">
        <v>11660</v>
      </c>
      <c r="G112" s="3">
        <v>39873</v>
      </c>
      <c r="H112" s="2">
        <f>Table1[[#This Row],[marketing_spend]]/Table1[[#This Row],[new_customers]]</f>
        <v>41.571428571428569</v>
      </c>
      <c r="I112" s="2">
        <f>Table1[[#This Row],[revenue]]/Table1[[#This Row],[total_customers]]</f>
        <v>1.1409948542024013</v>
      </c>
      <c r="J112" s="2">
        <f>F111+Table1[[#This Row],[new_customers]]-Table1[[#This Row],[total_customers]]</f>
        <v>11</v>
      </c>
      <c r="K112" s="2">
        <f>Table1[[#This Row],[lost_customers]]/F111</f>
        <v>9.5048820530545231E-4</v>
      </c>
      <c r="L112" s="2">
        <f>1/Table1[[#This Row],[churn_rate]]</f>
        <v>1052.0909090909092</v>
      </c>
      <c r="M112" s="2">
        <f>Table1[[#This Row],[ARPU]]*Table1[[#This Row],[average_lifespan]]</f>
        <v>1200.4303134258539</v>
      </c>
      <c r="N112" s="2">
        <f>Table1[[#This Row],[marketing_spend]]+Table1[[#This Row],[operating_expenses]]-Table1[[#This Row],[revenue]]</f>
        <v>6640</v>
      </c>
      <c r="O112" s="2">
        <f>IF(Table1[[#This Row],[burn_rate]]&gt;0,100000/Table1[[#This Row],[burn_rate]],"0")</f>
        <v>15.060240963855422</v>
      </c>
      <c r="P112" s="2">
        <f>Table1[[#This Row],[LTV]]/Table1[[#This Row],[CAC]]</f>
        <v>28.876330563508514</v>
      </c>
    </row>
    <row r="113" spans="1:16" x14ac:dyDescent="0.3">
      <c r="A113" s="1">
        <v>39904</v>
      </c>
      <c r="B113" s="2">
        <v>28237</v>
      </c>
      <c r="C113" s="2">
        <v>2645</v>
      </c>
      <c r="D113" s="2">
        <v>13693</v>
      </c>
      <c r="E113" s="2">
        <v>190</v>
      </c>
      <c r="F113" s="2">
        <v>11835</v>
      </c>
      <c r="G113" s="3">
        <v>39904</v>
      </c>
      <c r="H113" s="2">
        <f>Table1[[#This Row],[marketing_spend]]/Table1[[#This Row],[new_customers]]</f>
        <v>13.921052631578947</v>
      </c>
      <c r="I113" s="2">
        <f>Table1[[#This Row],[revenue]]/Table1[[#This Row],[total_customers]]</f>
        <v>2.3858893113645965</v>
      </c>
      <c r="J113" s="2">
        <f>F112+Table1[[#This Row],[new_customers]]-Table1[[#This Row],[total_customers]]</f>
        <v>15</v>
      </c>
      <c r="K113" s="2">
        <f>Table1[[#This Row],[lost_customers]]/F112</f>
        <v>1.2864493996569469E-3</v>
      </c>
      <c r="L113" s="2">
        <f>1/Table1[[#This Row],[churn_rate]]</f>
        <v>777.33333333333326</v>
      </c>
      <c r="M113" s="2">
        <f>Table1[[#This Row],[ARPU]]*Table1[[#This Row],[average_lifespan]]</f>
        <v>1854.6312913674128</v>
      </c>
      <c r="N113" s="2">
        <f>Table1[[#This Row],[marketing_spend]]+Table1[[#This Row],[operating_expenses]]-Table1[[#This Row],[revenue]]</f>
        <v>-11899</v>
      </c>
      <c r="O113" s="2" t="str">
        <f>IF(Table1[[#This Row],[burn_rate]]&gt;0,100000/Table1[[#This Row],[burn_rate]],"0")</f>
        <v>0</v>
      </c>
      <c r="P113" s="2">
        <f>Table1[[#This Row],[LTV]]/Table1[[#This Row],[CAC]]</f>
        <v>133.22493208310337</v>
      </c>
    </row>
    <row r="114" spans="1:16" x14ac:dyDescent="0.3">
      <c r="A114" s="1">
        <v>39934</v>
      </c>
      <c r="B114" s="2">
        <v>23808</v>
      </c>
      <c r="C114" s="2">
        <v>6826</v>
      </c>
      <c r="D114" s="2">
        <v>8767</v>
      </c>
      <c r="E114" s="2">
        <v>158</v>
      </c>
      <c r="F114" s="2">
        <v>11963</v>
      </c>
      <c r="G114" s="3">
        <v>39934</v>
      </c>
      <c r="H114" s="2">
        <f>Table1[[#This Row],[marketing_spend]]/Table1[[#This Row],[new_customers]]</f>
        <v>43.202531645569621</v>
      </c>
      <c r="I114" s="2">
        <f>Table1[[#This Row],[revenue]]/Table1[[#This Row],[total_customers]]</f>
        <v>1.9901362534481317</v>
      </c>
      <c r="J114" s="2">
        <f>F113+Table1[[#This Row],[new_customers]]-Table1[[#This Row],[total_customers]]</f>
        <v>30</v>
      </c>
      <c r="K114" s="2">
        <f>Table1[[#This Row],[lost_customers]]/F113</f>
        <v>2.5348542458808617E-3</v>
      </c>
      <c r="L114" s="2">
        <f>1/Table1[[#This Row],[churn_rate]]</f>
        <v>394.5</v>
      </c>
      <c r="M114" s="2">
        <f>Table1[[#This Row],[ARPU]]*Table1[[#This Row],[average_lifespan]]</f>
        <v>785.108751985288</v>
      </c>
      <c r="N114" s="2">
        <f>Table1[[#This Row],[marketing_spend]]+Table1[[#This Row],[operating_expenses]]-Table1[[#This Row],[revenue]]</f>
        <v>-8215</v>
      </c>
      <c r="O114" s="2" t="str">
        <f>IF(Table1[[#This Row],[burn_rate]]&gt;0,100000/Table1[[#This Row],[burn_rate]],"0")</f>
        <v>0</v>
      </c>
      <c r="P114" s="2">
        <f>Table1[[#This Row],[LTV]]/Table1[[#This Row],[CAC]]</f>
        <v>18.172748727464914</v>
      </c>
    </row>
    <row r="115" spans="1:16" x14ac:dyDescent="0.3">
      <c r="A115" s="1">
        <v>39965</v>
      </c>
      <c r="B115" s="2">
        <v>16585</v>
      </c>
      <c r="C115" s="2">
        <v>6263</v>
      </c>
      <c r="D115" s="2">
        <v>10044</v>
      </c>
      <c r="E115" s="2">
        <v>135</v>
      </c>
      <c r="F115" s="2">
        <v>12075</v>
      </c>
      <c r="G115" s="3">
        <v>39965</v>
      </c>
      <c r="H115" s="2">
        <f>Table1[[#This Row],[marketing_spend]]/Table1[[#This Row],[new_customers]]</f>
        <v>46.392592592592592</v>
      </c>
      <c r="I115" s="2">
        <f>Table1[[#This Row],[revenue]]/Table1[[#This Row],[total_customers]]</f>
        <v>1.3734989648033127</v>
      </c>
      <c r="J115" s="2">
        <f>F114+Table1[[#This Row],[new_customers]]-Table1[[#This Row],[total_customers]]</f>
        <v>23</v>
      </c>
      <c r="K115" s="2">
        <f>Table1[[#This Row],[lost_customers]]/F114</f>
        <v>1.9225946668895762E-3</v>
      </c>
      <c r="L115" s="2">
        <f>1/Table1[[#This Row],[churn_rate]]</f>
        <v>520.13043478260863</v>
      </c>
      <c r="M115" s="2">
        <f>Table1[[#This Row],[ARPU]]*Table1[[#This Row],[average_lifespan]]</f>
        <v>714.39861373660995</v>
      </c>
      <c r="N115" s="2">
        <f>Table1[[#This Row],[marketing_spend]]+Table1[[#This Row],[operating_expenses]]-Table1[[#This Row],[revenue]]</f>
        <v>-278</v>
      </c>
      <c r="O115" s="2" t="str">
        <f>IF(Table1[[#This Row],[burn_rate]]&gt;0,100000/Table1[[#This Row],[burn_rate]],"0")</f>
        <v>0</v>
      </c>
      <c r="P115" s="2">
        <f>Table1[[#This Row],[LTV]]/Table1[[#This Row],[CAC]]</f>
        <v>15.398980177940658</v>
      </c>
    </row>
    <row r="116" spans="1:16" x14ac:dyDescent="0.3">
      <c r="A116" s="1">
        <v>39995</v>
      </c>
      <c r="B116" s="2">
        <v>27675</v>
      </c>
      <c r="C116" s="2">
        <v>2609</v>
      </c>
      <c r="D116" s="2">
        <v>18331</v>
      </c>
      <c r="E116" s="2">
        <v>102</v>
      </c>
      <c r="F116" s="2">
        <v>12151</v>
      </c>
      <c r="G116" s="3">
        <v>39995</v>
      </c>
      <c r="H116" s="2">
        <f>Table1[[#This Row],[marketing_spend]]/Table1[[#This Row],[new_customers]]</f>
        <v>25.578431372549019</v>
      </c>
      <c r="I116" s="2">
        <f>Table1[[#This Row],[revenue]]/Table1[[#This Row],[total_customers]]</f>
        <v>2.2775903217842153</v>
      </c>
      <c r="J116" s="2">
        <f>F115+Table1[[#This Row],[new_customers]]-Table1[[#This Row],[total_customers]]</f>
        <v>26</v>
      </c>
      <c r="K116" s="2">
        <f>Table1[[#This Row],[lost_customers]]/F115</f>
        <v>2.1532091097308487E-3</v>
      </c>
      <c r="L116" s="2">
        <f>1/Table1[[#This Row],[churn_rate]]</f>
        <v>464.42307692307696</v>
      </c>
      <c r="M116" s="2">
        <f>Table1[[#This Row],[ARPU]]*Table1[[#This Row],[average_lifespan]]</f>
        <v>1057.7655052132461</v>
      </c>
      <c r="N116" s="2">
        <f>Table1[[#This Row],[marketing_spend]]+Table1[[#This Row],[operating_expenses]]-Table1[[#This Row],[revenue]]</f>
        <v>-6735</v>
      </c>
      <c r="O116" s="2" t="str">
        <f>IF(Table1[[#This Row],[burn_rate]]&gt;0,100000/Table1[[#This Row],[burn_rate]],"0")</f>
        <v>0</v>
      </c>
      <c r="P116" s="2">
        <f>Table1[[#This Row],[LTV]]/Table1[[#This Row],[CAC]]</f>
        <v>41.353806643062903</v>
      </c>
    </row>
    <row r="117" spans="1:16" x14ac:dyDescent="0.3">
      <c r="A117" s="1">
        <v>40026</v>
      </c>
      <c r="B117" s="2">
        <v>29965</v>
      </c>
      <c r="C117" s="2">
        <v>2454</v>
      </c>
      <c r="D117" s="2">
        <v>19221</v>
      </c>
      <c r="E117" s="2">
        <v>172</v>
      </c>
      <c r="F117" s="2">
        <v>12301</v>
      </c>
      <c r="G117" s="3">
        <v>40026</v>
      </c>
      <c r="H117" s="2">
        <f>Table1[[#This Row],[marketing_spend]]/Table1[[#This Row],[new_customers]]</f>
        <v>14.267441860465116</v>
      </c>
      <c r="I117" s="2">
        <f>Table1[[#This Row],[revenue]]/Table1[[#This Row],[total_customers]]</f>
        <v>2.4359808145679214</v>
      </c>
      <c r="J117" s="2">
        <f>F116+Table1[[#This Row],[new_customers]]-Table1[[#This Row],[total_customers]]</f>
        <v>22</v>
      </c>
      <c r="K117" s="2">
        <f>Table1[[#This Row],[lost_customers]]/F116</f>
        <v>1.8105505719693852E-3</v>
      </c>
      <c r="L117" s="2">
        <f>1/Table1[[#This Row],[churn_rate]]</f>
        <v>552.31818181818187</v>
      </c>
      <c r="M117" s="2">
        <f>Table1[[#This Row],[ARPU]]*Table1[[#This Row],[average_lifespan]]</f>
        <v>1345.4364944461279</v>
      </c>
      <c r="N117" s="2">
        <f>Table1[[#This Row],[marketing_spend]]+Table1[[#This Row],[operating_expenses]]-Table1[[#This Row],[revenue]]</f>
        <v>-8290</v>
      </c>
      <c r="O117" s="2" t="str">
        <f>IF(Table1[[#This Row],[burn_rate]]&gt;0,100000/Table1[[#This Row],[burn_rate]],"0")</f>
        <v>0</v>
      </c>
      <c r="P117" s="2">
        <f>Table1[[#This Row],[LTV]]/Table1[[#This Row],[CAC]]</f>
        <v>94.301172389867162</v>
      </c>
    </row>
    <row r="118" spans="1:16" x14ac:dyDescent="0.3">
      <c r="A118" s="1">
        <v>40057</v>
      </c>
      <c r="B118" s="2">
        <v>21649</v>
      </c>
      <c r="C118" s="2">
        <v>4953</v>
      </c>
      <c r="D118" s="2">
        <v>9549</v>
      </c>
      <c r="E118" s="2">
        <v>136</v>
      </c>
      <c r="F118" s="2">
        <v>12414</v>
      </c>
      <c r="G118" s="3">
        <v>40057</v>
      </c>
      <c r="H118" s="2">
        <f>Table1[[#This Row],[marketing_spend]]/Table1[[#This Row],[new_customers]]</f>
        <v>36.419117647058826</v>
      </c>
      <c r="I118" s="2">
        <f>Table1[[#This Row],[revenue]]/Table1[[#This Row],[total_customers]]</f>
        <v>1.7439181569196069</v>
      </c>
      <c r="J118" s="2">
        <f>F117+Table1[[#This Row],[new_customers]]-Table1[[#This Row],[total_customers]]</f>
        <v>23</v>
      </c>
      <c r="K118" s="2">
        <f>Table1[[#This Row],[lost_customers]]/F117</f>
        <v>1.8697666856353143E-3</v>
      </c>
      <c r="L118" s="2">
        <f>1/Table1[[#This Row],[churn_rate]]</f>
        <v>534.82608695652175</v>
      </c>
      <c r="M118" s="2">
        <f>Table1[[#This Row],[ARPU]]*Table1[[#This Row],[average_lifespan]]</f>
        <v>932.6929238377428</v>
      </c>
      <c r="N118" s="2">
        <f>Table1[[#This Row],[marketing_spend]]+Table1[[#This Row],[operating_expenses]]-Table1[[#This Row],[revenue]]</f>
        <v>-7147</v>
      </c>
      <c r="O118" s="2" t="str">
        <f>IF(Table1[[#This Row],[burn_rate]]&gt;0,100000/Table1[[#This Row],[burn_rate]],"0")</f>
        <v>0</v>
      </c>
      <c r="P118" s="2">
        <f>Table1[[#This Row],[LTV]]/Table1[[#This Row],[CAC]]</f>
        <v>25.609981353105798</v>
      </c>
    </row>
    <row r="119" spans="1:16" x14ac:dyDescent="0.3">
      <c r="A119" s="1">
        <v>40087</v>
      </c>
      <c r="B119" s="2">
        <v>11636</v>
      </c>
      <c r="C119" s="2">
        <v>3708</v>
      </c>
      <c r="D119" s="2">
        <v>17956</v>
      </c>
      <c r="E119" s="2">
        <v>180</v>
      </c>
      <c r="F119" s="2">
        <v>12566</v>
      </c>
      <c r="G119" s="3">
        <v>40087</v>
      </c>
      <c r="H119" s="2">
        <f>Table1[[#This Row],[marketing_spend]]/Table1[[#This Row],[new_customers]]</f>
        <v>20.6</v>
      </c>
      <c r="I119" s="2">
        <f>Table1[[#This Row],[revenue]]/Table1[[#This Row],[total_customers]]</f>
        <v>0.92599076874104724</v>
      </c>
      <c r="J119" s="2">
        <f>F118+Table1[[#This Row],[new_customers]]-Table1[[#This Row],[total_customers]]</f>
        <v>28</v>
      </c>
      <c r="K119" s="2">
        <f>Table1[[#This Row],[lost_customers]]/F118</f>
        <v>2.2555179635894958E-3</v>
      </c>
      <c r="L119" s="2">
        <f>1/Table1[[#This Row],[churn_rate]]</f>
        <v>443.35714285714283</v>
      </c>
      <c r="M119" s="2">
        <f>Table1[[#This Row],[ARPU]]*Table1[[#This Row],[average_lifespan]]</f>
        <v>410.54462154112002</v>
      </c>
      <c r="N119" s="2">
        <f>Table1[[#This Row],[marketing_spend]]+Table1[[#This Row],[operating_expenses]]-Table1[[#This Row],[revenue]]</f>
        <v>10028</v>
      </c>
      <c r="O119" s="2">
        <f>IF(Table1[[#This Row],[burn_rate]]&gt;0,100000/Table1[[#This Row],[burn_rate]],"0")</f>
        <v>9.9720781810929395</v>
      </c>
      <c r="P119" s="2">
        <f>Table1[[#This Row],[LTV]]/Table1[[#This Row],[CAC]]</f>
        <v>19.929350560248544</v>
      </c>
    </row>
    <row r="120" spans="1:16" x14ac:dyDescent="0.3">
      <c r="A120" s="1">
        <v>40118</v>
      </c>
      <c r="B120" s="2">
        <v>27082</v>
      </c>
      <c r="C120" s="2">
        <v>5472</v>
      </c>
      <c r="D120" s="2">
        <v>14140</v>
      </c>
      <c r="E120" s="2">
        <v>91</v>
      </c>
      <c r="F120" s="2">
        <v>12629</v>
      </c>
      <c r="G120" s="3">
        <v>40118</v>
      </c>
      <c r="H120" s="2">
        <f>Table1[[#This Row],[marketing_spend]]/Table1[[#This Row],[new_customers]]</f>
        <v>60.131868131868131</v>
      </c>
      <c r="I120" s="2">
        <f>Table1[[#This Row],[revenue]]/Table1[[#This Row],[total_customers]]</f>
        <v>2.1444294876870695</v>
      </c>
      <c r="J120" s="2">
        <f>F119+Table1[[#This Row],[new_customers]]-Table1[[#This Row],[total_customers]]</f>
        <v>28</v>
      </c>
      <c r="K120" s="2">
        <f>Table1[[#This Row],[lost_customers]]/F119</f>
        <v>2.2282349196243831E-3</v>
      </c>
      <c r="L120" s="2">
        <f>1/Table1[[#This Row],[churn_rate]]</f>
        <v>448.78571428571433</v>
      </c>
      <c r="M120" s="2">
        <f>Table1[[#This Row],[ARPU]]*Table1[[#This Row],[average_lifespan]]</f>
        <v>962.38931936698998</v>
      </c>
      <c r="N120" s="2">
        <f>Table1[[#This Row],[marketing_spend]]+Table1[[#This Row],[operating_expenses]]-Table1[[#This Row],[revenue]]</f>
        <v>-7470</v>
      </c>
      <c r="O120" s="2" t="str">
        <f>IF(Table1[[#This Row],[burn_rate]]&gt;0,100000/Table1[[#This Row],[burn_rate]],"0")</f>
        <v>0</v>
      </c>
      <c r="P120" s="2">
        <f>Table1[[#This Row],[LTV]]/Table1[[#This Row],[CAC]]</f>
        <v>16.004646941227357</v>
      </c>
    </row>
    <row r="121" spans="1:16" x14ac:dyDescent="0.3">
      <c r="A121" s="1">
        <v>40148</v>
      </c>
      <c r="B121" s="2">
        <v>14737</v>
      </c>
      <c r="C121" s="2">
        <v>4969</v>
      </c>
      <c r="D121" s="2">
        <v>18837</v>
      </c>
      <c r="E121" s="2">
        <v>147</v>
      </c>
      <c r="F121" s="2">
        <v>12749</v>
      </c>
      <c r="G121" s="3">
        <v>40148</v>
      </c>
      <c r="H121" s="2">
        <f>Table1[[#This Row],[marketing_spend]]/Table1[[#This Row],[new_customers]]</f>
        <v>33.802721088435376</v>
      </c>
      <c r="I121" s="2">
        <f>Table1[[#This Row],[revenue]]/Table1[[#This Row],[total_customers]]</f>
        <v>1.1559337987293121</v>
      </c>
      <c r="J121" s="2">
        <f>F120+Table1[[#This Row],[new_customers]]-Table1[[#This Row],[total_customers]]</f>
        <v>27</v>
      </c>
      <c r="K121" s="2">
        <f>Table1[[#This Row],[lost_customers]]/F120</f>
        <v>2.1379364953678041E-3</v>
      </c>
      <c r="L121" s="2">
        <f>1/Table1[[#This Row],[churn_rate]]</f>
        <v>467.74074074074076</v>
      </c>
      <c r="M121" s="2">
        <f>Table1[[#This Row],[ARPU]]*Table1[[#This Row],[average_lifespan]]</f>
        <v>540.6773312649068</v>
      </c>
      <c r="N121" s="2">
        <f>Table1[[#This Row],[marketing_spend]]+Table1[[#This Row],[operating_expenses]]-Table1[[#This Row],[revenue]]</f>
        <v>9069</v>
      </c>
      <c r="O121" s="2">
        <f>IF(Table1[[#This Row],[burn_rate]]&gt;0,100000/Table1[[#This Row],[burn_rate]],"0")</f>
        <v>11.026574043444702</v>
      </c>
      <c r="P121" s="2">
        <f>Table1[[#This Row],[LTV]]/Table1[[#This Row],[CAC]]</f>
        <v>15.995083054123826</v>
      </c>
    </row>
    <row r="122" spans="1:16" x14ac:dyDescent="0.3">
      <c r="A122" s="1">
        <v>40179</v>
      </c>
      <c r="B122" s="2">
        <v>24555</v>
      </c>
      <c r="C122" s="2">
        <v>5028</v>
      </c>
      <c r="D122" s="2">
        <v>11716</v>
      </c>
      <c r="E122" s="2">
        <v>158</v>
      </c>
      <c r="F122" s="2">
        <v>12885</v>
      </c>
      <c r="G122" s="3">
        <v>40179</v>
      </c>
      <c r="H122" s="2">
        <f>Table1[[#This Row],[marketing_spend]]/Table1[[#This Row],[new_customers]]</f>
        <v>31.822784810126581</v>
      </c>
      <c r="I122" s="2">
        <f>Table1[[#This Row],[revenue]]/Table1[[#This Row],[total_customers]]</f>
        <v>1.9057043073341093</v>
      </c>
      <c r="J122" s="2">
        <f>F121+Table1[[#This Row],[new_customers]]-Table1[[#This Row],[total_customers]]</f>
        <v>22</v>
      </c>
      <c r="K122" s="2">
        <f>Table1[[#This Row],[lost_customers]]/F121</f>
        <v>1.7256255392579811E-3</v>
      </c>
      <c r="L122" s="2">
        <f>1/Table1[[#This Row],[churn_rate]]</f>
        <v>579.5</v>
      </c>
      <c r="M122" s="2">
        <f>Table1[[#This Row],[ARPU]]*Table1[[#This Row],[average_lifespan]]</f>
        <v>1104.3556461001165</v>
      </c>
      <c r="N122" s="2">
        <f>Table1[[#This Row],[marketing_spend]]+Table1[[#This Row],[operating_expenses]]-Table1[[#This Row],[revenue]]</f>
        <v>-7811</v>
      </c>
      <c r="O122" s="2" t="str">
        <f>IF(Table1[[#This Row],[burn_rate]]&gt;0,100000/Table1[[#This Row],[burn_rate]],"0")</f>
        <v>0</v>
      </c>
      <c r="P122" s="2">
        <f>Table1[[#This Row],[LTV]]/Table1[[#This Row],[CAC]]</f>
        <v>34.70329993711583</v>
      </c>
    </row>
    <row r="123" spans="1:16" x14ac:dyDescent="0.3">
      <c r="A123" s="1">
        <v>40210</v>
      </c>
      <c r="B123" s="2">
        <v>23877</v>
      </c>
      <c r="C123" s="2">
        <v>6797</v>
      </c>
      <c r="D123" s="2">
        <v>12481</v>
      </c>
      <c r="E123" s="2">
        <v>100</v>
      </c>
      <c r="F123" s="2">
        <v>12958</v>
      </c>
      <c r="G123" s="3">
        <v>40210</v>
      </c>
      <c r="H123" s="2">
        <f>Table1[[#This Row],[marketing_spend]]/Table1[[#This Row],[new_customers]]</f>
        <v>67.97</v>
      </c>
      <c r="I123" s="2">
        <f>Table1[[#This Row],[revenue]]/Table1[[#This Row],[total_customers]]</f>
        <v>1.8426454699799353</v>
      </c>
      <c r="J123" s="2">
        <f>F122+Table1[[#This Row],[new_customers]]-Table1[[#This Row],[total_customers]]</f>
        <v>27</v>
      </c>
      <c r="K123" s="2">
        <f>Table1[[#This Row],[lost_customers]]/F122</f>
        <v>2.0954598370197903E-3</v>
      </c>
      <c r="L123" s="2">
        <f>1/Table1[[#This Row],[churn_rate]]</f>
        <v>477.22222222222223</v>
      </c>
      <c r="M123" s="2">
        <f>Table1[[#This Row],[ARPU]]*Table1[[#This Row],[average_lifespan]]</f>
        <v>879.35136595153574</v>
      </c>
      <c r="N123" s="2">
        <f>Table1[[#This Row],[marketing_spend]]+Table1[[#This Row],[operating_expenses]]-Table1[[#This Row],[revenue]]</f>
        <v>-4599</v>
      </c>
      <c r="O123" s="2" t="str">
        <f>IF(Table1[[#This Row],[burn_rate]]&gt;0,100000/Table1[[#This Row],[burn_rate]],"0")</f>
        <v>0</v>
      </c>
      <c r="P123" s="2">
        <f>Table1[[#This Row],[LTV]]/Table1[[#This Row],[CAC]]</f>
        <v>12.937345386958008</v>
      </c>
    </row>
    <row r="124" spans="1:16" x14ac:dyDescent="0.3">
      <c r="A124" s="1">
        <v>40238</v>
      </c>
      <c r="B124" s="2">
        <v>10854</v>
      </c>
      <c r="C124" s="2">
        <v>4681</v>
      </c>
      <c r="D124" s="2">
        <v>15898</v>
      </c>
      <c r="E124" s="2">
        <v>134</v>
      </c>
      <c r="F124" s="2">
        <v>13067</v>
      </c>
      <c r="G124" s="3">
        <v>40238</v>
      </c>
      <c r="H124" s="2">
        <f>Table1[[#This Row],[marketing_spend]]/Table1[[#This Row],[new_customers]]</f>
        <v>34.932835820895519</v>
      </c>
      <c r="I124" s="2">
        <f>Table1[[#This Row],[revenue]]/Table1[[#This Row],[total_customers]]</f>
        <v>0.83064207545725877</v>
      </c>
      <c r="J124" s="2">
        <f>F123+Table1[[#This Row],[new_customers]]-Table1[[#This Row],[total_customers]]</f>
        <v>25</v>
      </c>
      <c r="K124" s="2">
        <f>Table1[[#This Row],[lost_customers]]/F123</f>
        <v>1.9293100787158512E-3</v>
      </c>
      <c r="L124" s="2">
        <f>1/Table1[[#This Row],[churn_rate]]</f>
        <v>518.32000000000005</v>
      </c>
      <c r="M124" s="2">
        <f>Table1[[#This Row],[ARPU]]*Table1[[#This Row],[average_lifespan]]</f>
        <v>430.53840055100642</v>
      </c>
      <c r="N124" s="2">
        <f>Table1[[#This Row],[marketing_spend]]+Table1[[#This Row],[operating_expenses]]-Table1[[#This Row],[revenue]]</f>
        <v>9725</v>
      </c>
      <c r="O124" s="2">
        <f>IF(Table1[[#This Row],[burn_rate]]&gt;0,100000/Table1[[#This Row],[burn_rate]],"0")</f>
        <v>10.282776349614396</v>
      </c>
      <c r="P124" s="2">
        <f>Table1[[#This Row],[LTV]]/Table1[[#This Row],[CAC]]</f>
        <v>12.324748061062778</v>
      </c>
    </row>
    <row r="125" spans="1:16" x14ac:dyDescent="0.3">
      <c r="A125" s="1">
        <v>40269</v>
      </c>
      <c r="B125" s="2">
        <v>15855</v>
      </c>
      <c r="C125" s="2">
        <v>5629</v>
      </c>
      <c r="D125" s="2">
        <v>14548</v>
      </c>
      <c r="E125" s="2">
        <v>176</v>
      </c>
      <c r="F125" s="2">
        <v>13224</v>
      </c>
      <c r="G125" s="3">
        <v>40269</v>
      </c>
      <c r="H125" s="2">
        <f>Table1[[#This Row],[marketing_spend]]/Table1[[#This Row],[new_customers]]</f>
        <v>31.982954545454547</v>
      </c>
      <c r="I125" s="2">
        <f>Table1[[#This Row],[revenue]]/Table1[[#This Row],[total_customers]]</f>
        <v>1.1989564428312161</v>
      </c>
      <c r="J125" s="2">
        <f>F124+Table1[[#This Row],[new_customers]]-Table1[[#This Row],[total_customers]]</f>
        <v>19</v>
      </c>
      <c r="K125" s="2">
        <f>Table1[[#This Row],[lost_customers]]/F124</f>
        <v>1.4540445396801101E-3</v>
      </c>
      <c r="L125" s="2">
        <f>1/Table1[[#This Row],[churn_rate]]</f>
        <v>687.73684210526324</v>
      </c>
      <c r="M125" s="2">
        <f>Table1[[#This Row],[ARPU]]*Table1[[#This Row],[average_lifespan]]</f>
        <v>824.56651781450012</v>
      </c>
      <c r="N125" s="2">
        <f>Table1[[#This Row],[marketing_spend]]+Table1[[#This Row],[operating_expenses]]-Table1[[#This Row],[revenue]]</f>
        <v>4322</v>
      </c>
      <c r="O125" s="2">
        <f>IF(Table1[[#This Row],[burn_rate]]&gt;0,100000/Table1[[#This Row],[burn_rate]],"0")</f>
        <v>23.137436372049976</v>
      </c>
      <c r="P125" s="2">
        <f>Table1[[#This Row],[LTV]]/Table1[[#This Row],[CAC]]</f>
        <v>25.781436691304318</v>
      </c>
    </row>
    <row r="126" spans="1:16" x14ac:dyDescent="0.3">
      <c r="A126" s="1">
        <v>40299</v>
      </c>
      <c r="B126" s="2">
        <v>17392</v>
      </c>
      <c r="C126" s="2">
        <v>6225</v>
      </c>
      <c r="D126" s="2">
        <v>10293</v>
      </c>
      <c r="E126" s="2">
        <v>70</v>
      </c>
      <c r="F126" s="2">
        <v>13268</v>
      </c>
      <c r="G126" s="3">
        <v>40299</v>
      </c>
      <c r="H126" s="2">
        <f>Table1[[#This Row],[marketing_spend]]/Table1[[#This Row],[new_customers]]</f>
        <v>88.928571428571431</v>
      </c>
      <c r="I126" s="2">
        <f>Table1[[#This Row],[revenue]]/Table1[[#This Row],[total_customers]]</f>
        <v>1.3108230328610191</v>
      </c>
      <c r="J126" s="2">
        <f>F125+Table1[[#This Row],[new_customers]]-Table1[[#This Row],[total_customers]]</f>
        <v>26</v>
      </c>
      <c r="K126" s="2">
        <f>Table1[[#This Row],[lost_customers]]/F125</f>
        <v>1.9661222020568663E-3</v>
      </c>
      <c r="L126" s="2">
        <f>1/Table1[[#This Row],[churn_rate]]</f>
        <v>508.61538461538464</v>
      </c>
      <c r="M126" s="2">
        <f>Table1[[#This Row],[ARPU]]*Table1[[#This Row],[average_lifespan]]</f>
        <v>666.70476102131215</v>
      </c>
      <c r="N126" s="2">
        <f>Table1[[#This Row],[marketing_spend]]+Table1[[#This Row],[operating_expenses]]-Table1[[#This Row],[revenue]]</f>
        <v>-874</v>
      </c>
      <c r="O126" s="2" t="str">
        <f>IF(Table1[[#This Row],[burn_rate]]&gt;0,100000/Table1[[#This Row],[burn_rate]],"0")</f>
        <v>0</v>
      </c>
      <c r="P126" s="2">
        <f>Table1[[#This Row],[LTV]]/Table1[[#This Row],[CAC]]</f>
        <v>7.4970816500388517</v>
      </c>
    </row>
    <row r="127" spans="1:16" x14ac:dyDescent="0.3">
      <c r="A127" s="1">
        <v>40330</v>
      </c>
      <c r="B127" s="2">
        <v>23949</v>
      </c>
      <c r="C127" s="2">
        <v>5067</v>
      </c>
      <c r="D127" s="2">
        <v>12837</v>
      </c>
      <c r="E127" s="2">
        <v>93</v>
      </c>
      <c r="F127" s="2">
        <v>13351</v>
      </c>
      <c r="G127" s="3">
        <v>40330</v>
      </c>
      <c r="H127" s="2">
        <f>Table1[[#This Row],[marketing_spend]]/Table1[[#This Row],[new_customers]]</f>
        <v>54.483870967741936</v>
      </c>
      <c r="I127" s="2">
        <f>Table1[[#This Row],[revenue]]/Table1[[#This Row],[total_customers]]</f>
        <v>1.7937982173619953</v>
      </c>
      <c r="J127" s="2">
        <f>F126+Table1[[#This Row],[new_customers]]-Table1[[#This Row],[total_customers]]</f>
        <v>10</v>
      </c>
      <c r="K127" s="2">
        <f>Table1[[#This Row],[lost_customers]]/F126</f>
        <v>7.536930961712391E-4</v>
      </c>
      <c r="L127" s="2">
        <f>1/Table1[[#This Row],[churn_rate]]</f>
        <v>1326.8</v>
      </c>
      <c r="M127" s="2">
        <f>Table1[[#This Row],[ARPU]]*Table1[[#This Row],[average_lifespan]]</f>
        <v>2380.0114747958951</v>
      </c>
      <c r="N127" s="2">
        <f>Table1[[#This Row],[marketing_spend]]+Table1[[#This Row],[operating_expenses]]-Table1[[#This Row],[revenue]]</f>
        <v>-6045</v>
      </c>
      <c r="O127" s="2" t="str">
        <f>IF(Table1[[#This Row],[burn_rate]]&gt;0,100000/Table1[[#This Row],[burn_rate]],"0")</f>
        <v>0</v>
      </c>
      <c r="P127" s="2">
        <f>Table1[[#This Row],[LTV]]/Table1[[#This Row],[CAC]]</f>
        <v>43.682863066117669</v>
      </c>
    </row>
    <row r="128" spans="1:16" x14ac:dyDescent="0.3">
      <c r="A128" s="1">
        <v>40360</v>
      </c>
      <c r="B128" s="2">
        <v>28091</v>
      </c>
      <c r="C128" s="2">
        <v>3386</v>
      </c>
      <c r="D128" s="2">
        <v>15758</v>
      </c>
      <c r="E128" s="2">
        <v>188</v>
      </c>
      <c r="F128" s="2">
        <v>13518</v>
      </c>
      <c r="G128" s="3">
        <v>40360</v>
      </c>
      <c r="H128" s="2">
        <f>Table1[[#This Row],[marketing_spend]]/Table1[[#This Row],[new_customers]]</f>
        <v>18.01063829787234</v>
      </c>
      <c r="I128" s="2">
        <f>Table1[[#This Row],[revenue]]/Table1[[#This Row],[total_customers]]</f>
        <v>2.0780440893623315</v>
      </c>
      <c r="J128" s="2">
        <f>F127+Table1[[#This Row],[new_customers]]-Table1[[#This Row],[total_customers]]</f>
        <v>21</v>
      </c>
      <c r="K128" s="2">
        <f>Table1[[#This Row],[lost_customers]]/F127</f>
        <v>1.5729158864504532E-3</v>
      </c>
      <c r="L128" s="2">
        <f>1/Table1[[#This Row],[churn_rate]]</f>
        <v>635.7619047619047</v>
      </c>
      <c r="M128" s="2">
        <f>Table1[[#This Row],[ARPU]]*Table1[[#This Row],[average_lifespan]]</f>
        <v>1321.1412684322136</v>
      </c>
      <c r="N128" s="2">
        <f>Table1[[#This Row],[marketing_spend]]+Table1[[#This Row],[operating_expenses]]-Table1[[#This Row],[revenue]]</f>
        <v>-8947</v>
      </c>
      <c r="O128" s="2" t="str">
        <f>IF(Table1[[#This Row],[burn_rate]]&gt;0,100000/Table1[[#This Row],[burn_rate]],"0")</f>
        <v>0</v>
      </c>
      <c r="P128" s="2">
        <f>Table1[[#This Row],[LTV]]/Table1[[#This Row],[CAC]]</f>
        <v>73.353384071251085</v>
      </c>
    </row>
    <row r="129" spans="1:16" x14ac:dyDescent="0.3">
      <c r="A129" s="1">
        <v>40391</v>
      </c>
      <c r="B129" s="2">
        <v>15791</v>
      </c>
      <c r="C129" s="2">
        <v>5776</v>
      </c>
      <c r="D129" s="2">
        <v>18900</v>
      </c>
      <c r="E129" s="2">
        <v>152</v>
      </c>
      <c r="F129" s="2">
        <v>13656</v>
      </c>
      <c r="G129" s="3">
        <v>40391</v>
      </c>
      <c r="H129" s="2">
        <f>Table1[[#This Row],[marketing_spend]]/Table1[[#This Row],[new_customers]]</f>
        <v>38</v>
      </c>
      <c r="I129" s="2">
        <f>Table1[[#This Row],[revenue]]/Table1[[#This Row],[total_customers]]</f>
        <v>1.1563415348564734</v>
      </c>
      <c r="J129" s="2">
        <f>F128+Table1[[#This Row],[new_customers]]-Table1[[#This Row],[total_customers]]</f>
        <v>14</v>
      </c>
      <c r="K129" s="2">
        <f>Table1[[#This Row],[lost_customers]]/F128</f>
        <v>1.0356561621541649E-3</v>
      </c>
      <c r="L129" s="2">
        <f>1/Table1[[#This Row],[churn_rate]]</f>
        <v>965.57142857142844</v>
      </c>
      <c r="M129" s="2">
        <f>Table1[[#This Row],[ARPU]]*Table1[[#This Row],[average_lifespan]]</f>
        <v>1116.5303477278433</v>
      </c>
      <c r="N129" s="2">
        <f>Table1[[#This Row],[marketing_spend]]+Table1[[#This Row],[operating_expenses]]-Table1[[#This Row],[revenue]]</f>
        <v>8885</v>
      </c>
      <c r="O129" s="2">
        <f>IF(Table1[[#This Row],[burn_rate]]&gt;0,100000/Table1[[#This Row],[burn_rate]],"0")</f>
        <v>11.254924029262803</v>
      </c>
      <c r="P129" s="2">
        <f>Table1[[#This Row],[LTV]]/Table1[[#This Row],[CAC]]</f>
        <v>29.382377571785348</v>
      </c>
    </row>
    <row r="130" spans="1:16" x14ac:dyDescent="0.3">
      <c r="A130" s="1">
        <v>40422</v>
      </c>
      <c r="B130" s="2">
        <v>14931</v>
      </c>
      <c r="C130" s="2">
        <v>4866</v>
      </c>
      <c r="D130" s="2">
        <v>14793</v>
      </c>
      <c r="E130" s="2">
        <v>117</v>
      </c>
      <c r="F130" s="2">
        <v>13760</v>
      </c>
      <c r="G130" s="3">
        <v>40422</v>
      </c>
      <c r="H130" s="2">
        <f>Table1[[#This Row],[marketing_spend]]/Table1[[#This Row],[new_customers]]</f>
        <v>41.589743589743591</v>
      </c>
      <c r="I130" s="2">
        <f>Table1[[#This Row],[revenue]]/Table1[[#This Row],[total_customers]]</f>
        <v>1.0851017441860464</v>
      </c>
      <c r="J130" s="2">
        <f>F129+Table1[[#This Row],[new_customers]]-Table1[[#This Row],[total_customers]]</f>
        <v>13</v>
      </c>
      <c r="K130" s="2">
        <f>Table1[[#This Row],[lost_customers]]/F129</f>
        <v>9.5196250732278848E-4</v>
      </c>
      <c r="L130" s="2">
        <f>1/Table1[[#This Row],[churn_rate]]</f>
        <v>1050.4615384615386</v>
      </c>
      <c r="M130" s="2">
        <f>Table1[[#This Row],[ARPU]]*Table1[[#This Row],[average_lifespan]]</f>
        <v>1139.8576475849732</v>
      </c>
      <c r="N130" s="2">
        <f>Table1[[#This Row],[marketing_spend]]+Table1[[#This Row],[operating_expenses]]-Table1[[#This Row],[revenue]]</f>
        <v>4728</v>
      </c>
      <c r="O130" s="2">
        <f>IF(Table1[[#This Row],[burn_rate]]&gt;0,100000/Table1[[#This Row],[burn_rate]],"0")</f>
        <v>21.150592216582066</v>
      </c>
      <c r="P130" s="2">
        <f>Table1[[#This Row],[LTV]]/Table1[[#This Row],[CAC]]</f>
        <v>27.407181415421672</v>
      </c>
    </row>
    <row r="131" spans="1:16" x14ac:dyDescent="0.3">
      <c r="A131" s="1">
        <v>40452</v>
      </c>
      <c r="B131" s="2">
        <v>29894</v>
      </c>
      <c r="C131" s="2">
        <v>6788</v>
      </c>
      <c r="D131" s="2">
        <v>15638</v>
      </c>
      <c r="E131" s="2">
        <v>178</v>
      </c>
      <c r="F131" s="2">
        <v>13924</v>
      </c>
      <c r="G131" s="3">
        <v>40452</v>
      </c>
      <c r="H131" s="2">
        <f>Table1[[#This Row],[marketing_spend]]/Table1[[#This Row],[new_customers]]</f>
        <v>38.134831460674157</v>
      </c>
      <c r="I131" s="2">
        <f>Table1[[#This Row],[revenue]]/Table1[[#This Row],[total_customers]]</f>
        <v>2.1469405343292158</v>
      </c>
      <c r="J131" s="2">
        <f>F130+Table1[[#This Row],[new_customers]]-Table1[[#This Row],[total_customers]]</f>
        <v>14</v>
      </c>
      <c r="K131" s="2">
        <f>Table1[[#This Row],[lost_customers]]/F130</f>
        <v>1.0174418604651163E-3</v>
      </c>
      <c r="L131" s="2">
        <f>1/Table1[[#This Row],[churn_rate]]</f>
        <v>982.85714285714289</v>
      </c>
      <c r="M131" s="2">
        <f>Table1[[#This Row],[ARPU]]*Table1[[#This Row],[average_lifespan]]</f>
        <v>2110.1358394550007</v>
      </c>
      <c r="N131" s="2">
        <f>Table1[[#This Row],[marketing_spend]]+Table1[[#This Row],[operating_expenses]]-Table1[[#This Row],[revenue]]</f>
        <v>-7468</v>
      </c>
      <c r="O131" s="2" t="str">
        <f>IF(Table1[[#This Row],[burn_rate]]&gt;0,100000/Table1[[#This Row],[burn_rate]],"0")</f>
        <v>0</v>
      </c>
      <c r="P131" s="2">
        <f>Table1[[#This Row],[LTV]]/Table1[[#This Row],[CAC]]</f>
        <v>55.333556190776392</v>
      </c>
    </row>
    <row r="132" spans="1:16" x14ac:dyDescent="0.3">
      <c r="A132" s="1">
        <v>40483</v>
      </c>
      <c r="B132" s="2">
        <v>10202</v>
      </c>
      <c r="C132" s="2">
        <v>5363</v>
      </c>
      <c r="D132" s="2">
        <v>15993</v>
      </c>
      <c r="E132" s="2">
        <v>141</v>
      </c>
      <c r="F132" s="2">
        <v>14050</v>
      </c>
      <c r="G132" s="3">
        <v>40483</v>
      </c>
      <c r="H132" s="2">
        <f>Table1[[#This Row],[marketing_spend]]/Table1[[#This Row],[new_customers]]</f>
        <v>38.035460992907801</v>
      </c>
      <c r="I132" s="2">
        <f>Table1[[#This Row],[revenue]]/Table1[[#This Row],[total_customers]]</f>
        <v>0.72612099644128114</v>
      </c>
      <c r="J132" s="2">
        <f>F131+Table1[[#This Row],[new_customers]]-Table1[[#This Row],[total_customers]]</f>
        <v>15</v>
      </c>
      <c r="K132" s="2">
        <f>Table1[[#This Row],[lost_customers]]/F131</f>
        <v>1.0772766446423441E-3</v>
      </c>
      <c r="L132" s="2">
        <f>1/Table1[[#This Row],[churn_rate]]</f>
        <v>928.26666666666665</v>
      </c>
      <c r="M132" s="2">
        <f>Table1[[#This Row],[ARPU]]*Table1[[#This Row],[average_lifespan]]</f>
        <v>674.0339169632266</v>
      </c>
      <c r="N132" s="2">
        <f>Table1[[#This Row],[marketing_spend]]+Table1[[#This Row],[operating_expenses]]-Table1[[#This Row],[revenue]]</f>
        <v>11154</v>
      </c>
      <c r="O132" s="2">
        <f>IF(Table1[[#This Row],[burn_rate]]&gt;0,100000/Table1[[#This Row],[burn_rate]],"0")</f>
        <v>8.9653935807781959</v>
      </c>
      <c r="P132" s="2">
        <f>Table1[[#This Row],[LTV]]/Table1[[#This Row],[CAC]]</f>
        <v>17.721197518518544</v>
      </c>
    </row>
    <row r="133" spans="1:16" x14ac:dyDescent="0.3">
      <c r="A133" s="1">
        <v>40513</v>
      </c>
      <c r="B133" s="2">
        <v>21447</v>
      </c>
      <c r="C133" s="2">
        <v>6889</v>
      </c>
      <c r="D133" s="2">
        <v>14007</v>
      </c>
      <c r="E133" s="2">
        <v>73</v>
      </c>
      <c r="F133" s="2">
        <v>14103</v>
      </c>
      <c r="G133" s="3">
        <v>40513</v>
      </c>
      <c r="H133" s="2">
        <f>Table1[[#This Row],[marketing_spend]]/Table1[[#This Row],[new_customers]]</f>
        <v>94.369863013698634</v>
      </c>
      <c r="I133" s="2">
        <f>Table1[[#This Row],[revenue]]/Table1[[#This Row],[total_customers]]</f>
        <v>1.520740268028079</v>
      </c>
      <c r="J133" s="2">
        <f>F132+Table1[[#This Row],[new_customers]]-Table1[[#This Row],[total_customers]]</f>
        <v>20</v>
      </c>
      <c r="K133" s="2">
        <f>Table1[[#This Row],[lost_customers]]/F132</f>
        <v>1.4234875444839859E-3</v>
      </c>
      <c r="L133" s="2">
        <f>1/Table1[[#This Row],[churn_rate]]</f>
        <v>702.5</v>
      </c>
      <c r="M133" s="2">
        <f>Table1[[#This Row],[ARPU]]*Table1[[#This Row],[average_lifespan]]</f>
        <v>1068.3200382897255</v>
      </c>
      <c r="N133" s="2">
        <f>Table1[[#This Row],[marketing_spend]]+Table1[[#This Row],[operating_expenses]]-Table1[[#This Row],[revenue]]</f>
        <v>-551</v>
      </c>
      <c r="O133" s="2" t="str">
        <f>IF(Table1[[#This Row],[burn_rate]]&gt;0,100000/Table1[[#This Row],[burn_rate]],"0")</f>
        <v>0</v>
      </c>
      <c r="P133" s="2">
        <f>Table1[[#This Row],[LTV]]/Table1[[#This Row],[CAC]]</f>
        <v>11.320563622463341</v>
      </c>
    </row>
    <row r="134" spans="1:16" x14ac:dyDescent="0.3">
      <c r="A134" s="1">
        <v>40544</v>
      </c>
      <c r="B134" s="2">
        <v>22688</v>
      </c>
      <c r="C134" s="2">
        <v>6124</v>
      </c>
      <c r="D134" s="2">
        <v>13542</v>
      </c>
      <c r="E134" s="2">
        <v>174</v>
      </c>
      <c r="F134" s="2">
        <v>14250</v>
      </c>
      <c r="G134" s="3">
        <v>40544</v>
      </c>
      <c r="H134" s="2">
        <f>Table1[[#This Row],[marketing_spend]]/Table1[[#This Row],[new_customers]]</f>
        <v>35.195402298850574</v>
      </c>
      <c r="I134" s="2">
        <f>Table1[[#This Row],[revenue]]/Table1[[#This Row],[total_customers]]</f>
        <v>1.592140350877193</v>
      </c>
      <c r="J134" s="2">
        <f>F133+Table1[[#This Row],[new_customers]]-Table1[[#This Row],[total_customers]]</f>
        <v>27</v>
      </c>
      <c r="K134" s="2">
        <f>Table1[[#This Row],[lost_customers]]/F133</f>
        <v>1.9144862795149968E-3</v>
      </c>
      <c r="L134" s="2">
        <f>1/Table1[[#This Row],[churn_rate]]</f>
        <v>522.33333333333337</v>
      </c>
      <c r="M134" s="2">
        <f>Table1[[#This Row],[ARPU]]*Table1[[#This Row],[average_lifespan]]</f>
        <v>831.62797660818717</v>
      </c>
      <c r="N134" s="2">
        <f>Table1[[#This Row],[marketing_spend]]+Table1[[#This Row],[operating_expenses]]-Table1[[#This Row],[revenue]]</f>
        <v>-3022</v>
      </c>
      <c r="O134" s="2" t="str">
        <f>IF(Table1[[#This Row],[burn_rate]]&gt;0,100000/Table1[[#This Row],[burn_rate]],"0")</f>
        <v>0</v>
      </c>
      <c r="P134" s="2">
        <f>Table1[[#This Row],[LTV]]/Table1[[#This Row],[CAC]]</f>
        <v>23.628881111989642</v>
      </c>
    </row>
    <row r="135" spans="1:16" x14ac:dyDescent="0.3">
      <c r="A135" s="1">
        <v>40575</v>
      </c>
      <c r="B135" s="2">
        <v>14389</v>
      </c>
      <c r="C135" s="2">
        <v>2148</v>
      </c>
      <c r="D135" s="2">
        <v>17092</v>
      </c>
      <c r="E135" s="2">
        <v>190</v>
      </c>
      <c r="F135" s="2">
        <v>14429</v>
      </c>
      <c r="G135" s="3">
        <v>40575</v>
      </c>
      <c r="H135" s="2">
        <f>Table1[[#This Row],[marketing_spend]]/Table1[[#This Row],[new_customers]]</f>
        <v>11.305263157894737</v>
      </c>
      <c r="I135" s="2">
        <f>Table1[[#This Row],[revenue]]/Table1[[#This Row],[total_customers]]</f>
        <v>0.99722780511469955</v>
      </c>
      <c r="J135" s="2">
        <f>F134+Table1[[#This Row],[new_customers]]-Table1[[#This Row],[total_customers]]</f>
        <v>11</v>
      </c>
      <c r="K135" s="2">
        <f>Table1[[#This Row],[lost_customers]]/F134</f>
        <v>7.7192982456140351E-4</v>
      </c>
      <c r="L135" s="2">
        <f>1/Table1[[#This Row],[churn_rate]]</f>
        <v>1295.4545454545455</v>
      </c>
      <c r="M135" s="2">
        <f>Table1[[#This Row],[ARPU]]*Table1[[#This Row],[average_lifespan]]</f>
        <v>1291.8632929894973</v>
      </c>
      <c r="N135" s="2">
        <f>Table1[[#This Row],[marketing_spend]]+Table1[[#This Row],[operating_expenses]]-Table1[[#This Row],[revenue]]</f>
        <v>4851</v>
      </c>
      <c r="O135" s="2">
        <f>IF(Table1[[#This Row],[burn_rate]]&gt;0,100000/Table1[[#This Row],[burn_rate]],"0")</f>
        <v>20.614306328592043</v>
      </c>
      <c r="P135" s="2">
        <f>Table1[[#This Row],[LTV]]/Table1[[#This Row],[CAC]]</f>
        <v>114.27096167039315</v>
      </c>
    </row>
    <row r="136" spans="1:16" x14ac:dyDescent="0.3">
      <c r="A136" s="1">
        <v>40603</v>
      </c>
      <c r="B136" s="2">
        <v>12327</v>
      </c>
      <c r="C136" s="2">
        <v>5850</v>
      </c>
      <c r="D136" s="2">
        <v>19276</v>
      </c>
      <c r="E136" s="2">
        <v>160</v>
      </c>
      <c r="F136" s="2">
        <v>14566</v>
      </c>
      <c r="G136" s="3">
        <v>40603</v>
      </c>
      <c r="H136" s="2">
        <f>Table1[[#This Row],[marketing_spend]]/Table1[[#This Row],[new_customers]]</f>
        <v>36.5625</v>
      </c>
      <c r="I136" s="2">
        <f>Table1[[#This Row],[revenue]]/Table1[[#This Row],[total_customers]]</f>
        <v>0.84628587120692023</v>
      </c>
      <c r="J136" s="2">
        <f>F135+Table1[[#This Row],[new_customers]]-Table1[[#This Row],[total_customers]]</f>
        <v>23</v>
      </c>
      <c r="K136" s="2">
        <f>Table1[[#This Row],[lost_customers]]/F135</f>
        <v>1.594012059047751E-3</v>
      </c>
      <c r="L136" s="2">
        <f>1/Table1[[#This Row],[churn_rate]]</f>
        <v>627.3478260869565</v>
      </c>
      <c r="M136" s="2">
        <f>Table1[[#This Row],[ARPU]]*Table1[[#This Row],[average_lifespan]]</f>
        <v>530.91560154976742</v>
      </c>
      <c r="N136" s="2">
        <f>Table1[[#This Row],[marketing_spend]]+Table1[[#This Row],[operating_expenses]]-Table1[[#This Row],[revenue]]</f>
        <v>12799</v>
      </c>
      <c r="O136" s="2">
        <f>IF(Table1[[#This Row],[burn_rate]]&gt;0,100000/Table1[[#This Row],[burn_rate]],"0")</f>
        <v>7.8131103992499416</v>
      </c>
      <c r="P136" s="2">
        <f>Table1[[#This Row],[LTV]]/Table1[[#This Row],[CAC]]</f>
        <v>14.520768589395349</v>
      </c>
    </row>
    <row r="137" spans="1:16" x14ac:dyDescent="0.3">
      <c r="A137" s="1">
        <v>40634</v>
      </c>
      <c r="B137" s="2">
        <v>18004</v>
      </c>
      <c r="C137" s="2">
        <v>4058</v>
      </c>
      <c r="D137" s="2">
        <v>14356</v>
      </c>
      <c r="E137" s="2">
        <v>147</v>
      </c>
      <c r="F137" s="2">
        <v>14700</v>
      </c>
      <c r="G137" s="3">
        <v>40634</v>
      </c>
      <c r="H137" s="2">
        <f>Table1[[#This Row],[marketing_spend]]/Table1[[#This Row],[new_customers]]</f>
        <v>27.605442176870749</v>
      </c>
      <c r="I137" s="2">
        <f>Table1[[#This Row],[revenue]]/Table1[[#This Row],[total_customers]]</f>
        <v>1.2247619047619047</v>
      </c>
      <c r="J137" s="2">
        <f>F136+Table1[[#This Row],[new_customers]]-Table1[[#This Row],[total_customers]]</f>
        <v>13</v>
      </c>
      <c r="K137" s="2">
        <f>Table1[[#This Row],[lost_customers]]/F136</f>
        <v>8.9248935878072225E-4</v>
      </c>
      <c r="L137" s="2">
        <f>1/Table1[[#This Row],[churn_rate]]</f>
        <v>1120.4615384615383</v>
      </c>
      <c r="M137" s="2">
        <f>Table1[[#This Row],[ARPU]]*Table1[[#This Row],[average_lifespan]]</f>
        <v>1372.2986080586079</v>
      </c>
      <c r="N137" s="2">
        <f>Table1[[#This Row],[marketing_spend]]+Table1[[#This Row],[operating_expenses]]-Table1[[#This Row],[revenue]]</f>
        <v>410</v>
      </c>
      <c r="O137" s="2">
        <f>IF(Table1[[#This Row],[burn_rate]]&gt;0,100000/Table1[[#This Row],[burn_rate]],"0")</f>
        <v>243.90243902439025</v>
      </c>
      <c r="P137" s="2">
        <f>Table1[[#This Row],[LTV]]/Table1[[#This Row],[CAC]]</f>
        <v>49.711161997194516</v>
      </c>
    </row>
    <row r="138" spans="1:16" x14ac:dyDescent="0.3">
      <c r="A138" s="1">
        <v>40664</v>
      </c>
      <c r="B138" s="2">
        <v>29315</v>
      </c>
      <c r="C138" s="2">
        <v>3136</v>
      </c>
      <c r="D138" s="2">
        <v>18201</v>
      </c>
      <c r="E138" s="2">
        <v>188</v>
      </c>
      <c r="F138" s="2">
        <v>14866</v>
      </c>
      <c r="G138" s="3">
        <v>40664</v>
      </c>
      <c r="H138" s="2">
        <f>Table1[[#This Row],[marketing_spend]]/Table1[[#This Row],[new_customers]]</f>
        <v>16.680851063829788</v>
      </c>
      <c r="I138" s="2">
        <f>Table1[[#This Row],[revenue]]/Table1[[#This Row],[total_customers]]</f>
        <v>1.9719494147719629</v>
      </c>
      <c r="J138" s="2">
        <f>F137+Table1[[#This Row],[new_customers]]-Table1[[#This Row],[total_customers]]</f>
        <v>22</v>
      </c>
      <c r="K138" s="2">
        <f>Table1[[#This Row],[lost_customers]]/F137</f>
        <v>1.4965986394557824E-3</v>
      </c>
      <c r="L138" s="2">
        <f>1/Table1[[#This Row],[churn_rate]]</f>
        <v>668.18181818181813</v>
      </c>
      <c r="M138" s="2">
        <f>Table1[[#This Row],[ARPU]]*Table1[[#This Row],[average_lifespan]]</f>
        <v>1317.6207453249024</v>
      </c>
      <c r="N138" s="2">
        <f>Table1[[#This Row],[marketing_spend]]+Table1[[#This Row],[operating_expenses]]-Table1[[#This Row],[revenue]]</f>
        <v>-7978</v>
      </c>
      <c r="O138" s="2" t="str">
        <f>IF(Table1[[#This Row],[burn_rate]]&gt;0,100000/Table1[[#This Row],[burn_rate]],"0")</f>
        <v>0</v>
      </c>
      <c r="P138" s="2">
        <f>Table1[[#This Row],[LTV]]/Table1[[#This Row],[CAC]]</f>
        <v>78.99001917126327</v>
      </c>
    </row>
    <row r="139" spans="1:16" x14ac:dyDescent="0.3">
      <c r="A139" s="1">
        <v>40695</v>
      </c>
      <c r="B139" s="2">
        <v>17777</v>
      </c>
      <c r="C139" s="2">
        <v>2186</v>
      </c>
      <c r="D139" s="2">
        <v>16433</v>
      </c>
      <c r="E139" s="2">
        <v>66</v>
      </c>
      <c r="F139" s="2">
        <v>14919</v>
      </c>
      <c r="G139" s="3">
        <v>40695</v>
      </c>
      <c r="H139" s="2">
        <f>Table1[[#This Row],[marketing_spend]]/Table1[[#This Row],[new_customers]]</f>
        <v>33.121212121212125</v>
      </c>
      <c r="I139" s="2">
        <f>Table1[[#This Row],[revenue]]/Table1[[#This Row],[total_customers]]</f>
        <v>1.1915677994503653</v>
      </c>
      <c r="J139" s="2">
        <f>F138+Table1[[#This Row],[new_customers]]-Table1[[#This Row],[total_customers]]</f>
        <v>13</v>
      </c>
      <c r="K139" s="2">
        <f>Table1[[#This Row],[lost_customers]]/F138</f>
        <v>8.7447867617381945E-4</v>
      </c>
      <c r="L139" s="2">
        <f>1/Table1[[#This Row],[churn_rate]]</f>
        <v>1143.5384615384614</v>
      </c>
      <c r="M139" s="2">
        <f>Table1[[#This Row],[ARPU]]*Table1[[#This Row],[average_lifespan]]</f>
        <v>1362.6036082022406</v>
      </c>
      <c r="N139" s="2">
        <f>Table1[[#This Row],[marketing_spend]]+Table1[[#This Row],[operating_expenses]]-Table1[[#This Row],[revenue]]</f>
        <v>842</v>
      </c>
      <c r="O139" s="2">
        <f>IF(Table1[[#This Row],[burn_rate]]&gt;0,100000/Table1[[#This Row],[burn_rate]],"0")</f>
        <v>118.76484560570071</v>
      </c>
      <c r="P139" s="2">
        <f>Table1[[#This Row],[LTV]]/Table1[[#This Row],[CAC]]</f>
        <v>41.1399076584391</v>
      </c>
    </row>
    <row r="140" spans="1:16" x14ac:dyDescent="0.3">
      <c r="A140" s="1">
        <v>40725</v>
      </c>
      <c r="B140" s="2">
        <v>10197</v>
      </c>
      <c r="C140" s="2">
        <v>4854</v>
      </c>
      <c r="D140" s="2">
        <v>15380</v>
      </c>
      <c r="E140" s="2">
        <v>148</v>
      </c>
      <c r="F140" s="2">
        <v>15043</v>
      </c>
      <c r="G140" s="3">
        <v>40725</v>
      </c>
      <c r="H140" s="2">
        <f>Table1[[#This Row],[marketing_spend]]/Table1[[#This Row],[new_customers]]</f>
        <v>32.797297297297298</v>
      </c>
      <c r="I140" s="2">
        <f>Table1[[#This Row],[revenue]]/Table1[[#This Row],[total_customers]]</f>
        <v>0.6778568104766336</v>
      </c>
      <c r="J140" s="2">
        <f>F139+Table1[[#This Row],[new_customers]]-Table1[[#This Row],[total_customers]]</f>
        <v>24</v>
      </c>
      <c r="K140" s="2">
        <f>Table1[[#This Row],[lost_customers]]/F139</f>
        <v>1.6086869093102755E-3</v>
      </c>
      <c r="L140" s="2">
        <f>1/Table1[[#This Row],[churn_rate]]</f>
        <v>621.625</v>
      </c>
      <c r="M140" s="2">
        <f>Table1[[#This Row],[ARPU]]*Table1[[#This Row],[average_lifespan]]</f>
        <v>421.37273981253736</v>
      </c>
      <c r="N140" s="2">
        <f>Table1[[#This Row],[marketing_spend]]+Table1[[#This Row],[operating_expenses]]-Table1[[#This Row],[revenue]]</f>
        <v>10037</v>
      </c>
      <c r="O140" s="2">
        <f>IF(Table1[[#This Row],[burn_rate]]&gt;0,100000/Table1[[#This Row],[burn_rate]],"0")</f>
        <v>9.9631363953372514</v>
      </c>
      <c r="P140" s="2">
        <f>Table1[[#This Row],[LTV]]/Table1[[#This Row],[CAC]]</f>
        <v>12.847788523332412</v>
      </c>
    </row>
    <row r="141" spans="1:16" x14ac:dyDescent="0.3">
      <c r="A141" s="1">
        <v>40756</v>
      </c>
      <c r="B141" s="2">
        <v>11930</v>
      </c>
      <c r="C141" s="2">
        <v>3250</v>
      </c>
      <c r="D141" s="2">
        <v>10385</v>
      </c>
      <c r="E141" s="2">
        <v>131</v>
      </c>
      <c r="F141" s="2">
        <v>15163</v>
      </c>
      <c r="G141" s="3">
        <v>40756</v>
      </c>
      <c r="H141" s="2">
        <f>Table1[[#This Row],[marketing_spend]]/Table1[[#This Row],[new_customers]]</f>
        <v>24.809160305343511</v>
      </c>
      <c r="I141" s="2">
        <f>Table1[[#This Row],[revenue]]/Table1[[#This Row],[total_customers]]</f>
        <v>0.78678361801754271</v>
      </c>
      <c r="J141" s="2">
        <f>F140+Table1[[#This Row],[new_customers]]-Table1[[#This Row],[total_customers]]</f>
        <v>11</v>
      </c>
      <c r="K141" s="2">
        <f>Table1[[#This Row],[lost_customers]]/F140</f>
        <v>7.3123712025526823E-4</v>
      </c>
      <c r="L141" s="2">
        <f>1/Table1[[#This Row],[churn_rate]]</f>
        <v>1367.5454545454545</v>
      </c>
      <c r="M141" s="2">
        <f>Table1[[#This Row],[ARPU]]*Table1[[#This Row],[average_lifespan]]</f>
        <v>1075.9623605307177</v>
      </c>
      <c r="N141" s="2">
        <f>Table1[[#This Row],[marketing_spend]]+Table1[[#This Row],[operating_expenses]]-Table1[[#This Row],[revenue]]</f>
        <v>1705</v>
      </c>
      <c r="O141" s="2">
        <f>IF(Table1[[#This Row],[burn_rate]]&gt;0,100000/Table1[[#This Row],[burn_rate]],"0")</f>
        <v>58.651026392961874</v>
      </c>
      <c r="P141" s="2">
        <f>Table1[[#This Row],[LTV]]/Table1[[#This Row],[CAC]]</f>
        <v>43.369559762930464</v>
      </c>
    </row>
    <row r="142" spans="1:16" x14ac:dyDescent="0.3">
      <c r="A142" s="1">
        <v>40787</v>
      </c>
      <c r="B142" s="2">
        <v>21774</v>
      </c>
      <c r="C142" s="2">
        <v>3333</v>
      </c>
      <c r="D142" s="2">
        <v>12268</v>
      </c>
      <c r="E142" s="2">
        <v>153</v>
      </c>
      <c r="F142" s="2">
        <v>15286</v>
      </c>
      <c r="G142" s="3">
        <v>40787</v>
      </c>
      <c r="H142" s="2">
        <f>Table1[[#This Row],[marketing_spend]]/Table1[[#This Row],[new_customers]]</f>
        <v>21.784313725490197</v>
      </c>
      <c r="I142" s="2">
        <f>Table1[[#This Row],[revenue]]/Table1[[#This Row],[total_customers]]</f>
        <v>1.4244406646604737</v>
      </c>
      <c r="J142" s="2">
        <f>F141+Table1[[#This Row],[new_customers]]-Table1[[#This Row],[total_customers]]</f>
        <v>30</v>
      </c>
      <c r="K142" s="2">
        <f>Table1[[#This Row],[lost_customers]]/F141</f>
        <v>1.9785002967750444E-3</v>
      </c>
      <c r="L142" s="2">
        <f>1/Table1[[#This Row],[churn_rate]]</f>
        <v>505.43333333333334</v>
      </c>
      <c r="M142" s="2">
        <f>Table1[[#This Row],[ARPU]]*Table1[[#This Row],[average_lifespan]]</f>
        <v>719.95979327489215</v>
      </c>
      <c r="N142" s="2">
        <f>Table1[[#This Row],[marketing_spend]]+Table1[[#This Row],[operating_expenses]]-Table1[[#This Row],[revenue]]</f>
        <v>-6173</v>
      </c>
      <c r="O142" s="2" t="str">
        <f>IF(Table1[[#This Row],[burn_rate]]&gt;0,100000/Table1[[#This Row],[burn_rate]],"0")</f>
        <v>0</v>
      </c>
      <c r="P142" s="2">
        <f>Table1[[#This Row],[LTV]]/Table1[[#This Row],[CAC]]</f>
        <v>33.049459457263275</v>
      </c>
    </row>
    <row r="143" spans="1:16" x14ac:dyDescent="0.3">
      <c r="A143" s="1">
        <v>40817</v>
      </c>
      <c r="B143" s="2">
        <v>25087</v>
      </c>
      <c r="C143" s="2">
        <v>6193</v>
      </c>
      <c r="D143" s="2">
        <v>8671</v>
      </c>
      <c r="E143" s="2">
        <v>68</v>
      </c>
      <c r="F143" s="2">
        <v>15338</v>
      </c>
      <c r="G143" s="3">
        <v>40817</v>
      </c>
      <c r="H143" s="2">
        <f>Table1[[#This Row],[marketing_spend]]/Table1[[#This Row],[new_customers]]</f>
        <v>91.07352941176471</v>
      </c>
      <c r="I143" s="2">
        <f>Table1[[#This Row],[revenue]]/Table1[[#This Row],[total_customers]]</f>
        <v>1.6356109010301212</v>
      </c>
      <c r="J143" s="2">
        <f>F142+Table1[[#This Row],[new_customers]]-Table1[[#This Row],[total_customers]]</f>
        <v>16</v>
      </c>
      <c r="K143" s="2">
        <f>Table1[[#This Row],[lost_customers]]/F142</f>
        <v>1.0467094073007982E-3</v>
      </c>
      <c r="L143" s="2">
        <f>1/Table1[[#This Row],[churn_rate]]</f>
        <v>955.375</v>
      </c>
      <c r="M143" s="2">
        <f>Table1[[#This Row],[ARPU]]*Table1[[#This Row],[average_lifespan]]</f>
        <v>1562.621764571652</v>
      </c>
      <c r="N143" s="2">
        <f>Table1[[#This Row],[marketing_spend]]+Table1[[#This Row],[operating_expenses]]-Table1[[#This Row],[revenue]]</f>
        <v>-10223</v>
      </c>
      <c r="O143" s="2" t="str">
        <f>IF(Table1[[#This Row],[burn_rate]]&gt;0,100000/Table1[[#This Row],[burn_rate]],"0")</f>
        <v>0</v>
      </c>
      <c r="P143" s="2">
        <f>Table1[[#This Row],[LTV]]/Table1[[#This Row],[CAC]]</f>
        <v>17.157803970752838</v>
      </c>
    </row>
    <row r="144" spans="1:16" x14ac:dyDescent="0.3">
      <c r="A144" s="1">
        <v>40848</v>
      </c>
      <c r="B144" s="2">
        <v>19339</v>
      </c>
      <c r="C144" s="2">
        <v>6150</v>
      </c>
      <c r="D144" s="2">
        <v>8163</v>
      </c>
      <c r="E144" s="2">
        <v>134</v>
      </c>
      <c r="F144" s="2">
        <v>15461</v>
      </c>
      <c r="G144" s="3">
        <v>40848</v>
      </c>
      <c r="H144" s="2">
        <f>Table1[[#This Row],[marketing_spend]]/Table1[[#This Row],[new_customers]]</f>
        <v>45.895522388059703</v>
      </c>
      <c r="I144" s="2">
        <f>Table1[[#This Row],[revenue]]/Table1[[#This Row],[total_customers]]</f>
        <v>1.2508246555850204</v>
      </c>
      <c r="J144" s="2">
        <f>F143+Table1[[#This Row],[new_customers]]-Table1[[#This Row],[total_customers]]</f>
        <v>11</v>
      </c>
      <c r="K144" s="2">
        <f>Table1[[#This Row],[lost_customers]]/F143</f>
        <v>7.1717303429391058E-4</v>
      </c>
      <c r="L144" s="2">
        <f>1/Table1[[#This Row],[churn_rate]]</f>
        <v>1394.3636363636363</v>
      </c>
      <c r="M144" s="2">
        <f>Table1[[#This Row],[ARPU]]*Table1[[#This Row],[average_lifespan]]</f>
        <v>1744.104415214822</v>
      </c>
      <c r="N144" s="2">
        <f>Table1[[#This Row],[marketing_spend]]+Table1[[#This Row],[operating_expenses]]-Table1[[#This Row],[revenue]]</f>
        <v>-5026</v>
      </c>
      <c r="O144" s="2" t="str">
        <f>IF(Table1[[#This Row],[burn_rate]]&gt;0,100000/Table1[[#This Row],[burn_rate]],"0")</f>
        <v>0</v>
      </c>
      <c r="P144" s="2">
        <f>Table1[[#This Row],[LTV]]/Table1[[#This Row],[CAC]]</f>
        <v>38.00162465671319</v>
      </c>
    </row>
    <row r="145" spans="1:16" x14ac:dyDescent="0.3">
      <c r="A145" s="1">
        <v>40878</v>
      </c>
      <c r="B145" s="2">
        <v>21589</v>
      </c>
      <c r="C145" s="2">
        <v>4711</v>
      </c>
      <c r="D145" s="2">
        <v>16656</v>
      </c>
      <c r="E145" s="2">
        <v>57</v>
      </c>
      <c r="F145" s="2">
        <v>15499</v>
      </c>
      <c r="G145" s="3">
        <v>40878</v>
      </c>
      <c r="H145" s="2">
        <f>Table1[[#This Row],[marketing_spend]]/Table1[[#This Row],[new_customers]]</f>
        <v>82.649122807017548</v>
      </c>
      <c r="I145" s="2">
        <f>Table1[[#This Row],[revenue]]/Table1[[#This Row],[total_customers]]</f>
        <v>1.3929285760371637</v>
      </c>
      <c r="J145" s="2">
        <f>F144+Table1[[#This Row],[new_customers]]-Table1[[#This Row],[total_customers]]</f>
        <v>19</v>
      </c>
      <c r="K145" s="2">
        <f>Table1[[#This Row],[lost_customers]]/F144</f>
        <v>1.2288985188538904E-3</v>
      </c>
      <c r="L145" s="2">
        <f>1/Table1[[#This Row],[churn_rate]]</f>
        <v>813.73684210526324</v>
      </c>
      <c r="M145" s="2">
        <f>Table1[[#This Row],[ARPU]]*Table1[[#This Row],[average_lifespan]]</f>
        <v>1133.4773007426627</v>
      </c>
      <c r="N145" s="2">
        <f>Table1[[#This Row],[marketing_spend]]+Table1[[#This Row],[operating_expenses]]-Table1[[#This Row],[revenue]]</f>
        <v>-222</v>
      </c>
      <c r="O145" s="2" t="str">
        <f>IF(Table1[[#This Row],[burn_rate]]&gt;0,100000/Table1[[#This Row],[burn_rate]],"0")</f>
        <v>0</v>
      </c>
      <c r="P145" s="2">
        <f>Table1[[#This Row],[LTV]]/Table1[[#This Row],[CAC]]</f>
        <v>13.714329471944762</v>
      </c>
    </row>
    <row r="146" spans="1:16" x14ac:dyDescent="0.3">
      <c r="A146" s="1">
        <v>40909</v>
      </c>
      <c r="B146" s="2">
        <v>28895</v>
      </c>
      <c r="C146" s="2">
        <v>6853</v>
      </c>
      <c r="D146" s="2">
        <v>19234</v>
      </c>
      <c r="E146" s="2">
        <v>77</v>
      </c>
      <c r="F146" s="2">
        <v>15552</v>
      </c>
      <c r="G146" s="3">
        <v>40909</v>
      </c>
      <c r="H146" s="2">
        <f>Table1[[#This Row],[marketing_spend]]/Table1[[#This Row],[new_customers]]</f>
        <v>89</v>
      </c>
      <c r="I146" s="2">
        <f>Table1[[#This Row],[revenue]]/Table1[[#This Row],[total_customers]]</f>
        <v>1.8579603909465021</v>
      </c>
      <c r="J146" s="2">
        <f>F145+Table1[[#This Row],[new_customers]]-Table1[[#This Row],[total_customers]]</f>
        <v>24</v>
      </c>
      <c r="K146" s="2">
        <f>Table1[[#This Row],[lost_customers]]/F145</f>
        <v>1.5484869991612361E-3</v>
      </c>
      <c r="L146" s="2">
        <f>1/Table1[[#This Row],[churn_rate]]</f>
        <v>645.79166666666674</v>
      </c>
      <c r="M146" s="2">
        <f>Table1[[#This Row],[ARPU]]*Table1[[#This Row],[average_lifespan]]</f>
        <v>1199.8553374699934</v>
      </c>
      <c r="N146" s="2">
        <f>Table1[[#This Row],[marketing_spend]]+Table1[[#This Row],[operating_expenses]]-Table1[[#This Row],[revenue]]</f>
        <v>-2808</v>
      </c>
      <c r="O146" s="2" t="str">
        <f>IF(Table1[[#This Row],[burn_rate]]&gt;0,100000/Table1[[#This Row],[burn_rate]],"0")</f>
        <v>0</v>
      </c>
      <c r="P146" s="2">
        <f>Table1[[#This Row],[LTV]]/Table1[[#This Row],[CAC]]</f>
        <v>13.481520645730264</v>
      </c>
    </row>
    <row r="147" spans="1:16" x14ac:dyDescent="0.3">
      <c r="A147" s="1">
        <v>40940</v>
      </c>
      <c r="B147" s="2">
        <v>25708</v>
      </c>
      <c r="C147" s="2">
        <v>6501</v>
      </c>
      <c r="D147" s="2">
        <v>12592</v>
      </c>
      <c r="E147" s="2">
        <v>54</v>
      </c>
      <c r="F147" s="2">
        <v>15584</v>
      </c>
      <c r="G147" s="3">
        <v>40940</v>
      </c>
      <c r="H147" s="2">
        <f>Table1[[#This Row],[marketing_spend]]/Table1[[#This Row],[new_customers]]</f>
        <v>120.38888888888889</v>
      </c>
      <c r="I147" s="2">
        <f>Table1[[#This Row],[revenue]]/Table1[[#This Row],[total_customers]]</f>
        <v>1.6496406570841888</v>
      </c>
      <c r="J147" s="2">
        <f>F146+Table1[[#This Row],[new_customers]]-Table1[[#This Row],[total_customers]]</f>
        <v>22</v>
      </c>
      <c r="K147" s="2">
        <f>Table1[[#This Row],[lost_customers]]/F146</f>
        <v>1.4146090534979425E-3</v>
      </c>
      <c r="L147" s="2">
        <f>1/Table1[[#This Row],[churn_rate]]</f>
        <v>706.90909090909088</v>
      </c>
      <c r="M147" s="2">
        <f>Table1[[#This Row],[ARPU]]*Table1[[#This Row],[average_lifespan]]</f>
        <v>1166.1459772260594</v>
      </c>
      <c r="N147" s="2">
        <f>Table1[[#This Row],[marketing_spend]]+Table1[[#This Row],[operating_expenses]]-Table1[[#This Row],[revenue]]</f>
        <v>-6615</v>
      </c>
      <c r="O147" s="2" t="str">
        <f>IF(Table1[[#This Row],[burn_rate]]&gt;0,100000/Table1[[#This Row],[burn_rate]],"0")</f>
        <v>0</v>
      </c>
      <c r="P147" s="2">
        <f>Table1[[#This Row],[LTV]]/Table1[[#This Row],[CAC]]</f>
        <v>9.6864917351495468</v>
      </c>
    </row>
    <row r="148" spans="1:16" x14ac:dyDescent="0.3">
      <c r="A148" s="1">
        <v>40969</v>
      </c>
      <c r="B148" s="2">
        <v>27043</v>
      </c>
      <c r="C148" s="2">
        <v>3785</v>
      </c>
      <c r="D148" s="2">
        <v>12795</v>
      </c>
      <c r="E148" s="2">
        <v>194</v>
      </c>
      <c r="F148" s="2">
        <v>15760</v>
      </c>
      <c r="G148" s="3">
        <v>40969</v>
      </c>
      <c r="H148" s="2">
        <f>Table1[[#This Row],[marketing_spend]]/Table1[[#This Row],[new_customers]]</f>
        <v>19.510309278350515</v>
      </c>
      <c r="I148" s="2">
        <f>Table1[[#This Row],[revenue]]/Table1[[#This Row],[total_customers]]</f>
        <v>1.7159263959390862</v>
      </c>
      <c r="J148" s="2">
        <f>F147+Table1[[#This Row],[new_customers]]-Table1[[#This Row],[total_customers]]</f>
        <v>18</v>
      </c>
      <c r="K148" s="2">
        <f>Table1[[#This Row],[lost_customers]]/F147</f>
        <v>1.1550308008213552E-3</v>
      </c>
      <c r="L148" s="2">
        <f>1/Table1[[#This Row],[churn_rate]]</f>
        <v>865.77777777777783</v>
      </c>
      <c r="M148" s="2">
        <f>Table1[[#This Row],[ARPU]]*Table1[[#This Row],[average_lifespan]]</f>
        <v>1485.6109419063735</v>
      </c>
      <c r="N148" s="2">
        <f>Table1[[#This Row],[marketing_spend]]+Table1[[#This Row],[operating_expenses]]-Table1[[#This Row],[revenue]]</f>
        <v>-10463</v>
      </c>
      <c r="O148" s="2" t="str">
        <f>IF(Table1[[#This Row],[burn_rate]]&gt;0,100000/Table1[[#This Row],[burn_rate]],"0")</f>
        <v>0</v>
      </c>
      <c r="P148" s="2">
        <f>Table1[[#This Row],[LTV]]/Table1[[#This Row],[CAC]]</f>
        <v>76.144920139983213</v>
      </c>
    </row>
    <row r="149" spans="1:16" x14ac:dyDescent="0.3">
      <c r="A149" s="1">
        <v>41000</v>
      </c>
      <c r="B149" s="2">
        <v>12811</v>
      </c>
      <c r="C149" s="2">
        <v>2750</v>
      </c>
      <c r="D149" s="2">
        <v>18634</v>
      </c>
      <c r="E149" s="2">
        <v>150</v>
      </c>
      <c r="F149" s="2">
        <v>15897</v>
      </c>
      <c r="G149" s="3">
        <v>41000</v>
      </c>
      <c r="H149" s="2">
        <f>Table1[[#This Row],[marketing_spend]]/Table1[[#This Row],[new_customers]]</f>
        <v>18.333333333333332</v>
      </c>
      <c r="I149" s="2">
        <f>Table1[[#This Row],[revenue]]/Table1[[#This Row],[total_customers]]</f>
        <v>0.80587532238787196</v>
      </c>
      <c r="J149" s="2">
        <f>F148+Table1[[#This Row],[new_customers]]-Table1[[#This Row],[total_customers]]</f>
        <v>13</v>
      </c>
      <c r="K149" s="2">
        <f>Table1[[#This Row],[lost_customers]]/F148</f>
        <v>8.2487309644670051E-4</v>
      </c>
      <c r="L149" s="2">
        <f>1/Table1[[#This Row],[churn_rate]]</f>
        <v>1212.3076923076924</v>
      </c>
      <c r="M149" s="2">
        <f>Table1[[#This Row],[ARPU]]*Table1[[#This Row],[average_lifespan]]</f>
        <v>976.96885237175866</v>
      </c>
      <c r="N149" s="2">
        <f>Table1[[#This Row],[marketing_spend]]+Table1[[#This Row],[operating_expenses]]-Table1[[#This Row],[revenue]]</f>
        <v>8573</v>
      </c>
      <c r="O149" s="2">
        <f>IF(Table1[[#This Row],[burn_rate]]&gt;0,100000/Table1[[#This Row],[burn_rate]],"0")</f>
        <v>11.664528169835529</v>
      </c>
      <c r="P149" s="2">
        <f>Table1[[#This Row],[LTV]]/Table1[[#This Row],[CAC]]</f>
        <v>53.289210129368655</v>
      </c>
    </row>
    <row r="150" spans="1:16" x14ac:dyDescent="0.3">
      <c r="A150" s="1">
        <v>41030</v>
      </c>
      <c r="B150" s="2">
        <v>24243</v>
      </c>
      <c r="C150" s="2">
        <v>3762</v>
      </c>
      <c r="D150" s="2">
        <v>12798</v>
      </c>
      <c r="E150" s="2">
        <v>167</v>
      </c>
      <c r="F150" s="2">
        <v>16043</v>
      </c>
      <c r="G150" s="3">
        <v>41030</v>
      </c>
      <c r="H150" s="2">
        <f>Table1[[#This Row],[marketing_spend]]/Table1[[#This Row],[new_customers]]</f>
        <v>22.526946107784433</v>
      </c>
      <c r="I150" s="2">
        <f>Table1[[#This Row],[revenue]]/Table1[[#This Row],[total_customers]]</f>
        <v>1.5111263479399115</v>
      </c>
      <c r="J150" s="2">
        <f>F149+Table1[[#This Row],[new_customers]]-Table1[[#This Row],[total_customers]]</f>
        <v>21</v>
      </c>
      <c r="K150" s="2">
        <f>Table1[[#This Row],[lost_customers]]/F149</f>
        <v>1.321003963011889E-3</v>
      </c>
      <c r="L150" s="2">
        <f>1/Table1[[#This Row],[churn_rate]]</f>
        <v>757</v>
      </c>
      <c r="M150" s="2">
        <f>Table1[[#This Row],[ARPU]]*Table1[[#This Row],[average_lifespan]]</f>
        <v>1143.922645390513</v>
      </c>
      <c r="N150" s="2">
        <f>Table1[[#This Row],[marketing_spend]]+Table1[[#This Row],[operating_expenses]]-Table1[[#This Row],[revenue]]</f>
        <v>-7683</v>
      </c>
      <c r="O150" s="2" t="str">
        <f>IF(Table1[[#This Row],[burn_rate]]&gt;0,100000/Table1[[#This Row],[burn_rate]],"0")</f>
        <v>0</v>
      </c>
      <c r="P150" s="2">
        <f>Table1[[#This Row],[LTV]]/Table1[[#This Row],[CAC]]</f>
        <v>50.780191860769712</v>
      </c>
    </row>
    <row r="151" spans="1:16" x14ac:dyDescent="0.3">
      <c r="A151" s="1">
        <v>41061</v>
      </c>
      <c r="B151" s="2">
        <v>16546</v>
      </c>
      <c r="C151" s="2">
        <v>5920</v>
      </c>
      <c r="D151" s="2">
        <v>14036</v>
      </c>
      <c r="E151" s="2">
        <v>196</v>
      </c>
      <c r="F151" s="2">
        <v>16220</v>
      </c>
      <c r="G151" s="3">
        <v>41061</v>
      </c>
      <c r="H151" s="2">
        <f>Table1[[#This Row],[marketing_spend]]/Table1[[#This Row],[new_customers]]</f>
        <v>30.204081632653061</v>
      </c>
      <c r="I151" s="2">
        <f>Table1[[#This Row],[revenue]]/Table1[[#This Row],[total_customers]]</f>
        <v>1.020098643649815</v>
      </c>
      <c r="J151" s="2">
        <f>F150+Table1[[#This Row],[new_customers]]-Table1[[#This Row],[total_customers]]</f>
        <v>19</v>
      </c>
      <c r="K151" s="2">
        <f>Table1[[#This Row],[lost_customers]]/F150</f>
        <v>1.1843171476656486E-3</v>
      </c>
      <c r="L151" s="2">
        <f>1/Table1[[#This Row],[churn_rate]]</f>
        <v>844.36842105263156</v>
      </c>
      <c r="M151" s="2">
        <f>Table1[[#This Row],[ARPU]]*Table1[[#This Row],[average_lifespan]]</f>
        <v>861.33908105652529</v>
      </c>
      <c r="N151" s="2">
        <f>Table1[[#This Row],[marketing_spend]]+Table1[[#This Row],[operating_expenses]]-Table1[[#This Row],[revenue]]</f>
        <v>3410</v>
      </c>
      <c r="O151" s="2">
        <f>IF(Table1[[#This Row],[burn_rate]]&gt;0,100000/Table1[[#This Row],[burn_rate]],"0")</f>
        <v>29.325513196480937</v>
      </c>
      <c r="P151" s="2">
        <f>Table1[[#This Row],[LTV]]/Table1[[#This Row],[CAC]]</f>
        <v>28.517307413357933</v>
      </c>
    </row>
    <row r="152" spans="1:16" x14ac:dyDescent="0.3">
      <c r="A152" s="1">
        <v>41091</v>
      </c>
      <c r="B152" s="2">
        <v>11986</v>
      </c>
      <c r="C152" s="2">
        <v>6460</v>
      </c>
      <c r="D152" s="2">
        <v>10355</v>
      </c>
      <c r="E152" s="2">
        <v>113</v>
      </c>
      <c r="F152" s="2">
        <v>16318</v>
      </c>
      <c r="G152" s="3">
        <v>41091</v>
      </c>
      <c r="H152" s="2">
        <f>Table1[[#This Row],[marketing_spend]]/Table1[[#This Row],[new_customers]]</f>
        <v>57.168141592920357</v>
      </c>
      <c r="I152" s="2">
        <f>Table1[[#This Row],[revenue]]/Table1[[#This Row],[total_customers]]</f>
        <v>0.73452628998651792</v>
      </c>
      <c r="J152" s="2">
        <f>F151+Table1[[#This Row],[new_customers]]-Table1[[#This Row],[total_customers]]</f>
        <v>15</v>
      </c>
      <c r="K152" s="2">
        <f>Table1[[#This Row],[lost_customers]]/F151</f>
        <v>9.2478421701602961E-4</v>
      </c>
      <c r="L152" s="2">
        <f>1/Table1[[#This Row],[churn_rate]]</f>
        <v>1081.3333333333333</v>
      </c>
      <c r="M152" s="2">
        <f>Table1[[#This Row],[ARPU]]*Table1[[#This Row],[average_lifespan]]</f>
        <v>794.26776157208803</v>
      </c>
      <c r="N152" s="2">
        <f>Table1[[#This Row],[marketing_spend]]+Table1[[#This Row],[operating_expenses]]-Table1[[#This Row],[revenue]]</f>
        <v>4829</v>
      </c>
      <c r="O152" s="2">
        <f>IF(Table1[[#This Row],[burn_rate]]&gt;0,100000/Table1[[#This Row],[burn_rate]],"0")</f>
        <v>20.70822116380203</v>
      </c>
      <c r="P152" s="2">
        <f>Table1[[#This Row],[LTV]]/Table1[[#This Row],[CAC]]</f>
        <v>13.893538244217638</v>
      </c>
    </row>
    <row r="153" spans="1:16" x14ac:dyDescent="0.3">
      <c r="A153" s="1">
        <v>41122</v>
      </c>
      <c r="B153" s="2">
        <v>18338</v>
      </c>
      <c r="C153" s="2">
        <v>2481</v>
      </c>
      <c r="D153" s="2">
        <v>13887</v>
      </c>
      <c r="E153" s="2">
        <v>140</v>
      </c>
      <c r="F153" s="2">
        <v>16433</v>
      </c>
      <c r="G153" s="3">
        <v>41122</v>
      </c>
      <c r="H153" s="2">
        <f>Table1[[#This Row],[marketing_spend]]/Table1[[#This Row],[new_customers]]</f>
        <v>17.721428571428572</v>
      </c>
      <c r="I153" s="2">
        <f>Table1[[#This Row],[revenue]]/Table1[[#This Row],[total_customers]]</f>
        <v>1.115925272317897</v>
      </c>
      <c r="J153" s="2">
        <f>F152+Table1[[#This Row],[new_customers]]-Table1[[#This Row],[total_customers]]</f>
        <v>25</v>
      </c>
      <c r="K153" s="2">
        <f>Table1[[#This Row],[lost_customers]]/F152</f>
        <v>1.5320504963843608E-3</v>
      </c>
      <c r="L153" s="2">
        <f>1/Table1[[#This Row],[churn_rate]]</f>
        <v>652.72</v>
      </c>
      <c r="M153" s="2">
        <f>Table1[[#This Row],[ARPU]]*Table1[[#This Row],[average_lifespan]]</f>
        <v>728.38674374733773</v>
      </c>
      <c r="N153" s="2">
        <f>Table1[[#This Row],[marketing_spend]]+Table1[[#This Row],[operating_expenses]]-Table1[[#This Row],[revenue]]</f>
        <v>-1970</v>
      </c>
      <c r="O153" s="2" t="str">
        <f>IF(Table1[[#This Row],[burn_rate]]&gt;0,100000/Table1[[#This Row],[burn_rate]],"0")</f>
        <v>0</v>
      </c>
      <c r="P153" s="2">
        <f>Table1[[#This Row],[LTV]]/Table1[[#This Row],[CAC]]</f>
        <v>41.102033101421718</v>
      </c>
    </row>
    <row r="154" spans="1:16" x14ac:dyDescent="0.3">
      <c r="A154" s="1">
        <v>41153</v>
      </c>
      <c r="B154" s="2">
        <v>21411</v>
      </c>
      <c r="C154" s="2">
        <v>2153</v>
      </c>
      <c r="D154" s="2">
        <v>15961</v>
      </c>
      <c r="E154" s="2">
        <v>166</v>
      </c>
      <c r="F154" s="2">
        <v>16587</v>
      </c>
      <c r="G154" s="3">
        <v>41153</v>
      </c>
      <c r="H154" s="2">
        <f>Table1[[#This Row],[marketing_spend]]/Table1[[#This Row],[new_customers]]</f>
        <v>12.96987951807229</v>
      </c>
      <c r="I154" s="2">
        <f>Table1[[#This Row],[revenue]]/Table1[[#This Row],[total_customers]]</f>
        <v>1.2908301682040151</v>
      </c>
      <c r="J154" s="2">
        <f>F153+Table1[[#This Row],[new_customers]]-Table1[[#This Row],[total_customers]]</f>
        <v>12</v>
      </c>
      <c r="K154" s="2">
        <f>Table1[[#This Row],[lost_customers]]/F153</f>
        <v>7.3023793586076801E-4</v>
      </c>
      <c r="L154" s="2">
        <f>1/Table1[[#This Row],[churn_rate]]</f>
        <v>1369.4166666666665</v>
      </c>
      <c r="M154" s="2">
        <f>Table1[[#This Row],[ARPU]]*Table1[[#This Row],[average_lifespan]]</f>
        <v>1767.6843461747148</v>
      </c>
      <c r="N154" s="2">
        <f>Table1[[#This Row],[marketing_spend]]+Table1[[#This Row],[operating_expenses]]-Table1[[#This Row],[revenue]]</f>
        <v>-3297</v>
      </c>
      <c r="O154" s="2" t="str">
        <f>IF(Table1[[#This Row],[burn_rate]]&gt;0,100000/Table1[[#This Row],[burn_rate]],"0")</f>
        <v>0</v>
      </c>
      <c r="P154" s="2">
        <f>Table1[[#This Row],[LTV]]/Table1[[#This Row],[CAC]]</f>
        <v>136.29150091268122</v>
      </c>
    </row>
    <row r="155" spans="1:16" x14ac:dyDescent="0.3">
      <c r="A155" s="1">
        <v>41183</v>
      </c>
      <c r="B155" s="2">
        <v>12911</v>
      </c>
      <c r="C155" s="2">
        <v>3524</v>
      </c>
      <c r="D155" s="2">
        <v>18749</v>
      </c>
      <c r="E155" s="2">
        <v>147</v>
      </c>
      <c r="F155" s="2">
        <v>16715</v>
      </c>
      <c r="G155" s="3">
        <v>41183</v>
      </c>
      <c r="H155" s="2">
        <f>Table1[[#This Row],[marketing_spend]]/Table1[[#This Row],[new_customers]]</f>
        <v>23.972789115646258</v>
      </c>
      <c r="I155" s="2">
        <f>Table1[[#This Row],[revenue]]/Table1[[#This Row],[total_customers]]</f>
        <v>0.77241998205204909</v>
      </c>
      <c r="J155" s="2">
        <f>F154+Table1[[#This Row],[new_customers]]-Table1[[#This Row],[total_customers]]</f>
        <v>19</v>
      </c>
      <c r="K155" s="2">
        <f>Table1[[#This Row],[lost_customers]]/F154</f>
        <v>1.145475372279496E-3</v>
      </c>
      <c r="L155" s="2">
        <f>1/Table1[[#This Row],[churn_rate]]</f>
        <v>873</v>
      </c>
      <c r="M155" s="2">
        <f>Table1[[#This Row],[ARPU]]*Table1[[#This Row],[average_lifespan]]</f>
        <v>674.32264433143882</v>
      </c>
      <c r="N155" s="2">
        <f>Table1[[#This Row],[marketing_spend]]+Table1[[#This Row],[operating_expenses]]-Table1[[#This Row],[revenue]]</f>
        <v>9362</v>
      </c>
      <c r="O155" s="2">
        <f>IF(Table1[[#This Row],[burn_rate]]&gt;0,100000/Table1[[#This Row],[burn_rate]],"0")</f>
        <v>10.681478316599017</v>
      </c>
      <c r="P155" s="2">
        <f>Table1[[#This Row],[LTV]]/Table1[[#This Row],[CAC]]</f>
        <v>28.128668761839247</v>
      </c>
    </row>
    <row r="156" spans="1:16" x14ac:dyDescent="0.3">
      <c r="A156" s="1">
        <v>41214</v>
      </c>
      <c r="B156" s="2">
        <v>11734</v>
      </c>
      <c r="C156" s="2">
        <v>4120</v>
      </c>
      <c r="D156" s="2">
        <v>13827</v>
      </c>
      <c r="E156" s="2">
        <v>60</v>
      </c>
      <c r="F156" s="2">
        <v>16761</v>
      </c>
      <c r="G156" s="3">
        <v>41214</v>
      </c>
      <c r="H156" s="2">
        <f>Table1[[#This Row],[marketing_spend]]/Table1[[#This Row],[new_customers]]</f>
        <v>68.666666666666671</v>
      </c>
      <c r="I156" s="2">
        <f>Table1[[#This Row],[revenue]]/Table1[[#This Row],[total_customers]]</f>
        <v>0.7000775610047133</v>
      </c>
      <c r="J156" s="2">
        <f>F155+Table1[[#This Row],[new_customers]]-Table1[[#This Row],[total_customers]]</f>
        <v>14</v>
      </c>
      <c r="K156" s="2">
        <f>Table1[[#This Row],[lost_customers]]/F155</f>
        <v>8.375710439724798E-4</v>
      </c>
      <c r="L156" s="2">
        <f>1/Table1[[#This Row],[churn_rate]]</f>
        <v>1193.9285714285713</v>
      </c>
      <c r="M156" s="2">
        <f>Table1[[#This Row],[ARPU]]*Table1[[#This Row],[average_lifespan]]</f>
        <v>835.84260229955589</v>
      </c>
      <c r="N156" s="2">
        <f>Table1[[#This Row],[marketing_spend]]+Table1[[#This Row],[operating_expenses]]-Table1[[#This Row],[revenue]]</f>
        <v>6213</v>
      </c>
      <c r="O156" s="2">
        <f>IF(Table1[[#This Row],[burn_rate]]&gt;0,100000/Table1[[#This Row],[burn_rate]],"0")</f>
        <v>16.095284081764042</v>
      </c>
      <c r="P156" s="2">
        <f>Table1[[#This Row],[LTV]]/Table1[[#This Row],[CAC]]</f>
        <v>12.172465082032366</v>
      </c>
    </row>
    <row r="157" spans="1:16" x14ac:dyDescent="0.3">
      <c r="A157" s="1">
        <v>41244</v>
      </c>
      <c r="B157" s="2">
        <v>28227</v>
      </c>
      <c r="C157" s="2">
        <v>4343</v>
      </c>
      <c r="D157" s="2">
        <v>16737</v>
      </c>
      <c r="E157" s="2">
        <v>103</v>
      </c>
      <c r="F157" s="2">
        <v>16843</v>
      </c>
      <c r="G157" s="3">
        <v>41244</v>
      </c>
      <c r="H157" s="2">
        <f>Table1[[#This Row],[marketing_spend]]/Table1[[#This Row],[new_customers]]</f>
        <v>42.165048543689323</v>
      </c>
      <c r="I157" s="2">
        <f>Table1[[#This Row],[revenue]]/Table1[[#This Row],[total_customers]]</f>
        <v>1.6758890933919135</v>
      </c>
      <c r="J157" s="2">
        <f>F156+Table1[[#This Row],[new_customers]]-Table1[[#This Row],[total_customers]]</f>
        <v>21</v>
      </c>
      <c r="K157" s="2">
        <f>Table1[[#This Row],[lost_customers]]/F156</f>
        <v>1.2529085376767495E-3</v>
      </c>
      <c r="L157" s="2">
        <f>1/Table1[[#This Row],[churn_rate]]</f>
        <v>798.14285714285722</v>
      </c>
      <c r="M157" s="2">
        <f>Table1[[#This Row],[ARPU]]*Table1[[#This Row],[average_lifespan]]</f>
        <v>1337.5989092543746</v>
      </c>
      <c r="N157" s="2">
        <f>Table1[[#This Row],[marketing_spend]]+Table1[[#This Row],[operating_expenses]]-Table1[[#This Row],[revenue]]</f>
        <v>-7147</v>
      </c>
      <c r="O157" s="2" t="str">
        <f>IF(Table1[[#This Row],[burn_rate]]&gt;0,100000/Table1[[#This Row],[burn_rate]],"0")</f>
        <v>0</v>
      </c>
      <c r="P157" s="2">
        <f>Table1[[#This Row],[LTV]]/Table1[[#This Row],[CAC]]</f>
        <v>31.722930613216803</v>
      </c>
    </row>
    <row r="158" spans="1:16" x14ac:dyDescent="0.3">
      <c r="A158" s="1">
        <v>41275</v>
      </c>
      <c r="B158" s="2">
        <v>18680</v>
      </c>
      <c r="C158" s="2">
        <v>3240</v>
      </c>
      <c r="D158" s="2">
        <v>12719</v>
      </c>
      <c r="E158" s="2">
        <v>96</v>
      </c>
      <c r="F158" s="2">
        <v>16910</v>
      </c>
      <c r="G158" s="3">
        <v>41275</v>
      </c>
      <c r="H158" s="2">
        <f>Table1[[#This Row],[marketing_spend]]/Table1[[#This Row],[new_customers]]</f>
        <v>33.75</v>
      </c>
      <c r="I158" s="2">
        <f>Table1[[#This Row],[revenue]]/Table1[[#This Row],[total_customers]]</f>
        <v>1.1046717918391484</v>
      </c>
      <c r="J158" s="2">
        <f>F157+Table1[[#This Row],[new_customers]]-Table1[[#This Row],[total_customers]]</f>
        <v>29</v>
      </c>
      <c r="K158" s="2">
        <f>Table1[[#This Row],[lost_customers]]/F157</f>
        <v>1.7217835302499554E-3</v>
      </c>
      <c r="L158" s="2">
        <f>1/Table1[[#This Row],[churn_rate]]</f>
        <v>580.79310344827593</v>
      </c>
      <c r="M158" s="2">
        <f>Table1[[#This Row],[ARPU]]*Table1[[#This Row],[average_lifespan]]</f>
        <v>641.58575827402683</v>
      </c>
      <c r="N158" s="2">
        <f>Table1[[#This Row],[marketing_spend]]+Table1[[#This Row],[operating_expenses]]-Table1[[#This Row],[revenue]]</f>
        <v>-2721</v>
      </c>
      <c r="O158" s="2" t="str">
        <f>IF(Table1[[#This Row],[burn_rate]]&gt;0,100000/Table1[[#This Row],[burn_rate]],"0")</f>
        <v>0</v>
      </c>
      <c r="P158" s="2">
        <f>Table1[[#This Row],[LTV]]/Table1[[#This Row],[CAC]]</f>
        <v>19.009948393304498</v>
      </c>
    </row>
    <row r="159" spans="1:16" x14ac:dyDescent="0.3">
      <c r="A159" s="1">
        <v>41306</v>
      </c>
      <c r="B159" s="2">
        <v>29360</v>
      </c>
      <c r="C159" s="2">
        <v>2060</v>
      </c>
      <c r="D159" s="2">
        <v>8593</v>
      </c>
      <c r="E159" s="2">
        <v>189</v>
      </c>
      <c r="F159" s="2">
        <v>17086</v>
      </c>
      <c r="G159" s="3">
        <v>41306</v>
      </c>
      <c r="H159" s="2">
        <f>Table1[[#This Row],[marketing_spend]]/Table1[[#This Row],[new_customers]]</f>
        <v>10.899470899470899</v>
      </c>
      <c r="I159" s="2">
        <f>Table1[[#This Row],[revenue]]/Table1[[#This Row],[total_customers]]</f>
        <v>1.7183659136134848</v>
      </c>
      <c r="J159" s="2">
        <f>F158+Table1[[#This Row],[new_customers]]-Table1[[#This Row],[total_customers]]</f>
        <v>13</v>
      </c>
      <c r="K159" s="2">
        <f>Table1[[#This Row],[lost_customers]]/F158</f>
        <v>7.6877587226493202E-4</v>
      </c>
      <c r="L159" s="2">
        <f>1/Table1[[#This Row],[churn_rate]]</f>
        <v>1300.7692307692307</v>
      </c>
      <c r="M159" s="2">
        <f>Table1[[#This Row],[ARPU]]*Table1[[#This Row],[average_lifespan]]</f>
        <v>2235.1975076310791</v>
      </c>
      <c r="N159" s="2">
        <f>Table1[[#This Row],[marketing_spend]]+Table1[[#This Row],[operating_expenses]]-Table1[[#This Row],[revenue]]</f>
        <v>-18707</v>
      </c>
      <c r="O159" s="2" t="str">
        <f>IF(Table1[[#This Row],[burn_rate]]&gt;0,100000/Table1[[#This Row],[burn_rate]],"0")</f>
        <v>0</v>
      </c>
      <c r="P159" s="2">
        <f>Table1[[#This Row],[LTV]]/Table1[[#This Row],[CAC]]</f>
        <v>205.07394608848253</v>
      </c>
    </row>
    <row r="160" spans="1:16" x14ac:dyDescent="0.3">
      <c r="A160" s="1">
        <v>41334</v>
      </c>
      <c r="B160" s="2">
        <v>28343</v>
      </c>
      <c r="C160" s="2">
        <v>2938</v>
      </c>
      <c r="D160" s="2">
        <v>12839</v>
      </c>
      <c r="E160" s="2">
        <v>198</v>
      </c>
      <c r="F160" s="2">
        <v>17266</v>
      </c>
      <c r="G160" s="3">
        <v>41334</v>
      </c>
      <c r="H160" s="2">
        <f>Table1[[#This Row],[marketing_spend]]/Table1[[#This Row],[new_customers]]</f>
        <v>14.838383838383839</v>
      </c>
      <c r="I160" s="2">
        <f>Table1[[#This Row],[revenue]]/Table1[[#This Row],[total_customers]]</f>
        <v>1.6415498667902235</v>
      </c>
      <c r="J160" s="2">
        <f>F159+Table1[[#This Row],[new_customers]]-Table1[[#This Row],[total_customers]]</f>
        <v>18</v>
      </c>
      <c r="K160" s="2">
        <f>Table1[[#This Row],[lost_customers]]/F159</f>
        <v>1.0534940887276132E-3</v>
      </c>
      <c r="L160" s="2">
        <f>1/Table1[[#This Row],[churn_rate]]</f>
        <v>949.22222222222229</v>
      </c>
      <c r="M160" s="2">
        <f>Table1[[#This Row],[ARPU]]*Table1[[#This Row],[average_lifespan]]</f>
        <v>1558.195612443209</v>
      </c>
      <c r="N160" s="2">
        <f>Table1[[#This Row],[marketing_spend]]+Table1[[#This Row],[operating_expenses]]-Table1[[#This Row],[revenue]]</f>
        <v>-12566</v>
      </c>
      <c r="O160" s="2" t="str">
        <f>IF(Table1[[#This Row],[burn_rate]]&gt;0,100000/Table1[[#This Row],[burn_rate]],"0")</f>
        <v>0</v>
      </c>
      <c r="P160" s="2">
        <f>Table1[[#This Row],[LTV]]/Table1[[#This Row],[CAC]]</f>
        <v>105.01114066159134</v>
      </c>
    </row>
    <row r="161" spans="1:16" x14ac:dyDescent="0.3">
      <c r="A161" s="1">
        <v>41365</v>
      </c>
      <c r="B161" s="2">
        <v>15759</v>
      </c>
      <c r="C161" s="2">
        <v>3639</v>
      </c>
      <c r="D161" s="2">
        <v>15394</v>
      </c>
      <c r="E161" s="2">
        <v>188</v>
      </c>
      <c r="F161" s="2">
        <v>17439</v>
      </c>
      <c r="G161" s="3">
        <v>41365</v>
      </c>
      <c r="H161" s="2">
        <f>Table1[[#This Row],[marketing_spend]]/Table1[[#This Row],[new_customers]]</f>
        <v>19.356382978723403</v>
      </c>
      <c r="I161" s="2">
        <f>Table1[[#This Row],[revenue]]/Table1[[#This Row],[total_customers]]</f>
        <v>0.90366420092895239</v>
      </c>
      <c r="J161" s="2">
        <f>F160+Table1[[#This Row],[new_customers]]-Table1[[#This Row],[total_customers]]</f>
        <v>15</v>
      </c>
      <c r="K161" s="2">
        <f>Table1[[#This Row],[lost_customers]]/F160</f>
        <v>8.687594115602919E-4</v>
      </c>
      <c r="L161" s="2">
        <f>1/Table1[[#This Row],[churn_rate]]</f>
        <v>1151.0666666666666</v>
      </c>
      <c r="M161" s="2">
        <f>Table1[[#This Row],[ARPU]]*Table1[[#This Row],[average_lifespan]]</f>
        <v>1040.1777395492861</v>
      </c>
      <c r="N161" s="2">
        <f>Table1[[#This Row],[marketing_spend]]+Table1[[#This Row],[operating_expenses]]-Table1[[#This Row],[revenue]]</f>
        <v>3274</v>
      </c>
      <c r="O161" s="2">
        <f>IF(Table1[[#This Row],[burn_rate]]&gt;0,100000/Table1[[#This Row],[burn_rate]],"0")</f>
        <v>30.543677458766034</v>
      </c>
      <c r="P161" s="2">
        <f>Table1[[#This Row],[LTV]]/Table1[[#This Row],[CAC]]</f>
        <v>53.738228918732013</v>
      </c>
    </row>
    <row r="162" spans="1:16" x14ac:dyDescent="0.3">
      <c r="A162" s="1">
        <v>41395</v>
      </c>
      <c r="B162" s="2">
        <v>12385</v>
      </c>
      <c r="C162" s="2">
        <v>6120</v>
      </c>
      <c r="D162" s="2">
        <v>19996</v>
      </c>
      <c r="E162" s="2">
        <v>54</v>
      </c>
      <c r="F162" s="2">
        <v>17479</v>
      </c>
      <c r="G162" s="3">
        <v>41395</v>
      </c>
      <c r="H162" s="2">
        <f>Table1[[#This Row],[marketing_spend]]/Table1[[#This Row],[new_customers]]</f>
        <v>113.33333333333333</v>
      </c>
      <c r="I162" s="2">
        <f>Table1[[#This Row],[revenue]]/Table1[[#This Row],[total_customers]]</f>
        <v>0.70856456319011385</v>
      </c>
      <c r="J162" s="2">
        <f>F161+Table1[[#This Row],[new_customers]]-Table1[[#This Row],[total_customers]]</f>
        <v>14</v>
      </c>
      <c r="K162" s="2">
        <f>Table1[[#This Row],[lost_customers]]/F161</f>
        <v>8.027983255920638E-4</v>
      </c>
      <c r="L162" s="2">
        <f>1/Table1[[#This Row],[churn_rate]]</f>
        <v>1245.6428571428571</v>
      </c>
      <c r="M162" s="2">
        <f>Table1[[#This Row],[ARPU]]*Table1[[#This Row],[average_lifespan]]</f>
        <v>882.61838696231393</v>
      </c>
      <c r="N162" s="2">
        <f>Table1[[#This Row],[marketing_spend]]+Table1[[#This Row],[operating_expenses]]-Table1[[#This Row],[revenue]]</f>
        <v>13731</v>
      </c>
      <c r="O162" s="2">
        <f>IF(Table1[[#This Row],[burn_rate]]&gt;0,100000/Table1[[#This Row],[burn_rate]],"0")</f>
        <v>7.2827907654213098</v>
      </c>
      <c r="P162" s="2">
        <f>Table1[[#This Row],[LTV]]/Table1[[#This Row],[CAC]]</f>
        <v>7.7878092967262997</v>
      </c>
    </row>
    <row r="163" spans="1:16" x14ac:dyDescent="0.3">
      <c r="A163" s="1">
        <v>41426</v>
      </c>
      <c r="B163" s="2">
        <v>21111</v>
      </c>
      <c r="C163" s="2">
        <v>6226</v>
      </c>
      <c r="D163" s="2">
        <v>17651</v>
      </c>
      <c r="E163" s="2">
        <v>69</v>
      </c>
      <c r="F163" s="2">
        <v>17524</v>
      </c>
      <c r="G163" s="3">
        <v>41426</v>
      </c>
      <c r="H163" s="2">
        <f>Table1[[#This Row],[marketing_spend]]/Table1[[#This Row],[new_customers]]</f>
        <v>90.231884057971016</v>
      </c>
      <c r="I163" s="2">
        <f>Table1[[#This Row],[revenue]]/Table1[[#This Row],[total_customers]]</f>
        <v>1.2046907098835882</v>
      </c>
      <c r="J163" s="2">
        <f>F162+Table1[[#This Row],[new_customers]]-Table1[[#This Row],[total_customers]]</f>
        <v>24</v>
      </c>
      <c r="K163" s="2">
        <f>Table1[[#This Row],[lost_customers]]/F162</f>
        <v>1.3730762629441044E-3</v>
      </c>
      <c r="L163" s="2">
        <f>1/Table1[[#This Row],[churn_rate]]</f>
        <v>728.29166666666663</v>
      </c>
      <c r="M163" s="2">
        <f>Table1[[#This Row],[ARPU]]*Table1[[#This Row],[average_lifespan]]</f>
        <v>877.36620491896815</v>
      </c>
      <c r="N163" s="2">
        <f>Table1[[#This Row],[marketing_spend]]+Table1[[#This Row],[operating_expenses]]-Table1[[#This Row],[revenue]]</f>
        <v>2766</v>
      </c>
      <c r="O163" s="2">
        <f>IF(Table1[[#This Row],[burn_rate]]&gt;0,100000/Table1[[#This Row],[burn_rate]],"0")</f>
        <v>36.153289949385396</v>
      </c>
      <c r="P163" s="2">
        <f>Table1[[#This Row],[LTV]]/Table1[[#This Row],[CAC]]</f>
        <v>9.7234609925166726</v>
      </c>
    </row>
    <row r="164" spans="1:16" x14ac:dyDescent="0.3">
      <c r="A164" s="1">
        <v>41456</v>
      </c>
      <c r="B164" s="2">
        <v>14736</v>
      </c>
      <c r="C164" s="2">
        <v>5569</v>
      </c>
      <c r="D164" s="2">
        <v>11493</v>
      </c>
      <c r="E164" s="2">
        <v>95</v>
      </c>
      <c r="F164" s="2">
        <v>17598</v>
      </c>
      <c r="G164" s="3">
        <v>41456</v>
      </c>
      <c r="H164" s="2">
        <f>Table1[[#This Row],[marketing_spend]]/Table1[[#This Row],[new_customers]]</f>
        <v>58.621052631578948</v>
      </c>
      <c r="I164" s="2">
        <f>Table1[[#This Row],[revenue]]/Table1[[#This Row],[total_customers]]</f>
        <v>0.8373678827139448</v>
      </c>
      <c r="J164" s="2">
        <f>F163+Table1[[#This Row],[new_customers]]-Table1[[#This Row],[total_customers]]</f>
        <v>21</v>
      </c>
      <c r="K164" s="2">
        <f>Table1[[#This Row],[lost_customers]]/F163</f>
        <v>1.1983565396028303E-3</v>
      </c>
      <c r="L164" s="2">
        <f>1/Table1[[#This Row],[churn_rate]]</f>
        <v>834.47619047619048</v>
      </c>
      <c r="M164" s="2">
        <f>Table1[[#This Row],[ARPU]]*Table1[[#This Row],[average_lifespan]]</f>
        <v>698.76356079424613</v>
      </c>
      <c r="N164" s="2">
        <f>Table1[[#This Row],[marketing_spend]]+Table1[[#This Row],[operating_expenses]]-Table1[[#This Row],[revenue]]</f>
        <v>2326</v>
      </c>
      <c r="O164" s="2">
        <f>IF(Table1[[#This Row],[burn_rate]]&gt;0,100000/Table1[[#This Row],[burn_rate]],"0")</f>
        <v>42.992261392949267</v>
      </c>
      <c r="P164" s="2">
        <f>Table1[[#This Row],[LTV]]/Table1[[#This Row],[CAC]]</f>
        <v>11.920010464258104</v>
      </c>
    </row>
    <row r="165" spans="1:16" x14ac:dyDescent="0.3">
      <c r="A165" s="1">
        <v>41487</v>
      </c>
      <c r="B165" s="2">
        <v>11802</v>
      </c>
      <c r="C165" s="2">
        <v>3252</v>
      </c>
      <c r="D165" s="2">
        <v>18793</v>
      </c>
      <c r="E165" s="2">
        <v>61</v>
      </c>
      <c r="F165" s="2">
        <v>17641</v>
      </c>
      <c r="G165" s="3">
        <v>41487</v>
      </c>
      <c r="H165" s="2">
        <f>Table1[[#This Row],[marketing_spend]]/Table1[[#This Row],[new_customers]]</f>
        <v>53.311475409836063</v>
      </c>
      <c r="I165" s="2">
        <f>Table1[[#This Row],[revenue]]/Table1[[#This Row],[total_customers]]</f>
        <v>0.66900969332804261</v>
      </c>
      <c r="J165" s="2">
        <f>F164+Table1[[#This Row],[new_customers]]-Table1[[#This Row],[total_customers]]</f>
        <v>18</v>
      </c>
      <c r="K165" s="2">
        <f>Table1[[#This Row],[lost_customers]]/F164</f>
        <v>1.0228435049437436E-3</v>
      </c>
      <c r="L165" s="2">
        <f>1/Table1[[#This Row],[churn_rate]]</f>
        <v>977.66666666666674</v>
      </c>
      <c r="M165" s="2">
        <f>Table1[[#This Row],[ARPU]]*Table1[[#This Row],[average_lifespan]]</f>
        <v>654.06847684371633</v>
      </c>
      <c r="N165" s="2">
        <f>Table1[[#This Row],[marketing_spend]]+Table1[[#This Row],[operating_expenses]]-Table1[[#This Row],[revenue]]</f>
        <v>10243</v>
      </c>
      <c r="O165" s="2">
        <f>IF(Table1[[#This Row],[burn_rate]]&gt;0,100000/Table1[[#This Row],[burn_rate]],"0")</f>
        <v>9.7627648149956059</v>
      </c>
      <c r="P165" s="2">
        <f>Table1[[#This Row],[LTV]]/Table1[[#This Row],[CAC]]</f>
        <v>12.268812142517435</v>
      </c>
    </row>
    <row r="166" spans="1:16" x14ac:dyDescent="0.3">
      <c r="A166" s="1">
        <v>41518</v>
      </c>
      <c r="B166" s="2">
        <v>18155</v>
      </c>
      <c r="C166" s="2">
        <v>6203</v>
      </c>
      <c r="D166" s="2">
        <v>14164</v>
      </c>
      <c r="E166" s="2">
        <v>119</v>
      </c>
      <c r="F166" s="2">
        <v>17748</v>
      </c>
      <c r="G166" s="3">
        <v>41518</v>
      </c>
      <c r="H166" s="2">
        <f>Table1[[#This Row],[marketing_spend]]/Table1[[#This Row],[new_customers]]</f>
        <v>52.12605042016807</v>
      </c>
      <c r="I166" s="2">
        <f>Table1[[#This Row],[revenue]]/Table1[[#This Row],[total_customers]]</f>
        <v>1.0229321613702953</v>
      </c>
      <c r="J166" s="2">
        <f>F165+Table1[[#This Row],[new_customers]]-Table1[[#This Row],[total_customers]]</f>
        <v>12</v>
      </c>
      <c r="K166" s="2">
        <f>Table1[[#This Row],[lost_customers]]/F165</f>
        <v>6.802335468510855E-4</v>
      </c>
      <c r="L166" s="2">
        <f>1/Table1[[#This Row],[churn_rate]]</f>
        <v>1470.0833333333335</v>
      </c>
      <c r="M166" s="2">
        <f>Table1[[#This Row],[ARPU]]*Table1[[#This Row],[average_lifespan]]</f>
        <v>1503.795521561115</v>
      </c>
      <c r="N166" s="2">
        <f>Table1[[#This Row],[marketing_spend]]+Table1[[#This Row],[operating_expenses]]-Table1[[#This Row],[revenue]]</f>
        <v>2212</v>
      </c>
      <c r="O166" s="2">
        <f>IF(Table1[[#This Row],[burn_rate]]&gt;0,100000/Table1[[#This Row],[burn_rate]],"0")</f>
        <v>45.207956600361662</v>
      </c>
      <c r="P166" s="2">
        <f>Table1[[#This Row],[LTV]]/Table1[[#This Row],[CAC]]</f>
        <v>28.849212810861307</v>
      </c>
    </row>
    <row r="167" spans="1:16" x14ac:dyDescent="0.3">
      <c r="A167" s="1">
        <v>41548</v>
      </c>
      <c r="B167" s="2">
        <v>18120</v>
      </c>
      <c r="C167" s="2">
        <v>2171</v>
      </c>
      <c r="D167" s="2">
        <v>18636</v>
      </c>
      <c r="E167" s="2">
        <v>66</v>
      </c>
      <c r="F167" s="2">
        <v>17800</v>
      </c>
      <c r="G167" s="3">
        <v>41548</v>
      </c>
      <c r="H167" s="2">
        <f>Table1[[#This Row],[marketing_spend]]/Table1[[#This Row],[new_customers]]</f>
        <v>32.893939393939391</v>
      </c>
      <c r="I167" s="2">
        <f>Table1[[#This Row],[revenue]]/Table1[[#This Row],[total_customers]]</f>
        <v>1.0179775280898877</v>
      </c>
      <c r="J167" s="2">
        <f>F166+Table1[[#This Row],[new_customers]]-Table1[[#This Row],[total_customers]]</f>
        <v>14</v>
      </c>
      <c r="K167" s="2">
        <f>Table1[[#This Row],[lost_customers]]/F166</f>
        <v>7.8882127563669141E-4</v>
      </c>
      <c r="L167" s="2">
        <f>1/Table1[[#This Row],[churn_rate]]</f>
        <v>1267.7142857142858</v>
      </c>
      <c r="M167" s="2">
        <f>Table1[[#This Row],[ARPU]]*Table1[[#This Row],[average_lifespan]]</f>
        <v>1290.5046548956664</v>
      </c>
      <c r="N167" s="2">
        <f>Table1[[#This Row],[marketing_spend]]+Table1[[#This Row],[operating_expenses]]-Table1[[#This Row],[revenue]]</f>
        <v>2687</v>
      </c>
      <c r="O167" s="2">
        <f>IF(Table1[[#This Row],[burn_rate]]&gt;0,100000/Table1[[#This Row],[burn_rate]],"0")</f>
        <v>37.216226274655753</v>
      </c>
      <c r="P167" s="2">
        <f>Table1[[#This Row],[LTV]]/Table1[[#This Row],[CAC]]</f>
        <v>39.232292594709342</v>
      </c>
    </row>
    <row r="168" spans="1:16" x14ac:dyDescent="0.3">
      <c r="A168" s="1">
        <v>41579</v>
      </c>
      <c r="B168" s="2">
        <v>16616</v>
      </c>
      <c r="C168" s="2">
        <v>3458</v>
      </c>
      <c r="D168" s="2">
        <v>10672</v>
      </c>
      <c r="E168" s="2">
        <v>164</v>
      </c>
      <c r="F168" s="2">
        <v>17953</v>
      </c>
      <c r="G168" s="3">
        <v>41579</v>
      </c>
      <c r="H168" s="2">
        <f>Table1[[#This Row],[marketing_spend]]/Table1[[#This Row],[new_customers]]</f>
        <v>21.085365853658537</v>
      </c>
      <c r="I168" s="2">
        <f>Table1[[#This Row],[revenue]]/Table1[[#This Row],[total_customers]]</f>
        <v>0.92552776694702832</v>
      </c>
      <c r="J168" s="2">
        <f>F167+Table1[[#This Row],[new_customers]]-Table1[[#This Row],[total_customers]]</f>
        <v>11</v>
      </c>
      <c r="K168" s="2">
        <f>Table1[[#This Row],[lost_customers]]/F167</f>
        <v>6.179775280898876E-4</v>
      </c>
      <c r="L168" s="2">
        <f>1/Table1[[#This Row],[churn_rate]]</f>
        <v>1618.1818181818182</v>
      </c>
      <c r="M168" s="2">
        <f>Table1[[#This Row],[ARPU]]*Table1[[#This Row],[average_lifespan]]</f>
        <v>1497.6722046961004</v>
      </c>
      <c r="N168" s="2">
        <f>Table1[[#This Row],[marketing_spend]]+Table1[[#This Row],[operating_expenses]]-Table1[[#This Row],[revenue]]</f>
        <v>-2486</v>
      </c>
      <c r="O168" s="2" t="str">
        <f>IF(Table1[[#This Row],[burn_rate]]&gt;0,100000/Table1[[#This Row],[burn_rate]],"0")</f>
        <v>0</v>
      </c>
      <c r="P168" s="2">
        <f>Table1[[#This Row],[LTV]]/Table1[[#This Row],[CAC]]</f>
        <v>71.028988308317082</v>
      </c>
    </row>
    <row r="169" spans="1:16" x14ac:dyDescent="0.3">
      <c r="A169" s="1">
        <v>41609</v>
      </c>
      <c r="B169" s="2">
        <v>24257</v>
      </c>
      <c r="C169" s="2">
        <v>5549</v>
      </c>
      <c r="D169" s="2">
        <v>12200</v>
      </c>
      <c r="E169" s="2">
        <v>196</v>
      </c>
      <c r="F169" s="2">
        <v>18137</v>
      </c>
      <c r="G169" s="3">
        <v>41609</v>
      </c>
      <c r="H169" s="2">
        <f>Table1[[#This Row],[marketing_spend]]/Table1[[#This Row],[new_customers]]</f>
        <v>28.311224489795919</v>
      </c>
      <c r="I169" s="2">
        <f>Table1[[#This Row],[revenue]]/Table1[[#This Row],[total_customers]]</f>
        <v>1.3374317693113524</v>
      </c>
      <c r="J169" s="2">
        <f>F168+Table1[[#This Row],[new_customers]]-Table1[[#This Row],[total_customers]]</f>
        <v>12</v>
      </c>
      <c r="K169" s="2">
        <f>Table1[[#This Row],[lost_customers]]/F168</f>
        <v>6.6841196457416592E-4</v>
      </c>
      <c r="L169" s="2">
        <f>1/Table1[[#This Row],[churn_rate]]</f>
        <v>1496.0833333333333</v>
      </c>
      <c r="M169" s="2">
        <f>Table1[[#This Row],[ARPU]]*Table1[[#This Row],[average_lifespan]]</f>
        <v>2000.9093795372257</v>
      </c>
      <c r="N169" s="2">
        <f>Table1[[#This Row],[marketing_spend]]+Table1[[#This Row],[operating_expenses]]-Table1[[#This Row],[revenue]]</f>
        <v>-6508</v>
      </c>
      <c r="O169" s="2" t="str">
        <f>IF(Table1[[#This Row],[burn_rate]]&gt;0,100000/Table1[[#This Row],[burn_rate]],"0")</f>
        <v>0</v>
      </c>
      <c r="P169" s="2">
        <f>Table1[[#This Row],[LTV]]/Table1[[#This Row],[CAC]]</f>
        <v>70.67547997644553</v>
      </c>
    </row>
    <row r="170" spans="1:16" x14ac:dyDescent="0.3">
      <c r="A170" s="1">
        <v>41640</v>
      </c>
      <c r="B170" s="2">
        <v>24486</v>
      </c>
      <c r="C170" s="2">
        <v>6197</v>
      </c>
      <c r="D170" s="2">
        <v>8016</v>
      </c>
      <c r="E170" s="2">
        <v>97</v>
      </c>
      <c r="F170" s="2">
        <v>18207</v>
      </c>
      <c r="G170" s="3">
        <v>41640</v>
      </c>
      <c r="H170" s="2">
        <f>Table1[[#This Row],[marketing_spend]]/Table1[[#This Row],[new_customers]]</f>
        <v>63.886597938144327</v>
      </c>
      <c r="I170" s="2">
        <f>Table1[[#This Row],[revenue]]/Table1[[#This Row],[total_customers]]</f>
        <v>1.3448673587081892</v>
      </c>
      <c r="J170" s="2">
        <f>F169+Table1[[#This Row],[new_customers]]-Table1[[#This Row],[total_customers]]</f>
        <v>27</v>
      </c>
      <c r="K170" s="2">
        <f>Table1[[#This Row],[lost_customers]]/F169</f>
        <v>1.488669570491261E-3</v>
      </c>
      <c r="L170" s="2">
        <f>1/Table1[[#This Row],[churn_rate]]</f>
        <v>671.74074074074076</v>
      </c>
      <c r="M170" s="2">
        <f>Table1[[#This Row],[ARPU]]*Table1[[#This Row],[average_lifespan]]</f>
        <v>903.40219573668253</v>
      </c>
      <c r="N170" s="2">
        <f>Table1[[#This Row],[marketing_spend]]+Table1[[#This Row],[operating_expenses]]-Table1[[#This Row],[revenue]]</f>
        <v>-10273</v>
      </c>
      <c r="O170" s="2" t="str">
        <f>IF(Table1[[#This Row],[burn_rate]]&gt;0,100000/Table1[[#This Row],[burn_rate]],"0")</f>
        <v>0</v>
      </c>
      <c r="P170" s="2">
        <f>Table1[[#This Row],[LTV]]/Table1[[#This Row],[CAC]]</f>
        <v>14.14071534395001</v>
      </c>
    </row>
    <row r="171" spans="1:16" x14ac:dyDescent="0.3">
      <c r="A171" s="1">
        <v>41671</v>
      </c>
      <c r="B171" s="2">
        <v>26646</v>
      </c>
      <c r="C171" s="2">
        <v>4322</v>
      </c>
      <c r="D171" s="2">
        <v>11191</v>
      </c>
      <c r="E171" s="2">
        <v>157</v>
      </c>
      <c r="F171" s="2">
        <v>18353</v>
      </c>
      <c r="G171" s="3">
        <v>41671</v>
      </c>
      <c r="H171" s="2">
        <f>Table1[[#This Row],[marketing_spend]]/Table1[[#This Row],[new_customers]]</f>
        <v>27.528662420382165</v>
      </c>
      <c r="I171" s="2">
        <f>Table1[[#This Row],[revenue]]/Table1[[#This Row],[total_customers]]</f>
        <v>1.4518607312156051</v>
      </c>
      <c r="J171" s="2">
        <f>F170+Table1[[#This Row],[new_customers]]-Table1[[#This Row],[total_customers]]</f>
        <v>11</v>
      </c>
      <c r="K171" s="2">
        <f>Table1[[#This Row],[lost_customers]]/F170</f>
        <v>6.0416323392101939E-4</v>
      </c>
      <c r="L171" s="2">
        <f>1/Table1[[#This Row],[churn_rate]]</f>
        <v>1655.1818181818182</v>
      </c>
      <c r="M171" s="2">
        <f>Table1[[#This Row],[ARPU]]*Table1[[#This Row],[average_lifespan]]</f>
        <v>2403.0934848402294</v>
      </c>
      <c r="N171" s="2">
        <f>Table1[[#This Row],[marketing_spend]]+Table1[[#This Row],[operating_expenses]]-Table1[[#This Row],[revenue]]</f>
        <v>-11133</v>
      </c>
      <c r="O171" s="2" t="str">
        <f>IF(Table1[[#This Row],[burn_rate]]&gt;0,100000/Table1[[#This Row],[burn_rate]],"0")</f>
        <v>0</v>
      </c>
      <c r="P171" s="2">
        <f>Table1[[#This Row],[LTV]]/Table1[[#This Row],[CAC]]</f>
        <v>87.294233484478482</v>
      </c>
    </row>
    <row r="172" spans="1:16" x14ac:dyDescent="0.3">
      <c r="A172" s="1">
        <v>41699</v>
      </c>
      <c r="B172" s="2">
        <v>24075</v>
      </c>
      <c r="C172" s="2">
        <v>3636</v>
      </c>
      <c r="D172" s="2">
        <v>8392</v>
      </c>
      <c r="E172" s="2">
        <v>101</v>
      </c>
      <c r="F172" s="2">
        <v>18438</v>
      </c>
      <c r="G172" s="3">
        <v>41699</v>
      </c>
      <c r="H172" s="2">
        <f>Table1[[#This Row],[marketing_spend]]/Table1[[#This Row],[new_customers]]</f>
        <v>36</v>
      </c>
      <c r="I172" s="2">
        <f>Table1[[#This Row],[revenue]]/Table1[[#This Row],[total_customers]]</f>
        <v>1.3057273023104459</v>
      </c>
      <c r="J172" s="2">
        <f>F171+Table1[[#This Row],[new_customers]]-Table1[[#This Row],[total_customers]]</f>
        <v>16</v>
      </c>
      <c r="K172" s="2">
        <f>Table1[[#This Row],[lost_customers]]/F171</f>
        <v>8.7179207758949486E-4</v>
      </c>
      <c r="L172" s="2">
        <f>1/Table1[[#This Row],[churn_rate]]</f>
        <v>1147.0625</v>
      </c>
      <c r="M172" s="2">
        <f>Table1[[#This Row],[ARPU]]*Table1[[#This Row],[average_lifespan]]</f>
        <v>1497.7508237064758</v>
      </c>
      <c r="N172" s="2">
        <f>Table1[[#This Row],[marketing_spend]]+Table1[[#This Row],[operating_expenses]]-Table1[[#This Row],[revenue]]</f>
        <v>-12047</v>
      </c>
      <c r="O172" s="2" t="str">
        <f>IF(Table1[[#This Row],[burn_rate]]&gt;0,100000/Table1[[#This Row],[burn_rate]],"0")</f>
        <v>0</v>
      </c>
      <c r="P172" s="2">
        <f>Table1[[#This Row],[LTV]]/Table1[[#This Row],[CAC]]</f>
        <v>41.604189547402108</v>
      </c>
    </row>
    <row r="173" spans="1:16" x14ac:dyDescent="0.3">
      <c r="A173" s="1">
        <v>41730</v>
      </c>
      <c r="B173" s="2">
        <v>19208</v>
      </c>
      <c r="C173" s="2">
        <v>5115</v>
      </c>
      <c r="D173" s="2">
        <v>16616</v>
      </c>
      <c r="E173" s="2">
        <v>145</v>
      </c>
      <c r="F173" s="2">
        <v>18555</v>
      </c>
      <c r="G173" s="3">
        <v>41730</v>
      </c>
      <c r="H173" s="2">
        <f>Table1[[#This Row],[marketing_spend]]/Table1[[#This Row],[new_customers]]</f>
        <v>35.275862068965516</v>
      </c>
      <c r="I173" s="2">
        <f>Table1[[#This Row],[revenue]]/Table1[[#This Row],[total_customers]]</f>
        <v>1.0351926704392347</v>
      </c>
      <c r="J173" s="2">
        <f>F172+Table1[[#This Row],[new_customers]]-Table1[[#This Row],[total_customers]]</f>
        <v>28</v>
      </c>
      <c r="K173" s="2">
        <f>Table1[[#This Row],[lost_customers]]/F172</f>
        <v>1.5186028853454822E-3</v>
      </c>
      <c r="L173" s="2">
        <f>1/Table1[[#This Row],[churn_rate]]</f>
        <v>658.5</v>
      </c>
      <c r="M173" s="2">
        <f>Table1[[#This Row],[ARPU]]*Table1[[#This Row],[average_lifespan]]</f>
        <v>681.67437348423607</v>
      </c>
      <c r="N173" s="2">
        <f>Table1[[#This Row],[marketing_spend]]+Table1[[#This Row],[operating_expenses]]-Table1[[#This Row],[revenue]]</f>
        <v>2523</v>
      </c>
      <c r="O173" s="2">
        <f>IF(Table1[[#This Row],[burn_rate]]&gt;0,100000/Table1[[#This Row],[burn_rate]],"0")</f>
        <v>39.635354736424894</v>
      </c>
      <c r="P173" s="2">
        <f>Table1[[#This Row],[LTV]]/Table1[[#This Row],[CAC]]</f>
        <v>19.324102474137678</v>
      </c>
    </row>
    <row r="174" spans="1:16" x14ac:dyDescent="0.3">
      <c r="A174" s="1">
        <v>41760</v>
      </c>
      <c r="B174" s="2">
        <v>26371</v>
      </c>
      <c r="C174" s="2">
        <v>6090</v>
      </c>
      <c r="D174" s="2">
        <v>14272</v>
      </c>
      <c r="E174" s="2">
        <v>119</v>
      </c>
      <c r="F174" s="2">
        <v>18662</v>
      </c>
      <c r="G174" s="3">
        <v>41760</v>
      </c>
      <c r="H174" s="2">
        <f>Table1[[#This Row],[marketing_spend]]/Table1[[#This Row],[new_customers]]</f>
        <v>51.176470588235297</v>
      </c>
      <c r="I174" s="2">
        <f>Table1[[#This Row],[revenue]]/Table1[[#This Row],[total_customers]]</f>
        <v>1.4130854142106954</v>
      </c>
      <c r="J174" s="2">
        <f>F173+Table1[[#This Row],[new_customers]]-Table1[[#This Row],[total_customers]]</f>
        <v>12</v>
      </c>
      <c r="K174" s="2">
        <f>Table1[[#This Row],[lost_customers]]/F173</f>
        <v>6.4672594987873894E-4</v>
      </c>
      <c r="L174" s="2">
        <f>1/Table1[[#This Row],[churn_rate]]</f>
        <v>1546.2499999999998</v>
      </c>
      <c r="M174" s="2">
        <f>Table1[[#This Row],[ARPU]]*Table1[[#This Row],[average_lifespan]]</f>
        <v>2184.9833217232876</v>
      </c>
      <c r="N174" s="2">
        <f>Table1[[#This Row],[marketing_spend]]+Table1[[#This Row],[operating_expenses]]-Table1[[#This Row],[revenue]]</f>
        <v>-6009</v>
      </c>
      <c r="O174" s="2" t="str">
        <f>IF(Table1[[#This Row],[burn_rate]]&gt;0,100000/Table1[[#This Row],[burn_rate]],"0")</f>
        <v>0</v>
      </c>
      <c r="P174" s="2">
        <f>Table1[[#This Row],[LTV]]/Table1[[#This Row],[CAC]]</f>
        <v>42.695076401489523</v>
      </c>
    </row>
    <row r="175" spans="1:16" x14ac:dyDescent="0.3">
      <c r="A175" s="1">
        <v>41791</v>
      </c>
      <c r="B175" s="2">
        <v>21835</v>
      </c>
      <c r="C175" s="2">
        <v>5004</v>
      </c>
      <c r="D175" s="2">
        <v>8571</v>
      </c>
      <c r="E175" s="2">
        <v>151</v>
      </c>
      <c r="F175" s="2">
        <v>18784</v>
      </c>
      <c r="G175" s="3">
        <v>41791</v>
      </c>
      <c r="H175" s="2">
        <f>Table1[[#This Row],[marketing_spend]]/Table1[[#This Row],[new_customers]]</f>
        <v>33.139072847682122</v>
      </c>
      <c r="I175" s="2">
        <f>Table1[[#This Row],[revenue]]/Table1[[#This Row],[total_customers]]</f>
        <v>1.162425468483816</v>
      </c>
      <c r="J175" s="2">
        <f>F174+Table1[[#This Row],[new_customers]]-Table1[[#This Row],[total_customers]]</f>
        <v>29</v>
      </c>
      <c r="K175" s="2">
        <f>Table1[[#This Row],[lost_customers]]/F174</f>
        <v>1.5539599185510663E-3</v>
      </c>
      <c r="L175" s="2">
        <f>1/Table1[[#This Row],[churn_rate]]</f>
        <v>643.51724137931035</v>
      </c>
      <c r="M175" s="2">
        <f>Table1[[#This Row],[ARPU]]*Table1[[#This Row],[average_lifespan]]</f>
        <v>748.04083078775773</v>
      </c>
      <c r="N175" s="2">
        <f>Table1[[#This Row],[marketing_spend]]+Table1[[#This Row],[operating_expenses]]-Table1[[#This Row],[revenue]]</f>
        <v>-8260</v>
      </c>
      <c r="O175" s="2" t="str">
        <f>IF(Table1[[#This Row],[burn_rate]]&gt;0,100000/Table1[[#This Row],[burn_rate]],"0")</f>
        <v>0</v>
      </c>
      <c r="P175" s="2">
        <f>Table1[[#This Row],[LTV]]/Table1[[#This Row],[CAC]]</f>
        <v>22.572774869894367</v>
      </c>
    </row>
    <row r="176" spans="1:16" x14ac:dyDescent="0.3">
      <c r="A176" s="1">
        <v>41821</v>
      </c>
      <c r="B176" s="2">
        <v>23168</v>
      </c>
      <c r="C176" s="2">
        <v>2329</v>
      </c>
      <c r="D176" s="2">
        <v>11631</v>
      </c>
      <c r="E176" s="2">
        <v>124</v>
      </c>
      <c r="F176" s="2">
        <v>18895</v>
      </c>
      <c r="G176" s="3">
        <v>41821</v>
      </c>
      <c r="H176" s="2">
        <f>Table1[[#This Row],[marketing_spend]]/Table1[[#This Row],[new_customers]]</f>
        <v>18.782258064516128</v>
      </c>
      <c r="I176" s="2">
        <f>Table1[[#This Row],[revenue]]/Table1[[#This Row],[total_customers]]</f>
        <v>1.2261444826673724</v>
      </c>
      <c r="J176" s="2">
        <f>F175+Table1[[#This Row],[new_customers]]-Table1[[#This Row],[total_customers]]</f>
        <v>13</v>
      </c>
      <c r="K176" s="2">
        <f>Table1[[#This Row],[lost_customers]]/F175</f>
        <v>6.9207836456558773E-4</v>
      </c>
      <c r="L176" s="2">
        <f>1/Table1[[#This Row],[churn_rate]]</f>
        <v>1444.9230769230769</v>
      </c>
      <c r="M176" s="2">
        <f>Table1[[#This Row],[ARPU]]*Table1[[#This Row],[average_lifespan]]</f>
        <v>1771.684458647994</v>
      </c>
      <c r="N176" s="2">
        <f>Table1[[#This Row],[marketing_spend]]+Table1[[#This Row],[operating_expenses]]-Table1[[#This Row],[revenue]]</f>
        <v>-9208</v>
      </c>
      <c r="O176" s="2" t="str">
        <f>IF(Table1[[#This Row],[burn_rate]]&gt;0,100000/Table1[[#This Row],[burn_rate]],"0")</f>
        <v>0</v>
      </c>
      <c r="P176" s="2">
        <f>Table1[[#This Row],[LTV]]/Table1[[#This Row],[CAC]]</f>
        <v>94.327553830979511</v>
      </c>
    </row>
    <row r="177" spans="1:16" x14ac:dyDescent="0.3">
      <c r="A177" s="1">
        <v>41852</v>
      </c>
      <c r="B177" s="2">
        <v>12049</v>
      </c>
      <c r="C177" s="2">
        <v>5640</v>
      </c>
      <c r="D177" s="2">
        <v>14172</v>
      </c>
      <c r="E177" s="2">
        <v>192</v>
      </c>
      <c r="F177" s="2">
        <v>19063</v>
      </c>
      <c r="G177" s="3">
        <v>41852</v>
      </c>
      <c r="H177" s="2">
        <f>Table1[[#This Row],[marketing_spend]]/Table1[[#This Row],[new_customers]]</f>
        <v>29.375</v>
      </c>
      <c r="I177" s="2">
        <f>Table1[[#This Row],[revenue]]/Table1[[#This Row],[total_customers]]</f>
        <v>0.63206210984629907</v>
      </c>
      <c r="J177" s="2">
        <f>F176+Table1[[#This Row],[new_customers]]-Table1[[#This Row],[total_customers]]</f>
        <v>24</v>
      </c>
      <c r="K177" s="2">
        <f>Table1[[#This Row],[lost_customers]]/F176</f>
        <v>1.2701772955808414E-3</v>
      </c>
      <c r="L177" s="2">
        <f>1/Table1[[#This Row],[churn_rate]]</f>
        <v>787.29166666666674</v>
      </c>
      <c r="M177" s="2">
        <f>Table1[[#This Row],[ARPU]]*Table1[[#This Row],[average_lifespan]]</f>
        <v>497.61723189774261</v>
      </c>
      <c r="N177" s="2">
        <f>Table1[[#This Row],[marketing_spend]]+Table1[[#This Row],[operating_expenses]]-Table1[[#This Row],[revenue]]</f>
        <v>7763</v>
      </c>
      <c r="O177" s="2">
        <f>IF(Table1[[#This Row],[burn_rate]]&gt;0,100000/Table1[[#This Row],[burn_rate]],"0")</f>
        <v>12.88161793121216</v>
      </c>
      <c r="P177" s="2">
        <f>Table1[[#This Row],[LTV]]/Table1[[#This Row],[CAC]]</f>
        <v>16.9401610858806</v>
      </c>
    </row>
    <row r="178" spans="1:16" x14ac:dyDescent="0.3">
      <c r="A178" s="1">
        <v>41883</v>
      </c>
      <c r="B178" s="2">
        <v>15423</v>
      </c>
      <c r="C178" s="2">
        <v>5894</v>
      </c>
      <c r="D178" s="2">
        <v>17312</v>
      </c>
      <c r="E178" s="2">
        <v>131</v>
      </c>
      <c r="F178" s="2">
        <v>19165</v>
      </c>
      <c r="G178" s="3">
        <v>41883</v>
      </c>
      <c r="H178" s="2">
        <f>Table1[[#This Row],[marketing_spend]]/Table1[[#This Row],[new_customers]]</f>
        <v>44.992366412213741</v>
      </c>
      <c r="I178" s="2">
        <f>Table1[[#This Row],[revenue]]/Table1[[#This Row],[total_customers]]</f>
        <v>0.80474823897730241</v>
      </c>
      <c r="J178" s="2">
        <f>F177+Table1[[#This Row],[new_customers]]-Table1[[#This Row],[total_customers]]</f>
        <v>29</v>
      </c>
      <c r="K178" s="2">
        <f>Table1[[#This Row],[lost_customers]]/F177</f>
        <v>1.5212715732046372E-3</v>
      </c>
      <c r="L178" s="2">
        <f>1/Table1[[#This Row],[churn_rate]]</f>
        <v>657.34482758620686</v>
      </c>
      <c r="M178" s="2">
        <f>Table1[[#This Row],[ARPU]]*Table1[[#This Row],[average_lifespan]]</f>
        <v>528.99709240083848</v>
      </c>
      <c r="N178" s="2">
        <f>Table1[[#This Row],[marketing_spend]]+Table1[[#This Row],[operating_expenses]]-Table1[[#This Row],[revenue]]</f>
        <v>7783</v>
      </c>
      <c r="O178" s="2">
        <f>IF(Table1[[#This Row],[burn_rate]]&gt;0,100000/Table1[[#This Row],[burn_rate]],"0")</f>
        <v>12.848515996402416</v>
      </c>
      <c r="P178" s="2">
        <f>Table1[[#This Row],[LTV]]/Table1[[#This Row],[CAC]]</f>
        <v>11.757485426621962</v>
      </c>
    </row>
    <row r="179" spans="1:16" x14ac:dyDescent="0.3">
      <c r="A179" s="1">
        <v>41913</v>
      </c>
      <c r="B179" s="2">
        <v>24589</v>
      </c>
      <c r="C179" s="2">
        <v>6107</v>
      </c>
      <c r="D179" s="2">
        <v>15177</v>
      </c>
      <c r="E179" s="2">
        <v>141</v>
      </c>
      <c r="F179" s="2">
        <v>19295</v>
      </c>
      <c r="G179" s="3">
        <v>41913</v>
      </c>
      <c r="H179" s="2">
        <f>Table1[[#This Row],[marketing_spend]]/Table1[[#This Row],[new_customers]]</f>
        <v>43.312056737588655</v>
      </c>
      <c r="I179" s="2">
        <f>Table1[[#This Row],[revenue]]/Table1[[#This Row],[total_customers]]</f>
        <v>1.2743715988598083</v>
      </c>
      <c r="J179" s="2">
        <f>F178+Table1[[#This Row],[new_customers]]-Table1[[#This Row],[total_customers]]</f>
        <v>11</v>
      </c>
      <c r="K179" s="2">
        <f>Table1[[#This Row],[lost_customers]]/F178</f>
        <v>5.7396295330028704E-4</v>
      </c>
      <c r="L179" s="2">
        <f>1/Table1[[#This Row],[churn_rate]]</f>
        <v>1742.272727272727</v>
      </c>
      <c r="M179" s="2">
        <f>Table1[[#This Row],[ARPU]]*Table1[[#This Row],[average_lifespan]]</f>
        <v>2220.3028811043841</v>
      </c>
      <c r="N179" s="2">
        <f>Table1[[#This Row],[marketing_spend]]+Table1[[#This Row],[operating_expenses]]-Table1[[#This Row],[revenue]]</f>
        <v>-3305</v>
      </c>
      <c r="O179" s="2" t="str">
        <f>IF(Table1[[#This Row],[burn_rate]]&gt;0,100000/Table1[[#This Row],[burn_rate]],"0")</f>
        <v>0</v>
      </c>
      <c r="P179" s="2">
        <f>Table1[[#This Row],[LTV]]/Table1[[#This Row],[CAC]]</f>
        <v>51.262928808861659</v>
      </c>
    </row>
    <row r="180" spans="1:16" x14ac:dyDescent="0.3">
      <c r="A180" s="1">
        <v>41944</v>
      </c>
      <c r="B180" s="2">
        <v>29492</v>
      </c>
      <c r="C180" s="2">
        <v>3341</v>
      </c>
      <c r="D180" s="2">
        <v>16433</v>
      </c>
      <c r="E180" s="2">
        <v>53</v>
      </c>
      <c r="F180" s="2">
        <v>19336</v>
      </c>
      <c r="G180" s="3">
        <v>41944</v>
      </c>
      <c r="H180" s="2">
        <f>Table1[[#This Row],[marketing_spend]]/Table1[[#This Row],[new_customers]]</f>
        <v>63.037735849056602</v>
      </c>
      <c r="I180" s="2">
        <f>Table1[[#This Row],[revenue]]/Table1[[#This Row],[total_customers]]</f>
        <v>1.5252378982209351</v>
      </c>
      <c r="J180" s="2">
        <f>F179+Table1[[#This Row],[new_customers]]-Table1[[#This Row],[total_customers]]</f>
        <v>12</v>
      </c>
      <c r="K180" s="2">
        <f>Table1[[#This Row],[lost_customers]]/F179</f>
        <v>6.2192277792174136E-4</v>
      </c>
      <c r="L180" s="2">
        <f>1/Table1[[#This Row],[churn_rate]]</f>
        <v>1607.9166666666667</v>
      </c>
      <c r="M180" s="2">
        <f>Table1[[#This Row],[ARPU]]*Table1[[#This Row],[average_lifespan]]</f>
        <v>2452.4554371810787</v>
      </c>
      <c r="N180" s="2">
        <f>Table1[[#This Row],[marketing_spend]]+Table1[[#This Row],[operating_expenses]]-Table1[[#This Row],[revenue]]</f>
        <v>-9718</v>
      </c>
      <c r="O180" s="2" t="str">
        <f>IF(Table1[[#This Row],[burn_rate]]&gt;0,100000/Table1[[#This Row],[burn_rate]],"0")</f>
        <v>0</v>
      </c>
      <c r="P180" s="2">
        <f>Table1[[#This Row],[LTV]]/Table1[[#This Row],[CAC]]</f>
        <v>38.904560960968922</v>
      </c>
    </row>
    <row r="181" spans="1:16" x14ac:dyDescent="0.3">
      <c r="A181" s="1">
        <v>41974</v>
      </c>
      <c r="B181" s="2">
        <v>17158</v>
      </c>
      <c r="C181" s="2">
        <v>5663</v>
      </c>
      <c r="D181" s="2">
        <v>11897</v>
      </c>
      <c r="E181" s="2">
        <v>184</v>
      </c>
      <c r="F181" s="2">
        <v>19506</v>
      </c>
      <c r="G181" s="3">
        <v>41974</v>
      </c>
      <c r="H181" s="2">
        <f>Table1[[#This Row],[marketing_spend]]/Table1[[#This Row],[new_customers]]</f>
        <v>30.777173913043477</v>
      </c>
      <c r="I181" s="2">
        <f>Table1[[#This Row],[revenue]]/Table1[[#This Row],[total_customers]]</f>
        <v>0.87962678150312723</v>
      </c>
      <c r="J181" s="2">
        <f>F180+Table1[[#This Row],[new_customers]]-Table1[[#This Row],[total_customers]]</f>
        <v>14</v>
      </c>
      <c r="K181" s="2">
        <f>Table1[[#This Row],[lost_customers]]/F180</f>
        <v>7.240380637153496E-4</v>
      </c>
      <c r="L181" s="2">
        <f>1/Table1[[#This Row],[churn_rate]]</f>
        <v>1381.1428571428571</v>
      </c>
      <c r="M181" s="2">
        <f>Table1[[#This Row],[ARPU]]*Table1[[#This Row],[average_lifespan]]</f>
        <v>1214.8902462246049</v>
      </c>
      <c r="N181" s="2">
        <f>Table1[[#This Row],[marketing_spend]]+Table1[[#This Row],[operating_expenses]]-Table1[[#This Row],[revenue]]</f>
        <v>402</v>
      </c>
      <c r="O181" s="2">
        <f>IF(Table1[[#This Row],[burn_rate]]&gt;0,100000/Table1[[#This Row],[burn_rate]],"0")</f>
        <v>248.75621890547265</v>
      </c>
      <c r="P181" s="2">
        <f>Table1[[#This Row],[LTV]]/Table1[[#This Row],[CAC]]</f>
        <v>39.473742769791151</v>
      </c>
    </row>
    <row r="182" spans="1:16" x14ac:dyDescent="0.3">
      <c r="A182" s="1">
        <v>42005</v>
      </c>
      <c r="B182" s="2">
        <v>20248</v>
      </c>
      <c r="C182" s="2">
        <v>2215</v>
      </c>
      <c r="D182" s="2">
        <v>16123</v>
      </c>
      <c r="E182" s="2">
        <v>158</v>
      </c>
      <c r="F182" s="2">
        <v>19654</v>
      </c>
      <c r="G182" s="3">
        <v>42005</v>
      </c>
      <c r="H182" s="2">
        <f>Table1[[#This Row],[marketing_spend]]/Table1[[#This Row],[new_customers]]</f>
        <v>14.018987341772151</v>
      </c>
      <c r="I182" s="2">
        <f>Table1[[#This Row],[revenue]]/Table1[[#This Row],[total_customers]]</f>
        <v>1.0302228553983921</v>
      </c>
      <c r="J182" s="2">
        <f>F181+Table1[[#This Row],[new_customers]]-Table1[[#This Row],[total_customers]]</f>
        <v>10</v>
      </c>
      <c r="K182" s="2">
        <f>Table1[[#This Row],[lost_customers]]/F181</f>
        <v>5.1266277042961138E-4</v>
      </c>
      <c r="L182" s="2">
        <f>1/Table1[[#This Row],[churn_rate]]</f>
        <v>1950.6000000000001</v>
      </c>
      <c r="M182" s="2">
        <f>Table1[[#This Row],[ARPU]]*Table1[[#This Row],[average_lifespan]]</f>
        <v>2009.5527017401037</v>
      </c>
      <c r="N182" s="2">
        <f>Table1[[#This Row],[marketing_spend]]+Table1[[#This Row],[operating_expenses]]-Table1[[#This Row],[revenue]]</f>
        <v>-1910</v>
      </c>
      <c r="O182" s="2" t="str">
        <f>IF(Table1[[#This Row],[burn_rate]]&gt;0,100000/Table1[[#This Row],[burn_rate]],"0")</f>
        <v>0</v>
      </c>
      <c r="P182" s="2">
        <f>Table1[[#This Row],[LTV]]/Table1[[#This Row],[CAC]]</f>
        <v>143.3450685665627</v>
      </c>
    </row>
    <row r="183" spans="1:16" x14ac:dyDescent="0.3">
      <c r="A183" s="1">
        <v>42036</v>
      </c>
      <c r="B183" s="2">
        <v>17400</v>
      </c>
      <c r="C183" s="2">
        <v>2338</v>
      </c>
      <c r="D183" s="2">
        <v>10279</v>
      </c>
      <c r="E183" s="2">
        <v>97</v>
      </c>
      <c r="F183" s="2">
        <v>19726</v>
      </c>
      <c r="G183" s="3">
        <v>42036</v>
      </c>
      <c r="H183" s="2">
        <f>Table1[[#This Row],[marketing_spend]]/Table1[[#This Row],[new_customers]]</f>
        <v>24.103092783505154</v>
      </c>
      <c r="I183" s="2">
        <f>Table1[[#This Row],[revenue]]/Table1[[#This Row],[total_customers]]</f>
        <v>0.8820845584507756</v>
      </c>
      <c r="J183" s="2">
        <f>F182+Table1[[#This Row],[new_customers]]-Table1[[#This Row],[total_customers]]</f>
        <v>25</v>
      </c>
      <c r="K183" s="2">
        <f>Table1[[#This Row],[lost_customers]]/F182</f>
        <v>1.2720056985855296E-3</v>
      </c>
      <c r="L183" s="2">
        <f>1/Table1[[#This Row],[churn_rate]]</f>
        <v>786.16000000000008</v>
      </c>
      <c r="M183" s="2">
        <f>Table1[[#This Row],[ARPU]]*Table1[[#This Row],[average_lifespan]]</f>
        <v>693.45959647166183</v>
      </c>
      <c r="N183" s="2">
        <f>Table1[[#This Row],[marketing_spend]]+Table1[[#This Row],[operating_expenses]]-Table1[[#This Row],[revenue]]</f>
        <v>-4783</v>
      </c>
      <c r="O183" s="2" t="str">
        <f>IF(Table1[[#This Row],[burn_rate]]&gt;0,100000/Table1[[#This Row],[burn_rate]],"0")</f>
        <v>0</v>
      </c>
      <c r="P183" s="2">
        <f>Table1[[#This Row],[LTV]]/Table1[[#This Row],[CAC]]</f>
        <v>28.770564951989392</v>
      </c>
    </row>
    <row r="184" spans="1:16" x14ac:dyDescent="0.3">
      <c r="A184" s="1">
        <v>42064</v>
      </c>
      <c r="B184" s="2">
        <v>29554</v>
      </c>
      <c r="C184" s="2">
        <v>6062</v>
      </c>
      <c r="D184" s="2">
        <v>16980</v>
      </c>
      <c r="E184" s="2">
        <v>122</v>
      </c>
      <c r="F184" s="2">
        <v>19820</v>
      </c>
      <c r="G184" s="3">
        <v>42064</v>
      </c>
      <c r="H184" s="2">
        <f>Table1[[#This Row],[marketing_spend]]/Table1[[#This Row],[new_customers]]</f>
        <v>49.688524590163937</v>
      </c>
      <c r="I184" s="2">
        <f>Table1[[#This Row],[revenue]]/Table1[[#This Row],[total_customers]]</f>
        <v>1.4911200807265388</v>
      </c>
      <c r="J184" s="2">
        <f>F183+Table1[[#This Row],[new_customers]]-Table1[[#This Row],[total_customers]]</f>
        <v>28</v>
      </c>
      <c r="K184" s="2">
        <f>Table1[[#This Row],[lost_customers]]/F183</f>
        <v>1.4194464158977999E-3</v>
      </c>
      <c r="L184" s="2">
        <f>1/Table1[[#This Row],[churn_rate]]</f>
        <v>704.5</v>
      </c>
      <c r="M184" s="2">
        <f>Table1[[#This Row],[ARPU]]*Table1[[#This Row],[average_lifespan]]</f>
        <v>1050.4940968718465</v>
      </c>
      <c r="N184" s="2">
        <f>Table1[[#This Row],[marketing_spend]]+Table1[[#This Row],[operating_expenses]]-Table1[[#This Row],[revenue]]</f>
        <v>-6512</v>
      </c>
      <c r="O184" s="2" t="str">
        <f>IF(Table1[[#This Row],[burn_rate]]&gt;0,100000/Table1[[#This Row],[burn_rate]],"0")</f>
        <v>0</v>
      </c>
      <c r="P184" s="2">
        <f>Table1[[#This Row],[LTV]]/Table1[[#This Row],[CAC]]</f>
        <v>21.141583605800935</v>
      </c>
    </row>
    <row r="185" spans="1:16" x14ac:dyDescent="0.3">
      <c r="A185" s="1">
        <v>42095</v>
      </c>
      <c r="B185" s="2">
        <v>19874</v>
      </c>
      <c r="C185" s="2">
        <v>4708</v>
      </c>
      <c r="D185" s="2">
        <v>15451</v>
      </c>
      <c r="E185" s="2">
        <v>121</v>
      </c>
      <c r="F185" s="2">
        <v>19922</v>
      </c>
      <c r="G185" s="3">
        <v>42095</v>
      </c>
      <c r="H185" s="2">
        <f>Table1[[#This Row],[marketing_spend]]/Table1[[#This Row],[new_customers]]</f>
        <v>38.909090909090907</v>
      </c>
      <c r="I185" s="2">
        <f>Table1[[#This Row],[revenue]]/Table1[[#This Row],[total_customers]]</f>
        <v>0.99759060335307703</v>
      </c>
      <c r="J185" s="2">
        <f>F184+Table1[[#This Row],[new_customers]]-Table1[[#This Row],[total_customers]]</f>
        <v>19</v>
      </c>
      <c r="K185" s="2">
        <f>Table1[[#This Row],[lost_customers]]/F184</f>
        <v>9.5862764883955596E-4</v>
      </c>
      <c r="L185" s="2">
        <f>1/Table1[[#This Row],[churn_rate]]</f>
        <v>1043.1578947368421</v>
      </c>
      <c r="M185" s="2">
        <f>Table1[[#This Row],[ARPU]]*Table1[[#This Row],[average_lifespan]]</f>
        <v>1040.644513603052</v>
      </c>
      <c r="N185" s="2">
        <f>Table1[[#This Row],[marketing_spend]]+Table1[[#This Row],[operating_expenses]]-Table1[[#This Row],[revenue]]</f>
        <v>285</v>
      </c>
      <c r="O185" s="2">
        <f>IF(Table1[[#This Row],[burn_rate]]&gt;0,100000/Table1[[#This Row],[burn_rate]],"0")</f>
        <v>350.87719298245617</v>
      </c>
      <c r="P185" s="2">
        <f>Table1[[#This Row],[LTV]]/Table1[[#This Row],[CAC]]</f>
        <v>26.745536564564421</v>
      </c>
    </row>
    <row r="186" spans="1:16" x14ac:dyDescent="0.3">
      <c r="A186" s="1">
        <v>42125</v>
      </c>
      <c r="B186" s="2">
        <v>25151</v>
      </c>
      <c r="C186" s="2">
        <v>5152</v>
      </c>
      <c r="D186" s="2">
        <v>16906</v>
      </c>
      <c r="E186" s="2">
        <v>165</v>
      </c>
      <c r="F186" s="2">
        <v>20058</v>
      </c>
      <c r="G186" s="3">
        <v>42125</v>
      </c>
      <c r="H186" s="2">
        <f>Table1[[#This Row],[marketing_spend]]/Table1[[#This Row],[new_customers]]</f>
        <v>31.224242424242423</v>
      </c>
      <c r="I186" s="2">
        <f>Table1[[#This Row],[revenue]]/Table1[[#This Row],[total_customers]]</f>
        <v>1.2539136504138</v>
      </c>
      <c r="J186" s="2">
        <f>F185+Table1[[#This Row],[new_customers]]-Table1[[#This Row],[total_customers]]</f>
        <v>29</v>
      </c>
      <c r="K186" s="2">
        <f>Table1[[#This Row],[lost_customers]]/F185</f>
        <v>1.4556771408493123E-3</v>
      </c>
      <c r="L186" s="2">
        <f>1/Table1[[#This Row],[churn_rate]]</f>
        <v>686.9655172413793</v>
      </c>
      <c r="M186" s="2">
        <f>Table1[[#This Row],[ARPU]]*Table1[[#This Row],[average_lifespan]]</f>
        <v>861.39543943254216</v>
      </c>
      <c r="N186" s="2">
        <f>Table1[[#This Row],[marketing_spend]]+Table1[[#This Row],[operating_expenses]]-Table1[[#This Row],[revenue]]</f>
        <v>-3093</v>
      </c>
      <c r="O186" s="2" t="str">
        <f>IF(Table1[[#This Row],[burn_rate]]&gt;0,100000/Table1[[#This Row],[burn_rate]],"0")</f>
        <v>0</v>
      </c>
      <c r="P186" s="2">
        <f>Table1[[#This Row],[LTV]]/Table1[[#This Row],[CAC]]</f>
        <v>27.587392761329475</v>
      </c>
    </row>
    <row r="187" spans="1:16" x14ac:dyDescent="0.3">
      <c r="A187" s="1">
        <v>42156</v>
      </c>
      <c r="B187" s="2">
        <v>28639</v>
      </c>
      <c r="C187" s="2">
        <v>3750</v>
      </c>
      <c r="D187" s="2">
        <v>19041</v>
      </c>
      <c r="E187" s="2">
        <v>130</v>
      </c>
      <c r="F187" s="2">
        <v>20172</v>
      </c>
      <c r="G187" s="3">
        <v>42156</v>
      </c>
      <c r="H187" s="2">
        <f>Table1[[#This Row],[marketing_spend]]/Table1[[#This Row],[new_customers]]</f>
        <v>28.846153846153847</v>
      </c>
      <c r="I187" s="2">
        <f>Table1[[#This Row],[revenue]]/Table1[[#This Row],[total_customers]]</f>
        <v>1.4197402339877057</v>
      </c>
      <c r="J187" s="2">
        <f>F186+Table1[[#This Row],[new_customers]]-Table1[[#This Row],[total_customers]]</f>
        <v>16</v>
      </c>
      <c r="K187" s="2">
        <f>Table1[[#This Row],[lost_customers]]/F186</f>
        <v>7.9768670854521884E-4</v>
      </c>
      <c r="L187" s="2">
        <f>1/Table1[[#This Row],[churn_rate]]</f>
        <v>1253.625</v>
      </c>
      <c r="M187" s="2">
        <f>Table1[[#This Row],[ARPU]]*Table1[[#This Row],[average_lifespan]]</f>
        <v>1779.8218508328375</v>
      </c>
      <c r="N187" s="2">
        <f>Table1[[#This Row],[marketing_spend]]+Table1[[#This Row],[operating_expenses]]-Table1[[#This Row],[revenue]]</f>
        <v>-5848</v>
      </c>
      <c r="O187" s="2" t="str">
        <f>IF(Table1[[#This Row],[burn_rate]]&gt;0,100000/Table1[[#This Row],[burn_rate]],"0")</f>
        <v>0</v>
      </c>
      <c r="P187" s="2">
        <f>Table1[[#This Row],[LTV]]/Table1[[#This Row],[CAC]]</f>
        <v>61.7004908288717</v>
      </c>
    </row>
    <row r="188" spans="1:16" x14ac:dyDescent="0.3">
      <c r="A188" s="1">
        <v>42186</v>
      </c>
      <c r="B188" s="2">
        <v>11154</v>
      </c>
      <c r="C188" s="2">
        <v>4421</v>
      </c>
      <c r="D188" s="2">
        <v>8775</v>
      </c>
      <c r="E188" s="2">
        <v>130</v>
      </c>
      <c r="F188" s="2">
        <v>20285</v>
      </c>
      <c r="G188" s="3">
        <v>42186</v>
      </c>
      <c r="H188" s="2">
        <f>Table1[[#This Row],[marketing_spend]]/Table1[[#This Row],[new_customers]]</f>
        <v>34.007692307692309</v>
      </c>
      <c r="I188" s="2">
        <f>Table1[[#This Row],[revenue]]/Table1[[#This Row],[total_customers]]</f>
        <v>0.54986443184619171</v>
      </c>
      <c r="J188" s="2">
        <f>F187+Table1[[#This Row],[new_customers]]-Table1[[#This Row],[total_customers]]</f>
        <v>17</v>
      </c>
      <c r="K188" s="2">
        <f>Table1[[#This Row],[lost_customers]]/F187</f>
        <v>8.4275232996232406E-4</v>
      </c>
      <c r="L188" s="2">
        <f>1/Table1[[#This Row],[churn_rate]]</f>
        <v>1186.5882352941176</v>
      </c>
      <c r="M188" s="2">
        <f>Table1[[#This Row],[ARPU]]*Table1[[#This Row],[average_lifespan]]</f>
        <v>652.46266583537522</v>
      </c>
      <c r="N188" s="2">
        <f>Table1[[#This Row],[marketing_spend]]+Table1[[#This Row],[operating_expenses]]-Table1[[#This Row],[revenue]]</f>
        <v>2042</v>
      </c>
      <c r="O188" s="2">
        <f>IF(Table1[[#This Row],[burn_rate]]&gt;0,100000/Table1[[#This Row],[burn_rate]],"0")</f>
        <v>48.971596474045057</v>
      </c>
      <c r="P188" s="2">
        <f>Table1[[#This Row],[LTV]]/Table1[[#This Row],[CAC]]</f>
        <v>19.185737742275226</v>
      </c>
    </row>
    <row r="189" spans="1:16" x14ac:dyDescent="0.3">
      <c r="A189" s="1">
        <v>42217</v>
      </c>
      <c r="B189" s="2">
        <v>14499</v>
      </c>
      <c r="C189" s="2">
        <v>2709</v>
      </c>
      <c r="D189" s="2">
        <v>14869</v>
      </c>
      <c r="E189" s="2">
        <v>162</v>
      </c>
      <c r="F189" s="2">
        <v>20422</v>
      </c>
      <c r="G189" s="3">
        <v>42217</v>
      </c>
      <c r="H189" s="2">
        <f>Table1[[#This Row],[marketing_spend]]/Table1[[#This Row],[new_customers]]</f>
        <v>16.722222222222221</v>
      </c>
      <c r="I189" s="2">
        <f>Table1[[#This Row],[revenue]]/Table1[[#This Row],[total_customers]]</f>
        <v>0.70996964058368428</v>
      </c>
      <c r="J189" s="2">
        <f>F188+Table1[[#This Row],[new_customers]]-Table1[[#This Row],[total_customers]]</f>
        <v>25</v>
      </c>
      <c r="K189" s="2">
        <f>Table1[[#This Row],[lost_customers]]/F188</f>
        <v>1.2324377618930244E-3</v>
      </c>
      <c r="L189" s="2">
        <f>1/Table1[[#This Row],[churn_rate]]</f>
        <v>811.4</v>
      </c>
      <c r="M189" s="2">
        <f>Table1[[#This Row],[ARPU]]*Table1[[#This Row],[average_lifespan]]</f>
        <v>576.06936636960143</v>
      </c>
      <c r="N189" s="2">
        <f>Table1[[#This Row],[marketing_spend]]+Table1[[#This Row],[operating_expenses]]-Table1[[#This Row],[revenue]]</f>
        <v>3079</v>
      </c>
      <c r="O189" s="2">
        <f>IF(Table1[[#This Row],[burn_rate]]&gt;0,100000/Table1[[#This Row],[burn_rate]],"0")</f>
        <v>32.478077297823965</v>
      </c>
      <c r="P189" s="2">
        <f>Table1[[#This Row],[LTV]]/Table1[[#This Row],[CAC]]</f>
        <v>34.449330879245267</v>
      </c>
    </row>
    <row r="190" spans="1:16" x14ac:dyDescent="0.3">
      <c r="A190" s="1">
        <v>42248</v>
      </c>
      <c r="B190" s="2">
        <v>16295</v>
      </c>
      <c r="C190" s="2">
        <v>5726</v>
      </c>
      <c r="D190" s="2">
        <v>10247</v>
      </c>
      <c r="E190" s="2">
        <v>145</v>
      </c>
      <c r="F190" s="2">
        <v>20549</v>
      </c>
      <c r="G190" s="3">
        <v>42248</v>
      </c>
      <c r="H190" s="2">
        <f>Table1[[#This Row],[marketing_spend]]/Table1[[#This Row],[new_customers]]</f>
        <v>39.489655172413791</v>
      </c>
      <c r="I190" s="2">
        <f>Table1[[#This Row],[revenue]]/Table1[[#This Row],[total_customers]]</f>
        <v>0.79298262689181953</v>
      </c>
      <c r="J190" s="2">
        <f>F189+Table1[[#This Row],[new_customers]]-Table1[[#This Row],[total_customers]]</f>
        <v>18</v>
      </c>
      <c r="K190" s="2">
        <f>Table1[[#This Row],[lost_customers]]/F189</f>
        <v>8.8140240916658504E-4</v>
      </c>
      <c r="L190" s="2">
        <f>1/Table1[[#This Row],[churn_rate]]</f>
        <v>1134.5555555555557</v>
      </c>
      <c r="M190" s="2">
        <f>Table1[[#This Row],[ARPU]]*Table1[[#This Row],[average_lifespan]]</f>
        <v>899.68284479915224</v>
      </c>
      <c r="N190" s="2">
        <f>Table1[[#This Row],[marketing_spend]]+Table1[[#This Row],[operating_expenses]]-Table1[[#This Row],[revenue]]</f>
        <v>-322</v>
      </c>
      <c r="O190" s="2" t="str">
        <f>IF(Table1[[#This Row],[burn_rate]]&gt;0,100000/Table1[[#This Row],[burn_rate]],"0")</f>
        <v>0</v>
      </c>
      <c r="P190" s="2">
        <f>Table1[[#This Row],[LTV]]/Table1[[#This Row],[CAC]]</f>
        <v>22.78274755429219</v>
      </c>
    </row>
    <row r="191" spans="1:16" x14ac:dyDescent="0.3">
      <c r="A191" s="1">
        <v>42278</v>
      </c>
      <c r="B191" s="2">
        <v>22183</v>
      </c>
      <c r="C191" s="2">
        <v>5642</v>
      </c>
      <c r="D191" s="2">
        <v>15088</v>
      </c>
      <c r="E191" s="2">
        <v>121</v>
      </c>
      <c r="F191" s="2">
        <v>20645</v>
      </c>
      <c r="G191" s="3">
        <v>42278</v>
      </c>
      <c r="H191" s="2">
        <f>Table1[[#This Row],[marketing_spend]]/Table1[[#This Row],[new_customers]]</f>
        <v>46.628099173553721</v>
      </c>
      <c r="I191" s="2">
        <f>Table1[[#This Row],[revenue]]/Table1[[#This Row],[total_customers]]</f>
        <v>1.074497457011383</v>
      </c>
      <c r="J191" s="2">
        <f>F190+Table1[[#This Row],[new_customers]]-Table1[[#This Row],[total_customers]]</f>
        <v>25</v>
      </c>
      <c r="K191" s="2">
        <f>Table1[[#This Row],[lost_customers]]/F190</f>
        <v>1.2166042143169984E-3</v>
      </c>
      <c r="L191" s="2">
        <f>1/Table1[[#This Row],[churn_rate]]</f>
        <v>821.95999999999992</v>
      </c>
      <c r="M191" s="2">
        <f>Table1[[#This Row],[ARPU]]*Table1[[#This Row],[average_lifespan]]</f>
        <v>883.19392976507629</v>
      </c>
      <c r="N191" s="2">
        <f>Table1[[#This Row],[marketing_spend]]+Table1[[#This Row],[operating_expenses]]-Table1[[#This Row],[revenue]]</f>
        <v>-1453</v>
      </c>
      <c r="O191" s="2" t="str">
        <f>IF(Table1[[#This Row],[burn_rate]]&gt;0,100000/Table1[[#This Row],[burn_rate]],"0")</f>
        <v>0</v>
      </c>
      <c r="P191" s="2">
        <f>Table1[[#This Row],[LTV]]/Table1[[#This Row],[CAC]]</f>
        <v>18.941238125057467</v>
      </c>
    </row>
    <row r="192" spans="1:16" x14ac:dyDescent="0.3">
      <c r="A192" s="1">
        <v>42309</v>
      </c>
      <c r="B192" s="2">
        <v>22874</v>
      </c>
      <c r="C192" s="2">
        <v>5993</v>
      </c>
      <c r="D192" s="2">
        <v>8078</v>
      </c>
      <c r="E192" s="2">
        <v>196</v>
      </c>
      <c r="F192" s="2">
        <v>20830</v>
      </c>
      <c r="G192" s="3">
        <v>42309</v>
      </c>
      <c r="H192" s="2">
        <f>Table1[[#This Row],[marketing_spend]]/Table1[[#This Row],[new_customers]]</f>
        <v>30.576530612244898</v>
      </c>
      <c r="I192" s="2">
        <f>Table1[[#This Row],[revenue]]/Table1[[#This Row],[total_customers]]</f>
        <v>1.0981277004320691</v>
      </c>
      <c r="J192" s="2">
        <f>F191+Table1[[#This Row],[new_customers]]-Table1[[#This Row],[total_customers]]</f>
        <v>11</v>
      </c>
      <c r="K192" s="2">
        <f>Table1[[#This Row],[lost_customers]]/F191</f>
        <v>5.3281666263017683E-4</v>
      </c>
      <c r="L192" s="2">
        <f>1/Table1[[#This Row],[churn_rate]]</f>
        <v>1876.8181818181818</v>
      </c>
      <c r="M192" s="2">
        <f>Table1[[#This Row],[ARPU]]*Table1[[#This Row],[average_lifespan]]</f>
        <v>2060.9860341290969</v>
      </c>
      <c r="N192" s="2">
        <f>Table1[[#This Row],[marketing_spend]]+Table1[[#This Row],[operating_expenses]]-Table1[[#This Row],[revenue]]</f>
        <v>-8803</v>
      </c>
      <c r="O192" s="2" t="str">
        <f>IF(Table1[[#This Row],[burn_rate]]&gt;0,100000/Table1[[#This Row],[burn_rate]],"0")</f>
        <v>0</v>
      </c>
      <c r="P192" s="2">
        <f>Table1[[#This Row],[LTV]]/Table1[[#This Row],[CAC]]</f>
        <v>67.404181993876691</v>
      </c>
    </row>
    <row r="193" spans="1:16" x14ac:dyDescent="0.3">
      <c r="A193" s="1">
        <v>42339</v>
      </c>
      <c r="B193" s="2">
        <v>28032</v>
      </c>
      <c r="C193" s="2">
        <v>2488</v>
      </c>
      <c r="D193" s="2">
        <v>16080</v>
      </c>
      <c r="E193" s="2">
        <v>112</v>
      </c>
      <c r="F193" s="2">
        <v>20920</v>
      </c>
      <c r="G193" s="3">
        <v>42339</v>
      </c>
      <c r="H193" s="2">
        <f>Table1[[#This Row],[marketing_spend]]/Table1[[#This Row],[new_customers]]</f>
        <v>22.214285714285715</v>
      </c>
      <c r="I193" s="2">
        <f>Table1[[#This Row],[revenue]]/Table1[[#This Row],[total_customers]]</f>
        <v>1.3399617590822179</v>
      </c>
      <c r="J193" s="2">
        <f>F192+Table1[[#This Row],[new_customers]]-Table1[[#This Row],[total_customers]]</f>
        <v>22</v>
      </c>
      <c r="K193" s="2">
        <f>Table1[[#This Row],[lost_customers]]/F192</f>
        <v>1.0561689870379261E-3</v>
      </c>
      <c r="L193" s="2">
        <f>1/Table1[[#This Row],[churn_rate]]</f>
        <v>946.81818181818176</v>
      </c>
      <c r="M193" s="2">
        <f>Table1[[#This Row],[ARPU]]*Table1[[#This Row],[average_lifespan]]</f>
        <v>1268.700156440118</v>
      </c>
      <c r="N193" s="2">
        <f>Table1[[#This Row],[marketing_spend]]+Table1[[#This Row],[operating_expenses]]-Table1[[#This Row],[revenue]]</f>
        <v>-9464</v>
      </c>
      <c r="O193" s="2" t="str">
        <f>IF(Table1[[#This Row],[burn_rate]]&gt;0,100000/Table1[[#This Row],[burn_rate]],"0")</f>
        <v>0</v>
      </c>
      <c r="P193" s="2">
        <f>Table1[[#This Row],[LTV]]/Table1[[#This Row],[CAC]]</f>
        <v>57.111904148429744</v>
      </c>
    </row>
    <row r="194" spans="1:16" x14ac:dyDescent="0.3">
      <c r="A194" s="1">
        <v>42370</v>
      </c>
      <c r="B194" s="2">
        <v>15539</v>
      </c>
      <c r="C194" s="2">
        <v>2046</v>
      </c>
      <c r="D194" s="2">
        <v>15099</v>
      </c>
      <c r="E194" s="2">
        <v>87</v>
      </c>
      <c r="F194" s="2">
        <v>20990</v>
      </c>
      <c r="G194" s="3">
        <v>42370</v>
      </c>
      <c r="H194" s="2">
        <f>Table1[[#This Row],[marketing_spend]]/Table1[[#This Row],[new_customers]]</f>
        <v>23.517241379310345</v>
      </c>
      <c r="I194" s="2">
        <f>Table1[[#This Row],[revenue]]/Table1[[#This Row],[total_customers]]</f>
        <v>0.7403049070986184</v>
      </c>
      <c r="J194" s="2">
        <f>F193+Table1[[#This Row],[new_customers]]-Table1[[#This Row],[total_customers]]</f>
        <v>17</v>
      </c>
      <c r="K194" s="2">
        <f>Table1[[#This Row],[lost_customers]]/F193</f>
        <v>8.1261950286806879E-4</v>
      </c>
      <c r="L194" s="2">
        <f>1/Table1[[#This Row],[churn_rate]]</f>
        <v>1230.5882352941178</v>
      </c>
      <c r="M194" s="2">
        <f>Table1[[#This Row],[ARPU]]*Table1[[#This Row],[average_lifespan]]</f>
        <v>911.01050920606463</v>
      </c>
      <c r="N194" s="2">
        <f>Table1[[#This Row],[marketing_spend]]+Table1[[#This Row],[operating_expenses]]-Table1[[#This Row],[revenue]]</f>
        <v>1606</v>
      </c>
      <c r="O194" s="2">
        <f>IF(Table1[[#This Row],[burn_rate]]&gt;0,100000/Table1[[#This Row],[burn_rate]],"0")</f>
        <v>62.266500622665006</v>
      </c>
      <c r="P194" s="2">
        <f>Table1[[#This Row],[LTV]]/Table1[[#This Row],[CAC]]</f>
        <v>38.73798352929014</v>
      </c>
    </row>
    <row r="195" spans="1:16" x14ac:dyDescent="0.3">
      <c r="A195" s="1">
        <v>42401</v>
      </c>
      <c r="B195" s="2">
        <v>19637</v>
      </c>
      <c r="C195" s="2">
        <v>5359</v>
      </c>
      <c r="D195" s="2">
        <v>11926</v>
      </c>
      <c r="E195" s="2">
        <v>116</v>
      </c>
      <c r="F195" s="2">
        <v>21091</v>
      </c>
      <c r="G195" s="3">
        <v>42401</v>
      </c>
      <c r="H195" s="2">
        <f>Table1[[#This Row],[marketing_spend]]/Table1[[#This Row],[new_customers]]</f>
        <v>46.198275862068968</v>
      </c>
      <c r="I195" s="2">
        <f>Table1[[#This Row],[revenue]]/Table1[[#This Row],[total_customers]]</f>
        <v>0.9310606419799915</v>
      </c>
      <c r="J195" s="2">
        <f>F194+Table1[[#This Row],[new_customers]]-Table1[[#This Row],[total_customers]]</f>
        <v>15</v>
      </c>
      <c r="K195" s="2">
        <f>Table1[[#This Row],[lost_customers]]/F194</f>
        <v>7.1462601238685087E-4</v>
      </c>
      <c r="L195" s="2">
        <f>1/Table1[[#This Row],[churn_rate]]</f>
        <v>1399.3333333333333</v>
      </c>
      <c r="M195" s="2">
        <f>Table1[[#This Row],[ARPU]]*Table1[[#This Row],[average_lifespan]]</f>
        <v>1302.8641916773347</v>
      </c>
      <c r="N195" s="2">
        <f>Table1[[#This Row],[marketing_spend]]+Table1[[#This Row],[operating_expenses]]-Table1[[#This Row],[revenue]]</f>
        <v>-2352</v>
      </c>
      <c r="O195" s="2" t="str">
        <f>IF(Table1[[#This Row],[burn_rate]]&gt;0,100000/Table1[[#This Row],[burn_rate]],"0")</f>
        <v>0</v>
      </c>
      <c r="P195" s="2">
        <f>Table1[[#This Row],[LTV]]/Table1[[#This Row],[CAC]]</f>
        <v>28.201576084077406</v>
      </c>
    </row>
    <row r="196" spans="1:16" x14ac:dyDescent="0.3">
      <c r="A196" s="1">
        <v>42430</v>
      </c>
      <c r="B196" s="2">
        <v>25586</v>
      </c>
      <c r="C196" s="2">
        <v>6873</v>
      </c>
      <c r="D196" s="2">
        <v>17047</v>
      </c>
      <c r="E196" s="2">
        <v>118</v>
      </c>
      <c r="F196" s="2">
        <v>21179</v>
      </c>
      <c r="G196" s="3">
        <v>42430</v>
      </c>
      <c r="H196" s="2">
        <f>Table1[[#This Row],[marketing_spend]]/Table1[[#This Row],[new_customers]]</f>
        <v>58.245762711864408</v>
      </c>
      <c r="I196" s="2">
        <f>Table1[[#This Row],[revenue]]/Table1[[#This Row],[total_customers]]</f>
        <v>1.2080834789177959</v>
      </c>
      <c r="J196" s="2">
        <f>F195+Table1[[#This Row],[new_customers]]-Table1[[#This Row],[total_customers]]</f>
        <v>30</v>
      </c>
      <c r="K196" s="2">
        <f>Table1[[#This Row],[lost_customers]]/F195</f>
        <v>1.4224076620359394E-3</v>
      </c>
      <c r="L196" s="2">
        <f>1/Table1[[#This Row],[churn_rate]]</f>
        <v>703.03333333333342</v>
      </c>
      <c r="M196" s="2">
        <f>Table1[[#This Row],[ARPU]]*Table1[[#This Row],[average_lifespan]]</f>
        <v>849.32295512850783</v>
      </c>
      <c r="N196" s="2">
        <f>Table1[[#This Row],[marketing_spend]]+Table1[[#This Row],[operating_expenses]]-Table1[[#This Row],[revenue]]</f>
        <v>-1666</v>
      </c>
      <c r="O196" s="2" t="str">
        <f>IF(Table1[[#This Row],[burn_rate]]&gt;0,100000/Table1[[#This Row],[burn_rate]],"0")</f>
        <v>0</v>
      </c>
      <c r="P196" s="2">
        <f>Table1[[#This Row],[LTV]]/Table1[[#This Row],[CAC]]</f>
        <v>14.58171230978669</v>
      </c>
    </row>
    <row r="197" spans="1:16" x14ac:dyDescent="0.3">
      <c r="A197" s="1">
        <v>42461</v>
      </c>
      <c r="B197" s="2">
        <v>12557</v>
      </c>
      <c r="C197" s="2">
        <v>6806</v>
      </c>
      <c r="D197" s="2">
        <v>15340</v>
      </c>
      <c r="E197" s="2">
        <v>62</v>
      </c>
      <c r="F197" s="2">
        <v>21216</v>
      </c>
      <c r="G197" s="3">
        <v>42461</v>
      </c>
      <c r="H197" s="2">
        <f>Table1[[#This Row],[marketing_spend]]/Table1[[#This Row],[new_customers]]</f>
        <v>109.7741935483871</v>
      </c>
      <c r="I197" s="2">
        <f>Table1[[#This Row],[revenue]]/Table1[[#This Row],[total_customers]]</f>
        <v>0.59186463046757165</v>
      </c>
      <c r="J197" s="2">
        <f>F196+Table1[[#This Row],[new_customers]]-Table1[[#This Row],[total_customers]]</f>
        <v>25</v>
      </c>
      <c r="K197" s="2">
        <f>Table1[[#This Row],[lost_customers]]/F196</f>
        <v>1.1804145615940318E-3</v>
      </c>
      <c r="L197" s="2">
        <f>1/Table1[[#This Row],[churn_rate]]</f>
        <v>847.16000000000008</v>
      </c>
      <c r="M197" s="2">
        <f>Table1[[#This Row],[ARPU]]*Table1[[#This Row],[average_lifespan]]</f>
        <v>501.40404034690806</v>
      </c>
      <c r="N197" s="2">
        <f>Table1[[#This Row],[marketing_spend]]+Table1[[#This Row],[operating_expenses]]-Table1[[#This Row],[revenue]]</f>
        <v>9589</v>
      </c>
      <c r="O197" s="2">
        <f>IF(Table1[[#This Row],[burn_rate]]&gt;0,100000/Table1[[#This Row],[burn_rate]],"0")</f>
        <v>10.428616122640525</v>
      </c>
      <c r="P197" s="2">
        <f>Table1[[#This Row],[LTV]]/Table1[[#This Row],[CAC]]</f>
        <v>4.5675948430073898</v>
      </c>
    </row>
    <row r="198" spans="1:16" x14ac:dyDescent="0.3">
      <c r="A198" s="1">
        <v>42491</v>
      </c>
      <c r="B198" s="2">
        <v>15592</v>
      </c>
      <c r="C198" s="2">
        <v>2400</v>
      </c>
      <c r="D198" s="2">
        <v>15083</v>
      </c>
      <c r="E198" s="2">
        <v>80</v>
      </c>
      <c r="F198" s="2">
        <v>21283</v>
      </c>
      <c r="G198" s="3">
        <v>42491</v>
      </c>
      <c r="H198" s="2">
        <f>Table1[[#This Row],[marketing_spend]]/Table1[[#This Row],[new_customers]]</f>
        <v>30</v>
      </c>
      <c r="I198" s="2">
        <f>Table1[[#This Row],[revenue]]/Table1[[#This Row],[total_customers]]</f>
        <v>0.73260348635060846</v>
      </c>
      <c r="J198" s="2">
        <f>F197+Table1[[#This Row],[new_customers]]-Table1[[#This Row],[total_customers]]</f>
        <v>13</v>
      </c>
      <c r="K198" s="2">
        <f>Table1[[#This Row],[lost_customers]]/F197</f>
        <v>6.1274509803921568E-4</v>
      </c>
      <c r="L198" s="2">
        <f>1/Table1[[#This Row],[churn_rate]]</f>
        <v>1632</v>
      </c>
      <c r="M198" s="2">
        <f>Table1[[#This Row],[ARPU]]*Table1[[#This Row],[average_lifespan]]</f>
        <v>1195.608889724193</v>
      </c>
      <c r="N198" s="2">
        <f>Table1[[#This Row],[marketing_spend]]+Table1[[#This Row],[operating_expenses]]-Table1[[#This Row],[revenue]]</f>
        <v>1891</v>
      </c>
      <c r="O198" s="2">
        <f>IF(Table1[[#This Row],[burn_rate]]&gt;0,100000/Table1[[#This Row],[burn_rate]],"0")</f>
        <v>52.882072977260705</v>
      </c>
      <c r="P198" s="2">
        <f>Table1[[#This Row],[LTV]]/Table1[[#This Row],[CAC]]</f>
        <v>39.8536296574731</v>
      </c>
    </row>
    <row r="199" spans="1:16" x14ac:dyDescent="0.3">
      <c r="A199" s="1">
        <v>42522</v>
      </c>
      <c r="B199" s="2">
        <v>26482</v>
      </c>
      <c r="C199" s="2">
        <v>5990</v>
      </c>
      <c r="D199" s="2">
        <v>14230</v>
      </c>
      <c r="E199" s="2">
        <v>163</v>
      </c>
      <c r="F199" s="2">
        <v>21429</v>
      </c>
      <c r="G199" s="3">
        <v>42522</v>
      </c>
      <c r="H199" s="2">
        <f>Table1[[#This Row],[marketing_spend]]/Table1[[#This Row],[new_customers]]</f>
        <v>36.74846625766871</v>
      </c>
      <c r="I199" s="2">
        <f>Table1[[#This Row],[revenue]]/Table1[[#This Row],[total_customers]]</f>
        <v>1.2358019506276541</v>
      </c>
      <c r="J199" s="2">
        <f>F198+Table1[[#This Row],[new_customers]]-Table1[[#This Row],[total_customers]]</f>
        <v>17</v>
      </c>
      <c r="K199" s="2">
        <f>Table1[[#This Row],[lost_customers]]/F198</f>
        <v>7.9875957336841613E-4</v>
      </c>
      <c r="L199" s="2">
        <f>1/Table1[[#This Row],[churn_rate]]</f>
        <v>1251.9411764705883</v>
      </c>
      <c r="M199" s="2">
        <f>Table1[[#This Row],[ARPU]]*Table1[[#This Row],[average_lifespan]]</f>
        <v>1547.1513479534331</v>
      </c>
      <c r="N199" s="2">
        <f>Table1[[#This Row],[marketing_spend]]+Table1[[#This Row],[operating_expenses]]-Table1[[#This Row],[revenue]]</f>
        <v>-6262</v>
      </c>
      <c r="O199" s="2" t="str">
        <f>IF(Table1[[#This Row],[burn_rate]]&gt;0,100000/Table1[[#This Row],[burn_rate]],"0")</f>
        <v>0</v>
      </c>
      <c r="P199" s="2">
        <f>Table1[[#This Row],[LTV]]/Table1[[#This Row],[CAC]]</f>
        <v>42.101113475193593</v>
      </c>
    </row>
    <row r="200" spans="1:16" x14ac:dyDescent="0.3">
      <c r="A200" s="1">
        <v>42552</v>
      </c>
      <c r="B200" s="2">
        <v>12200</v>
      </c>
      <c r="C200" s="2">
        <v>5157</v>
      </c>
      <c r="D200" s="2">
        <v>18340</v>
      </c>
      <c r="E200" s="2">
        <v>71</v>
      </c>
      <c r="F200" s="2">
        <v>21490</v>
      </c>
      <c r="G200" s="3">
        <v>42552</v>
      </c>
      <c r="H200" s="2">
        <f>Table1[[#This Row],[marketing_spend]]/Table1[[#This Row],[new_customers]]</f>
        <v>72.633802816901408</v>
      </c>
      <c r="I200" s="2">
        <f>Table1[[#This Row],[revenue]]/Table1[[#This Row],[total_customers]]</f>
        <v>0.56770590972545365</v>
      </c>
      <c r="J200" s="2">
        <f>F199+Table1[[#This Row],[new_customers]]-Table1[[#This Row],[total_customers]]</f>
        <v>10</v>
      </c>
      <c r="K200" s="2">
        <f>Table1[[#This Row],[lost_customers]]/F199</f>
        <v>4.6665733351999628E-4</v>
      </c>
      <c r="L200" s="2">
        <f>1/Table1[[#This Row],[churn_rate]]</f>
        <v>2142.9</v>
      </c>
      <c r="M200" s="2">
        <f>Table1[[#This Row],[ARPU]]*Table1[[#This Row],[average_lifespan]]</f>
        <v>1216.5369939506747</v>
      </c>
      <c r="N200" s="2">
        <f>Table1[[#This Row],[marketing_spend]]+Table1[[#This Row],[operating_expenses]]-Table1[[#This Row],[revenue]]</f>
        <v>11297</v>
      </c>
      <c r="O200" s="2">
        <f>IF(Table1[[#This Row],[burn_rate]]&gt;0,100000/Table1[[#This Row],[burn_rate]],"0")</f>
        <v>8.8519075860848009</v>
      </c>
      <c r="P200" s="2">
        <f>Table1[[#This Row],[LTV]]/Table1[[#This Row],[CAC]]</f>
        <v>16.748909554100816</v>
      </c>
    </row>
    <row r="201" spans="1:16" x14ac:dyDescent="0.3">
      <c r="A201" s="1">
        <v>42583</v>
      </c>
      <c r="B201" s="2">
        <v>24172</v>
      </c>
      <c r="C201" s="2">
        <v>6345</v>
      </c>
      <c r="D201" s="2">
        <v>17223</v>
      </c>
      <c r="E201" s="2">
        <v>142</v>
      </c>
      <c r="F201" s="2">
        <v>21616</v>
      </c>
      <c r="G201" s="3">
        <v>42583</v>
      </c>
      <c r="H201" s="2">
        <f>Table1[[#This Row],[marketing_spend]]/Table1[[#This Row],[new_customers]]</f>
        <v>44.683098591549296</v>
      </c>
      <c r="I201" s="2">
        <f>Table1[[#This Row],[revenue]]/Table1[[#This Row],[total_customers]]</f>
        <v>1.1182457438934124</v>
      </c>
      <c r="J201" s="2">
        <f>F200+Table1[[#This Row],[new_customers]]-Table1[[#This Row],[total_customers]]</f>
        <v>16</v>
      </c>
      <c r="K201" s="2">
        <f>Table1[[#This Row],[lost_customers]]/F200</f>
        <v>7.4453234062354587E-4</v>
      </c>
      <c r="L201" s="2">
        <f>1/Table1[[#This Row],[churn_rate]]</f>
        <v>1343.125</v>
      </c>
      <c r="M201" s="2">
        <f>Table1[[#This Row],[ARPU]]*Table1[[#This Row],[average_lifespan]]</f>
        <v>1501.9438147668395</v>
      </c>
      <c r="N201" s="2">
        <f>Table1[[#This Row],[marketing_spend]]+Table1[[#This Row],[operating_expenses]]-Table1[[#This Row],[revenue]]</f>
        <v>-604</v>
      </c>
      <c r="O201" s="2" t="str">
        <f>IF(Table1[[#This Row],[burn_rate]]&gt;0,100000/Table1[[#This Row],[burn_rate]],"0")</f>
        <v>0</v>
      </c>
      <c r="P201" s="2">
        <f>Table1[[#This Row],[LTV]]/Table1[[#This Row],[CAC]]</f>
        <v>33.61324219021138</v>
      </c>
    </row>
    <row r="202" spans="1:16" x14ac:dyDescent="0.3">
      <c r="A202" s="1">
        <v>42614</v>
      </c>
      <c r="B202" s="2">
        <v>12961</v>
      </c>
      <c r="C202" s="2">
        <v>2390</v>
      </c>
      <c r="D202" s="2">
        <v>12940</v>
      </c>
      <c r="E202" s="2">
        <v>116</v>
      </c>
      <c r="F202" s="2">
        <v>21703</v>
      </c>
      <c r="G202" s="3">
        <v>42614</v>
      </c>
      <c r="H202" s="2">
        <f>Table1[[#This Row],[marketing_spend]]/Table1[[#This Row],[new_customers]]</f>
        <v>20.603448275862068</v>
      </c>
      <c r="I202" s="2">
        <f>Table1[[#This Row],[revenue]]/Table1[[#This Row],[total_customers]]</f>
        <v>0.59719854398009486</v>
      </c>
      <c r="J202" s="2">
        <f>F201+Table1[[#This Row],[new_customers]]-Table1[[#This Row],[total_customers]]</f>
        <v>29</v>
      </c>
      <c r="K202" s="2">
        <f>Table1[[#This Row],[lost_customers]]/F201</f>
        <v>1.3415988156920799E-3</v>
      </c>
      <c r="L202" s="2">
        <f>1/Table1[[#This Row],[churn_rate]]</f>
        <v>745.37931034482756</v>
      </c>
      <c r="M202" s="2">
        <f>Table1[[#This Row],[ARPU]]*Table1[[#This Row],[average_lifespan]]</f>
        <v>445.13943885081829</v>
      </c>
      <c r="N202" s="2">
        <f>Table1[[#This Row],[marketing_spend]]+Table1[[#This Row],[operating_expenses]]-Table1[[#This Row],[revenue]]</f>
        <v>2369</v>
      </c>
      <c r="O202" s="2">
        <f>IF(Table1[[#This Row],[burn_rate]]&gt;0,100000/Table1[[#This Row],[burn_rate]],"0")</f>
        <v>42.211903756859435</v>
      </c>
      <c r="P202" s="2">
        <f>Table1[[#This Row],[LTV]]/Table1[[#This Row],[CAC]]</f>
        <v>21.605094103219635</v>
      </c>
    </row>
    <row r="203" spans="1:16" x14ac:dyDescent="0.3">
      <c r="A203" s="1">
        <v>42644</v>
      </c>
      <c r="B203" s="2">
        <v>24207</v>
      </c>
      <c r="C203" s="2">
        <v>5853</v>
      </c>
      <c r="D203" s="2">
        <v>11271</v>
      </c>
      <c r="E203" s="2">
        <v>103</v>
      </c>
      <c r="F203" s="2">
        <v>21794</v>
      </c>
      <c r="G203" s="3">
        <v>42644</v>
      </c>
      <c r="H203" s="2">
        <f>Table1[[#This Row],[marketing_spend]]/Table1[[#This Row],[new_customers]]</f>
        <v>56.825242718446603</v>
      </c>
      <c r="I203" s="2">
        <f>Table1[[#This Row],[revenue]]/Table1[[#This Row],[total_customers]]</f>
        <v>1.1107185463889144</v>
      </c>
      <c r="J203" s="2">
        <f>F202+Table1[[#This Row],[new_customers]]-Table1[[#This Row],[total_customers]]</f>
        <v>12</v>
      </c>
      <c r="K203" s="2">
        <f>Table1[[#This Row],[lost_customers]]/F202</f>
        <v>5.5291895129705568E-4</v>
      </c>
      <c r="L203" s="2">
        <f>1/Table1[[#This Row],[churn_rate]]</f>
        <v>1808.5833333333335</v>
      </c>
      <c r="M203" s="2">
        <f>Table1[[#This Row],[ARPU]]*Table1[[#This Row],[average_lifespan]]</f>
        <v>2008.8270510232176</v>
      </c>
      <c r="N203" s="2">
        <f>Table1[[#This Row],[marketing_spend]]+Table1[[#This Row],[operating_expenses]]-Table1[[#This Row],[revenue]]</f>
        <v>-7083</v>
      </c>
      <c r="O203" s="2" t="str">
        <f>IF(Table1[[#This Row],[burn_rate]]&gt;0,100000/Table1[[#This Row],[burn_rate]],"0")</f>
        <v>0</v>
      </c>
      <c r="P203" s="2">
        <f>Table1[[#This Row],[LTV]]/Table1[[#This Row],[CAC]]</f>
        <v>35.35096296863</v>
      </c>
    </row>
    <row r="204" spans="1:16" x14ac:dyDescent="0.3">
      <c r="A204" s="1">
        <v>42675</v>
      </c>
      <c r="B204" s="2">
        <v>21969</v>
      </c>
      <c r="C204" s="2">
        <v>6430</v>
      </c>
      <c r="D204" s="2">
        <v>19768</v>
      </c>
      <c r="E204" s="2">
        <v>187</v>
      </c>
      <c r="F204" s="2">
        <v>21967</v>
      </c>
      <c r="G204" s="3">
        <v>42675</v>
      </c>
      <c r="H204" s="2">
        <f>Table1[[#This Row],[marketing_spend]]/Table1[[#This Row],[new_customers]]</f>
        <v>34.385026737967912</v>
      </c>
      <c r="I204" s="2">
        <f>Table1[[#This Row],[revenue]]/Table1[[#This Row],[total_customers]]</f>
        <v>1.0000910456593981</v>
      </c>
      <c r="J204" s="2">
        <f>F203+Table1[[#This Row],[new_customers]]-Table1[[#This Row],[total_customers]]</f>
        <v>14</v>
      </c>
      <c r="K204" s="2">
        <f>Table1[[#This Row],[lost_customers]]/F203</f>
        <v>6.4237863632192352E-4</v>
      </c>
      <c r="L204" s="2">
        <f>1/Table1[[#This Row],[churn_rate]]</f>
        <v>1556.7142857142856</v>
      </c>
      <c r="M204" s="2">
        <f>Table1[[#This Row],[ARPU]]*Table1[[#This Row],[average_lifespan]]</f>
        <v>1556.8560177929228</v>
      </c>
      <c r="N204" s="2">
        <f>Table1[[#This Row],[marketing_spend]]+Table1[[#This Row],[operating_expenses]]-Table1[[#This Row],[revenue]]</f>
        <v>4229</v>
      </c>
      <c r="O204" s="2">
        <f>IF(Table1[[#This Row],[burn_rate]]&gt;0,100000/Table1[[#This Row],[burn_rate]],"0")</f>
        <v>23.646252069047055</v>
      </c>
      <c r="P204" s="2">
        <f>Table1[[#This Row],[LTV]]/Table1[[#This Row],[CAC]]</f>
        <v>45.277150128658874</v>
      </c>
    </row>
    <row r="205" spans="1:16" x14ac:dyDescent="0.3">
      <c r="A205" s="1">
        <v>42705</v>
      </c>
      <c r="B205" s="2">
        <v>12869</v>
      </c>
      <c r="C205" s="2">
        <v>2628</v>
      </c>
      <c r="D205" s="2">
        <v>11456</v>
      </c>
      <c r="E205" s="2">
        <v>91</v>
      </c>
      <c r="F205" s="2">
        <v>22028</v>
      </c>
      <c r="G205" s="3">
        <v>42705</v>
      </c>
      <c r="H205" s="2">
        <f>Table1[[#This Row],[marketing_spend]]/Table1[[#This Row],[new_customers]]</f>
        <v>28.87912087912088</v>
      </c>
      <c r="I205" s="2">
        <f>Table1[[#This Row],[revenue]]/Table1[[#This Row],[total_customers]]</f>
        <v>0.58421100417650262</v>
      </c>
      <c r="J205" s="2">
        <f>F204+Table1[[#This Row],[new_customers]]-Table1[[#This Row],[total_customers]]</f>
        <v>30</v>
      </c>
      <c r="K205" s="2">
        <f>Table1[[#This Row],[lost_customers]]/F204</f>
        <v>1.3656848909728229E-3</v>
      </c>
      <c r="L205" s="2">
        <f>1/Table1[[#This Row],[churn_rate]]</f>
        <v>732.23333333333335</v>
      </c>
      <c r="M205" s="2">
        <f>Table1[[#This Row],[ARPU]]*Table1[[#This Row],[average_lifespan]]</f>
        <v>427.77877095817445</v>
      </c>
      <c r="N205" s="2">
        <f>Table1[[#This Row],[marketing_spend]]+Table1[[#This Row],[operating_expenses]]-Table1[[#This Row],[revenue]]</f>
        <v>1215</v>
      </c>
      <c r="O205" s="2">
        <f>IF(Table1[[#This Row],[burn_rate]]&gt;0,100000/Table1[[#This Row],[burn_rate]],"0")</f>
        <v>82.304526748971199</v>
      </c>
      <c r="P205" s="2">
        <f>Table1[[#This Row],[LTV]]/Table1[[#This Row],[CAC]]</f>
        <v>14.812735219632373</v>
      </c>
    </row>
    <row r="206" spans="1:16" x14ac:dyDescent="0.3">
      <c r="A206" s="1">
        <v>42736</v>
      </c>
      <c r="B206" s="2">
        <v>27340</v>
      </c>
      <c r="C206" s="2">
        <v>6232</v>
      </c>
      <c r="D206" s="2">
        <v>15788</v>
      </c>
      <c r="E206" s="2">
        <v>113</v>
      </c>
      <c r="F206" s="2">
        <v>22128</v>
      </c>
      <c r="G206" s="3">
        <v>42736</v>
      </c>
      <c r="H206" s="2">
        <f>Table1[[#This Row],[marketing_spend]]/Table1[[#This Row],[new_customers]]</f>
        <v>55.150442477876105</v>
      </c>
      <c r="I206" s="2">
        <f>Table1[[#This Row],[revenue]]/Table1[[#This Row],[total_customers]]</f>
        <v>1.2355386840202458</v>
      </c>
      <c r="J206" s="2">
        <f>F205+Table1[[#This Row],[new_customers]]-Table1[[#This Row],[total_customers]]</f>
        <v>13</v>
      </c>
      <c r="K206" s="2">
        <f>Table1[[#This Row],[lost_customers]]/F205</f>
        <v>5.9015798075177049E-4</v>
      </c>
      <c r="L206" s="2">
        <f>1/Table1[[#This Row],[churn_rate]]</f>
        <v>1694.4615384615383</v>
      </c>
      <c r="M206" s="2">
        <f>Table1[[#This Row],[ARPU]]*Table1[[#This Row],[average_lifespan]]</f>
        <v>2093.5727793536903</v>
      </c>
      <c r="N206" s="2">
        <f>Table1[[#This Row],[marketing_spend]]+Table1[[#This Row],[operating_expenses]]-Table1[[#This Row],[revenue]]</f>
        <v>-5320</v>
      </c>
      <c r="O206" s="2" t="str">
        <f>IF(Table1[[#This Row],[burn_rate]]&gt;0,100000/Table1[[#This Row],[burn_rate]],"0")</f>
        <v>0</v>
      </c>
      <c r="P206" s="2">
        <f>Table1[[#This Row],[LTV]]/Table1[[#This Row],[CAC]]</f>
        <v>37.961123887510752</v>
      </c>
    </row>
    <row r="207" spans="1:16" x14ac:dyDescent="0.3">
      <c r="A207" s="1">
        <v>42767</v>
      </c>
      <c r="B207" s="2">
        <v>23992</v>
      </c>
      <c r="C207" s="2">
        <v>4930</v>
      </c>
      <c r="D207" s="2">
        <v>19698</v>
      </c>
      <c r="E207" s="2">
        <v>175</v>
      </c>
      <c r="F207" s="2">
        <v>22290</v>
      </c>
      <c r="G207" s="3">
        <v>42767</v>
      </c>
      <c r="H207" s="2">
        <f>Table1[[#This Row],[marketing_spend]]/Table1[[#This Row],[new_customers]]</f>
        <v>28.171428571428571</v>
      </c>
      <c r="I207" s="2">
        <f>Table1[[#This Row],[revenue]]/Table1[[#This Row],[total_customers]]</f>
        <v>1.0763571108120233</v>
      </c>
      <c r="J207" s="2">
        <f>F206+Table1[[#This Row],[new_customers]]-Table1[[#This Row],[total_customers]]</f>
        <v>13</v>
      </c>
      <c r="K207" s="2">
        <f>Table1[[#This Row],[lost_customers]]/F206</f>
        <v>5.8749096167751266E-4</v>
      </c>
      <c r="L207" s="2">
        <f>1/Table1[[#This Row],[churn_rate]]</f>
        <v>1702.1538461538462</v>
      </c>
      <c r="M207" s="2">
        <f>Table1[[#This Row],[ARPU]]*Table1[[#This Row],[average_lifespan]]</f>
        <v>1832.1253960037272</v>
      </c>
      <c r="N207" s="2">
        <f>Table1[[#This Row],[marketing_spend]]+Table1[[#This Row],[operating_expenses]]-Table1[[#This Row],[revenue]]</f>
        <v>636</v>
      </c>
      <c r="O207" s="2">
        <f>IF(Table1[[#This Row],[burn_rate]]&gt;0,100000/Table1[[#This Row],[burn_rate]],"0")</f>
        <v>157.23270440251574</v>
      </c>
      <c r="P207" s="2">
        <f>Table1[[#This Row],[LTV]]/Table1[[#This Row],[CAC]]</f>
        <v>65.034877140091737</v>
      </c>
    </row>
    <row r="208" spans="1:16" x14ac:dyDescent="0.3">
      <c r="A208" s="1">
        <v>42795</v>
      </c>
      <c r="B208" s="2">
        <v>15699</v>
      </c>
      <c r="C208" s="2">
        <v>3521</v>
      </c>
      <c r="D208" s="2">
        <v>16599</v>
      </c>
      <c r="E208" s="2">
        <v>70</v>
      </c>
      <c r="F208" s="2">
        <v>22337</v>
      </c>
      <c r="G208" s="3">
        <v>42795</v>
      </c>
      <c r="H208" s="2">
        <f>Table1[[#This Row],[marketing_spend]]/Table1[[#This Row],[new_customers]]</f>
        <v>50.3</v>
      </c>
      <c r="I208" s="2">
        <f>Table1[[#This Row],[revenue]]/Table1[[#This Row],[total_customers]]</f>
        <v>0.70282490934324215</v>
      </c>
      <c r="J208" s="2">
        <f>F207+Table1[[#This Row],[new_customers]]-Table1[[#This Row],[total_customers]]</f>
        <v>23</v>
      </c>
      <c r="K208" s="2">
        <f>Table1[[#This Row],[lost_customers]]/F207</f>
        <v>1.031852848811126E-3</v>
      </c>
      <c r="L208" s="2">
        <f>1/Table1[[#This Row],[churn_rate]]</f>
        <v>969.13043478260875</v>
      </c>
      <c r="M208" s="2">
        <f>Table1[[#This Row],[ARPU]]*Table1[[#This Row],[average_lifespan]]</f>
        <v>681.12900996786379</v>
      </c>
      <c r="N208" s="2">
        <f>Table1[[#This Row],[marketing_spend]]+Table1[[#This Row],[operating_expenses]]-Table1[[#This Row],[revenue]]</f>
        <v>4421</v>
      </c>
      <c r="O208" s="2">
        <f>IF(Table1[[#This Row],[burn_rate]]&gt;0,100000/Table1[[#This Row],[burn_rate]],"0")</f>
        <v>22.619316896629723</v>
      </c>
      <c r="P208" s="2">
        <f>Table1[[#This Row],[LTV]]/Table1[[#This Row],[CAC]]</f>
        <v>13.541332206120554</v>
      </c>
    </row>
    <row r="209" spans="1:16" x14ac:dyDescent="0.3">
      <c r="A209" s="1">
        <v>42826</v>
      </c>
      <c r="B209" s="2">
        <v>13987</v>
      </c>
      <c r="C209" s="2">
        <v>2826</v>
      </c>
      <c r="D209" s="2">
        <v>15650</v>
      </c>
      <c r="E209" s="2">
        <v>84</v>
      </c>
      <c r="F209" s="2">
        <v>22396</v>
      </c>
      <c r="G209" s="3">
        <v>42826</v>
      </c>
      <c r="H209" s="2">
        <f>Table1[[#This Row],[marketing_spend]]/Table1[[#This Row],[new_customers]]</f>
        <v>33.642857142857146</v>
      </c>
      <c r="I209" s="2">
        <f>Table1[[#This Row],[revenue]]/Table1[[#This Row],[total_customers]]</f>
        <v>0.62453116627969285</v>
      </c>
      <c r="J209" s="2">
        <f>F208+Table1[[#This Row],[new_customers]]-Table1[[#This Row],[total_customers]]</f>
        <v>25</v>
      </c>
      <c r="K209" s="2">
        <f>Table1[[#This Row],[lost_customers]]/F208</f>
        <v>1.1192192326632941E-3</v>
      </c>
      <c r="L209" s="2">
        <f>1/Table1[[#This Row],[churn_rate]]</f>
        <v>893.48</v>
      </c>
      <c r="M209" s="2">
        <f>Table1[[#This Row],[ARPU]]*Table1[[#This Row],[average_lifespan]]</f>
        <v>558.00610644758001</v>
      </c>
      <c r="N209" s="2">
        <f>Table1[[#This Row],[marketing_spend]]+Table1[[#This Row],[operating_expenses]]-Table1[[#This Row],[revenue]]</f>
        <v>4489</v>
      </c>
      <c r="O209" s="2">
        <f>IF(Table1[[#This Row],[burn_rate]]&gt;0,100000/Table1[[#This Row],[burn_rate]],"0")</f>
        <v>22.27667631989307</v>
      </c>
      <c r="P209" s="2">
        <f>Table1[[#This Row],[LTV]]/Table1[[#This Row],[CAC]]</f>
        <v>16.586168769142503</v>
      </c>
    </row>
    <row r="210" spans="1:16" x14ac:dyDescent="0.3">
      <c r="A210" s="1">
        <v>42856</v>
      </c>
      <c r="B210" s="2">
        <v>23446</v>
      </c>
      <c r="C210" s="2">
        <v>6822</v>
      </c>
      <c r="D210" s="2">
        <v>10711</v>
      </c>
      <c r="E210" s="2">
        <v>79</v>
      </c>
      <c r="F210" s="2">
        <v>22458</v>
      </c>
      <c r="G210" s="3">
        <v>42856</v>
      </c>
      <c r="H210" s="2">
        <f>Table1[[#This Row],[marketing_spend]]/Table1[[#This Row],[new_customers]]</f>
        <v>86.35443037974683</v>
      </c>
      <c r="I210" s="2">
        <f>Table1[[#This Row],[revenue]]/Table1[[#This Row],[total_customers]]</f>
        <v>1.0439932318104908</v>
      </c>
      <c r="J210" s="2">
        <f>F209+Table1[[#This Row],[new_customers]]-Table1[[#This Row],[total_customers]]</f>
        <v>17</v>
      </c>
      <c r="K210" s="2">
        <f>Table1[[#This Row],[lost_customers]]/F209</f>
        <v>7.5906411859260584E-4</v>
      </c>
      <c r="L210" s="2">
        <f>1/Table1[[#This Row],[churn_rate]]</f>
        <v>1317.4117647058824</v>
      </c>
      <c r="M210" s="2">
        <f>Table1[[#This Row],[ARPU]]*Table1[[#This Row],[average_lifespan]]</f>
        <v>1375.368965860456</v>
      </c>
      <c r="N210" s="2">
        <f>Table1[[#This Row],[marketing_spend]]+Table1[[#This Row],[operating_expenses]]-Table1[[#This Row],[revenue]]</f>
        <v>-5913</v>
      </c>
      <c r="O210" s="2" t="str">
        <f>IF(Table1[[#This Row],[burn_rate]]&gt;0,100000/Table1[[#This Row],[burn_rate]],"0")</f>
        <v>0</v>
      </c>
      <c r="P210" s="2">
        <f>Table1[[#This Row],[LTV]]/Table1[[#This Row],[CAC]]</f>
        <v>15.927022618436826</v>
      </c>
    </row>
    <row r="211" spans="1:16" x14ac:dyDescent="0.3">
      <c r="A211" s="1">
        <v>42887</v>
      </c>
      <c r="B211" s="2">
        <v>11218</v>
      </c>
      <c r="C211" s="2">
        <v>3500</v>
      </c>
      <c r="D211" s="2">
        <v>19280</v>
      </c>
      <c r="E211" s="2">
        <v>106</v>
      </c>
      <c r="F211" s="2">
        <v>22544</v>
      </c>
      <c r="G211" s="3">
        <v>42887</v>
      </c>
      <c r="H211" s="2">
        <f>Table1[[#This Row],[marketing_spend]]/Table1[[#This Row],[new_customers]]</f>
        <v>33.018867924528301</v>
      </c>
      <c r="I211" s="2">
        <f>Table1[[#This Row],[revenue]]/Table1[[#This Row],[total_customers]]</f>
        <v>0.49760468417317244</v>
      </c>
      <c r="J211" s="2">
        <f>F210+Table1[[#This Row],[new_customers]]-Table1[[#This Row],[total_customers]]</f>
        <v>20</v>
      </c>
      <c r="K211" s="2">
        <f>Table1[[#This Row],[lost_customers]]/F210</f>
        <v>8.9055125122450794E-4</v>
      </c>
      <c r="L211" s="2">
        <f>1/Table1[[#This Row],[churn_rate]]</f>
        <v>1122.9000000000001</v>
      </c>
      <c r="M211" s="2">
        <f>Table1[[#This Row],[ARPU]]*Table1[[#This Row],[average_lifespan]]</f>
        <v>558.76029985805542</v>
      </c>
      <c r="N211" s="2">
        <f>Table1[[#This Row],[marketing_spend]]+Table1[[#This Row],[operating_expenses]]-Table1[[#This Row],[revenue]]</f>
        <v>11562</v>
      </c>
      <c r="O211" s="2">
        <f>IF(Table1[[#This Row],[burn_rate]]&gt;0,100000/Table1[[#This Row],[burn_rate]],"0")</f>
        <v>8.6490226604393712</v>
      </c>
      <c r="P211" s="2">
        <f>Table1[[#This Row],[LTV]]/Table1[[#This Row],[CAC]]</f>
        <v>16.922454795701107</v>
      </c>
    </row>
    <row r="212" spans="1:16" x14ac:dyDescent="0.3">
      <c r="A212" s="1">
        <v>42917</v>
      </c>
      <c r="B212" s="2">
        <v>14735</v>
      </c>
      <c r="C212" s="2">
        <v>5294</v>
      </c>
      <c r="D212" s="2">
        <v>9668</v>
      </c>
      <c r="E212" s="2">
        <v>96</v>
      </c>
      <c r="F212" s="2">
        <v>22612</v>
      </c>
      <c r="G212" s="3">
        <v>42917</v>
      </c>
      <c r="H212" s="2">
        <f>Table1[[#This Row],[marketing_spend]]/Table1[[#This Row],[new_customers]]</f>
        <v>55.145833333333336</v>
      </c>
      <c r="I212" s="2">
        <f>Table1[[#This Row],[revenue]]/Table1[[#This Row],[total_customers]]</f>
        <v>0.65164514417123653</v>
      </c>
      <c r="J212" s="2">
        <f>F211+Table1[[#This Row],[new_customers]]-Table1[[#This Row],[total_customers]]</f>
        <v>28</v>
      </c>
      <c r="K212" s="2">
        <f>Table1[[#This Row],[lost_customers]]/F211</f>
        <v>1.2420156139105749E-3</v>
      </c>
      <c r="L212" s="2">
        <f>1/Table1[[#This Row],[churn_rate]]</f>
        <v>805.14285714285711</v>
      </c>
      <c r="M212" s="2">
        <f>Table1[[#This Row],[ARPU]]*Table1[[#This Row],[average_lifespan]]</f>
        <v>524.66743322129844</v>
      </c>
      <c r="N212" s="2">
        <f>Table1[[#This Row],[marketing_spend]]+Table1[[#This Row],[operating_expenses]]-Table1[[#This Row],[revenue]]</f>
        <v>227</v>
      </c>
      <c r="O212" s="2">
        <f>IF(Table1[[#This Row],[burn_rate]]&gt;0,100000/Table1[[#This Row],[burn_rate]],"0")</f>
        <v>440.52863436123346</v>
      </c>
      <c r="P212" s="2">
        <f>Table1[[#This Row],[LTV]]/Table1[[#This Row],[CAC]]</f>
        <v>9.5141808819880325</v>
      </c>
    </row>
    <row r="213" spans="1:16" x14ac:dyDescent="0.3">
      <c r="A213" s="1">
        <v>42948</v>
      </c>
      <c r="B213" s="2">
        <v>21296</v>
      </c>
      <c r="C213" s="2">
        <v>4419</v>
      </c>
      <c r="D213" s="2">
        <v>8147</v>
      </c>
      <c r="E213" s="2">
        <v>68</v>
      </c>
      <c r="F213" s="2">
        <v>22665</v>
      </c>
      <c r="G213" s="3">
        <v>42948</v>
      </c>
      <c r="H213" s="2">
        <f>Table1[[#This Row],[marketing_spend]]/Table1[[#This Row],[new_customers]]</f>
        <v>64.985294117647058</v>
      </c>
      <c r="I213" s="2">
        <f>Table1[[#This Row],[revenue]]/Table1[[#This Row],[total_customers]]</f>
        <v>0.93959849988969779</v>
      </c>
      <c r="J213" s="2">
        <f>F212+Table1[[#This Row],[new_customers]]-Table1[[#This Row],[total_customers]]</f>
        <v>15</v>
      </c>
      <c r="K213" s="2">
        <f>Table1[[#This Row],[lost_customers]]/F212</f>
        <v>6.6336458517601274E-4</v>
      </c>
      <c r="L213" s="2">
        <f>1/Table1[[#This Row],[churn_rate]]</f>
        <v>1507.4666666666667</v>
      </c>
      <c r="M213" s="2">
        <f>Table1[[#This Row],[ARPU]]*Table1[[#This Row],[average_lifespan]]</f>
        <v>1416.413418633723</v>
      </c>
      <c r="N213" s="2">
        <f>Table1[[#This Row],[marketing_spend]]+Table1[[#This Row],[operating_expenses]]-Table1[[#This Row],[revenue]]</f>
        <v>-8730</v>
      </c>
      <c r="O213" s="2" t="str">
        <f>IF(Table1[[#This Row],[burn_rate]]&gt;0,100000/Table1[[#This Row],[burn_rate]],"0")</f>
        <v>0</v>
      </c>
      <c r="P213" s="2">
        <f>Table1[[#This Row],[LTV]]/Table1[[#This Row],[CAC]]</f>
        <v>21.795906871937806</v>
      </c>
    </row>
    <row r="214" spans="1:16" x14ac:dyDescent="0.3">
      <c r="A214" s="1">
        <v>42979</v>
      </c>
      <c r="B214" s="2">
        <v>14555</v>
      </c>
      <c r="C214" s="2">
        <v>2934</v>
      </c>
      <c r="D214" s="2">
        <v>14420</v>
      </c>
      <c r="E214" s="2">
        <v>163</v>
      </c>
      <c r="F214" s="2">
        <v>22810</v>
      </c>
      <c r="G214" s="3">
        <v>42979</v>
      </c>
      <c r="H214" s="2">
        <f>Table1[[#This Row],[marketing_spend]]/Table1[[#This Row],[new_customers]]</f>
        <v>18</v>
      </c>
      <c r="I214" s="2">
        <f>Table1[[#This Row],[revenue]]/Table1[[#This Row],[total_customers]]</f>
        <v>0.63809732573432709</v>
      </c>
      <c r="J214" s="2">
        <f>F213+Table1[[#This Row],[new_customers]]-Table1[[#This Row],[total_customers]]</f>
        <v>18</v>
      </c>
      <c r="K214" s="2">
        <f>Table1[[#This Row],[lost_customers]]/F213</f>
        <v>7.9417604235605557E-4</v>
      </c>
      <c r="L214" s="2">
        <f>1/Table1[[#This Row],[churn_rate]]</f>
        <v>1259.1666666666667</v>
      </c>
      <c r="M214" s="2">
        <f>Table1[[#This Row],[ARPU]]*Table1[[#This Row],[average_lifespan]]</f>
        <v>803.47088265380694</v>
      </c>
      <c r="N214" s="2">
        <f>Table1[[#This Row],[marketing_spend]]+Table1[[#This Row],[operating_expenses]]-Table1[[#This Row],[revenue]]</f>
        <v>2799</v>
      </c>
      <c r="O214" s="2">
        <f>IF(Table1[[#This Row],[burn_rate]]&gt;0,100000/Table1[[#This Row],[burn_rate]],"0")</f>
        <v>35.727045373347622</v>
      </c>
      <c r="P214" s="2">
        <f>Table1[[#This Row],[LTV]]/Table1[[#This Row],[CAC]]</f>
        <v>44.637271258544828</v>
      </c>
    </row>
    <row r="215" spans="1:16" x14ac:dyDescent="0.3">
      <c r="A215" s="1">
        <v>43009</v>
      </c>
      <c r="B215" s="2">
        <v>19146</v>
      </c>
      <c r="C215" s="2">
        <v>5042</v>
      </c>
      <c r="D215" s="2">
        <v>18142</v>
      </c>
      <c r="E215" s="2">
        <v>57</v>
      </c>
      <c r="F215" s="2">
        <v>22846</v>
      </c>
      <c r="G215" s="3">
        <v>43009</v>
      </c>
      <c r="H215" s="2">
        <f>Table1[[#This Row],[marketing_spend]]/Table1[[#This Row],[new_customers]]</f>
        <v>88.456140350877192</v>
      </c>
      <c r="I215" s="2">
        <f>Table1[[#This Row],[revenue]]/Table1[[#This Row],[total_customers]]</f>
        <v>0.83804604744813094</v>
      </c>
      <c r="J215" s="2">
        <f>F214+Table1[[#This Row],[new_customers]]-Table1[[#This Row],[total_customers]]</f>
        <v>21</v>
      </c>
      <c r="K215" s="2">
        <f>Table1[[#This Row],[lost_customers]]/F214</f>
        <v>9.2064883822884705E-4</v>
      </c>
      <c r="L215" s="2">
        <f>1/Table1[[#This Row],[churn_rate]]</f>
        <v>1086.1904761904761</v>
      </c>
      <c r="M215" s="2">
        <f>Table1[[#This Row],[ARPU]]*Table1[[#This Row],[average_lifespan]]</f>
        <v>910.27763534723169</v>
      </c>
      <c r="N215" s="2">
        <f>Table1[[#This Row],[marketing_spend]]+Table1[[#This Row],[operating_expenses]]-Table1[[#This Row],[revenue]]</f>
        <v>4038</v>
      </c>
      <c r="O215" s="2">
        <f>IF(Table1[[#This Row],[burn_rate]]&gt;0,100000/Table1[[#This Row],[burn_rate]],"0")</f>
        <v>24.764735017335315</v>
      </c>
      <c r="P215" s="2">
        <f>Table1[[#This Row],[LTV]]/Table1[[#This Row],[CAC]]</f>
        <v>10.290722970010355</v>
      </c>
    </row>
    <row r="216" spans="1:16" x14ac:dyDescent="0.3">
      <c r="A216" s="1">
        <v>43040</v>
      </c>
      <c r="B216" s="2">
        <v>18050</v>
      </c>
      <c r="C216" s="2">
        <v>6497</v>
      </c>
      <c r="D216" s="2">
        <v>8365</v>
      </c>
      <c r="E216" s="2">
        <v>75</v>
      </c>
      <c r="F216" s="2">
        <v>22909</v>
      </c>
      <c r="G216" s="3">
        <v>43040</v>
      </c>
      <c r="H216" s="2">
        <f>Table1[[#This Row],[marketing_spend]]/Table1[[#This Row],[new_customers]]</f>
        <v>86.626666666666665</v>
      </c>
      <c r="I216" s="2">
        <f>Table1[[#This Row],[revenue]]/Table1[[#This Row],[total_customers]]</f>
        <v>0.78789995198393648</v>
      </c>
      <c r="J216" s="2">
        <f>F215+Table1[[#This Row],[new_customers]]-Table1[[#This Row],[total_customers]]</f>
        <v>12</v>
      </c>
      <c r="K216" s="2">
        <f>Table1[[#This Row],[lost_customers]]/F215</f>
        <v>5.2525606233038606E-4</v>
      </c>
      <c r="L216" s="2">
        <f>1/Table1[[#This Row],[churn_rate]]</f>
        <v>1903.8333333333333</v>
      </c>
      <c r="M216" s="2">
        <f>Table1[[#This Row],[ARPU]]*Table1[[#This Row],[average_lifespan]]</f>
        <v>1500.0301919187509</v>
      </c>
      <c r="N216" s="2">
        <f>Table1[[#This Row],[marketing_spend]]+Table1[[#This Row],[operating_expenses]]-Table1[[#This Row],[revenue]]</f>
        <v>-3188</v>
      </c>
      <c r="O216" s="2" t="str">
        <f>IF(Table1[[#This Row],[burn_rate]]&gt;0,100000/Table1[[#This Row],[burn_rate]],"0")</f>
        <v>0</v>
      </c>
      <c r="P216" s="2">
        <f>Table1[[#This Row],[LTV]]/Table1[[#This Row],[CAC]]</f>
        <v>17.316032691073776</v>
      </c>
    </row>
    <row r="217" spans="1:16" x14ac:dyDescent="0.3">
      <c r="A217" s="1">
        <v>43070</v>
      </c>
      <c r="B217" s="2">
        <v>22757</v>
      </c>
      <c r="C217" s="2">
        <v>3466</v>
      </c>
      <c r="D217" s="2">
        <v>17866</v>
      </c>
      <c r="E217" s="2">
        <v>162</v>
      </c>
      <c r="F217" s="2">
        <v>23059</v>
      </c>
      <c r="G217" s="3">
        <v>43070</v>
      </c>
      <c r="H217" s="2">
        <f>Table1[[#This Row],[marketing_spend]]/Table1[[#This Row],[new_customers]]</f>
        <v>21.395061728395063</v>
      </c>
      <c r="I217" s="2">
        <f>Table1[[#This Row],[revenue]]/Table1[[#This Row],[total_customers]]</f>
        <v>0.98690316145539703</v>
      </c>
      <c r="J217" s="2">
        <f>F216+Table1[[#This Row],[new_customers]]-Table1[[#This Row],[total_customers]]</f>
        <v>12</v>
      </c>
      <c r="K217" s="2">
        <f>Table1[[#This Row],[lost_customers]]/F216</f>
        <v>5.2381160242699371E-4</v>
      </c>
      <c r="L217" s="2">
        <f>1/Table1[[#This Row],[churn_rate]]</f>
        <v>1909.0833333333335</v>
      </c>
      <c r="M217" s="2">
        <f>Table1[[#This Row],[ARPU]]*Table1[[#This Row],[average_lifespan]]</f>
        <v>1884.0803771484743</v>
      </c>
      <c r="N217" s="2">
        <f>Table1[[#This Row],[marketing_spend]]+Table1[[#This Row],[operating_expenses]]-Table1[[#This Row],[revenue]]</f>
        <v>-1425</v>
      </c>
      <c r="O217" s="2" t="str">
        <f>IF(Table1[[#This Row],[burn_rate]]&gt;0,100000/Table1[[#This Row],[burn_rate]],"0")</f>
        <v>0</v>
      </c>
      <c r="P217" s="2">
        <f>Table1[[#This Row],[LTV]]/Table1[[#This Row],[CAC]]</f>
        <v>88.061460212940801</v>
      </c>
    </row>
    <row r="218" spans="1:16" x14ac:dyDescent="0.3">
      <c r="A218" s="1">
        <v>43101</v>
      </c>
      <c r="B218" s="2">
        <v>29830</v>
      </c>
      <c r="C218" s="2">
        <v>5561</v>
      </c>
      <c r="D218" s="2">
        <v>12531</v>
      </c>
      <c r="E218" s="2">
        <v>120</v>
      </c>
      <c r="F218" s="2">
        <v>23163</v>
      </c>
      <c r="G218" s="3">
        <v>43101</v>
      </c>
      <c r="H218" s="2">
        <f>Table1[[#This Row],[marketing_spend]]/Table1[[#This Row],[new_customers]]</f>
        <v>46.341666666666669</v>
      </c>
      <c r="I218" s="2">
        <f>Table1[[#This Row],[revenue]]/Table1[[#This Row],[total_customers]]</f>
        <v>1.287829728446229</v>
      </c>
      <c r="J218" s="2">
        <f>F217+Table1[[#This Row],[new_customers]]-Table1[[#This Row],[total_customers]]</f>
        <v>16</v>
      </c>
      <c r="K218" s="2">
        <f>Table1[[#This Row],[lost_customers]]/F217</f>
        <v>6.938722407736675E-4</v>
      </c>
      <c r="L218" s="2">
        <f>1/Table1[[#This Row],[churn_rate]]</f>
        <v>1441.1875</v>
      </c>
      <c r="M218" s="2">
        <f>Table1[[#This Row],[ARPU]]*Table1[[#This Row],[average_lifespan]]</f>
        <v>1856.0041067650998</v>
      </c>
      <c r="N218" s="2">
        <f>Table1[[#This Row],[marketing_spend]]+Table1[[#This Row],[operating_expenses]]-Table1[[#This Row],[revenue]]</f>
        <v>-11738</v>
      </c>
      <c r="O218" s="2" t="str">
        <f>IF(Table1[[#This Row],[burn_rate]]&gt;0,100000/Table1[[#This Row],[burn_rate]],"0")</f>
        <v>0</v>
      </c>
      <c r="P218" s="2">
        <f>Table1[[#This Row],[LTV]]/Table1[[#This Row],[CAC]]</f>
        <v>40.05043927563603</v>
      </c>
    </row>
    <row r="219" spans="1:16" x14ac:dyDescent="0.3">
      <c r="A219" s="1">
        <v>43132</v>
      </c>
      <c r="B219" s="2">
        <v>27429</v>
      </c>
      <c r="C219" s="2">
        <v>2614</v>
      </c>
      <c r="D219" s="2">
        <v>13330</v>
      </c>
      <c r="E219" s="2">
        <v>79</v>
      </c>
      <c r="F219" s="2">
        <v>23228</v>
      </c>
      <c r="G219" s="3">
        <v>43132</v>
      </c>
      <c r="H219" s="2">
        <f>Table1[[#This Row],[marketing_spend]]/Table1[[#This Row],[new_customers]]</f>
        <v>33.088607594936711</v>
      </c>
      <c r="I219" s="2">
        <f>Table1[[#This Row],[revenue]]/Table1[[#This Row],[total_customers]]</f>
        <v>1.1808593077320475</v>
      </c>
      <c r="J219" s="2">
        <f>F218+Table1[[#This Row],[new_customers]]-Table1[[#This Row],[total_customers]]</f>
        <v>14</v>
      </c>
      <c r="K219" s="2">
        <f>Table1[[#This Row],[lost_customers]]/F218</f>
        <v>6.0441220912662436E-4</v>
      </c>
      <c r="L219" s="2">
        <f>1/Table1[[#This Row],[churn_rate]]</f>
        <v>1654.5</v>
      </c>
      <c r="M219" s="2">
        <f>Table1[[#This Row],[ARPU]]*Table1[[#This Row],[average_lifespan]]</f>
        <v>1953.7317246426726</v>
      </c>
      <c r="N219" s="2">
        <f>Table1[[#This Row],[marketing_spend]]+Table1[[#This Row],[operating_expenses]]-Table1[[#This Row],[revenue]]</f>
        <v>-11485</v>
      </c>
      <c r="O219" s="2" t="str">
        <f>IF(Table1[[#This Row],[burn_rate]]&gt;0,100000/Table1[[#This Row],[burn_rate]],"0")</f>
        <v>0</v>
      </c>
      <c r="P219" s="2">
        <f>Table1[[#This Row],[LTV]]/Table1[[#This Row],[CAC]]</f>
        <v>59.045449979637006</v>
      </c>
    </row>
    <row r="220" spans="1:16" x14ac:dyDescent="0.3">
      <c r="A220" s="1">
        <v>43160</v>
      </c>
      <c r="B220" s="2">
        <v>16893</v>
      </c>
      <c r="C220" s="2">
        <v>3182</v>
      </c>
      <c r="D220" s="2">
        <v>13510</v>
      </c>
      <c r="E220" s="2">
        <v>184</v>
      </c>
      <c r="F220" s="2">
        <v>23401</v>
      </c>
      <c r="G220" s="3">
        <v>43160</v>
      </c>
      <c r="H220" s="2">
        <f>Table1[[#This Row],[marketing_spend]]/Table1[[#This Row],[new_customers]]</f>
        <v>17.293478260869566</v>
      </c>
      <c r="I220" s="2">
        <f>Table1[[#This Row],[revenue]]/Table1[[#This Row],[total_customers]]</f>
        <v>0.72189222682791332</v>
      </c>
      <c r="J220" s="2">
        <f>F219+Table1[[#This Row],[new_customers]]-Table1[[#This Row],[total_customers]]</f>
        <v>11</v>
      </c>
      <c r="K220" s="2">
        <f>Table1[[#This Row],[lost_customers]]/F219</f>
        <v>4.7356638539693471E-4</v>
      </c>
      <c r="L220" s="2">
        <f>1/Table1[[#This Row],[churn_rate]]</f>
        <v>2111.6363636363635</v>
      </c>
      <c r="M220" s="2">
        <f>Table1[[#This Row],[ARPU]]*Table1[[#This Row],[average_lifespan]]</f>
        <v>1524.3738767962518</v>
      </c>
      <c r="N220" s="2">
        <f>Table1[[#This Row],[marketing_spend]]+Table1[[#This Row],[operating_expenses]]-Table1[[#This Row],[revenue]]</f>
        <v>-201</v>
      </c>
      <c r="O220" s="2" t="str">
        <f>IF(Table1[[#This Row],[burn_rate]]&gt;0,100000/Table1[[#This Row],[burn_rate]],"0")</f>
        <v>0</v>
      </c>
      <c r="P220" s="2">
        <f>Table1[[#This Row],[LTV]]/Table1[[#This Row],[CAC]]</f>
        <v>88.147326628067347</v>
      </c>
    </row>
    <row r="221" spans="1:16" x14ac:dyDescent="0.3">
      <c r="A221" s="1">
        <v>43191</v>
      </c>
      <c r="B221" s="2">
        <v>28077</v>
      </c>
      <c r="C221" s="2">
        <v>5223</v>
      </c>
      <c r="D221" s="2">
        <v>18738</v>
      </c>
      <c r="E221" s="2">
        <v>116</v>
      </c>
      <c r="F221" s="2">
        <v>23492</v>
      </c>
      <c r="G221" s="3">
        <v>43191</v>
      </c>
      <c r="H221" s="2">
        <f>Table1[[#This Row],[marketing_spend]]/Table1[[#This Row],[new_customers]]</f>
        <v>45.025862068965516</v>
      </c>
      <c r="I221" s="2">
        <f>Table1[[#This Row],[revenue]]/Table1[[#This Row],[total_customers]]</f>
        <v>1.1951728247914184</v>
      </c>
      <c r="J221" s="2">
        <f>F220+Table1[[#This Row],[new_customers]]-Table1[[#This Row],[total_customers]]</f>
        <v>25</v>
      </c>
      <c r="K221" s="2">
        <f>Table1[[#This Row],[lost_customers]]/F220</f>
        <v>1.0683304132302039E-3</v>
      </c>
      <c r="L221" s="2">
        <f>1/Table1[[#This Row],[churn_rate]]</f>
        <v>936.04</v>
      </c>
      <c r="M221" s="2">
        <f>Table1[[#This Row],[ARPU]]*Table1[[#This Row],[average_lifespan]]</f>
        <v>1118.7295709177592</v>
      </c>
      <c r="N221" s="2">
        <f>Table1[[#This Row],[marketing_spend]]+Table1[[#This Row],[operating_expenses]]-Table1[[#This Row],[revenue]]</f>
        <v>-4116</v>
      </c>
      <c r="O221" s="2" t="str">
        <f>IF(Table1[[#This Row],[burn_rate]]&gt;0,100000/Table1[[#This Row],[burn_rate]],"0")</f>
        <v>0</v>
      </c>
      <c r="P221" s="2">
        <f>Table1[[#This Row],[LTV]]/Table1[[#This Row],[CAC]]</f>
        <v>24.846377604147058</v>
      </c>
    </row>
    <row r="222" spans="1:16" x14ac:dyDescent="0.3">
      <c r="A222" s="1">
        <v>43221</v>
      </c>
      <c r="B222" s="2">
        <v>24373</v>
      </c>
      <c r="C222" s="2">
        <v>4667</v>
      </c>
      <c r="D222" s="2">
        <v>16754</v>
      </c>
      <c r="E222" s="2">
        <v>114</v>
      </c>
      <c r="F222" s="2">
        <v>23580</v>
      </c>
      <c r="G222" s="3">
        <v>43221</v>
      </c>
      <c r="H222" s="2">
        <f>Table1[[#This Row],[marketing_spend]]/Table1[[#This Row],[new_customers]]</f>
        <v>40.938596491228068</v>
      </c>
      <c r="I222" s="2">
        <f>Table1[[#This Row],[revenue]]/Table1[[#This Row],[total_customers]]</f>
        <v>1.0336301950805769</v>
      </c>
      <c r="J222" s="2">
        <f>F221+Table1[[#This Row],[new_customers]]-Table1[[#This Row],[total_customers]]</f>
        <v>26</v>
      </c>
      <c r="K222" s="2">
        <f>Table1[[#This Row],[lost_customers]]/F221</f>
        <v>1.1067597479993189E-3</v>
      </c>
      <c r="L222" s="2">
        <f>1/Table1[[#This Row],[churn_rate]]</f>
        <v>903.53846153846155</v>
      </c>
      <c r="M222" s="2">
        <f>Table1[[#This Row],[ARPU]]*Table1[[#This Row],[average_lifespan]]</f>
        <v>933.92463626280426</v>
      </c>
      <c r="N222" s="2">
        <f>Table1[[#This Row],[marketing_spend]]+Table1[[#This Row],[operating_expenses]]-Table1[[#This Row],[revenue]]</f>
        <v>-2952</v>
      </c>
      <c r="O222" s="2" t="str">
        <f>IF(Table1[[#This Row],[burn_rate]]&gt;0,100000/Table1[[#This Row],[burn_rate]],"0")</f>
        <v>0</v>
      </c>
      <c r="P222" s="2">
        <f>Table1[[#This Row],[LTV]]/Table1[[#This Row],[CAC]]</f>
        <v>22.812815199048572</v>
      </c>
    </row>
    <row r="223" spans="1:16" x14ac:dyDescent="0.3">
      <c r="A223" s="1">
        <v>43252</v>
      </c>
      <c r="B223" s="2">
        <v>24565</v>
      </c>
      <c r="C223" s="2">
        <v>2130</v>
      </c>
      <c r="D223" s="2">
        <v>19754</v>
      </c>
      <c r="E223" s="2">
        <v>85</v>
      </c>
      <c r="F223" s="2">
        <v>23649</v>
      </c>
      <c r="G223" s="3">
        <v>43252</v>
      </c>
      <c r="H223" s="2">
        <f>Table1[[#This Row],[marketing_spend]]/Table1[[#This Row],[new_customers]]</f>
        <v>25.058823529411764</v>
      </c>
      <c r="I223" s="2">
        <f>Table1[[#This Row],[revenue]]/Table1[[#This Row],[total_customers]]</f>
        <v>1.0387331388219374</v>
      </c>
      <c r="J223" s="2">
        <f>F222+Table1[[#This Row],[new_customers]]-Table1[[#This Row],[total_customers]]</f>
        <v>16</v>
      </c>
      <c r="K223" s="2">
        <f>Table1[[#This Row],[lost_customers]]/F222</f>
        <v>6.7854113655640372E-4</v>
      </c>
      <c r="L223" s="2">
        <f>1/Table1[[#This Row],[churn_rate]]</f>
        <v>1473.75</v>
      </c>
      <c r="M223" s="2">
        <f>Table1[[#This Row],[ARPU]]*Table1[[#This Row],[average_lifespan]]</f>
        <v>1530.8329633388303</v>
      </c>
      <c r="N223" s="2">
        <f>Table1[[#This Row],[marketing_spend]]+Table1[[#This Row],[operating_expenses]]-Table1[[#This Row],[revenue]]</f>
        <v>-2681</v>
      </c>
      <c r="O223" s="2" t="str">
        <f>IF(Table1[[#This Row],[burn_rate]]&gt;0,100000/Table1[[#This Row],[burn_rate]],"0")</f>
        <v>0</v>
      </c>
      <c r="P223" s="2">
        <f>Table1[[#This Row],[LTV]]/Table1[[#This Row],[CAC]]</f>
        <v>61.089578349202149</v>
      </c>
    </row>
    <row r="224" spans="1:16" x14ac:dyDescent="0.3">
      <c r="A224" s="1">
        <v>43282</v>
      </c>
      <c r="B224" s="2">
        <v>13436</v>
      </c>
      <c r="C224" s="2">
        <v>4983</v>
      </c>
      <c r="D224" s="2">
        <v>18681</v>
      </c>
      <c r="E224" s="2">
        <v>74</v>
      </c>
      <c r="F224" s="2">
        <v>23698</v>
      </c>
      <c r="G224" s="3">
        <v>43282</v>
      </c>
      <c r="H224" s="2">
        <f>Table1[[#This Row],[marketing_spend]]/Table1[[#This Row],[new_customers]]</f>
        <v>67.337837837837839</v>
      </c>
      <c r="I224" s="2">
        <f>Table1[[#This Row],[revenue]]/Table1[[#This Row],[total_customers]]</f>
        <v>0.56696767659718117</v>
      </c>
      <c r="J224" s="2">
        <f>F223+Table1[[#This Row],[new_customers]]-Table1[[#This Row],[total_customers]]</f>
        <v>25</v>
      </c>
      <c r="K224" s="2">
        <f>Table1[[#This Row],[lost_customers]]/F223</f>
        <v>1.0571271512537527E-3</v>
      </c>
      <c r="L224" s="2">
        <f>1/Table1[[#This Row],[churn_rate]]</f>
        <v>945.96</v>
      </c>
      <c r="M224" s="2">
        <f>Table1[[#This Row],[ARPU]]*Table1[[#This Row],[average_lifespan]]</f>
        <v>536.32874335386953</v>
      </c>
      <c r="N224" s="2">
        <f>Table1[[#This Row],[marketing_spend]]+Table1[[#This Row],[operating_expenses]]-Table1[[#This Row],[revenue]]</f>
        <v>10228</v>
      </c>
      <c r="O224" s="2">
        <f>IF(Table1[[#This Row],[burn_rate]]&gt;0,100000/Table1[[#This Row],[burn_rate]],"0")</f>
        <v>9.7770825185764565</v>
      </c>
      <c r="P224" s="2">
        <f>Table1[[#This Row],[LTV]]/Table1[[#This Row],[CAC]]</f>
        <v>7.964745536461237</v>
      </c>
    </row>
    <row r="225" spans="1:16" x14ac:dyDescent="0.3">
      <c r="A225" s="1">
        <v>43313</v>
      </c>
      <c r="B225" s="2">
        <v>18754</v>
      </c>
      <c r="C225" s="2">
        <v>6278</v>
      </c>
      <c r="D225" s="2">
        <v>16964</v>
      </c>
      <c r="E225" s="2">
        <v>86</v>
      </c>
      <c r="F225" s="2">
        <v>23760</v>
      </c>
      <c r="G225" s="3">
        <v>43313</v>
      </c>
      <c r="H225" s="2">
        <f>Table1[[#This Row],[marketing_spend]]/Table1[[#This Row],[new_customers]]</f>
        <v>73</v>
      </c>
      <c r="I225" s="2">
        <f>Table1[[#This Row],[revenue]]/Table1[[#This Row],[total_customers]]</f>
        <v>0.78930976430976429</v>
      </c>
      <c r="J225" s="2">
        <f>F224+Table1[[#This Row],[new_customers]]-Table1[[#This Row],[total_customers]]</f>
        <v>24</v>
      </c>
      <c r="K225" s="2">
        <f>Table1[[#This Row],[lost_customers]]/F224</f>
        <v>1.0127436914507554E-3</v>
      </c>
      <c r="L225" s="2">
        <f>1/Table1[[#This Row],[churn_rate]]</f>
        <v>987.41666666666663</v>
      </c>
      <c r="M225" s="2">
        <f>Table1[[#This Row],[ARPU]]*Table1[[#This Row],[average_lifespan]]</f>
        <v>779.37761644219972</v>
      </c>
      <c r="N225" s="2">
        <f>Table1[[#This Row],[marketing_spend]]+Table1[[#This Row],[operating_expenses]]-Table1[[#This Row],[revenue]]</f>
        <v>4488</v>
      </c>
      <c r="O225" s="2">
        <f>IF(Table1[[#This Row],[burn_rate]]&gt;0,100000/Table1[[#This Row],[burn_rate]],"0")</f>
        <v>22.281639928698752</v>
      </c>
      <c r="P225" s="2">
        <f>Table1[[#This Row],[LTV]]/Table1[[#This Row],[CAC]]</f>
        <v>10.676405704687667</v>
      </c>
    </row>
    <row r="226" spans="1:16" x14ac:dyDescent="0.3">
      <c r="A226" s="1">
        <v>43344</v>
      </c>
      <c r="B226" s="2">
        <v>20677</v>
      </c>
      <c r="C226" s="2">
        <v>6459</v>
      </c>
      <c r="D226" s="2">
        <v>14493</v>
      </c>
      <c r="E226" s="2">
        <v>50</v>
      </c>
      <c r="F226" s="2">
        <v>23790</v>
      </c>
      <c r="G226" s="3">
        <v>43344</v>
      </c>
      <c r="H226" s="2">
        <f>Table1[[#This Row],[marketing_spend]]/Table1[[#This Row],[new_customers]]</f>
        <v>129.18</v>
      </c>
      <c r="I226" s="2">
        <f>Table1[[#This Row],[revenue]]/Table1[[#This Row],[total_customers]]</f>
        <v>0.86914670029424124</v>
      </c>
      <c r="J226" s="2">
        <f>F225+Table1[[#This Row],[new_customers]]-Table1[[#This Row],[total_customers]]</f>
        <v>20</v>
      </c>
      <c r="K226" s="2">
        <f>Table1[[#This Row],[lost_customers]]/F225</f>
        <v>8.4175084175084171E-4</v>
      </c>
      <c r="L226" s="2">
        <f>1/Table1[[#This Row],[churn_rate]]</f>
        <v>1188</v>
      </c>
      <c r="M226" s="2">
        <f>Table1[[#This Row],[ARPU]]*Table1[[#This Row],[average_lifespan]]</f>
        <v>1032.5462799495585</v>
      </c>
      <c r="N226" s="2">
        <f>Table1[[#This Row],[marketing_spend]]+Table1[[#This Row],[operating_expenses]]-Table1[[#This Row],[revenue]]</f>
        <v>275</v>
      </c>
      <c r="O226" s="2">
        <f>IF(Table1[[#This Row],[burn_rate]]&gt;0,100000/Table1[[#This Row],[burn_rate]],"0")</f>
        <v>363.63636363636363</v>
      </c>
      <c r="P226" s="2">
        <f>Table1[[#This Row],[LTV]]/Table1[[#This Row],[CAC]]</f>
        <v>7.9930815911871687</v>
      </c>
    </row>
    <row r="227" spans="1:16" x14ac:dyDescent="0.3">
      <c r="A227" s="1">
        <v>43374</v>
      </c>
      <c r="B227" s="2">
        <v>15895</v>
      </c>
      <c r="C227" s="2">
        <v>2038</v>
      </c>
      <c r="D227" s="2">
        <v>18229</v>
      </c>
      <c r="E227" s="2">
        <v>192</v>
      </c>
      <c r="F227" s="2">
        <v>23957</v>
      </c>
      <c r="G227" s="3">
        <v>43374</v>
      </c>
      <c r="H227" s="2">
        <f>Table1[[#This Row],[marketing_spend]]/Table1[[#This Row],[new_customers]]</f>
        <v>10.614583333333334</v>
      </c>
      <c r="I227" s="2">
        <f>Table1[[#This Row],[revenue]]/Table1[[#This Row],[total_customers]]</f>
        <v>0.66348040238761119</v>
      </c>
      <c r="J227" s="2">
        <f>F226+Table1[[#This Row],[new_customers]]-Table1[[#This Row],[total_customers]]</f>
        <v>25</v>
      </c>
      <c r="K227" s="2">
        <f>Table1[[#This Row],[lost_customers]]/F226</f>
        <v>1.0508617065994115E-3</v>
      </c>
      <c r="L227" s="2">
        <f>1/Table1[[#This Row],[churn_rate]]</f>
        <v>951.6</v>
      </c>
      <c r="M227" s="2">
        <f>Table1[[#This Row],[ARPU]]*Table1[[#This Row],[average_lifespan]]</f>
        <v>631.36795091205079</v>
      </c>
      <c r="N227" s="2">
        <f>Table1[[#This Row],[marketing_spend]]+Table1[[#This Row],[operating_expenses]]-Table1[[#This Row],[revenue]]</f>
        <v>4372</v>
      </c>
      <c r="O227" s="2">
        <f>IF(Table1[[#This Row],[burn_rate]]&gt;0,100000/Table1[[#This Row],[burn_rate]],"0")</f>
        <v>22.872827081427264</v>
      </c>
      <c r="P227" s="2">
        <f>Table1[[#This Row],[LTV]]/Table1[[#This Row],[CAC]]</f>
        <v>59.481180851380643</v>
      </c>
    </row>
    <row r="228" spans="1:16" x14ac:dyDescent="0.3">
      <c r="A228" s="1">
        <v>43405</v>
      </c>
      <c r="B228" s="2">
        <v>29738</v>
      </c>
      <c r="C228" s="2">
        <v>5959</v>
      </c>
      <c r="D228" s="2">
        <v>19615</v>
      </c>
      <c r="E228" s="2">
        <v>86</v>
      </c>
      <c r="F228" s="2">
        <v>24025</v>
      </c>
      <c r="G228" s="3">
        <v>43405</v>
      </c>
      <c r="H228" s="2">
        <f>Table1[[#This Row],[marketing_spend]]/Table1[[#This Row],[new_customers]]</f>
        <v>69.29069767441861</v>
      </c>
      <c r="I228" s="2">
        <f>Table1[[#This Row],[revenue]]/Table1[[#This Row],[total_customers]]</f>
        <v>1.2377939646201872</v>
      </c>
      <c r="J228" s="2">
        <f>F227+Table1[[#This Row],[new_customers]]-Table1[[#This Row],[total_customers]]</f>
        <v>18</v>
      </c>
      <c r="K228" s="2">
        <f>Table1[[#This Row],[lost_customers]]/F227</f>
        <v>7.5134616187335647E-4</v>
      </c>
      <c r="L228" s="2">
        <f>1/Table1[[#This Row],[churn_rate]]</f>
        <v>1330.9444444444443</v>
      </c>
      <c r="M228" s="2">
        <f>Table1[[#This Row],[ARPU]]*Table1[[#This Row],[average_lifespan]]</f>
        <v>1647.4350005781012</v>
      </c>
      <c r="N228" s="2">
        <f>Table1[[#This Row],[marketing_spend]]+Table1[[#This Row],[operating_expenses]]-Table1[[#This Row],[revenue]]</f>
        <v>-4164</v>
      </c>
      <c r="O228" s="2" t="str">
        <f>IF(Table1[[#This Row],[burn_rate]]&gt;0,100000/Table1[[#This Row],[burn_rate]],"0")</f>
        <v>0</v>
      </c>
      <c r="P228" s="2">
        <f>Table1[[#This Row],[LTV]]/Table1[[#This Row],[CAC]]</f>
        <v>23.775702307386592</v>
      </c>
    </row>
    <row r="229" spans="1:16" x14ac:dyDescent="0.3">
      <c r="A229" s="1">
        <v>43435</v>
      </c>
      <c r="B229" s="2">
        <v>26609</v>
      </c>
      <c r="C229" s="2">
        <v>5587</v>
      </c>
      <c r="D229" s="2">
        <v>18759</v>
      </c>
      <c r="E229" s="2">
        <v>190</v>
      </c>
      <c r="F229" s="2">
        <v>24185</v>
      </c>
      <c r="G229" s="3">
        <v>43435</v>
      </c>
      <c r="H229" s="2">
        <f>Table1[[#This Row],[marketing_spend]]/Table1[[#This Row],[new_customers]]</f>
        <v>29.405263157894737</v>
      </c>
      <c r="I229" s="2">
        <f>Table1[[#This Row],[revenue]]/Table1[[#This Row],[total_customers]]</f>
        <v>1.1002274136861692</v>
      </c>
      <c r="J229" s="2">
        <f>F228+Table1[[#This Row],[new_customers]]-Table1[[#This Row],[total_customers]]</f>
        <v>30</v>
      </c>
      <c r="K229" s="2">
        <f>Table1[[#This Row],[lost_customers]]/F228</f>
        <v>1.2486992715920915E-3</v>
      </c>
      <c r="L229" s="2">
        <f>1/Table1[[#This Row],[churn_rate]]</f>
        <v>800.83333333333337</v>
      </c>
      <c r="M229" s="2">
        <f>Table1[[#This Row],[ARPU]]*Table1[[#This Row],[average_lifespan]]</f>
        <v>881.0987871270072</v>
      </c>
      <c r="N229" s="2">
        <f>Table1[[#This Row],[marketing_spend]]+Table1[[#This Row],[operating_expenses]]-Table1[[#This Row],[revenue]]</f>
        <v>-2263</v>
      </c>
      <c r="O229" s="2" t="str">
        <f>IF(Table1[[#This Row],[burn_rate]]&gt;0,100000/Table1[[#This Row],[burn_rate]],"0")</f>
        <v>0</v>
      </c>
      <c r="P229" s="2">
        <f>Table1[[#This Row],[LTV]]/Table1[[#This Row],[CAC]]</f>
        <v>29.963982379475812</v>
      </c>
    </row>
    <row r="230" spans="1:16" x14ac:dyDescent="0.3">
      <c r="A230" s="1">
        <v>43466</v>
      </c>
      <c r="B230" s="2">
        <v>25636</v>
      </c>
      <c r="C230" s="2">
        <v>2920</v>
      </c>
      <c r="D230" s="2">
        <v>13439</v>
      </c>
      <c r="E230" s="2">
        <v>185</v>
      </c>
      <c r="F230" s="2">
        <v>24344</v>
      </c>
      <c r="G230" s="3">
        <v>43466</v>
      </c>
      <c r="H230" s="2">
        <f>Table1[[#This Row],[marketing_spend]]/Table1[[#This Row],[new_customers]]</f>
        <v>15.783783783783784</v>
      </c>
      <c r="I230" s="2">
        <f>Table1[[#This Row],[revenue]]/Table1[[#This Row],[total_customers]]</f>
        <v>1.053072625698324</v>
      </c>
      <c r="J230" s="2">
        <f>F229+Table1[[#This Row],[new_customers]]-Table1[[#This Row],[total_customers]]</f>
        <v>26</v>
      </c>
      <c r="K230" s="2">
        <f>Table1[[#This Row],[lost_customers]]/F229</f>
        <v>1.0750465164358074E-3</v>
      </c>
      <c r="L230" s="2">
        <f>1/Table1[[#This Row],[churn_rate]]</f>
        <v>930.19230769230762</v>
      </c>
      <c r="M230" s="2">
        <f>Table1[[#This Row],[ARPU]]*Table1[[#This Row],[average_lifespan]]</f>
        <v>979.56005586592175</v>
      </c>
      <c r="N230" s="2">
        <f>Table1[[#This Row],[marketing_spend]]+Table1[[#This Row],[operating_expenses]]-Table1[[#This Row],[revenue]]</f>
        <v>-9277</v>
      </c>
      <c r="O230" s="2" t="str">
        <f>IF(Table1[[#This Row],[burn_rate]]&gt;0,100000/Table1[[#This Row],[burn_rate]],"0")</f>
        <v>0</v>
      </c>
      <c r="P230" s="2">
        <f>Table1[[#This Row],[LTV]]/Table1[[#This Row],[CAC]]</f>
        <v>62.061167923012164</v>
      </c>
    </row>
    <row r="231" spans="1:16" x14ac:dyDescent="0.3">
      <c r="A231" s="1">
        <v>43497</v>
      </c>
      <c r="B231" s="2">
        <v>17022</v>
      </c>
      <c r="C231" s="2">
        <v>4769</v>
      </c>
      <c r="D231" s="2">
        <v>17765</v>
      </c>
      <c r="E231" s="2">
        <v>182</v>
      </c>
      <c r="F231" s="2">
        <v>24513</v>
      </c>
      <c r="G231" s="3">
        <v>43497</v>
      </c>
      <c r="H231" s="2">
        <f>Table1[[#This Row],[marketing_spend]]/Table1[[#This Row],[new_customers]]</f>
        <v>26.203296703296704</v>
      </c>
      <c r="I231" s="2">
        <f>Table1[[#This Row],[revenue]]/Table1[[#This Row],[total_customers]]</f>
        <v>0.69440704932076858</v>
      </c>
      <c r="J231" s="2">
        <f>F230+Table1[[#This Row],[new_customers]]-Table1[[#This Row],[total_customers]]</f>
        <v>13</v>
      </c>
      <c r="K231" s="2">
        <f>Table1[[#This Row],[lost_customers]]/F230</f>
        <v>5.3401248767663491E-4</v>
      </c>
      <c r="L231" s="2">
        <f>1/Table1[[#This Row],[churn_rate]]</f>
        <v>1872.6153846153845</v>
      </c>
      <c r="M231" s="2">
        <f>Table1[[#This Row],[ARPU]]*Table1[[#This Row],[average_lifespan]]</f>
        <v>1300.3573237434452</v>
      </c>
      <c r="N231" s="2">
        <f>Table1[[#This Row],[marketing_spend]]+Table1[[#This Row],[operating_expenses]]-Table1[[#This Row],[revenue]]</f>
        <v>5512</v>
      </c>
      <c r="O231" s="2">
        <f>IF(Table1[[#This Row],[burn_rate]]&gt;0,100000/Table1[[#This Row],[burn_rate]],"0")</f>
        <v>18.1422351233672</v>
      </c>
      <c r="P231" s="2">
        <f>Table1[[#This Row],[LTV]]/Table1[[#This Row],[CAC]]</f>
        <v>49.625714598722382</v>
      </c>
    </row>
    <row r="232" spans="1:16" x14ac:dyDescent="0.3">
      <c r="A232" s="1">
        <v>43525</v>
      </c>
      <c r="B232" s="2">
        <v>19151</v>
      </c>
      <c r="C232" s="2">
        <v>6111</v>
      </c>
      <c r="D232" s="2">
        <v>19886</v>
      </c>
      <c r="E232" s="2">
        <v>177</v>
      </c>
      <c r="F232" s="2">
        <v>24664</v>
      </c>
      <c r="G232" s="3">
        <v>43525</v>
      </c>
      <c r="H232" s="2">
        <f>Table1[[#This Row],[marketing_spend]]/Table1[[#This Row],[new_customers]]</f>
        <v>34.525423728813557</v>
      </c>
      <c r="I232" s="2">
        <f>Table1[[#This Row],[revenue]]/Table1[[#This Row],[total_customers]]</f>
        <v>0.77647583522542973</v>
      </c>
      <c r="J232" s="2">
        <f>F231+Table1[[#This Row],[new_customers]]-Table1[[#This Row],[total_customers]]</f>
        <v>26</v>
      </c>
      <c r="K232" s="2">
        <f>Table1[[#This Row],[lost_customers]]/F231</f>
        <v>1.0606616897156612E-3</v>
      </c>
      <c r="L232" s="2">
        <f>1/Table1[[#This Row],[churn_rate]]</f>
        <v>942.80769230769226</v>
      </c>
      <c r="M232" s="2">
        <f>Table1[[#This Row],[ARPU]]*Table1[[#This Row],[average_lifespan]]</f>
        <v>732.06739034157533</v>
      </c>
      <c r="N232" s="2">
        <f>Table1[[#This Row],[marketing_spend]]+Table1[[#This Row],[operating_expenses]]-Table1[[#This Row],[revenue]]</f>
        <v>6846</v>
      </c>
      <c r="O232" s="2">
        <f>IF(Table1[[#This Row],[burn_rate]]&gt;0,100000/Table1[[#This Row],[burn_rate]],"0")</f>
        <v>14.607069821793749</v>
      </c>
      <c r="P232" s="2">
        <f>Table1[[#This Row],[LTV]]/Table1[[#This Row],[CAC]]</f>
        <v>21.203719209697077</v>
      </c>
    </row>
    <row r="233" spans="1:16" x14ac:dyDescent="0.3">
      <c r="A233" s="1">
        <v>43556</v>
      </c>
      <c r="B233" s="2">
        <v>15600</v>
      </c>
      <c r="C233" s="2">
        <v>2492</v>
      </c>
      <c r="D233" s="2">
        <v>14511</v>
      </c>
      <c r="E233" s="2">
        <v>176</v>
      </c>
      <c r="F233" s="2">
        <v>24813</v>
      </c>
      <c r="G233" s="3">
        <v>43556</v>
      </c>
      <c r="H233" s="2">
        <f>Table1[[#This Row],[marketing_spend]]/Table1[[#This Row],[new_customers]]</f>
        <v>14.159090909090908</v>
      </c>
      <c r="I233" s="2">
        <f>Table1[[#This Row],[revenue]]/Table1[[#This Row],[total_customers]]</f>
        <v>0.62870269616733165</v>
      </c>
      <c r="J233" s="2">
        <f>F232+Table1[[#This Row],[new_customers]]-Table1[[#This Row],[total_customers]]</f>
        <v>27</v>
      </c>
      <c r="K233" s="2">
        <f>Table1[[#This Row],[lost_customers]]/F232</f>
        <v>1.0947129419396691E-3</v>
      </c>
      <c r="L233" s="2">
        <f>1/Table1[[#This Row],[churn_rate]]</f>
        <v>913.48148148148152</v>
      </c>
      <c r="M233" s="2">
        <f>Table1[[#This Row],[ARPU]]*Table1[[#This Row],[average_lifespan]]</f>
        <v>574.30827030633588</v>
      </c>
      <c r="N233" s="2">
        <f>Table1[[#This Row],[marketing_spend]]+Table1[[#This Row],[operating_expenses]]-Table1[[#This Row],[revenue]]</f>
        <v>1403</v>
      </c>
      <c r="O233" s="2">
        <f>IF(Table1[[#This Row],[burn_rate]]&gt;0,100000/Table1[[#This Row],[burn_rate]],"0")</f>
        <v>71.275837491090513</v>
      </c>
      <c r="P233" s="2">
        <f>Table1[[#This Row],[LTV]]/Table1[[#This Row],[CAC]]</f>
        <v>40.561097742341545</v>
      </c>
    </row>
    <row r="234" spans="1:16" x14ac:dyDescent="0.3">
      <c r="A234" s="1">
        <v>43586</v>
      </c>
      <c r="B234" s="2">
        <v>17996</v>
      </c>
      <c r="C234" s="2">
        <v>3131</v>
      </c>
      <c r="D234" s="2">
        <v>19483</v>
      </c>
      <c r="E234" s="2">
        <v>50</v>
      </c>
      <c r="F234" s="2">
        <v>24845</v>
      </c>
      <c r="G234" s="3">
        <v>43586</v>
      </c>
      <c r="H234" s="2">
        <f>Table1[[#This Row],[marketing_spend]]/Table1[[#This Row],[new_customers]]</f>
        <v>62.62</v>
      </c>
      <c r="I234" s="2">
        <f>Table1[[#This Row],[revenue]]/Table1[[#This Row],[total_customers]]</f>
        <v>0.72433085127792307</v>
      </c>
      <c r="J234" s="2">
        <f>F233+Table1[[#This Row],[new_customers]]-Table1[[#This Row],[total_customers]]</f>
        <v>18</v>
      </c>
      <c r="K234" s="2">
        <f>Table1[[#This Row],[lost_customers]]/F233</f>
        <v>7.2542618788538264E-4</v>
      </c>
      <c r="L234" s="2">
        <f>1/Table1[[#This Row],[churn_rate]]</f>
        <v>1378.5</v>
      </c>
      <c r="M234" s="2">
        <f>Table1[[#This Row],[ARPU]]*Table1[[#This Row],[average_lifespan]]</f>
        <v>998.49007848661699</v>
      </c>
      <c r="N234" s="2">
        <f>Table1[[#This Row],[marketing_spend]]+Table1[[#This Row],[operating_expenses]]-Table1[[#This Row],[revenue]]</f>
        <v>4618</v>
      </c>
      <c r="O234" s="2">
        <f>IF(Table1[[#This Row],[burn_rate]]&gt;0,100000/Table1[[#This Row],[burn_rate]],"0")</f>
        <v>21.654395842355999</v>
      </c>
      <c r="P234" s="2">
        <f>Table1[[#This Row],[LTV]]/Table1[[#This Row],[CAC]]</f>
        <v>15.945226421057443</v>
      </c>
    </row>
    <row r="235" spans="1:16" x14ac:dyDescent="0.3">
      <c r="A235" s="1">
        <v>43617</v>
      </c>
      <c r="B235" s="2">
        <v>19007</v>
      </c>
      <c r="C235" s="2">
        <v>5521</v>
      </c>
      <c r="D235" s="2">
        <v>15504</v>
      </c>
      <c r="E235" s="2">
        <v>84</v>
      </c>
      <c r="F235" s="2">
        <v>24902</v>
      </c>
      <c r="G235" s="3">
        <v>43617</v>
      </c>
      <c r="H235" s="2">
        <f>Table1[[#This Row],[marketing_spend]]/Table1[[#This Row],[new_customers]]</f>
        <v>65.726190476190482</v>
      </c>
      <c r="I235" s="2">
        <f>Table1[[#This Row],[revenue]]/Table1[[#This Row],[total_customers]]</f>
        <v>0.76327202634326563</v>
      </c>
      <c r="J235" s="2">
        <f>F234+Table1[[#This Row],[new_customers]]-Table1[[#This Row],[total_customers]]</f>
        <v>27</v>
      </c>
      <c r="K235" s="2">
        <f>Table1[[#This Row],[lost_customers]]/F234</f>
        <v>1.0867377742000402E-3</v>
      </c>
      <c r="L235" s="2">
        <f>1/Table1[[#This Row],[churn_rate]]</f>
        <v>920.18518518518522</v>
      </c>
      <c r="M235" s="2">
        <f>Table1[[#This Row],[ARPU]]*Table1[[#This Row],[average_lifespan]]</f>
        <v>702.35161090734948</v>
      </c>
      <c r="N235" s="2">
        <f>Table1[[#This Row],[marketing_spend]]+Table1[[#This Row],[operating_expenses]]-Table1[[#This Row],[revenue]]</f>
        <v>2018</v>
      </c>
      <c r="O235" s="2">
        <f>IF(Table1[[#This Row],[burn_rate]]&gt;0,100000/Table1[[#This Row],[burn_rate]],"0")</f>
        <v>49.554013875123886</v>
      </c>
      <c r="P235" s="2">
        <f>Table1[[#This Row],[LTV]]/Table1[[#This Row],[CAC]]</f>
        <v>10.686023422607743</v>
      </c>
    </row>
    <row r="236" spans="1:16" x14ac:dyDescent="0.3">
      <c r="A236" s="1">
        <v>43647</v>
      </c>
      <c r="B236" s="2">
        <v>22946</v>
      </c>
      <c r="C236" s="2">
        <v>2310</v>
      </c>
      <c r="D236" s="2">
        <v>9246</v>
      </c>
      <c r="E236" s="2">
        <v>153</v>
      </c>
      <c r="F236" s="2">
        <v>25029</v>
      </c>
      <c r="G236" s="3">
        <v>43647</v>
      </c>
      <c r="H236" s="2">
        <f>Table1[[#This Row],[marketing_spend]]/Table1[[#This Row],[new_customers]]</f>
        <v>15.098039215686274</v>
      </c>
      <c r="I236" s="2">
        <f>Table1[[#This Row],[revenue]]/Table1[[#This Row],[total_customers]]</f>
        <v>0.91677653921451119</v>
      </c>
      <c r="J236" s="2">
        <f>F235+Table1[[#This Row],[new_customers]]-Table1[[#This Row],[total_customers]]</f>
        <v>26</v>
      </c>
      <c r="K236" s="2">
        <f>Table1[[#This Row],[lost_customers]]/F235</f>
        <v>1.0440928439482773E-3</v>
      </c>
      <c r="L236" s="2">
        <f>1/Table1[[#This Row],[churn_rate]]</f>
        <v>957.76923076923072</v>
      </c>
      <c r="M236" s="2">
        <f>Table1[[#This Row],[ARPU]]*Table1[[#This Row],[average_lifespan]]</f>
        <v>878.06036075075986</v>
      </c>
      <c r="N236" s="2">
        <f>Table1[[#This Row],[marketing_spend]]+Table1[[#This Row],[operating_expenses]]-Table1[[#This Row],[revenue]]</f>
        <v>-11390</v>
      </c>
      <c r="O236" s="2" t="str">
        <f>IF(Table1[[#This Row],[burn_rate]]&gt;0,100000/Table1[[#This Row],[burn_rate]],"0")</f>
        <v>0</v>
      </c>
      <c r="P236" s="2">
        <f>Table1[[#This Row],[LTV]]/Table1[[#This Row],[CAC]]</f>
        <v>58.157244673102277</v>
      </c>
    </row>
    <row r="237" spans="1:16" x14ac:dyDescent="0.3">
      <c r="A237" s="1">
        <v>43678</v>
      </c>
      <c r="B237" s="2">
        <v>14642</v>
      </c>
      <c r="C237" s="2">
        <v>2738</v>
      </c>
      <c r="D237" s="2">
        <v>19911</v>
      </c>
      <c r="E237" s="2">
        <v>72</v>
      </c>
      <c r="F237" s="2">
        <v>25078</v>
      </c>
      <c r="G237" s="3">
        <v>43678</v>
      </c>
      <c r="H237" s="2">
        <f>Table1[[#This Row],[marketing_spend]]/Table1[[#This Row],[new_customers]]</f>
        <v>38.027777777777779</v>
      </c>
      <c r="I237" s="2">
        <f>Table1[[#This Row],[revenue]]/Table1[[#This Row],[total_customers]]</f>
        <v>0.58385836191083818</v>
      </c>
      <c r="J237" s="2">
        <f>F236+Table1[[#This Row],[new_customers]]-Table1[[#This Row],[total_customers]]</f>
        <v>23</v>
      </c>
      <c r="K237" s="2">
        <f>Table1[[#This Row],[lost_customers]]/F236</f>
        <v>9.1893403651763955E-4</v>
      </c>
      <c r="L237" s="2">
        <f>1/Table1[[#This Row],[churn_rate]]</f>
        <v>1088.2173913043478</v>
      </c>
      <c r="M237" s="2">
        <f>Table1[[#This Row],[ARPU]]*Table1[[#This Row],[average_lifespan]]</f>
        <v>635.36482348984202</v>
      </c>
      <c r="N237" s="2">
        <f>Table1[[#This Row],[marketing_spend]]+Table1[[#This Row],[operating_expenses]]-Table1[[#This Row],[revenue]]</f>
        <v>8007</v>
      </c>
      <c r="O237" s="2">
        <f>IF(Table1[[#This Row],[burn_rate]]&gt;0,100000/Table1[[#This Row],[burn_rate]],"0")</f>
        <v>12.489072061945798</v>
      </c>
      <c r="P237" s="2">
        <f>Table1[[#This Row],[LTV]]/Table1[[#This Row],[CAC]]</f>
        <v>16.707913546847561</v>
      </c>
    </row>
    <row r="238" spans="1:16" x14ac:dyDescent="0.3">
      <c r="A238" s="1">
        <v>43709</v>
      </c>
      <c r="B238" s="2">
        <v>21312</v>
      </c>
      <c r="C238" s="2">
        <v>5241</v>
      </c>
      <c r="D238" s="2">
        <v>11839</v>
      </c>
      <c r="E238" s="2">
        <v>58</v>
      </c>
      <c r="F238" s="2">
        <v>25110</v>
      </c>
      <c r="G238" s="3">
        <v>43709</v>
      </c>
      <c r="H238" s="2">
        <f>Table1[[#This Row],[marketing_spend]]/Table1[[#This Row],[new_customers]]</f>
        <v>90.362068965517238</v>
      </c>
      <c r="I238" s="2">
        <f>Table1[[#This Row],[revenue]]/Table1[[#This Row],[total_customers]]</f>
        <v>0.84874551971326162</v>
      </c>
      <c r="J238" s="2">
        <f>F237+Table1[[#This Row],[new_customers]]-Table1[[#This Row],[total_customers]]</f>
        <v>26</v>
      </c>
      <c r="K238" s="2">
        <f>Table1[[#This Row],[lost_customers]]/F237</f>
        <v>1.0367652922880612E-3</v>
      </c>
      <c r="L238" s="2">
        <f>1/Table1[[#This Row],[churn_rate]]</f>
        <v>964.53846153846155</v>
      </c>
      <c r="M238" s="2">
        <f>Table1[[#This Row],[ARPU]]*Table1[[#This Row],[average_lifespan]]</f>
        <v>818.64769782189137</v>
      </c>
      <c r="N238" s="2">
        <f>Table1[[#This Row],[marketing_spend]]+Table1[[#This Row],[operating_expenses]]-Table1[[#This Row],[revenue]]</f>
        <v>-4232</v>
      </c>
      <c r="O238" s="2" t="str">
        <f>IF(Table1[[#This Row],[burn_rate]]&gt;0,100000/Table1[[#This Row],[burn_rate]],"0")</f>
        <v>0</v>
      </c>
      <c r="P238" s="2">
        <f>Table1[[#This Row],[LTV]]/Table1[[#This Row],[CAC]]</f>
        <v>9.0596387089619732</v>
      </c>
    </row>
    <row r="239" spans="1:16" x14ac:dyDescent="0.3">
      <c r="A239" s="1">
        <v>43739</v>
      </c>
      <c r="B239" s="2">
        <v>17679</v>
      </c>
      <c r="C239" s="2">
        <v>2545</v>
      </c>
      <c r="D239" s="2">
        <v>16551</v>
      </c>
      <c r="E239" s="2">
        <v>83</v>
      </c>
      <c r="F239" s="2">
        <v>25169</v>
      </c>
      <c r="G239" s="3">
        <v>43739</v>
      </c>
      <c r="H239" s="2">
        <f>Table1[[#This Row],[marketing_spend]]/Table1[[#This Row],[new_customers]]</f>
        <v>30.662650602409638</v>
      </c>
      <c r="I239" s="2">
        <f>Table1[[#This Row],[revenue]]/Table1[[#This Row],[total_customers]]</f>
        <v>0.7024116969287616</v>
      </c>
      <c r="J239" s="2">
        <f>F238+Table1[[#This Row],[new_customers]]-Table1[[#This Row],[total_customers]]</f>
        <v>24</v>
      </c>
      <c r="K239" s="2">
        <f>Table1[[#This Row],[lost_customers]]/F238</f>
        <v>9.5579450418160092E-4</v>
      </c>
      <c r="L239" s="2">
        <f>1/Table1[[#This Row],[churn_rate]]</f>
        <v>1046.25</v>
      </c>
      <c r="M239" s="2">
        <f>Table1[[#This Row],[ARPU]]*Table1[[#This Row],[average_lifespan]]</f>
        <v>734.89823791171682</v>
      </c>
      <c r="N239" s="2">
        <f>Table1[[#This Row],[marketing_spend]]+Table1[[#This Row],[operating_expenses]]-Table1[[#This Row],[revenue]]</f>
        <v>1417</v>
      </c>
      <c r="O239" s="2">
        <f>IF(Table1[[#This Row],[burn_rate]]&gt;0,100000/Table1[[#This Row],[burn_rate]],"0")</f>
        <v>70.571630204657723</v>
      </c>
      <c r="P239" s="2">
        <f>Table1[[#This Row],[LTV]]/Table1[[#This Row],[CAC]]</f>
        <v>23.96721168827996</v>
      </c>
    </row>
    <row r="240" spans="1:16" x14ac:dyDescent="0.3">
      <c r="A240" s="1">
        <v>43770</v>
      </c>
      <c r="B240" s="2">
        <v>18208</v>
      </c>
      <c r="C240" s="2">
        <v>4461</v>
      </c>
      <c r="D240" s="2">
        <v>10376</v>
      </c>
      <c r="E240" s="2">
        <v>177</v>
      </c>
      <c r="F240" s="2">
        <v>25323</v>
      </c>
      <c r="G240" s="3">
        <v>43770</v>
      </c>
      <c r="H240" s="2">
        <f>Table1[[#This Row],[marketing_spend]]/Table1[[#This Row],[new_customers]]</f>
        <v>25.203389830508474</v>
      </c>
      <c r="I240" s="2">
        <f>Table1[[#This Row],[revenue]]/Table1[[#This Row],[total_customers]]</f>
        <v>0.71903013071121114</v>
      </c>
      <c r="J240" s="2">
        <f>F239+Table1[[#This Row],[new_customers]]-Table1[[#This Row],[total_customers]]</f>
        <v>23</v>
      </c>
      <c r="K240" s="2">
        <f>Table1[[#This Row],[lost_customers]]/F239</f>
        <v>9.1382255949779489E-4</v>
      </c>
      <c r="L240" s="2">
        <f>1/Table1[[#This Row],[churn_rate]]</f>
        <v>1094.304347826087</v>
      </c>
      <c r="M240" s="2">
        <f>Table1[[#This Row],[ARPU]]*Table1[[#This Row],[average_lifespan]]</f>
        <v>786.837798255238</v>
      </c>
      <c r="N240" s="2">
        <f>Table1[[#This Row],[marketing_spend]]+Table1[[#This Row],[operating_expenses]]-Table1[[#This Row],[revenue]]</f>
        <v>-3371</v>
      </c>
      <c r="O240" s="2" t="str">
        <f>IF(Table1[[#This Row],[burn_rate]]&gt;0,100000/Table1[[#This Row],[burn_rate]],"0")</f>
        <v>0</v>
      </c>
      <c r="P240" s="2">
        <f>Table1[[#This Row],[LTV]]/Table1[[#This Row],[CAC]]</f>
        <v>31.219522593852751</v>
      </c>
    </row>
    <row r="241" spans="1:16" x14ac:dyDescent="0.3">
      <c r="A241" s="1">
        <v>43800</v>
      </c>
      <c r="B241" s="2">
        <v>28589</v>
      </c>
      <c r="C241" s="2">
        <v>6346</v>
      </c>
      <c r="D241" s="2">
        <v>11009</v>
      </c>
      <c r="E241" s="2">
        <v>53</v>
      </c>
      <c r="F241" s="2">
        <v>25347</v>
      </c>
      <c r="G241" s="3">
        <v>43800</v>
      </c>
      <c r="H241" s="2">
        <f>Table1[[#This Row],[marketing_spend]]/Table1[[#This Row],[new_customers]]</f>
        <v>119.73584905660377</v>
      </c>
      <c r="I241" s="2">
        <f>Table1[[#This Row],[revenue]]/Table1[[#This Row],[total_customers]]</f>
        <v>1.1279046829999606</v>
      </c>
      <c r="J241" s="2">
        <f>F240+Table1[[#This Row],[new_customers]]-Table1[[#This Row],[total_customers]]</f>
        <v>29</v>
      </c>
      <c r="K241" s="2">
        <f>Table1[[#This Row],[lost_customers]]/F240</f>
        <v>1.1452039647751055E-3</v>
      </c>
      <c r="L241" s="2">
        <f>1/Table1[[#This Row],[churn_rate]]</f>
        <v>873.20689655172418</v>
      </c>
      <c r="M241" s="2">
        <f>Table1[[#This Row],[ARPU]]*Table1[[#This Row],[average_lifespan]]</f>
        <v>984.89414784855182</v>
      </c>
      <c r="N241" s="2">
        <f>Table1[[#This Row],[marketing_spend]]+Table1[[#This Row],[operating_expenses]]-Table1[[#This Row],[revenue]]</f>
        <v>-11234</v>
      </c>
      <c r="O241" s="2" t="str">
        <f>IF(Table1[[#This Row],[burn_rate]]&gt;0,100000/Table1[[#This Row],[burn_rate]],"0")</f>
        <v>0</v>
      </c>
      <c r="P241" s="2">
        <f>Table1[[#This Row],[LTV]]/Table1[[#This Row],[CAC]]</f>
        <v>8.2255578058577452</v>
      </c>
    </row>
    <row r="242" spans="1:16" x14ac:dyDescent="0.3">
      <c r="A242" s="1">
        <v>43831</v>
      </c>
      <c r="B242" s="2">
        <v>20716</v>
      </c>
      <c r="C242" s="2">
        <v>6854</v>
      </c>
      <c r="D242" s="2">
        <v>19185</v>
      </c>
      <c r="E242" s="2">
        <v>151</v>
      </c>
      <c r="F242" s="2">
        <v>25488</v>
      </c>
      <c r="G242" s="3">
        <v>43831</v>
      </c>
      <c r="H242" s="2">
        <f>Table1[[#This Row],[marketing_spend]]/Table1[[#This Row],[new_customers]]</f>
        <v>45.390728476821195</v>
      </c>
      <c r="I242" s="2">
        <f>Table1[[#This Row],[revenue]]/Table1[[#This Row],[total_customers]]</f>
        <v>0.81277463904582548</v>
      </c>
      <c r="J242" s="2">
        <f>F241+Table1[[#This Row],[new_customers]]-Table1[[#This Row],[total_customers]]</f>
        <v>10</v>
      </c>
      <c r="K242" s="2">
        <f>Table1[[#This Row],[lost_customers]]/F241</f>
        <v>3.945240067858129E-4</v>
      </c>
      <c r="L242" s="2">
        <f>1/Table1[[#This Row],[churn_rate]]</f>
        <v>2534.7000000000003</v>
      </c>
      <c r="M242" s="2">
        <f>Table1[[#This Row],[ARPU]]*Table1[[#This Row],[average_lifespan]]</f>
        <v>2060.139877589454</v>
      </c>
      <c r="N242" s="2">
        <f>Table1[[#This Row],[marketing_spend]]+Table1[[#This Row],[operating_expenses]]-Table1[[#This Row],[revenue]]</f>
        <v>5323</v>
      </c>
      <c r="O242" s="2">
        <f>IF(Table1[[#This Row],[burn_rate]]&gt;0,100000/Table1[[#This Row],[burn_rate]],"0")</f>
        <v>18.786398647379297</v>
      </c>
      <c r="P242" s="2">
        <f>Table1[[#This Row],[LTV]]/Table1[[#This Row],[CAC]]</f>
        <v>45.386799170704336</v>
      </c>
    </row>
    <row r="243" spans="1:16" x14ac:dyDescent="0.3">
      <c r="A243" s="1">
        <v>43862</v>
      </c>
      <c r="B243" s="2">
        <v>27453</v>
      </c>
      <c r="C243" s="2">
        <v>3804</v>
      </c>
      <c r="D243" s="2">
        <v>17154</v>
      </c>
      <c r="E243" s="2">
        <v>124</v>
      </c>
      <c r="F243" s="2">
        <v>25595</v>
      </c>
      <c r="G243" s="3">
        <v>43862</v>
      </c>
      <c r="H243" s="2">
        <f>Table1[[#This Row],[marketing_spend]]/Table1[[#This Row],[new_customers]]</f>
        <v>30.677419354838708</v>
      </c>
      <c r="I243" s="2">
        <f>Table1[[#This Row],[revenue]]/Table1[[#This Row],[total_customers]]</f>
        <v>1.0725923031842157</v>
      </c>
      <c r="J243" s="2">
        <f>F242+Table1[[#This Row],[new_customers]]-Table1[[#This Row],[total_customers]]</f>
        <v>17</v>
      </c>
      <c r="K243" s="2">
        <f>Table1[[#This Row],[lost_customers]]/F242</f>
        <v>6.6698053986189582E-4</v>
      </c>
      <c r="L243" s="2">
        <f>1/Table1[[#This Row],[churn_rate]]</f>
        <v>1499.2941176470588</v>
      </c>
      <c r="M243" s="2">
        <f>Table1[[#This Row],[ARPU]]*Table1[[#This Row],[average_lifespan]]</f>
        <v>1608.1313307976052</v>
      </c>
      <c r="N243" s="2">
        <f>Table1[[#This Row],[marketing_spend]]+Table1[[#This Row],[operating_expenses]]-Table1[[#This Row],[revenue]]</f>
        <v>-6495</v>
      </c>
      <c r="O243" s="2" t="str">
        <f>IF(Table1[[#This Row],[burn_rate]]&gt;0,100000/Table1[[#This Row],[burn_rate]],"0")</f>
        <v>0</v>
      </c>
      <c r="P243" s="2">
        <f>Table1[[#This Row],[LTV]]/Table1[[#This Row],[CAC]]</f>
        <v>52.420684810437187</v>
      </c>
    </row>
    <row r="244" spans="1:16" x14ac:dyDescent="0.3">
      <c r="A244" s="1">
        <v>43891</v>
      </c>
      <c r="B244" s="2">
        <v>13444</v>
      </c>
      <c r="C244" s="2">
        <v>5212</v>
      </c>
      <c r="D244" s="2">
        <v>19824</v>
      </c>
      <c r="E244" s="2">
        <v>148</v>
      </c>
      <c r="F244" s="2">
        <v>25725</v>
      </c>
      <c r="G244" s="3">
        <v>43891</v>
      </c>
      <c r="H244" s="2">
        <f>Table1[[#This Row],[marketing_spend]]/Table1[[#This Row],[new_customers]]</f>
        <v>35.216216216216218</v>
      </c>
      <c r="I244" s="2">
        <f>Table1[[#This Row],[revenue]]/Table1[[#This Row],[total_customers]]</f>
        <v>0.52260447035957236</v>
      </c>
      <c r="J244" s="2">
        <f>F243+Table1[[#This Row],[new_customers]]-Table1[[#This Row],[total_customers]]</f>
        <v>18</v>
      </c>
      <c r="K244" s="2">
        <f>Table1[[#This Row],[lost_customers]]/F243</f>
        <v>7.0326235592889233E-4</v>
      </c>
      <c r="L244" s="2">
        <f>1/Table1[[#This Row],[churn_rate]]</f>
        <v>1421.9444444444446</v>
      </c>
      <c r="M244" s="2">
        <f>Table1[[#This Row],[ARPU]]*Table1[[#This Row],[average_lifespan]]</f>
        <v>743.11452326962535</v>
      </c>
      <c r="N244" s="2">
        <f>Table1[[#This Row],[marketing_spend]]+Table1[[#This Row],[operating_expenses]]-Table1[[#This Row],[revenue]]</f>
        <v>11592</v>
      </c>
      <c r="O244" s="2">
        <f>IF(Table1[[#This Row],[burn_rate]]&gt;0,100000/Table1[[#This Row],[burn_rate]],"0")</f>
        <v>8.6266390614216704</v>
      </c>
      <c r="P244" s="2">
        <f>Table1[[#This Row],[LTV]]/Table1[[#This Row],[CAC]]</f>
        <v>21.101486846489745</v>
      </c>
    </row>
    <row r="245" spans="1:16" x14ac:dyDescent="0.3">
      <c r="A245" s="1">
        <v>43922</v>
      </c>
      <c r="B245" s="2">
        <v>20757</v>
      </c>
      <c r="C245" s="2">
        <v>5810</v>
      </c>
      <c r="D245" s="2">
        <v>9827</v>
      </c>
      <c r="E245" s="2">
        <v>121</v>
      </c>
      <c r="F245" s="2">
        <v>25820</v>
      </c>
      <c r="G245" s="3">
        <v>43922</v>
      </c>
      <c r="H245" s="2">
        <f>Table1[[#This Row],[marketing_spend]]/Table1[[#This Row],[new_customers]]</f>
        <v>48.016528925619838</v>
      </c>
      <c r="I245" s="2">
        <f>Table1[[#This Row],[revenue]]/Table1[[#This Row],[total_customers]]</f>
        <v>0.80391169635941129</v>
      </c>
      <c r="J245" s="2">
        <f>F244+Table1[[#This Row],[new_customers]]-Table1[[#This Row],[total_customers]]</f>
        <v>26</v>
      </c>
      <c r="K245" s="2">
        <f>Table1[[#This Row],[lost_customers]]/F244</f>
        <v>1.010689990281827E-3</v>
      </c>
      <c r="L245" s="2">
        <f>1/Table1[[#This Row],[churn_rate]]</f>
        <v>989.42307692307702</v>
      </c>
      <c r="M245" s="2">
        <f>Table1[[#This Row],[ARPU]]*Table1[[#This Row],[average_lifespan]]</f>
        <v>795.40878418637908</v>
      </c>
      <c r="N245" s="2">
        <f>Table1[[#This Row],[marketing_spend]]+Table1[[#This Row],[operating_expenses]]-Table1[[#This Row],[revenue]]</f>
        <v>-5120</v>
      </c>
      <c r="O245" s="2" t="str">
        <f>IF(Table1[[#This Row],[burn_rate]]&gt;0,100000/Table1[[#This Row],[burn_rate]],"0")</f>
        <v>0</v>
      </c>
      <c r="P245" s="2">
        <f>Table1[[#This Row],[LTV]]/Table1[[#This Row],[CAC]]</f>
        <v>16.565312028666412</v>
      </c>
    </row>
    <row r="246" spans="1:16" x14ac:dyDescent="0.3">
      <c r="A246" s="1">
        <v>43952</v>
      </c>
      <c r="B246" s="2">
        <v>24434</v>
      </c>
      <c r="C246" s="2">
        <v>2813</v>
      </c>
      <c r="D246" s="2">
        <v>14979</v>
      </c>
      <c r="E246" s="2">
        <v>52</v>
      </c>
      <c r="F246" s="2">
        <v>25858</v>
      </c>
      <c r="G246" s="3">
        <v>43952</v>
      </c>
      <c r="H246" s="2">
        <f>Table1[[#This Row],[marketing_spend]]/Table1[[#This Row],[new_customers]]</f>
        <v>54.096153846153847</v>
      </c>
      <c r="I246" s="2">
        <f>Table1[[#This Row],[revenue]]/Table1[[#This Row],[total_customers]]</f>
        <v>0.94493000232036506</v>
      </c>
      <c r="J246" s="2">
        <f>F245+Table1[[#This Row],[new_customers]]-Table1[[#This Row],[total_customers]]</f>
        <v>14</v>
      </c>
      <c r="K246" s="2">
        <f>Table1[[#This Row],[lost_customers]]/F245</f>
        <v>5.422153369481022E-4</v>
      </c>
      <c r="L246" s="2">
        <f>1/Table1[[#This Row],[churn_rate]]</f>
        <v>1844.2857142857144</v>
      </c>
      <c r="M246" s="2">
        <f>Table1[[#This Row],[ARPU]]*Table1[[#This Row],[average_lifespan]]</f>
        <v>1742.7209042794163</v>
      </c>
      <c r="N246" s="2">
        <f>Table1[[#This Row],[marketing_spend]]+Table1[[#This Row],[operating_expenses]]-Table1[[#This Row],[revenue]]</f>
        <v>-6642</v>
      </c>
      <c r="O246" s="2" t="str">
        <f>IF(Table1[[#This Row],[burn_rate]]&gt;0,100000/Table1[[#This Row],[burn_rate]],"0")</f>
        <v>0</v>
      </c>
      <c r="P246" s="2">
        <f>Table1[[#This Row],[LTV]]/Table1[[#This Row],[CAC]]</f>
        <v>32.215246008720101</v>
      </c>
    </row>
    <row r="247" spans="1:16" x14ac:dyDescent="0.3">
      <c r="A247" s="1">
        <v>43983</v>
      </c>
      <c r="B247" s="2">
        <v>11060</v>
      </c>
      <c r="C247" s="2">
        <v>6124</v>
      </c>
      <c r="D247" s="2">
        <v>17805</v>
      </c>
      <c r="E247" s="2">
        <v>191</v>
      </c>
      <c r="F247" s="2">
        <v>26034</v>
      </c>
      <c r="G247" s="3">
        <v>43983</v>
      </c>
      <c r="H247" s="2">
        <f>Table1[[#This Row],[marketing_spend]]/Table1[[#This Row],[new_customers]]</f>
        <v>32.062827225130889</v>
      </c>
      <c r="I247" s="2">
        <f>Table1[[#This Row],[revenue]]/Table1[[#This Row],[total_customers]]</f>
        <v>0.42482906967811324</v>
      </c>
      <c r="J247" s="2">
        <f>F246+Table1[[#This Row],[new_customers]]-Table1[[#This Row],[total_customers]]</f>
        <v>15</v>
      </c>
      <c r="K247" s="2">
        <f>Table1[[#This Row],[lost_customers]]/F246</f>
        <v>5.8009126769278366E-4</v>
      </c>
      <c r="L247" s="2">
        <f>1/Table1[[#This Row],[churn_rate]]</f>
        <v>1723.8666666666668</v>
      </c>
      <c r="M247" s="2">
        <f>Table1[[#This Row],[ARPU]]*Table1[[#This Row],[average_lifespan]]</f>
        <v>732.34867224911022</v>
      </c>
      <c r="N247" s="2">
        <f>Table1[[#This Row],[marketing_spend]]+Table1[[#This Row],[operating_expenses]]-Table1[[#This Row],[revenue]]</f>
        <v>12869</v>
      </c>
      <c r="O247" s="2">
        <f>IF(Table1[[#This Row],[burn_rate]]&gt;0,100000/Table1[[#This Row],[burn_rate]],"0")</f>
        <v>7.7706115471287589</v>
      </c>
      <c r="P247" s="2">
        <f>Table1[[#This Row],[LTV]]/Table1[[#This Row],[CAC]]</f>
        <v>22.841051012341616</v>
      </c>
    </row>
    <row r="248" spans="1:16" x14ac:dyDescent="0.3">
      <c r="A248" s="1">
        <v>44013</v>
      </c>
      <c r="B248" s="2">
        <v>28711</v>
      </c>
      <c r="C248" s="2">
        <v>4032</v>
      </c>
      <c r="D248" s="2">
        <v>17832</v>
      </c>
      <c r="E248" s="2">
        <v>83</v>
      </c>
      <c r="F248" s="2">
        <v>26089</v>
      </c>
      <c r="G248" s="3">
        <v>44013</v>
      </c>
      <c r="H248" s="2">
        <f>Table1[[#This Row],[marketing_spend]]/Table1[[#This Row],[new_customers]]</f>
        <v>48.578313253012048</v>
      </c>
      <c r="I248" s="2">
        <f>Table1[[#This Row],[revenue]]/Table1[[#This Row],[total_customers]]</f>
        <v>1.1005021273333588</v>
      </c>
      <c r="J248" s="2">
        <f>F247+Table1[[#This Row],[new_customers]]-Table1[[#This Row],[total_customers]]</f>
        <v>28</v>
      </c>
      <c r="K248" s="2">
        <f>Table1[[#This Row],[lost_customers]]/F247</f>
        <v>1.0755166320964892E-3</v>
      </c>
      <c r="L248" s="2">
        <f>1/Table1[[#This Row],[churn_rate]]</f>
        <v>929.78571428571433</v>
      </c>
      <c r="M248" s="2">
        <f>Table1[[#This Row],[ARPU]]*Table1[[#This Row],[average_lifespan]]</f>
        <v>1023.2311565355952</v>
      </c>
      <c r="N248" s="2">
        <f>Table1[[#This Row],[marketing_spend]]+Table1[[#This Row],[operating_expenses]]-Table1[[#This Row],[revenue]]</f>
        <v>-6847</v>
      </c>
      <c r="O248" s="2" t="str">
        <f>IF(Table1[[#This Row],[burn_rate]]&gt;0,100000/Table1[[#This Row],[burn_rate]],"0")</f>
        <v>0</v>
      </c>
      <c r="P248" s="2">
        <f>Table1[[#This Row],[LTV]]/Table1[[#This Row],[CAC]]</f>
        <v>21.063538192573017</v>
      </c>
    </row>
    <row r="249" spans="1:16" x14ac:dyDescent="0.3">
      <c r="A249" s="1">
        <v>44044</v>
      </c>
      <c r="B249" s="2">
        <v>13420</v>
      </c>
      <c r="C249" s="2">
        <v>6572</v>
      </c>
      <c r="D249" s="2">
        <v>18408</v>
      </c>
      <c r="E249" s="2">
        <v>94</v>
      </c>
      <c r="F249" s="2">
        <v>26161</v>
      </c>
      <c r="G249" s="3">
        <v>44044</v>
      </c>
      <c r="H249" s="2">
        <f>Table1[[#This Row],[marketing_spend]]/Table1[[#This Row],[new_customers]]</f>
        <v>69.914893617021278</v>
      </c>
      <c r="I249" s="2">
        <f>Table1[[#This Row],[revenue]]/Table1[[#This Row],[total_customers]]</f>
        <v>0.5129773326707695</v>
      </c>
      <c r="J249" s="2">
        <f>F248+Table1[[#This Row],[new_customers]]-Table1[[#This Row],[total_customers]]</f>
        <v>22</v>
      </c>
      <c r="K249" s="2">
        <f>Table1[[#This Row],[lost_customers]]/F248</f>
        <v>8.4326727739660393E-4</v>
      </c>
      <c r="L249" s="2">
        <f>1/Table1[[#This Row],[churn_rate]]</f>
        <v>1185.8636363636363</v>
      </c>
      <c r="M249" s="2">
        <f>Table1[[#This Row],[ARPU]]*Table1[[#This Row],[average_lifespan]]</f>
        <v>608.32116509307752</v>
      </c>
      <c r="N249" s="2">
        <f>Table1[[#This Row],[marketing_spend]]+Table1[[#This Row],[operating_expenses]]-Table1[[#This Row],[revenue]]</f>
        <v>11560</v>
      </c>
      <c r="O249" s="2">
        <f>IF(Table1[[#This Row],[burn_rate]]&gt;0,100000/Table1[[#This Row],[burn_rate]],"0")</f>
        <v>8.6505190311418687</v>
      </c>
      <c r="P249" s="2">
        <f>Table1[[#This Row],[LTV]]/Table1[[#This Row],[CAC]]</f>
        <v>8.7008809371194893</v>
      </c>
    </row>
    <row r="250" spans="1:16" x14ac:dyDescent="0.3">
      <c r="A250" s="1">
        <v>44075</v>
      </c>
      <c r="B250" s="2">
        <v>10301</v>
      </c>
      <c r="C250" s="2">
        <v>6413</v>
      </c>
      <c r="D250" s="2">
        <v>16569</v>
      </c>
      <c r="E250" s="2">
        <v>110</v>
      </c>
      <c r="F250" s="2">
        <v>26250</v>
      </c>
      <c r="G250" s="3">
        <v>44075</v>
      </c>
      <c r="H250" s="2">
        <f>Table1[[#This Row],[marketing_spend]]/Table1[[#This Row],[new_customers]]</f>
        <v>58.3</v>
      </c>
      <c r="I250" s="2">
        <f>Table1[[#This Row],[revenue]]/Table1[[#This Row],[total_customers]]</f>
        <v>0.39241904761904761</v>
      </c>
      <c r="J250" s="2">
        <f>F249+Table1[[#This Row],[new_customers]]-Table1[[#This Row],[total_customers]]</f>
        <v>21</v>
      </c>
      <c r="K250" s="2">
        <f>Table1[[#This Row],[lost_customers]]/F249</f>
        <v>8.0272160850120412E-4</v>
      </c>
      <c r="L250" s="2">
        <f>1/Table1[[#This Row],[churn_rate]]</f>
        <v>1245.7619047619046</v>
      </c>
      <c r="M250" s="2">
        <f>Table1[[#This Row],[ARPU]]*Table1[[#This Row],[average_lifespan]]</f>
        <v>488.86070022675727</v>
      </c>
      <c r="N250" s="2">
        <f>Table1[[#This Row],[marketing_spend]]+Table1[[#This Row],[operating_expenses]]-Table1[[#This Row],[revenue]]</f>
        <v>12681</v>
      </c>
      <c r="O250" s="2">
        <f>IF(Table1[[#This Row],[burn_rate]]&gt;0,100000/Table1[[#This Row],[burn_rate]],"0")</f>
        <v>7.8858134216544435</v>
      </c>
      <c r="P250" s="2">
        <f>Table1[[#This Row],[LTV]]/Table1[[#This Row],[CAC]]</f>
        <v>8.3852607243011548</v>
      </c>
    </row>
    <row r="251" spans="1:16" x14ac:dyDescent="0.3">
      <c r="A251" s="1">
        <v>44105</v>
      </c>
      <c r="B251" s="2">
        <v>22468</v>
      </c>
      <c r="C251" s="2">
        <v>2244</v>
      </c>
      <c r="D251" s="2">
        <v>12285</v>
      </c>
      <c r="E251" s="2">
        <v>132</v>
      </c>
      <c r="F251" s="2">
        <v>26353</v>
      </c>
      <c r="G251" s="3">
        <v>44105</v>
      </c>
      <c r="H251" s="2">
        <f>Table1[[#This Row],[marketing_spend]]/Table1[[#This Row],[new_customers]]</f>
        <v>17</v>
      </c>
      <c r="I251" s="2">
        <f>Table1[[#This Row],[revenue]]/Table1[[#This Row],[total_customers]]</f>
        <v>0.85257845406595079</v>
      </c>
      <c r="J251" s="2">
        <f>F250+Table1[[#This Row],[new_customers]]-Table1[[#This Row],[total_customers]]</f>
        <v>29</v>
      </c>
      <c r="K251" s="2">
        <f>Table1[[#This Row],[lost_customers]]/F250</f>
        <v>1.1047619047619048E-3</v>
      </c>
      <c r="L251" s="2">
        <f>1/Table1[[#This Row],[churn_rate]]</f>
        <v>905.17241379310337</v>
      </c>
      <c r="M251" s="2">
        <f>Table1[[#This Row],[ARPU]]*Table1[[#This Row],[average_lifespan]]</f>
        <v>771.73049721486916</v>
      </c>
      <c r="N251" s="2">
        <f>Table1[[#This Row],[marketing_spend]]+Table1[[#This Row],[operating_expenses]]-Table1[[#This Row],[revenue]]</f>
        <v>-7939</v>
      </c>
      <c r="O251" s="2" t="str">
        <f>IF(Table1[[#This Row],[burn_rate]]&gt;0,100000/Table1[[#This Row],[burn_rate]],"0")</f>
        <v>0</v>
      </c>
      <c r="P251" s="2">
        <f>Table1[[#This Row],[LTV]]/Table1[[#This Row],[CAC]]</f>
        <v>45.395911600874655</v>
      </c>
    </row>
    <row r="252" spans="1:16" x14ac:dyDescent="0.3">
      <c r="A252" s="1">
        <v>44136</v>
      </c>
      <c r="B252" s="2">
        <v>26990</v>
      </c>
      <c r="C252" s="2">
        <v>6843</v>
      </c>
      <c r="D252" s="2">
        <v>14910</v>
      </c>
      <c r="E252" s="2">
        <v>172</v>
      </c>
      <c r="F252" s="2">
        <v>26505</v>
      </c>
      <c r="G252" s="3">
        <v>44136</v>
      </c>
      <c r="H252" s="2">
        <f>Table1[[#This Row],[marketing_spend]]/Table1[[#This Row],[new_customers]]</f>
        <v>39.784883720930232</v>
      </c>
      <c r="I252" s="2">
        <f>Table1[[#This Row],[revenue]]/Table1[[#This Row],[total_customers]]</f>
        <v>1.0182984342576873</v>
      </c>
      <c r="J252" s="2">
        <f>F251+Table1[[#This Row],[new_customers]]-Table1[[#This Row],[total_customers]]</f>
        <v>20</v>
      </c>
      <c r="K252" s="2">
        <f>Table1[[#This Row],[lost_customers]]/F251</f>
        <v>7.5892687739536301E-4</v>
      </c>
      <c r="L252" s="2">
        <f>1/Table1[[#This Row],[churn_rate]]</f>
        <v>1317.6499999999999</v>
      </c>
      <c r="M252" s="2">
        <f>Table1[[#This Row],[ARPU]]*Table1[[#This Row],[average_lifespan]]</f>
        <v>1341.7609318996415</v>
      </c>
      <c r="N252" s="2">
        <f>Table1[[#This Row],[marketing_spend]]+Table1[[#This Row],[operating_expenses]]-Table1[[#This Row],[revenue]]</f>
        <v>-5237</v>
      </c>
      <c r="O252" s="2" t="str">
        <f>IF(Table1[[#This Row],[burn_rate]]&gt;0,100000/Table1[[#This Row],[burn_rate]],"0")</f>
        <v>0</v>
      </c>
      <c r="P252" s="2">
        <f>Table1[[#This Row],[LTV]]/Table1[[#This Row],[CAC]]</f>
        <v>33.725395336363924</v>
      </c>
    </row>
    <row r="253" spans="1:16" x14ac:dyDescent="0.3">
      <c r="A253" s="1">
        <v>44166</v>
      </c>
      <c r="B253" s="2">
        <v>29554</v>
      </c>
      <c r="C253" s="2">
        <v>6792</v>
      </c>
      <c r="D253" s="2">
        <v>16561</v>
      </c>
      <c r="E253" s="2">
        <v>151</v>
      </c>
      <c r="F253" s="2">
        <v>26638</v>
      </c>
      <c r="G253" s="3">
        <v>44166</v>
      </c>
      <c r="H253" s="2">
        <f>Table1[[#This Row],[marketing_spend]]/Table1[[#This Row],[new_customers]]</f>
        <v>44.980132450331126</v>
      </c>
      <c r="I253" s="2">
        <f>Table1[[#This Row],[revenue]]/Table1[[#This Row],[total_customers]]</f>
        <v>1.109467677753585</v>
      </c>
      <c r="J253" s="2">
        <f>F252+Table1[[#This Row],[new_customers]]-Table1[[#This Row],[total_customers]]</f>
        <v>18</v>
      </c>
      <c r="K253" s="2">
        <f>Table1[[#This Row],[lost_customers]]/F252</f>
        <v>6.7911714770797966E-4</v>
      </c>
      <c r="L253" s="2">
        <f>1/Table1[[#This Row],[churn_rate]]</f>
        <v>1472.5</v>
      </c>
      <c r="M253" s="2">
        <f>Table1[[#This Row],[ARPU]]*Table1[[#This Row],[average_lifespan]]</f>
        <v>1633.6911554921539</v>
      </c>
      <c r="N253" s="2">
        <f>Table1[[#This Row],[marketing_spend]]+Table1[[#This Row],[operating_expenses]]-Table1[[#This Row],[revenue]]</f>
        <v>-6201</v>
      </c>
      <c r="O253" s="2" t="str">
        <f>IF(Table1[[#This Row],[burn_rate]]&gt;0,100000/Table1[[#This Row],[burn_rate]],"0")</f>
        <v>0</v>
      </c>
      <c r="P253" s="2">
        <f>Table1[[#This Row],[LTV]]/Table1[[#This Row],[CAC]]</f>
        <v>36.320283345011077</v>
      </c>
    </row>
    <row r="254" spans="1:16" x14ac:dyDescent="0.3">
      <c r="A254" s="1">
        <v>44197</v>
      </c>
      <c r="B254" s="2">
        <v>10699</v>
      </c>
      <c r="C254" s="2">
        <v>2271</v>
      </c>
      <c r="D254" s="2">
        <v>10196</v>
      </c>
      <c r="E254" s="2">
        <v>65</v>
      </c>
      <c r="F254" s="2">
        <v>26673</v>
      </c>
      <c r="G254" s="3">
        <v>44197</v>
      </c>
      <c r="H254" s="2">
        <f>Table1[[#This Row],[marketing_spend]]/Table1[[#This Row],[new_customers]]</f>
        <v>34.938461538461539</v>
      </c>
      <c r="I254" s="2">
        <f>Table1[[#This Row],[revenue]]/Table1[[#This Row],[total_customers]]</f>
        <v>0.40111723465676902</v>
      </c>
      <c r="J254" s="2">
        <f>F253+Table1[[#This Row],[new_customers]]-Table1[[#This Row],[total_customers]]</f>
        <v>30</v>
      </c>
      <c r="K254" s="2">
        <f>Table1[[#This Row],[lost_customers]]/F253</f>
        <v>1.1262106764772131E-3</v>
      </c>
      <c r="L254" s="2">
        <f>1/Table1[[#This Row],[churn_rate]]</f>
        <v>887.93333333333328</v>
      </c>
      <c r="M254" s="2">
        <f>Table1[[#This Row],[ARPU]]*Table1[[#This Row],[average_lifespan]]</f>
        <v>356.16536322623375</v>
      </c>
      <c r="N254" s="2">
        <f>Table1[[#This Row],[marketing_spend]]+Table1[[#This Row],[operating_expenses]]-Table1[[#This Row],[revenue]]</f>
        <v>1768</v>
      </c>
      <c r="O254" s="2">
        <f>IF(Table1[[#This Row],[burn_rate]]&gt;0,100000/Table1[[#This Row],[burn_rate]],"0")</f>
        <v>56.561085972850677</v>
      </c>
      <c r="P254" s="2">
        <f>Table1[[#This Row],[LTV]]/Table1[[#This Row],[CAC]]</f>
        <v>10.194076886704181</v>
      </c>
    </row>
    <row r="255" spans="1:16" x14ac:dyDescent="0.3">
      <c r="A255" s="1">
        <v>44228</v>
      </c>
      <c r="B255" s="2">
        <v>10190</v>
      </c>
      <c r="C255" s="2">
        <v>5511</v>
      </c>
      <c r="D255" s="2">
        <v>11747</v>
      </c>
      <c r="E255" s="2">
        <v>115</v>
      </c>
      <c r="F255" s="2">
        <v>26773</v>
      </c>
      <c r="G255" s="3">
        <v>44228</v>
      </c>
      <c r="H255" s="2">
        <f>Table1[[#This Row],[marketing_spend]]/Table1[[#This Row],[new_customers]]</f>
        <v>47.92173913043478</v>
      </c>
      <c r="I255" s="2">
        <f>Table1[[#This Row],[revenue]]/Table1[[#This Row],[total_customers]]</f>
        <v>0.38060732827848953</v>
      </c>
      <c r="J255" s="2">
        <f>F254+Table1[[#This Row],[new_customers]]-Table1[[#This Row],[total_customers]]</f>
        <v>15</v>
      </c>
      <c r="K255" s="2">
        <f>Table1[[#This Row],[lost_customers]]/F254</f>
        <v>5.6236643797098187E-4</v>
      </c>
      <c r="L255" s="2">
        <f>1/Table1[[#This Row],[churn_rate]]</f>
        <v>1778.2</v>
      </c>
      <c r="M255" s="2">
        <f>Table1[[#This Row],[ARPU]]*Table1[[#This Row],[average_lifespan]]</f>
        <v>676.79595114481015</v>
      </c>
      <c r="N255" s="2">
        <f>Table1[[#This Row],[marketing_spend]]+Table1[[#This Row],[operating_expenses]]-Table1[[#This Row],[revenue]]</f>
        <v>7068</v>
      </c>
      <c r="O255" s="2">
        <f>IF(Table1[[#This Row],[burn_rate]]&gt;0,100000/Table1[[#This Row],[burn_rate]],"0")</f>
        <v>14.148273910582908</v>
      </c>
      <c r="P255" s="2">
        <f>Table1[[#This Row],[LTV]]/Table1[[#This Row],[CAC]]</f>
        <v>14.122942185021444</v>
      </c>
    </row>
    <row r="256" spans="1:16" x14ac:dyDescent="0.3">
      <c r="A256" s="1">
        <v>44256</v>
      </c>
      <c r="B256" s="2">
        <v>20492</v>
      </c>
      <c r="C256" s="2">
        <v>3771</v>
      </c>
      <c r="D256" s="2">
        <v>16843</v>
      </c>
      <c r="E256" s="2">
        <v>194</v>
      </c>
      <c r="F256" s="2">
        <v>26949</v>
      </c>
      <c r="G256" s="3">
        <v>44256</v>
      </c>
      <c r="H256" s="2">
        <f>Table1[[#This Row],[marketing_spend]]/Table1[[#This Row],[new_customers]]</f>
        <v>19.438144329896907</v>
      </c>
      <c r="I256" s="2">
        <f>Table1[[#This Row],[revenue]]/Table1[[#This Row],[total_customers]]</f>
        <v>0.76039927270028573</v>
      </c>
      <c r="J256" s="2">
        <f>F255+Table1[[#This Row],[new_customers]]-Table1[[#This Row],[total_customers]]</f>
        <v>18</v>
      </c>
      <c r="K256" s="2">
        <f>Table1[[#This Row],[lost_customers]]/F255</f>
        <v>6.7231912747917674E-4</v>
      </c>
      <c r="L256" s="2">
        <f>1/Table1[[#This Row],[churn_rate]]</f>
        <v>1487.3888888888889</v>
      </c>
      <c r="M256" s="2">
        <f>Table1[[#This Row],[ARPU]]*Table1[[#This Row],[average_lifespan]]</f>
        <v>1131.0094293335972</v>
      </c>
      <c r="N256" s="2">
        <f>Table1[[#This Row],[marketing_spend]]+Table1[[#This Row],[operating_expenses]]-Table1[[#This Row],[revenue]]</f>
        <v>122</v>
      </c>
      <c r="O256" s="2">
        <f>IF(Table1[[#This Row],[burn_rate]]&gt;0,100000/Table1[[#This Row],[burn_rate]],"0")</f>
        <v>819.67213114754099</v>
      </c>
      <c r="P256" s="2">
        <f>Table1[[#This Row],[LTV]]/Table1[[#This Row],[CAC]]</f>
        <v>58.185051522333026</v>
      </c>
    </row>
    <row r="257" spans="1:16" x14ac:dyDescent="0.3">
      <c r="A257" s="1">
        <v>44287</v>
      </c>
      <c r="B257" s="2">
        <v>27364</v>
      </c>
      <c r="C257" s="2">
        <v>3262</v>
      </c>
      <c r="D257" s="2">
        <v>13978</v>
      </c>
      <c r="E257" s="2">
        <v>168</v>
      </c>
      <c r="F257" s="2">
        <v>27107</v>
      </c>
      <c r="G257" s="3">
        <v>44287</v>
      </c>
      <c r="H257" s="2">
        <f>Table1[[#This Row],[marketing_spend]]/Table1[[#This Row],[new_customers]]</f>
        <v>19.416666666666668</v>
      </c>
      <c r="I257" s="2">
        <f>Table1[[#This Row],[revenue]]/Table1[[#This Row],[total_customers]]</f>
        <v>1.0094809458811378</v>
      </c>
      <c r="J257" s="2">
        <f>F256+Table1[[#This Row],[new_customers]]-Table1[[#This Row],[total_customers]]</f>
        <v>10</v>
      </c>
      <c r="K257" s="2">
        <f>Table1[[#This Row],[lost_customers]]/F256</f>
        <v>3.7107128279342464E-4</v>
      </c>
      <c r="L257" s="2">
        <f>1/Table1[[#This Row],[churn_rate]]</f>
        <v>2694.9</v>
      </c>
      <c r="M257" s="2">
        <f>Table1[[#This Row],[ARPU]]*Table1[[#This Row],[average_lifespan]]</f>
        <v>2720.4502010550782</v>
      </c>
      <c r="N257" s="2">
        <f>Table1[[#This Row],[marketing_spend]]+Table1[[#This Row],[operating_expenses]]-Table1[[#This Row],[revenue]]</f>
        <v>-10124</v>
      </c>
      <c r="O257" s="2" t="str">
        <f>IF(Table1[[#This Row],[burn_rate]]&gt;0,100000/Table1[[#This Row],[burn_rate]],"0")</f>
        <v>0</v>
      </c>
      <c r="P257" s="2">
        <f>Table1[[#This Row],[LTV]]/Table1[[#This Row],[CAC]]</f>
        <v>140.10902323030444</v>
      </c>
    </row>
    <row r="258" spans="1:16" x14ac:dyDescent="0.3">
      <c r="A258" s="1">
        <v>44317</v>
      </c>
      <c r="B258" s="2">
        <v>12975</v>
      </c>
      <c r="C258" s="2">
        <v>4424</v>
      </c>
      <c r="D258" s="2">
        <v>13607</v>
      </c>
      <c r="E258" s="2">
        <v>173</v>
      </c>
      <c r="F258" s="2">
        <v>27253</v>
      </c>
      <c r="G258" s="3">
        <v>44317</v>
      </c>
      <c r="H258" s="2">
        <f>Table1[[#This Row],[marketing_spend]]/Table1[[#This Row],[new_customers]]</f>
        <v>25.572254335260116</v>
      </c>
      <c r="I258" s="2">
        <f>Table1[[#This Row],[revenue]]/Table1[[#This Row],[total_customers]]</f>
        <v>0.47609437493120021</v>
      </c>
      <c r="J258" s="2">
        <f>F257+Table1[[#This Row],[new_customers]]-Table1[[#This Row],[total_customers]]</f>
        <v>27</v>
      </c>
      <c r="K258" s="2">
        <f>Table1[[#This Row],[lost_customers]]/F257</f>
        <v>9.9605268011952633E-4</v>
      </c>
      <c r="L258" s="2">
        <f>1/Table1[[#This Row],[churn_rate]]</f>
        <v>1003.9629629629629</v>
      </c>
      <c r="M258" s="2">
        <f>Table1[[#This Row],[ARPU]]*Table1[[#This Row],[average_lifespan]]</f>
        <v>477.98111930592756</v>
      </c>
      <c r="N258" s="2">
        <f>Table1[[#This Row],[marketing_spend]]+Table1[[#This Row],[operating_expenses]]-Table1[[#This Row],[revenue]]</f>
        <v>5056</v>
      </c>
      <c r="O258" s="2">
        <f>IF(Table1[[#This Row],[burn_rate]]&gt;0,100000/Table1[[#This Row],[burn_rate]],"0")</f>
        <v>19.778481012658229</v>
      </c>
      <c r="P258" s="2">
        <f>Table1[[#This Row],[LTV]]/Table1[[#This Row],[CAC]]</f>
        <v>18.691395488229084</v>
      </c>
    </row>
    <row r="259" spans="1:16" x14ac:dyDescent="0.3">
      <c r="A259" s="1">
        <v>44348</v>
      </c>
      <c r="B259" s="2">
        <v>16102</v>
      </c>
      <c r="C259" s="2">
        <v>6361</v>
      </c>
      <c r="D259" s="2">
        <v>8769</v>
      </c>
      <c r="E259" s="2">
        <v>193</v>
      </c>
      <c r="F259" s="2">
        <v>27427</v>
      </c>
      <c r="G259" s="3">
        <v>44348</v>
      </c>
      <c r="H259" s="2">
        <f>Table1[[#This Row],[marketing_spend]]/Table1[[#This Row],[new_customers]]</f>
        <v>32.958549222797927</v>
      </c>
      <c r="I259" s="2">
        <f>Table1[[#This Row],[revenue]]/Table1[[#This Row],[total_customers]]</f>
        <v>0.5870857184526197</v>
      </c>
      <c r="J259" s="2">
        <f>F258+Table1[[#This Row],[new_customers]]-Table1[[#This Row],[total_customers]]</f>
        <v>19</v>
      </c>
      <c r="K259" s="2">
        <f>Table1[[#This Row],[lost_customers]]/F258</f>
        <v>6.9717095365647822E-4</v>
      </c>
      <c r="L259" s="2">
        <f>1/Table1[[#This Row],[churn_rate]]</f>
        <v>1434.3684210526314</v>
      </c>
      <c r="M259" s="2">
        <f>Table1[[#This Row],[ARPU]]*Table1[[#This Row],[average_lifespan]]</f>
        <v>842.09721499943385</v>
      </c>
      <c r="N259" s="2">
        <f>Table1[[#This Row],[marketing_spend]]+Table1[[#This Row],[operating_expenses]]-Table1[[#This Row],[revenue]]</f>
        <v>-972</v>
      </c>
      <c r="O259" s="2" t="str">
        <f>IF(Table1[[#This Row],[burn_rate]]&gt;0,100000/Table1[[#This Row],[burn_rate]],"0")</f>
        <v>0</v>
      </c>
      <c r="P259" s="2">
        <f>Table1[[#This Row],[LTV]]/Table1[[#This Row],[CAC]]</f>
        <v>25.550190613880009</v>
      </c>
    </row>
    <row r="260" spans="1:16" x14ac:dyDescent="0.3">
      <c r="A260" s="1">
        <v>44378</v>
      </c>
      <c r="B260" s="2">
        <v>27568</v>
      </c>
      <c r="C260" s="2">
        <v>2920</v>
      </c>
      <c r="D260" s="2">
        <v>18613</v>
      </c>
      <c r="E260" s="2">
        <v>151</v>
      </c>
      <c r="F260" s="2">
        <v>27567</v>
      </c>
      <c r="G260" s="3">
        <v>44378</v>
      </c>
      <c r="H260" s="2">
        <f>Table1[[#This Row],[marketing_spend]]/Table1[[#This Row],[new_customers]]</f>
        <v>19.337748344370862</v>
      </c>
      <c r="I260" s="2">
        <f>Table1[[#This Row],[revenue]]/Table1[[#This Row],[total_customers]]</f>
        <v>1.0000362752566474</v>
      </c>
      <c r="J260" s="2">
        <f>F259+Table1[[#This Row],[new_customers]]-Table1[[#This Row],[total_customers]]</f>
        <v>11</v>
      </c>
      <c r="K260" s="2">
        <f>Table1[[#This Row],[lost_customers]]/F259</f>
        <v>4.0106464432858134E-4</v>
      </c>
      <c r="L260" s="2">
        <f>1/Table1[[#This Row],[churn_rate]]</f>
        <v>2493.363636363636</v>
      </c>
      <c r="M260" s="2">
        <f>Table1[[#This Row],[ARPU]]*Table1[[#This Row],[average_lifespan]]</f>
        <v>2493.4540837694603</v>
      </c>
      <c r="N260" s="2">
        <f>Table1[[#This Row],[marketing_spend]]+Table1[[#This Row],[operating_expenses]]-Table1[[#This Row],[revenue]]</f>
        <v>-6035</v>
      </c>
      <c r="O260" s="2" t="str">
        <f>IF(Table1[[#This Row],[burn_rate]]&gt;0,100000/Table1[[#This Row],[burn_rate]],"0")</f>
        <v>0</v>
      </c>
      <c r="P260" s="2">
        <f>Table1[[#This Row],[LTV]]/Table1[[#This Row],[CAC]]</f>
        <v>128.94231734561251</v>
      </c>
    </row>
    <row r="261" spans="1:16" x14ac:dyDescent="0.3">
      <c r="A261" s="1">
        <v>44409</v>
      </c>
      <c r="B261" s="2">
        <v>29711</v>
      </c>
      <c r="C261" s="2">
        <v>5430</v>
      </c>
      <c r="D261" s="2">
        <v>8780</v>
      </c>
      <c r="E261" s="2">
        <v>115</v>
      </c>
      <c r="F261" s="2">
        <v>27663</v>
      </c>
      <c r="G261" s="3">
        <v>44409</v>
      </c>
      <c r="H261" s="2">
        <f>Table1[[#This Row],[marketing_spend]]/Table1[[#This Row],[new_customers]]</f>
        <v>47.217391304347828</v>
      </c>
      <c r="I261" s="2">
        <f>Table1[[#This Row],[revenue]]/Table1[[#This Row],[total_customers]]</f>
        <v>1.0740339081083035</v>
      </c>
      <c r="J261" s="2">
        <f>F260+Table1[[#This Row],[new_customers]]-Table1[[#This Row],[total_customers]]</f>
        <v>19</v>
      </c>
      <c r="K261" s="2">
        <f>Table1[[#This Row],[lost_customers]]/F260</f>
        <v>6.8922987630137486E-4</v>
      </c>
      <c r="L261" s="2">
        <f>1/Table1[[#This Row],[churn_rate]]</f>
        <v>1450.8947368421052</v>
      </c>
      <c r="M261" s="2">
        <f>Table1[[#This Row],[ARPU]]*Table1[[#This Row],[average_lifespan]]</f>
        <v>1558.3101444642948</v>
      </c>
      <c r="N261" s="2">
        <f>Table1[[#This Row],[marketing_spend]]+Table1[[#This Row],[operating_expenses]]-Table1[[#This Row],[revenue]]</f>
        <v>-15501</v>
      </c>
      <c r="O261" s="2" t="str">
        <f>IF(Table1[[#This Row],[burn_rate]]&gt;0,100000/Table1[[#This Row],[burn_rate]],"0")</f>
        <v>0</v>
      </c>
      <c r="P261" s="2">
        <f>Table1[[#This Row],[LTV]]/Table1[[#This Row],[CAC]]</f>
        <v>33.002885195836811</v>
      </c>
    </row>
    <row r="262" spans="1:16" x14ac:dyDescent="0.3">
      <c r="A262" s="1">
        <v>44440</v>
      </c>
      <c r="B262" s="2">
        <v>29778</v>
      </c>
      <c r="C262" s="2">
        <v>6435</v>
      </c>
      <c r="D262" s="2">
        <v>17908</v>
      </c>
      <c r="E262" s="2">
        <v>62</v>
      </c>
      <c r="F262" s="2">
        <v>27711</v>
      </c>
      <c r="G262" s="3">
        <v>44440</v>
      </c>
      <c r="H262" s="2">
        <f>Table1[[#This Row],[marketing_spend]]/Table1[[#This Row],[new_customers]]</f>
        <v>103.79032258064517</v>
      </c>
      <c r="I262" s="2">
        <f>Table1[[#This Row],[revenue]]/Table1[[#This Row],[total_customers]]</f>
        <v>1.0745913175273356</v>
      </c>
      <c r="J262" s="2">
        <f>F261+Table1[[#This Row],[new_customers]]-Table1[[#This Row],[total_customers]]</f>
        <v>14</v>
      </c>
      <c r="K262" s="2">
        <f>Table1[[#This Row],[lost_customers]]/F261</f>
        <v>5.06091168709106E-4</v>
      </c>
      <c r="L262" s="2">
        <f>1/Table1[[#This Row],[churn_rate]]</f>
        <v>1975.9285714285716</v>
      </c>
      <c r="M262" s="2">
        <f>Table1[[#This Row],[ARPU]]*Table1[[#This Row],[average_lifespan]]</f>
        <v>2123.315686911335</v>
      </c>
      <c r="N262" s="2">
        <f>Table1[[#This Row],[marketing_spend]]+Table1[[#This Row],[operating_expenses]]-Table1[[#This Row],[revenue]]</f>
        <v>-5435</v>
      </c>
      <c r="O262" s="2" t="str">
        <f>IF(Table1[[#This Row],[burn_rate]]&gt;0,100000/Table1[[#This Row],[burn_rate]],"0")</f>
        <v>0</v>
      </c>
      <c r="P262" s="2">
        <f>Table1[[#This Row],[LTV]]/Table1[[#This Row],[CAC]]</f>
        <v>20.457742437995766</v>
      </c>
    </row>
    <row r="263" spans="1:16" x14ac:dyDescent="0.3">
      <c r="A263" s="1">
        <v>44470</v>
      </c>
      <c r="B263" s="2">
        <v>11816</v>
      </c>
      <c r="C263" s="2">
        <v>6484</v>
      </c>
      <c r="D263" s="2">
        <v>14303</v>
      </c>
      <c r="E263" s="2">
        <v>160</v>
      </c>
      <c r="F263" s="2">
        <v>27845</v>
      </c>
      <c r="G263" s="3">
        <v>44470</v>
      </c>
      <c r="H263" s="2">
        <f>Table1[[#This Row],[marketing_spend]]/Table1[[#This Row],[new_customers]]</f>
        <v>40.524999999999999</v>
      </c>
      <c r="I263" s="2">
        <f>Table1[[#This Row],[revenue]]/Table1[[#This Row],[total_customers]]</f>
        <v>0.4243490752379242</v>
      </c>
      <c r="J263" s="2">
        <f>F262+Table1[[#This Row],[new_customers]]-Table1[[#This Row],[total_customers]]</f>
        <v>26</v>
      </c>
      <c r="K263" s="2">
        <f>Table1[[#This Row],[lost_customers]]/F262</f>
        <v>9.3825556638158132E-4</v>
      </c>
      <c r="L263" s="2">
        <f>1/Table1[[#This Row],[churn_rate]]</f>
        <v>1065.8076923076924</v>
      </c>
      <c r="M263" s="2">
        <f>Table1[[#This Row],[ARPU]]*Table1[[#This Row],[average_lifespan]]</f>
        <v>452.27450861223531</v>
      </c>
      <c r="N263" s="2">
        <f>Table1[[#This Row],[marketing_spend]]+Table1[[#This Row],[operating_expenses]]-Table1[[#This Row],[revenue]]</f>
        <v>8971</v>
      </c>
      <c r="O263" s="2">
        <f>IF(Table1[[#This Row],[burn_rate]]&gt;0,100000/Table1[[#This Row],[burn_rate]],"0")</f>
        <v>11.147029316687103</v>
      </c>
      <c r="P263" s="2">
        <f>Table1[[#This Row],[LTV]]/Table1[[#This Row],[CAC]]</f>
        <v>11.16038269246725</v>
      </c>
    </row>
    <row r="264" spans="1:16" x14ac:dyDescent="0.3">
      <c r="A264" s="1">
        <v>44501</v>
      </c>
      <c r="B264" s="2">
        <v>10569</v>
      </c>
      <c r="C264" s="2">
        <v>4624</v>
      </c>
      <c r="D264" s="2">
        <v>11983</v>
      </c>
      <c r="E264" s="2">
        <v>83</v>
      </c>
      <c r="F264" s="2">
        <v>27912</v>
      </c>
      <c r="G264" s="3">
        <v>44501</v>
      </c>
      <c r="H264" s="2">
        <f>Table1[[#This Row],[marketing_spend]]/Table1[[#This Row],[new_customers]]</f>
        <v>55.710843373493979</v>
      </c>
      <c r="I264" s="2">
        <f>Table1[[#This Row],[revenue]]/Table1[[#This Row],[total_customers]]</f>
        <v>0.37865434221840066</v>
      </c>
      <c r="J264" s="2">
        <f>F263+Table1[[#This Row],[new_customers]]-Table1[[#This Row],[total_customers]]</f>
        <v>16</v>
      </c>
      <c r="K264" s="2">
        <f>Table1[[#This Row],[lost_customers]]/F263</f>
        <v>5.7460944514275449E-4</v>
      </c>
      <c r="L264" s="2">
        <f>1/Table1[[#This Row],[churn_rate]]</f>
        <v>1740.3125000000002</v>
      </c>
      <c r="M264" s="2">
        <f>Table1[[#This Row],[ARPU]]*Table1[[#This Row],[average_lifespan]]</f>
        <v>658.97688494196052</v>
      </c>
      <c r="N264" s="2">
        <f>Table1[[#This Row],[marketing_spend]]+Table1[[#This Row],[operating_expenses]]-Table1[[#This Row],[revenue]]</f>
        <v>6038</v>
      </c>
      <c r="O264" s="2">
        <f>IF(Table1[[#This Row],[burn_rate]]&gt;0,100000/Table1[[#This Row],[burn_rate]],"0")</f>
        <v>16.561775422325272</v>
      </c>
      <c r="P264" s="2">
        <f>Table1[[#This Row],[LTV]]/Table1[[#This Row],[CAC]]</f>
        <v>11.828521074866504</v>
      </c>
    </row>
    <row r="265" spans="1:16" x14ac:dyDescent="0.3">
      <c r="A265" s="1">
        <v>44531</v>
      </c>
      <c r="B265" s="2">
        <v>15442</v>
      </c>
      <c r="C265" s="2">
        <v>5760</v>
      </c>
      <c r="D265" s="2">
        <v>17503</v>
      </c>
      <c r="E265" s="2">
        <v>88</v>
      </c>
      <c r="F265" s="2">
        <v>27976</v>
      </c>
      <c r="G265" s="3">
        <v>44531</v>
      </c>
      <c r="H265" s="2">
        <f>Table1[[#This Row],[marketing_spend]]/Table1[[#This Row],[new_customers]]</f>
        <v>65.454545454545453</v>
      </c>
      <c r="I265" s="2">
        <f>Table1[[#This Row],[revenue]]/Table1[[#This Row],[total_customers]]</f>
        <v>0.55197311981698594</v>
      </c>
      <c r="J265" s="2">
        <f>F264+Table1[[#This Row],[new_customers]]-Table1[[#This Row],[total_customers]]</f>
        <v>24</v>
      </c>
      <c r="K265" s="2">
        <f>Table1[[#This Row],[lost_customers]]/F264</f>
        <v>8.598452278589854E-4</v>
      </c>
      <c r="L265" s="2">
        <f>1/Table1[[#This Row],[churn_rate]]</f>
        <v>1163</v>
      </c>
      <c r="M265" s="2">
        <f>Table1[[#This Row],[ARPU]]*Table1[[#This Row],[average_lifespan]]</f>
        <v>641.94473834715461</v>
      </c>
      <c r="N265" s="2">
        <f>Table1[[#This Row],[marketing_spend]]+Table1[[#This Row],[operating_expenses]]-Table1[[#This Row],[revenue]]</f>
        <v>7821</v>
      </c>
      <c r="O265" s="2">
        <f>IF(Table1[[#This Row],[burn_rate]]&gt;0,100000/Table1[[#This Row],[burn_rate]],"0")</f>
        <v>12.786088735455824</v>
      </c>
      <c r="P265" s="2">
        <f>Table1[[#This Row],[LTV]]/Table1[[#This Row],[CAC]]</f>
        <v>9.8074890580815293</v>
      </c>
    </row>
    <row r="266" spans="1:16" x14ac:dyDescent="0.3">
      <c r="A266" s="1">
        <v>44562</v>
      </c>
      <c r="B266" s="2">
        <v>11895</v>
      </c>
      <c r="C266" s="2">
        <v>4050</v>
      </c>
      <c r="D266" s="2">
        <v>19551</v>
      </c>
      <c r="E266" s="2">
        <v>185</v>
      </c>
      <c r="F266" s="2">
        <v>28146</v>
      </c>
      <c r="G266" s="3">
        <v>44562</v>
      </c>
      <c r="H266" s="2">
        <f>Table1[[#This Row],[marketing_spend]]/Table1[[#This Row],[new_customers]]</f>
        <v>21.891891891891891</v>
      </c>
      <c r="I266" s="2">
        <f>Table1[[#This Row],[revenue]]/Table1[[#This Row],[total_customers]]</f>
        <v>0.4226177787252185</v>
      </c>
      <c r="J266" s="2">
        <f>F265+Table1[[#This Row],[new_customers]]-Table1[[#This Row],[total_customers]]</f>
        <v>15</v>
      </c>
      <c r="K266" s="2">
        <f>Table1[[#This Row],[lost_customers]]/F265</f>
        <v>5.361738633114098E-4</v>
      </c>
      <c r="L266" s="2">
        <f>1/Table1[[#This Row],[churn_rate]]</f>
        <v>1865.0666666666666</v>
      </c>
      <c r="M266" s="2">
        <f>Table1[[#This Row],[ARPU]]*Table1[[#This Row],[average_lifespan]]</f>
        <v>788.21033184111411</v>
      </c>
      <c r="N266" s="2">
        <f>Table1[[#This Row],[marketing_spend]]+Table1[[#This Row],[operating_expenses]]-Table1[[#This Row],[revenue]]</f>
        <v>11706</v>
      </c>
      <c r="O266" s="2">
        <f>IF(Table1[[#This Row],[burn_rate]]&gt;0,100000/Table1[[#This Row],[burn_rate]],"0")</f>
        <v>8.5426277122842986</v>
      </c>
      <c r="P266" s="2">
        <f>Table1[[#This Row],[LTV]]/Table1[[#This Row],[CAC]]</f>
        <v>36.004669479162004</v>
      </c>
    </row>
    <row r="267" spans="1:16" x14ac:dyDescent="0.3">
      <c r="A267" s="1">
        <v>44593</v>
      </c>
      <c r="B267" s="2">
        <v>29117</v>
      </c>
      <c r="C267" s="2">
        <v>5500</v>
      </c>
      <c r="D267" s="2">
        <v>16714</v>
      </c>
      <c r="E267" s="2">
        <v>169</v>
      </c>
      <c r="F267" s="2">
        <v>28286</v>
      </c>
      <c r="G267" s="3">
        <v>44593</v>
      </c>
      <c r="H267" s="2">
        <f>Table1[[#This Row],[marketing_spend]]/Table1[[#This Row],[new_customers]]</f>
        <v>32.544378698224854</v>
      </c>
      <c r="I267" s="2">
        <f>Table1[[#This Row],[revenue]]/Table1[[#This Row],[total_customers]]</f>
        <v>1.0293784911263522</v>
      </c>
      <c r="J267" s="2">
        <f>F266+Table1[[#This Row],[new_customers]]-Table1[[#This Row],[total_customers]]</f>
        <v>29</v>
      </c>
      <c r="K267" s="2">
        <f>Table1[[#This Row],[lost_customers]]/F266</f>
        <v>1.0303417892418105E-3</v>
      </c>
      <c r="L267" s="2">
        <f>1/Table1[[#This Row],[churn_rate]]</f>
        <v>970.55172413793105</v>
      </c>
      <c r="M267" s="2">
        <f>Table1[[#This Row],[ARPU]]*Table1[[#This Row],[average_lifespan]]</f>
        <v>999.06506935318305</v>
      </c>
      <c r="N267" s="2">
        <f>Table1[[#This Row],[marketing_spend]]+Table1[[#This Row],[operating_expenses]]-Table1[[#This Row],[revenue]]</f>
        <v>-6903</v>
      </c>
      <c r="O267" s="2" t="str">
        <f>IF(Table1[[#This Row],[burn_rate]]&gt;0,100000/Table1[[#This Row],[burn_rate]],"0")</f>
        <v>0</v>
      </c>
      <c r="P267" s="2">
        <f>Table1[[#This Row],[LTV]]/Table1[[#This Row],[CAC]]</f>
        <v>30.698544858306896</v>
      </c>
    </row>
    <row r="268" spans="1:16" x14ac:dyDescent="0.3">
      <c r="A268" s="1">
        <v>44621</v>
      </c>
      <c r="B268" s="2">
        <v>13863</v>
      </c>
      <c r="C268" s="2">
        <v>3165</v>
      </c>
      <c r="D268" s="2">
        <v>8521</v>
      </c>
      <c r="E268" s="2">
        <v>175</v>
      </c>
      <c r="F268" s="2">
        <v>28439</v>
      </c>
      <c r="G268" s="3">
        <v>44621</v>
      </c>
      <c r="H268" s="2">
        <f>Table1[[#This Row],[marketing_spend]]/Table1[[#This Row],[new_customers]]</f>
        <v>18.085714285714285</v>
      </c>
      <c r="I268" s="2">
        <f>Table1[[#This Row],[revenue]]/Table1[[#This Row],[total_customers]]</f>
        <v>0.48746439748233061</v>
      </c>
      <c r="J268" s="2">
        <f>F267+Table1[[#This Row],[new_customers]]-Table1[[#This Row],[total_customers]]</f>
        <v>22</v>
      </c>
      <c r="K268" s="2">
        <f>Table1[[#This Row],[lost_customers]]/F267</f>
        <v>7.7776992151594427E-4</v>
      </c>
      <c r="L268" s="2">
        <f>1/Table1[[#This Row],[churn_rate]]</f>
        <v>1285.7272727272727</v>
      </c>
      <c r="M268" s="2">
        <f>Table1[[#This Row],[ARPU]]*Table1[[#This Row],[average_lifespan]]</f>
        <v>626.74627032660021</v>
      </c>
      <c r="N268" s="2">
        <f>Table1[[#This Row],[marketing_spend]]+Table1[[#This Row],[operating_expenses]]-Table1[[#This Row],[revenue]]</f>
        <v>-2177</v>
      </c>
      <c r="O268" s="2" t="str">
        <f>IF(Table1[[#This Row],[burn_rate]]&gt;0,100000/Table1[[#This Row],[burn_rate]],"0")</f>
        <v>0</v>
      </c>
      <c r="P268" s="2">
        <f>Table1[[#This Row],[LTV]]/Table1[[#This Row],[CAC]]</f>
        <v>34.654217158658781</v>
      </c>
    </row>
    <row r="269" spans="1:16" x14ac:dyDescent="0.3">
      <c r="A269" s="1">
        <v>44652</v>
      </c>
      <c r="B269" s="2">
        <v>22913</v>
      </c>
      <c r="C269" s="2">
        <v>2375</v>
      </c>
      <c r="D269" s="2">
        <v>18512</v>
      </c>
      <c r="E269" s="2">
        <v>104</v>
      </c>
      <c r="F269" s="2">
        <v>28520</v>
      </c>
      <c r="G269" s="3">
        <v>44652</v>
      </c>
      <c r="H269" s="2">
        <f>Table1[[#This Row],[marketing_spend]]/Table1[[#This Row],[new_customers]]</f>
        <v>22.83653846153846</v>
      </c>
      <c r="I269" s="2">
        <f>Table1[[#This Row],[revenue]]/Table1[[#This Row],[total_customers]]</f>
        <v>0.80340112201963532</v>
      </c>
      <c r="J269" s="2">
        <f>F268+Table1[[#This Row],[new_customers]]-Table1[[#This Row],[total_customers]]</f>
        <v>23</v>
      </c>
      <c r="K269" s="2">
        <f>Table1[[#This Row],[lost_customers]]/F268</f>
        <v>8.0874854952705795E-4</v>
      </c>
      <c r="L269" s="2">
        <f>1/Table1[[#This Row],[churn_rate]]</f>
        <v>1236.4782608695652</v>
      </c>
      <c r="M269" s="2">
        <f>Table1[[#This Row],[ARPU]]*Table1[[#This Row],[average_lifespan]]</f>
        <v>993.38802213549604</v>
      </c>
      <c r="N269" s="2">
        <f>Table1[[#This Row],[marketing_spend]]+Table1[[#This Row],[operating_expenses]]-Table1[[#This Row],[revenue]]</f>
        <v>-2026</v>
      </c>
      <c r="O269" s="2" t="str">
        <f>IF(Table1[[#This Row],[burn_rate]]&gt;0,100000/Table1[[#This Row],[burn_rate]],"0")</f>
        <v>0</v>
      </c>
      <c r="P269" s="2">
        <f>Table1[[#This Row],[LTV]]/Table1[[#This Row],[CAC]]</f>
        <v>43.499938653512253</v>
      </c>
    </row>
    <row r="270" spans="1:16" x14ac:dyDescent="0.3">
      <c r="A270" s="1">
        <v>44682</v>
      </c>
      <c r="B270" s="2">
        <v>17455</v>
      </c>
      <c r="C270" s="2">
        <v>4033</v>
      </c>
      <c r="D270" s="2">
        <v>17127</v>
      </c>
      <c r="E270" s="2">
        <v>76</v>
      </c>
      <c r="F270" s="2">
        <v>28577</v>
      </c>
      <c r="G270" s="3">
        <v>44682</v>
      </c>
      <c r="H270" s="2">
        <f>Table1[[#This Row],[marketing_spend]]/Table1[[#This Row],[new_customers]]</f>
        <v>53.065789473684212</v>
      </c>
      <c r="I270" s="2">
        <f>Table1[[#This Row],[revenue]]/Table1[[#This Row],[total_customers]]</f>
        <v>0.61080589285089404</v>
      </c>
      <c r="J270" s="2">
        <f>F269+Table1[[#This Row],[new_customers]]-Table1[[#This Row],[total_customers]]</f>
        <v>19</v>
      </c>
      <c r="K270" s="2">
        <f>Table1[[#This Row],[lost_customers]]/F269</f>
        <v>6.6619915848527354E-4</v>
      </c>
      <c r="L270" s="2">
        <f>1/Table1[[#This Row],[churn_rate]]</f>
        <v>1501.0526315789473</v>
      </c>
      <c r="M270" s="2">
        <f>Table1[[#This Row],[ARPU]]*Table1[[#This Row],[average_lifespan]]</f>
        <v>916.85179284776302</v>
      </c>
      <c r="N270" s="2">
        <f>Table1[[#This Row],[marketing_spend]]+Table1[[#This Row],[operating_expenses]]-Table1[[#This Row],[revenue]]</f>
        <v>3705</v>
      </c>
      <c r="O270" s="2">
        <f>IF(Table1[[#This Row],[burn_rate]]&gt;0,100000/Table1[[#This Row],[burn_rate]],"0")</f>
        <v>26.990553306342779</v>
      </c>
      <c r="P270" s="2">
        <f>Table1[[#This Row],[LTV]]/Table1[[#This Row],[CAC]]</f>
        <v>17.277643505189683</v>
      </c>
    </row>
    <row r="271" spans="1:16" x14ac:dyDescent="0.3">
      <c r="A271" s="1">
        <v>44713</v>
      </c>
      <c r="B271" s="2">
        <v>14014</v>
      </c>
      <c r="C271" s="2">
        <v>2145</v>
      </c>
      <c r="D271" s="2">
        <v>15569</v>
      </c>
      <c r="E271" s="2">
        <v>167</v>
      </c>
      <c r="F271" s="2">
        <v>28730</v>
      </c>
      <c r="G271" s="3">
        <v>44713</v>
      </c>
      <c r="H271" s="2">
        <f>Table1[[#This Row],[marketing_spend]]/Table1[[#This Row],[new_customers]]</f>
        <v>12.844311377245509</v>
      </c>
      <c r="I271" s="2">
        <f>Table1[[#This Row],[revenue]]/Table1[[#This Row],[total_customers]]</f>
        <v>0.48778280542986424</v>
      </c>
      <c r="J271" s="2">
        <f>F270+Table1[[#This Row],[new_customers]]-Table1[[#This Row],[total_customers]]</f>
        <v>14</v>
      </c>
      <c r="K271" s="2">
        <f>Table1[[#This Row],[lost_customers]]/F270</f>
        <v>4.8990446862861746E-4</v>
      </c>
      <c r="L271" s="2">
        <f>1/Table1[[#This Row],[churn_rate]]</f>
        <v>2041.2142857142856</v>
      </c>
      <c r="M271" s="2">
        <f>Table1[[#This Row],[ARPU]]*Table1[[#This Row],[average_lifespan]]</f>
        <v>995.66923076923069</v>
      </c>
      <c r="N271" s="2">
        <f>Table1[[#This Row],[marketing_spend]]+Table1[[#This Row],[operating_expenses]]-Table1[[#This Row],[revenue]]</f>
        <v>3700</v>
      </c>
      <c r="O271" s="2">
        <f>IF(Table1[[#This Row],[burn_rate]]&gt;0,100000/Table1[[#This Row],[burn_rate]],"0")</f>
        <v>27.027027027027028</v>
      </c>
      <c r="P271" s="2">
        <f>Table1[[#This Row],[LTV]]/Table1[[#This Row],[CAC]]</f>
        <v>77.518303747534517</v>
      </c>
    </row>
    <row r="272" spans="1:16" x14ac:dyDescent="0.3">
      <c r="A272" s="1">
        <v>44743</v>
      </c>
      <c r="B272" s="2">
        <v>21093</v>
      </c>
      <c r="C272" s="2">
        <v>6388</v>
      </c>
      <c r="D272" s="2">
        <v>18422</v>
      </c>
      <c r="E272" s="2">
        <v>102</v>
      </c>
      <c r="F272" s="2">
        <v>28806</v>
      </c>
      <c r="G272" s="3">
        <v>44743</v>
      </c>
      <c r="H272" s="2">
        <f>Table1[[#This Row],[marketing_spend]]/Table1[[#This Row],[new_customers]]</f>
        <v>62.627450980392155</v>
      </c>
      <c r="I272" s="2">
        <f>Table1[[#This Row],[revenue]]/Table1[[#This Row],[total_customers]]</f>
        <v>0.73224328264944805</v>
      </c>
      <c r="J272" s="2">
        <f>F271+Table1[[#This Row],[new_customers]]-Table1[[#This Row],[total_customers]]</f>
        <v>26</v>
      </c>
      <c r="K272" s="2">
        <f>Table1[[#This Row],[lost_customers]]/F271</f>
        <v>9.049773755656109E-4</v>
      </c>
      <c r="L272" s="2">
        <f>1/Table1[[#This Row],[churn_rate]]</f>
        <v>1105</v>
      </c>
      <c r="M272" s="2">
        <f>Table1[[#This Row],[ARPU]]*Table1[[#This Row],[average_lifespan]]</f>
        <v>809.12882732764012</v>
      </c>
      <c r="N272" s="2">
        <f>Table1[[#This Row],[marketing_spend]]+Table1[[#This Row],[operating_expenses]]-Table1[[#This Row],[revenue]]</f>
        <v>3717</v>
      </c>
      <c r="O272" s="2">
        <f>IF(Table1[[#This Row],[burn_rate]]&gt;0,100000/Table1[[#This Row],[burn_rate]],"0")</f>
        <v>26.903416733925209</v>
      </c>
      <c r="P272" s="2">
        <f>Table1[[#This Row],[LTV]]/Table1[[#This Row],[CAC]]</f>
        <v>12.919715151443221</v>
      </c>
    </row>
    <row r="273" spans="1:16" x14ac:dyDescent="0.3">
      <c r="A273" s="1">
        <v>44774</v>
      </c>
      <c r="B273" s="2">
        <v>28070</v>
      </c>
      <c r="C273" s="2">
        <v>2431</v>
      </c>
      <c r="D273" s="2">
        <v>13784</v>
      </c>
      <c r="E273" s="2">
        <v>88</v>
      </c>
      <c r="F273" s="2">
        <v>28867</v>
      </c>
      <c r="G273" s="3">
        <v>44774</v>
      </c>
      <c r="H273" s="2">
        <f>Table1[[#This Row],[marketing_spend]]/Table1[[#This Row],[new_customers]]</f>
        <v>27.625</v>
      </c>
      <c r="I273" s="2">
        <f>Table1[[#This Row],[revenue]]/Table1[[#This Row],[total_customers]]</f>
        <v>0.97239061904596946</v>
      </c>
      <c r="J273" s="2">
        <f>F272+Table1[[#This Row],[new_customers]]-Table1[[#This Row],[total_customers]]</f>
        <v>27</v>
      </c>
      <c r="K273" s="2">
        <f>Table1[[#This Row],[lost_customers]]/F272</f>
        <v>9.3730472818162884E-4</v>
      </c>
      <c r="L273" s="2">
        <f>1/Table1[[#This Row],[churn_rate]]</f>
        <v>1066.8888888888889</v>
      </c>
      <c r="M273" s="2">
        <f>Table1[[#This Row],[ARPU]]*Table1[[#This Row],[average_lifespan]]</f>
        <v>1037.4327471199333</v>
      </c>
      <c r="N273" s="2">
        <f>Table1[[#This Row],[marketing_spend]]+Table1[[#This Row],[operating_expenses]]-Table1[[#This Row],[revenue]]</f>
        <v>-11855</v>
      </c>
      <c r="O273" s="2" t="str">
        <f>IF(Table1[[#This Row],[burn_rate]]&gt;0,100000/Table1[[#This Row],[burn_rate]],"0")</f>
        <v>0</v>
      </c>
      <c r="P273" s="2">
        <f>Table1[[#This Row],[LTV]]/Table1[[#This Row],[CAC]]</f>
        <v>37.554126592576772</v>
      </c>
    </row>
    <row r="274" spans="1:16" x14ac:dyDescent="0.3">
      <c r="A274" s="1">
        <v>44805</v>
      </c>
      <c r="B274" s="2">
        <v>13009</v>
      </c>
      <c r="C274" s="2">
        <v>2704</v>
      </c>
      <c r="D274" s="2">
        <v>12583</v>
      </c>
      <c r="E274" s="2">
        <v>114</v>
      </c>
      <c r="F274" s="2">
        <v>28965</v>
      </c>
      <c r="G274" s="3">
        <v>44805</v>
      </c>
      <c r="H274" s="2">
        <f>Table1[[#This Row],[marketing_spend]]/Table1[[#This Row],[new_customers]]</f>
        <v>23.719298245614034</v>
      </c>
      <c r="I274" s="2">
        <f>Table1[[#This Row],[revenue]]/Table1[[#This Row],[total_customers]]</f>
        <v>0.44912825824270669</v>
      </c>
      <c r="J274" s="2">
        <f>F273+Table1[[#This Row],[new_customers]]-Table1[[#This Row],[total_customers]]</f>
        <v>16</v>
      </c>
      <c r="K274" s="2">
        <f>Table1[[#This Row],[lost_customers]]/F273</f>
        <v>5.5426611701943395E-4</v>
      </c>
      <c r="L274" s="2">
        <f>1/Table1[[#This Row],[churn_rate]]</f>
        <v>1804.1875</v>
      </c>
      <c r="M274" s="2">
        <f>Table1[[#This Row],[ARPU]]*Table1[[#This Row],[average_lifespan]]</f>
        <v>810.31158941826334</v>
      </c>
      <c r="N274" s="2">
        <f>Table1[[#This Row],[marketing_spend]]+Table1[[#This Row],[operating_expenses]]-Table1[[#This Row],[revenue]]</f>
        <v>2278</v>
      </c>
      <c r="O274" s="2">
        <f>IF(Table1[[#This Row],[burn_rate]]&gt;0,100000/Table1[[#This Row],[burn_rate]],"0")</f>
        <v>43.89815627743635</v>
      </c>
      <c r="P274" s="2">
        <f>Table1[[#This Row],[LTV]]/Table1[[#This Row],[CAC]]</f>
        <v>34.162544820148675</v>
      </c>
    </row>
    <row r="275" spans="1:16" x14ac:dyDescent="0.3">
      <c r="A275" s="1">
        <v>44835</v>
      </c>
      <c r="B275" s="2">
        <v>26538</v>
      </c>
      <c r="C275" s="2">
        <v>4632</v>
      </c>
      <c r="D275" s="2">
        <v>13946</v>
      </c>
      <c r="E275" s="2">
        <v>194</v>
      </c>
      <c r="F275" s="2">
        <v>29130</v>
      </c>
      <c r="G275" s="3">
        <v>44835</v>
      </c>
      <c r="H275" s="2">
        <f>Table1[[#This Row],[marketing_spend]]/Table1[[#This Row],[new_customers]]</f>
        <v>23.876288659793815</v>
      </c>
      <c r="I275" s="2">
        <f>Table1[[#This Row],[revenue]]/Table1[[#This Row],[total_customers]]</f>
        <v>0.91101956745623069</v>
      </c>
      <c r="J275" s="2">
        <f>F274+Table1[[#This Row],[new_customers]]-Table1[[#This Row],[total_customers]]</f>
        <v>29</v>
      </c>
      <c r="K275" s="2">
        <f>Table1[[#This Row],[lost_customers]]/F274</f>
        <v>1.0012083549110996E-3</v>
      </c>
      <c r="L275" s="2">
        <f>1/Table1[[#This Row],[churn_rate]]</f>
        <v>998.79310344827582</v>
      </c>
      <c r="M275" s="2">
        <f>Table1[[#This Row],[ARPU]]*Table1[[#This Row],[average_lifespan]]</f>
        <v>909.92006108171449</v>
      </c>
      <c r="N275" s="2">
        <f>Table1[[#This Row],[marketing_spend]]+Table1[[#This Row],[operating_expenses]]-Table1[[#This Row],[revenue]]</f>
        <v>-7960</v>
      </c>
      <c r="O275" s="2" t="str">
        <f>IF(Table1[[#This Row],[burn_rate]]&gt;0,100000/Table1[[#This Row],[burn_rate]],"0")</f>
        <v>0</v>
      </c>
      <c r="P275" s="2">
        <f>Table1[[#This Row],[LTV]]/Table1[[#This Row],[CAC]]</f>
        <v>38.109778033215157</v>
      </c>
    </row>
    <row r="276" spans="1:16" x14ac:dyDescent="0.3">
      <c r="A276" s="1">
        <v>44866</v>
      </c>
      <c r="B276" s="2">
        <v>20729</v>
      </c>
      <c r="C276" s="2">
        <v>6494</v>
      </c>
      <c r="D276" s="2">
        <v>12941</v>
      </c>
      <c r="E276" s="2">
        <v>62</v>
      </c>
      <c r="F276" s="2">
        <v>29170</v>
      </c>
      <c r="G276" s="3">
        <v>44866</v>
      </c>
      <c r="H276" s="2">
        <f>Table1[[#This Row],[marketing_spend]]/Table1[[#This Row],[new_customers]]</f>
        <v>104.74193548387096</v>
      </c>
      <c r="I276" s="2">
        <f>Table1[[#This Row],[revenue]]/Table1[[#This Row],[total_customers]]</f>
        <v>0.7106273568735002</v>
      </c>
      <c r="J276" s="2">
        <f>F275+Table1[[#This Row],[new_customers]]-Table1[[#This Row],[total_customers]]</f>
        <v>22</v>
      </c>
      <c r="K276" s="2">
        <f>Table1[[#This Row],[lost_customers]]/F275</f>
        <v>7.5523515276347411E-4</v>
      </c>
      <c r="L276" s="2">
        <f>1/Table1[[#This Row],[churn_rate]]</f>
        <v>1324.090909090909</v>
      </c>
      <c r="M276" s="2">
        <f>Table1[[#This Row],[ARPU]]*Table1[[#This Row],[average_lifespan]]</f>
        <v>940.9352229875027</v>
      </c>
      <c r="N276" s="2">
        <f>Table1[[#This Row],[marketing_spend]]+Table1[[#This Row],[operating_expenses]]-Table1[[#This Row],[revenue]]</f>
        <v>-1294</v>
      </c>
      <c r="O276" s="2" t="str">
        <f>IF(Table1[[#This Row],[burn_rate]]&gt;0,100000/Table1[[#This Row],[burn_rate]],"0")</f>
        <v>0</v>
      </c>
      <c r="P276" s="2">
        <f>Table1[[#This Row],[LTV]]/Table1[[#This Row],[CAC]]</f>
        <v>8.9833667732099123</v>
      </c>
    </row>
    <row r="277" spans="1:16" x14ac:dyDescent="0.3">
      <c r="A277" s="1">
        <v>44896</v>
      </c>
      <c r="B277" s="2">
        <v>11409</v>
      </c>
      <c r="C277" s="2">
        <v>2963</v>
      </c>
      <c r="D277" s="2">
        <v>14267</v>
      </c>
      <c r="E277" s="2">
        <v>70</v>
      </c>
      <c r="F277" s="2">
        <v>29215</v>
      </c>
      <c r="G277" s="3">
        <v>44896</v>
      </c>
      <c r="H277" s="2">
        <f>Table1[[#This Row],[marketing_spend]]/Table1[[#This Row],[new_customers]]</f>
        <v>42.328571428571429</v>
      </c>
      <c r="I277" s="2">
        <f>Table1[[#This Row],[revenue]]/Table1[[#This Row],[total_customers]]</f>
        <v>0.39051856922813621</v>
      </c>
      <c r="J277" s="2">
        <f>F276+Table1[[#This Row],[new_customers]]-Table1[[#This Row],[total_customers]]</f>
        <v>25</v>
      </c>
      <c r="K277" s="2">
        <f>Table1[[#This Row],[lost_customers]]/F276</f>
        <v>8.5704490915323962E-4</v>
      </c>
      <c r="L277" s="2">
        <f>1/Table1[[#This Row],[churn_rate]]</f>
        <v>1166.8</v>
      </c>
      <c r="M277" s="2">
        <f>Table1[[#This Row],[ARPU]]*Table1[[#This Row],[average_lifespan]]</f>
        <v>455.65706657538931</v>
      </c>
      <c r="N277" s="2">
        <f>Table1[[#This Row],[marketing_spend]]+Table1[[#This Row],[operating_expenses]]-Table1[[#This Row],[revenue]]</f>
        <v>5821</v>
      </c>
      <c r="O277" s="2">
        <f>IF(Table1[[#This Row],[burn_rate]]&gt;0,100000/Table1[[#This Row],[burn_rate]],"0")</f>
        <v>17.179178835251676</v>
      </c>
      <c r="P277" s="2">
        <f>Table1[[#This Row],[LTV]]/Table1[[#This Row],[CAC]]</f>
        <v>10.764763638298094</v>
      </c>
    </row>
    <row r="278" spans="1:16" x14ac:dyDescent="0.3">
      <c r="A278" s="1">
        <v>44927</v>
      </c>
      <c r="B278" s="2">
        <v>22249</v>
      </c>
      <c r="C278" s="2">
        <v>4234</v>
      </c>
      <c r="D278" s="2">
        <v>15128</v>
      </c>
      <c r="E278" s="2">
        <v>196</v>
      </c>
      <c r="F278" s="2">
        <v>29398</v>
      </c>
      <c r="G278" s="3">
        <v>44927</v>
      </c>
      <c r="H278" s="2">
        <f>Table1[[#This Row],[marketing_spend]]/Table1[[#This Row],[new_customers]]</f>
        <v>21.602040816326532</v>
      </c>
      <c r="I278" s="2">
        <f>Table1[[#This Row],[revenue]]/Table1[[#This Row],[total_customers]]</f>
        <v>0.75682019184978566</v>
      </c>
      <c r="J278" s="2">
        <f>F277+Table1[[#This Row],[new_customers]]-Table1[[#This Row],[total_customers]]</f>
        <v>13</v>
      </c>
      <c r="K278" s="2">
        <f>Table1[[#This Row],[lost_customers]]/F277</f>
        <v>4.449768954304296E-4</v>
      </c>
      <c r="L278" s="2">
        <f>1/Table1[[#This Row],[churn_rate]]</f>
        <v>2247.3076923076924</v>
      </c>
      <c r="M278" s="2">
        <f>Table1[[#This Row],[ARPU]]*Table1[[#This Row],[average_lifespan]]</f>
        <v>1700.8078388378069</v>
      </c>
      <c r="N278" s="2">
        <f>Table1[[#This Row],[marketing_spend]]+Table1[[#This Row],[operating_expenses]]-Table1[[#This Row],[revenue]]</f>
        <v>-2887</v>
      </c>
      <c r="O278" s="2" t="str">
        <f>IF(Table1[[#This Row],[burn_rate]]&gt;0,100000/Table1[[#This Row],[burn_rate]],"0")</f>
        <v>0</v>
      </c>
      <c r="P278" s="2">
        <f>Table1[[#This Row],[LTV]]/Table1[[#This Row],[CAC]]</f>
        <v>78.733664717102059</v>
      </c>
    </row>
    <row r="279" spans="1:16" x14ac:dyDescent="0.3">
      <c r="A279" s="1">
        <v>44958</v>
      </c>
      <c r="B279" s="2">
        <v>10784</v>
      </c>
      <c r="C279" s="2">
        <v>4041</v>
      </c>
      <c r="D279" s="2">
        <v>19889</v>
      </c>
      <c r="E279" s="2">
        <v>102</v>
      </c>
      <c r="F279" s="2">
        <v>29473</v>
      </c>
      <c r="G279" s="3">
        <v>44958</v>
      </c>
      <c r="H279" s="2">
        <f>Table1[[#This Row],[marketing_spend]]/Table1[[#This Row],[new_customers]]</f>
        <v>39.617647058823529</v>
      </c>
      <c r="I279" s="2">
        <f>Table1[[#This Row],[revenue]]/Table1[[#This Row],[total_customers]]</f>
        <v>0.36589420825840602</v>
      </c>
      <c r="J279" s="2">
        <f>F278+Table1[[#This Row],[new_customers]]-Table1[[#This Row],[total_customers]]</f>
        <v>27</v>
      </c>
      <c r="K279" s="2">
        <f>Table1[[#This Row],[lost_customers]]/F278</f>
        <v>9.1842982515817401E-4</v>
      </c>
      <c r="L279" s="2">
        <f>1/Table1[[#This Row],[churn_rate]]</f>
        <v>1088.8148148148148</v>
      </c>
      <c r="M279" s="2">
        <f>Table1[[#This Row],[ARPU]]*Table1[[#This Row],[average_lifespan]]</f>
        <v>398.39103460668963</v>
      </c>
      <c r="N279" s="2">
        <f>Table1[[#This Row],[marketing_spend]]+Table1[[#This Row],[operating_expenses]]-Table1[[#This Row],[revenue]]</f>
        <v>13146</v>
      </c>
      <c r="O279" s="2">
        <f>IF(Table1[[#This Row],[burn_rate]]&gt;0,100000/Table1[[#This Row],[burn_rate]],"0")</f>
        <v>7.6068766164612809</v>
      </c>
      <c r="P279" s="2">
        <f>Table1[[#This Row],[LTV]]/Table1[[#This Row],[CAC]]</f>
        <v>10.055898423628395</v>
      </c>
    </row>
    <row r="280" spans="1:16" x14ac:dyDescent="0.3">
      <c r="A280" s="1">
        <v>44986</v>
      </c>
      <c r="B280" s="2">
        <v>18096</v>
      </c>
      <c r="C280" s="2">
        <v>3828</v>
      </c>
      <c r="D280" s="2">
        <v>19029</v>
      </c>
      <c r="E280" s="2">
        <v>68</v>
      </c>
      <c r="F280" s="2">
        <v>29512</v>
      </c>
      <c r="G280" s="3">
        <v>44986</v>
      </c>
      <c r="H280" s="2">
        <f>Table1[[#This Row],[marketing_spend]]/Table1[[#This Row],[new_customers]]</f>
        <v>56.294117647058826</v>
      </c>
      <c r="I280" s="2">
        <f>Table1[[#This Row],[revenue]]/Table1[[#This Row],[total_customers]]</f>
        <v>0.61317430197885603</v>
      </c>
      <c r="J280" s="2">
        <f>F279+Table1[[#This Row],[new_customers]]-Table1[[#This Row],[total_customers]]</f>
        <v>29</v>
      </c>
      <c r="K280" s="2">
        <f>Table1[[#This Row],[lost_customers]]/F279</f>
        <v>9.8395141315780555E-4</v>
      </c>
      <c r="L280" s="2">
        <f>1/Table1[[#This Row],[churn_rate]]</f>
        <v>1016.3103448275861</v>
      </c>
      <c r="M280" s="2">
        <f>Table1[[#This Row],[ARPU]]*Table1[[#This Row],[average_lifespan]]</f>
        <v>623.17538628354555</v>
      </c>
      <c r="N280" s="2">
        <f>Table1[[#This Row],[marketing_spend]]+Table1[[#This Row],[operating_expenses]]-Table1[[#This Row],[revenue]]</f>
        <v>4761</v>
      </c>
      <c r="O280" s="2">
        <f>IF(Table1[[#This Row],[burn_rate]]&gt;0,100000/Table1[[#This Row],[burn_rate]],"0")</f>
        <v>21.003990758244065</v>
      </c>
      <c r="P280" s="2">
        <f>Table1[[#This Row],[LTV]]/Table1[[#This Row],[CAC]]</f>
        <v>11.069991187899973</v>
      </c>
    </row>
    <row r="281" spans="1:16" x14ac:dyDescent="0.3">
      <c r="A281" s="1">
        <v>45017</v>
      </c>
      <c r="B281" s="2">
        <v>17560</v>
      </c>
      <c r="C281" s="2">
        <v>4108</v>
      </c>
      <c r="D281" s="2">
        <v>10461</v>
      </c>
      <c r="E281" s="2">
        <v>106</v>
      </c>
      <c r="F281" s="2">
        <v>29599</v>
      </c>
      <c r="G281" s="3">
        <v>45017</v>
      </c>
      <c r="H281" s="2">
        <f>Table1[[#This Row],[marketing_spend]]/Table1[[#This Row],[new_customers]]</f>
        <v>38.754716981132077</v>
      </c>
      <c r="I281" s="2">
        <f>Table1[[#This Row],[revenue]]/Table1[[#This Row],[total_customers]]</f>
        <v>0.59326328592182165</v>
      </c>
      <c r="J281" s="2">
        <f>F280+Table1[[#This Row],[new_customers]]-Table1[[#This Row],[total_customers]]</f>
        <v>19</v>
      </c>
      <c r="K281" s="2">
        <f>Table1[[#This Row],[lost_customers]]/F280</f>
        <v>6.4380590946055841E-4</v>
      </c>
      <c r="L281" s="2">
        <f>1/Table1[[#This Row],[churn_rate]]</f>
        <v>1553.2631578947369</v>
      </c>
      <c r="M281" s="2">
        <f>Table1[[#This Row],[ARPU]]*Table1[[#This Row],[average_lifespan]]</f>
        <v>921.49400495393684</v>
      </c>
      <c r="N281" s="2">
        <f>Table1[[#This Row],[marketing_spend]]+Table1[[#This Row],[operating_expenses]]-Table1[[#This Row],[revenue]]</f>
        <v>-2991</v>
      </c>
      <c r="O281" s="2" t="str">
        <f>IF(Table1[[#This Row],[burn_rate]]&gt;0,100000/Table1[[#This Row],[burn_rate]],"0")</f>
        <v>0</v>
      </c>
      <c r="P281" s="2">
        <f>Table1[[#This Row],[LTV]]/Table1[[#This Row],[CAC]]</f>
        <v>23.777596038246664</v>
      </c>
    </row>
    <row r="282" spans="1:16" x14ac:dyDescent="0.3">
      <c r="A282" s="1">
        <v>45047</v>
      </c>
      <c r="B282" s="2">
        <v>22533</v>
      </c>
      <c r="C282" s="2">
        <v>6068</v>
      </c>
      <c r="D282" s="2">
        <v>19435</v>
      </c>
      <c r="E282" s="2">
        <v>74</v>
      </c>
      <c r="F282" s="2">
        <v>29649</v>
      </c>
      <c r="G282" s="3">
        <v>45047</v>
      </c>
      <c r="H282" s="2">
        <f>Table1[[#This Row],[marketing_spend]]/Table1[[#This Row],[new_customers]]</f>
        <v>82</v>
      </c>
      <c r="I282" s="2">
        <f>Table1[[#This Row],[revenue]]/Table1[[#This Row],[total_customers]]</f>
        <v>0.7599919052919154</v>
      </c>
      <c r="J282" s="2">
        <f>F281+Table1[[#This Row],[new_customers]]-Table1[[#This Row],[total_customers]]</f>
        <v>24</v>
      </c>
      <c r="K282" s="2">
        <f>Table1[[#This Row],[lost_customers]]/F281</f>
        <v>8.108382039933781E-4</v>
      </c>
      <c r="L282" s="2">
        <f>1/Table1[[#This Row],[churn_rate]]</f>
        <v>1233.2916666666667</v>
      </c>
      <c r="M282" s="2">
        <f>Table1[[#This Row],[ARPU]]*Table1[[#This Row],[average_lifespan]]</f>
        <v>937.29168353064188</v>
      </c>
      <c r="N282" s="2">
        <f>Table1[[#This Row],[marketing_spend]]+Table1[[#This Row],[operating_expenses]]-Table1[[#This Row],[revenue]]</f>
        <v>2970</v>
      </c>
      <c r="O282" s="2">
        <f>IF(Table1[[#This Row],[burn_rate]]&gt;0,100000/Table1[[#This Row],[burn_rate]],"0")</f>
        <v>33.670033670033668</v>
      </c>
      <c r="P282" s="2">
        <f>Table1[[#This Row],[LTV]]/Table1[[#This Row],[CAC]]</f>
        <v>11.430386384520023</v>
      </c>
    </row>
    <row r="283" spans="1:16" x14ac:dyDescent="0.3">
      <c r="A283" s="1">
        <v>45078</v>
      </c>
      <c r="B283" s="2">
        <v>17343</v>
      </c>
      <c r="C283" s="2">
        <v>2938</v>
      </c>
      <c r="D283" s="2">
        <v>19551</v>
      </c>
      <c r="E283" s="2">
        <v>80</v>
      </c>
      <c r="F283" s="2">
        <v>29706</v>
      </c>
      <c r="G283" s="3">
        <v>45078</v>
      </c>
      <c r="H283" s="2">
        <f>Table1[[#This Row],[marketing_spend]]/Table1[[#This Row],[new_customers]]</f>
        <v>36.725000000000001</v>
      </c>
      <c r="I283" s="2">
        <f>Table1[[#This Row],[revenue]]/Table1[[#This Row],[total_customers]]</f>
        <v>0.58382145021207832</v>
      </c>
      <c r="J283" s="2">
        <f>F282+Table1[[#This Row],[new_customers]]-Table1[[#This Row],[total_customers]]</f>
        <v>23</v>
      </c>
      <c r="K283" s="2">
        <f>Table1[[#This Row],[lost_customers]]/F282</f>
        <v>7.7574285810651288E-4</v>
      </c>
      <c r="L283" s="2">
        <f>1/Table1[[#This Row],[churn_rate]]</f>
        <v>1289.086956521739</v>
      </c>
      <c r="M283" s="2">
        <f>Table1[[#This Row],[ARPU]]*Table1[[#This Row],[average_lifespan]]</f>
        <v>752.59661640599597</v>
      </c>
      <c r="N283" s="2">
        <f>Table1[[#This Row],[marketing_spend]]+Table1[[#This Row],[operating_expenses]]-Table1[[#This Row],[revenue]]</f>
        <v>5146</v>
      </c>
      <c r="O283" s="2">
        <f>IF(Table1[[#This Row],[burn_rate]]&gt;0,100000/Table1[[#This Row],[burn_rate]],"0")</f>
        <v>19.432568985619898</v>
      </c>
      <c r="P283" s="2">
        <f>Table1[[#This Row],[LTV]]/Table1[[#This Row],[CAC]]</f>
        <v>20.492760147202066</v>
      </c>
    </row>
    <row r="284" spans="1:16" x14ac:dyDescent="0.3">
      <c r="A284" s="1">
        <v>45108</v>
      </c>
      <c r="B284" s="2">
        <v>17206</v>
      </c>
      <c r="C284" s="2">
        <v>6805</v>
      </c>
      <c r="D284" s="2">
        <v>8685</v>
      </c>
      <c r="E284" s="2">
        <v>130</v>
      </c>
      <c r="F284" s="2">
        <v>29816</v>
      </c>
      <c r="G284" s="3">
        <v>45108</v>
      </c>
      <c r="H284" s="2">
        <f>Table1[[#This Row],[marketing_spend]]/Table1[[#This Row],[new_customers]]</f>
        <v>52.346153846153847</v>
      </c>
      <c r="I284" s="2">
        <f>Table1[[#This Row],[revenue]]/Table1[[#This Row],[total_customers]]</f>
        <v>0.57707271263751003</v>
      </c>
      <c r="J284" s="2">
        <f>F283+Table1[[#This Row],[new_customers]]-Table1[[#This Row],[total_customers]]</f>
        <v>20</v>
      </c>
      <c r="K284" s="2">
        <f>Table1[[#This Row],[lost_customers]]/F283</f>
        <v>6.7326466033797887E-4</v>
      </c>
      <c r="L284" s="2">
        <f>1/Table1[[#This Row],[churn_rate]]</f>
        <v>1485.3</v>
      </c>
      <c r="M284" s="2">
        <f>Table1[[#This Row],[ARPU]]*Table1[[#This Row],[average_lifespan]]</f>
        <v>857.12610008049364</v>
      </c>
      <c r="N284" s="2">
        <f>Table1[[#This Row],[marketing_spend]]+Table1[[#This Row],[operating_expenses]]-Table1[[#This Row],[revenue]]</f>
        <v>-1716</v>
      </c>
      <c r="O284" s="2" t="str">
        <f>IF(Table1[[#This Row],[burn_rate]]&gt;0,100000/Table1[[#This Row],[burn_rate]],"0")</f>
        <v>0</v>
      </c>
      <c r="P284" s="2">
        <f>Table1[[#This Row],[LTV]]/Table1[[#This Row],[CAC]]</f>
        <v>16.3741944174084</v>
      </c>
    </row>
    <row r="285" spans="1:16" x14ac:dyDescent="0.3">
      <c r="A285" s="1">
        <v>45139</v>
      </c>
      <c r="B285" s="2">
        <v>15801</v>
      </c>
      <c r="C285" s="2">
        <v>2806</v>
      </c>
      <c r="D285" s="2">
        <v>10160</v>
      </c>
      <c r="E285" s="2">
        <v>72</v>
      </c>
      <c r="F285" s="2">
        <v>29866</v>
      </c>
      <c r="G285" s="3">
        <v>45139</v>
      </c>
      <c r="H285" s="2">
        <f>Table1[[#This Row],[marketing_spend]]/Table1[[#This Row],[new_customers]]</f>
        <v>38.972222222222221</v>
      </c>
      <c r="I285" s="2">
        <f>Table1[[#This Row],[revenue]]/Table1[[#This Row],[total_customers]]</f>
        <v>0.52906314873099847</v>
      </c>
      <c r="J285" s="2">
        <f>F284+Table1[[#This Row],[new_customers]]-Table1[[#This Row],[total_customers]]</f>
        <v>22</v>
      </c>
      <c r="K285" s="2">
        <f>Table1[[#This Row],[lost_customers]]/F284</f>
        <v>7.3785886772202844E-4</v>
      </c>
      <c r="L285" s="2">
        <f>1/Table1[[#This Row],[churn_rate]]</f>
        <v>1355.2727272727273</v>
      </c>
      <c r="M285" s="2">
        <f>Table1[[#This Row],[ARPU]]*Table1[[#This Row],[average_lifespan]]</f>
        <v>717.02485648015681</v>
      </c>
      <c r="N285" s="2">
        <f>Table1[[#This Row],[marketing_spend]]+Table1[[#This Row],[operating_expenses]]-Table1[[#This Row],[revenue]]</f>
        <v>-2835</v>
      </c>
      <c r="O285" s="2" t="str">
        <f>IF(Table1[[#This Row],[burn_rate]]&gt;0,100000/Table1[[#This Row],[burn_rate]],"0")</f>
        <v>0</v>
      </c>
      <c r="P285" s="2">
        <f>Table1[[#This Row],[LTV]]/Table1[[#This Row],[CAC]]</f>
        <v>18.39835697311878</v>
      </c>
    </row>
    <row r="286" spans="1:16" x14ac:dyDescent="0.3">
      <c r="A286" s="1">
        <v>45170</v>
      </c>
      <c r="B286" s="2">
        <v>29190</v>
      </c>
      <c r="C286" s="2">
        <v>3463</v>
      </c>
      <c r="D286" s="2">
        <v>15031</v>
      </c>
      <c r="E286" s="2">
        <v>81</v>
      </c>
      <c r="F286" s="2">
        <v>29918</v>
      </c>
      <c r="G286" s="3">
        <v>45170</v>
      </c>
      <c r="H286" s="2">
        <f>Table1[[#This Row],[marketing_spend]]/Table1[[#This Row],[new_customers]]</f>
        <v>42.753086419753089</v>
      </c>
      <c r="I286" s="2">
        <f>Table1[[#This Row],[revenue]]/Table1[[#This Row],[total_customers]]</f>
        <v>0.97566682264857274</v>
      </c>
      <c r="J286" s="2">
        <f>F285+Table1[[#This Row],[new_customers]]-Table1[[#This Row],[total_customers]]</f>
        <v>29</v>
      </c>
      <c r="K286" s="2">
        <f>Table1[[#This Row],[lost_customers]]/F285</f>
        <v>9.7100381704948776E-4</v>
      </c>
      <c r="L286" s="2">
        <f>1/Table1[[#This Row],[churn_rate]]</f>
        <v>1029.8620689655172</v>
      </c>
      <c r="M286" s="2">
        <f>Table1[[#This Row],[ARPU]]*Table1[[#This Row],[average_lifespan]]</f>
        <v>1004.8022525938715</v>
      </c>
      <c r="N286" s="2">
        <f>Table1[[#This Row],[marketing_spend]]+Table1[[#This Row],[operating_expenses]]-Table1[[#This Row],[revenue]]</f>
        <v>-10696</v>
      </c>
      <c r="O286" s="2" t="str">
        <f>IF(Table1[[#This Row],[burn_rate]]&gt;0,100000/Table1[[#This Row],[burn_rate]],"0")</f>
        <v>0</v>
      </c>
      <c r="P286" s="2">
        <f>Table1[[#This Row],[LTV]]/Table1[[#This Row],[CAC]]</f>
        <v>23.502449454260347</v>
      </c>
    </row>
    <row r="287" spans="1:16" x14ac:dyDescent="0.3">
      <c r="A287" s="1">
        <v>45200</v>
      </c>
      <c r="B287" s="2">
        <v>26921</v>
      </c>
      <c r="C287" s="2">
        <v>5415</v>
      </c>
      <c r="D287" s="2">
        <v>17759</v>
      </c>
      <c r="E287" s="2">
        <v>123</v>
      </c>
      <c r="F287" s="2">
        <v>30011</v>
      </c>
      <c r="G287" s="3">
        <v>45200</v>
      </c>
      <c r="H287" s="2">
        <f>Table1[[#This Row],[marketing_spend]]/Table1[[#This Row],[new_customers]]</f>
        <v>44.024390243902438</v>
      </c>
      <c r="I287" s="2">
        <f>Table1[[#This Row],[revenue]]/Table1[[#This Row],[total_customers]]</f>
        <v>0.89703775282396458</v>
      </c>
      <c r="J287" s="2">
        <f>F286+Table1[[#This Row],[new_customers]]-Table1[[#This Row],[total_customers]]</f>
        <v>30</v>
      </c>
      <c r="K287" s="2">
        <f>Table1[[#This Row],[lost_customers]]/F286</f>
        <v>1.0027408249214519E-3</v>
      </c>
      <c r="L287" s="2">
        <f>1/Table1[[#This Row],[churn_rate]]</f>
        <v>997.26666666666677</v>
      </c>
      <c r="M287" s="2">
        <f>Table1[[#This Row],[ARPU]]*Table1[[#This Row],[average_lifespan]]</f>
        <v>894.58584963291253</v>
      </c>
      <c r="N287" s="2">
        <f>Table1[[#This Row],[marketing_spend]]+Table1[[#This Row],[operating_expenses]]-Table1[[#This Row],[revenue]]</f>
        <v>-3747</v>
      </c>
      <c r="O287" s="2" t="str">
        <f>IF(Table1[[#This Row],[burn_rate]]&gt;0,100000/Table1[[#This Row],[burn_rate]],"0")</f>
        <v>0</v>
      </c>
      <c r="P287" s="2">
        <f>Table1[[#This Row],[LTV]]/Table1[[#This Row],[CAC]]</f>
        <v>20.320232595539842</v>
      </c>
    </row>
    <row r="288" spans="1:16" x14ac:dyDescent="0.3">
      <c r="A288" s="1">
        <v>45231</v>
      </c>
      <c r="B288" s="2">
        <v>15986</v>
      </c>
      <c r="C288" s="2">
        <v>2010</v>
      </c>
      <c r="D288" s="2">
        <v>13341</v>
      </c>
      <c r="E288" s="2">
        <v>59</v>
      </c>
      <c r="F288" s="2">
        <v>30047</v>
      </c>
      <c r="G288" s="3">
        <v>45231</v>
      </c>
      <c r="H288" s="2">
        <f>Table1[[#This Row],[marketing_spend]]/Table1[[#This Row],[new_customers]]</f>
        <v>34.067796610169495</v>
      </c>
      <c r="I288" s="2">
        <f>Table1[[#This Row],[revenue]]/Table1[[#This Row],[total_customers]]</f>
        <v>0.53203314806802671</v>
      </c>
      <c r="J288" s="2">
        <f>F287+Table1[[#This Row],[new_customers]]-Table1[[#This Row],[total_customers]]</f>
        <v>23</v>
      </c>
      <c r="K288" s="2">
        <f>Table1[[#This Row],[lost_customers]]/F287</f>
        <v>7.6638565859184964E-4</v>
      </c>
      <c r="L288" s="2">
        <f>1/Table1[[#This Row],[churn_rate]]</f>
        <v>1304.8260869565217</v>
      </c>
      <c r="M288" s="2">
        <f>Table1[[#This Row],[ARPU]]*Table1[[#This Row],[average_lifespan]]</f>
        <v>694.21073072476304</v>
      </c>
      <c r="N288" s="2">
        <f>Table1[[#This Row],[marketing_spend]]+Table1[[#This Row],[operating_expenses]]-Table1[[#This Row],[revenue]]</f>
        <v>-635</v>
      </c>
      <c r="O288" s="2" t="str">
        <f>IF(Table1[[#This Row],[burn_rate]]&gt;0,100000/Table1[[#This Row],[burn_rate]],"0")</f>
        <v>0</v>
      </c>
      <c r="P288" s="2">
        <f>Table1[[#This Row],[LTV]]/Table1[[#This Row],[CAC]]</f>
        <v>20.377329906846278</v>
      </c>
    </row>
    <row r="289" spans="1:16" x14ac:dyDescent="0.3">
      <c r="A289" s="1">
        <v>45261</v>
      </c>
      <c r="B289" s="2">
        <v>28225</v>
      </c>
      <c r="C289" s="2">
        <v>3868</v>
      </c>
      <c r="D289" s="2">
        <v>8038</v>
      </c>
      <c r="E289" s="2">
        <v>103</v>
      </c>
      <c r="F289" s="2">
        <v>30134</v>
      </c>
      <c r="G289" s="3">
        <v>45261</v>
      </c>
      <c r="H289" s="2">
        <f>Table1[[#This Row],[marketing_spend]]/Table1[[#This Row],[new_customers]]</f>
        <v>37.553398058252426</v>
      </c>
      <c r="I289" s="2">
        <f>Table1[[#This Row],[revenue]]/Table1[[#This Row],[total_customers]]</f>
        <v>0.93664963164531756</v>
      </c>
      <c r="J289" s="2">
        <f>F288+Table1[[#This Row],[new_customers]]-Table1[[#This Row],[total_customers]]</f>
        <v>16</v>
      </c>
      <c r="K289" s="2">
        <f>Table1[[#This Row],[lost_customers]]/F288</f>
        <v>5.3249908476719801E-4</v>
      </c>
      <c r="L289" s="2">
        <f>1/Table1[[#This Row],[churn_rate]]</f>
        <v>1877.9375000000002</v>
      </c>
      <c r="M289" s="2">
        <f>Table1[[#This Row],[ARPU]]*Table1[[#This Row],[average_lifespan]]</f>
        <v>1758.9694676279287</v>
      </c>
      <c r="N289" s="2">
        <f>Table1[[#This Row],[marketing_spend]]+Table1[[#This Row],[operating_expenses]]-Table1[[#This Row],[revenue]]</f>
        <v>-16319</v>
      </c>
      <c r="O289" s="2" t="str">
        <f>IF(Table1[[#This Row],[burn_rate]]&gt;0,100000/Table1[[#This Row],[burn_rate]],"0")</f>
        <v>0</v>
      </c>
      <c r="P289" s="2">
        <f>Table1[[#This Row],[LTV]]/Table1[[#This Row],[CAC]]</f>
        <v>46.839155937351769</v>
      </c>
    </row>
    <row r="290" spans="1:16" x14ac:dyDescent="0.3">
      <c r="A290" s="1">
        <v>45292</v>
      </c>
      <c r="B290" s="2">
        <v>20647</v>
      </c>
      <c r="C290" s="2">
        <v>6867</v>
      </c>
      <c r="D290" s="2">
        <v>18736</v>
      </c>
      <c r="E290" s="2">
        <v>101</v>
      </c>
      <c r="F290" s="2">
        <v>30215</v>
      </c>
      <c r="G290" s="3">
        <v>45292</v>
      </c>
      <c r="H290" s="2">
        <f>Table1[[#This Row],[marketing_spend]]/Table1[[#This Row],[new_customers]]</f>
        <v>67.990099009900987</v>
      </c>
      <c r="I290" s="2">
        <f>Table1[[#This Row],[revenue]]/Table1[[#This Row],[total_customers]]</f>
        <v>0.68333609134535822</v>
      </c>
      <c r="J290" s="2">
        <f>F289+Table1[[#This Row],[new_customers]]-Table1[[#This Row],[total_customers]]</f>
        <v>20</v>
      </c>
      <c r="K290" s="2">
        <f>Table1[[#This Row],[lost_customers]]/F289</f>
        <v>6.6370213048383886E-4</v>
      </c>
      <c r="L290" s="2">
        <f>1/Table1[[#This Row],[churn_rate]]</f>
        <v>1506.7</v>
      </c>
      <c r="M290" s="2">
        <f>Table1[[#This Row],[ARPU]]*Table1[[#This Row],[average_lifespan]]</f>
        <v>1029.5824888300513</v>
      </c>
      <c r="N290" s="2">
        <f>Table1[[#This Row],[marketing_spend]]+Table1[[#This Row],[operating_expenses]]-Table1[[#This Row],[revenue]]</f>
        <v>4956</v>
      </c>
      <c r="O290" s="2">
        <f>IF(Table1[[#This Row],[burn_rate]]&gt;0,100000/Table1[[#This Row],[burn_rate]],"0")</f>
        <v>20.177562550443906</v>
      </c>
      <c r="P290" s="2">
        <f>Table1[[#This Row],[LTV]]/Table1[[#This Row],[CAC]]</f>
        <v>15.143123834547136</v>
      </c>
    </row>
    <row r="291" spans="1:16" x14ac:dyDescent="0.3">
      <c r="A291" s="1">
        <v>45323</v>
      </c>
      <c r="B291" s="2">
        <v>18716</v>
      </c>
      <c r="C291" s="2">
        <v>2884</v>
      </c>
      <c r="D291" s="2">
        <v>12875</v>
      </c>
      <c r="E291" s="2">
        <v>197</v>
      </c>
      <c r="F291" s="2">
        <v>30401</v>
      </c>
      <c r="G291" s="3">
        <v>45323</v>
      </c>
      <c r="H291" s="2">
        <f>Table1[[#This Row],[marketing_spend]]/Table1[[#This Row],[new_customers]]</f>
        <v>14.639593908629442</v>
      </c>
      <c r="I291" s="2">
        <f>Table1[[#This Row],[revenue]]/Table1[[#This Row],[total_customers]]</f>
        <v>0.61563764349856909</v>
      </c>
      <c r="J291" s="2">
        <f>F290+Table1[[#This Row],[new_customers]]-Table1[[#This Row],[total_customers]]</f>
        <v>11</v>
      </c>
      <c r="K291" s="2">
        <f>Table1[[#This Row],[lost_customers]]/F290</f>
        <v>3.6405758729108061E-4</v>
      </c>
      <c r="L291" s="2">
        <f>1/Table1[[#This Row],[churn_rate]]</f>
        <v>2746.8181818181815</v>
      </c>
      <c r="M291" s="2">
        <f>Table1[[#This Row],[ARPU]]*Table1[[#This Row],[average_lifespan]]</f>
        <v>1691.0446725735694</v>
      </c>
      <c r="N291" s="2">
        <f>Table1[[#This Row],[marketing_spend]]+Table1[[#This Row],[operating_expenses]]-Table1[[#This Row],[revenue]]</f>
        <v>-2957</v>
      </c>
      <c r="O291" s="2" t="str">
        <f>IF(Table1[[#This Row],[burn_rate]]&gt;0,100000/Table1[[#This Row],[burn_rate]],"0")</f>
        <v>0</v>
      </c>
      <c r="P291" s="2">
        <f>Table1[[#This Row],[LTV]]/Table1[[#This Row],[CAC]]</f>
        <v>115.51172000589223</v>
      </c>
    </row>
    <row r="292" spans="1:16" x14ac:dyDescent="0.3">
      <c r="A292" s="1">
        <v>45352</v>
      </c>
      <c r="B292" s="2">
        <v>29334</v>
      </c>
      <c r="C292" s="2">
        <v>5564</v>
      </c>
      <c r="D292" s="2">
        <v>9256</v>
      </c>
      <c r="E292" s="2">
        <v>163</v>
      </c>
      <c r="F292" s="2">
        <v>30552</v>
      </c>
      <c r="G292" s="3">
        <v>45352</v>
      </c>
      <c r="H292" s="2">
        <f>Table1[[#This Row],[marketing_spend]]/Table1[[#This Row],[new_customers]]</f>
        <v>34.134969325153371</v>
      </c>
      <c r="I292" s="2">
        <f>Table1[[#This Row],[revenue]]/Table1[[#This Row],[total_customers]]</f>
        <v>0.96013354281225449</v>
      </c>
      <c r="J292" s="2">
        <f>F291+Table1[[#This Row],[new_customers]]-Table1[[#This Row],[total_customers]]</f>
        <v>12</v>
      </c>
      <c r="K292" s="2">
        <f>Table1[[#This Row],[lost_customers]]/F291</f>
        <v>3.9472385776783656E-4</v>
      </c>
      <c r="L292" s="2">
        <f>1/Table1[[#This Row],[churn_rate]]</f>
        <v>2533.416666666667</v>
      </c>
      <c r="M292" s="2">
        <f>Table1[[#This Row],[ARPU]]*Table1[[#This Row],[average_lifespan]]</f>
        <v>2432.4183195862793</v>
      </c>
      <c r="N292" s="2">
        <f>Table1[[#This Row],[marketing_spend]]+Table1[[#This Row],[operating_expenses]]-Table1[[#This Row],[revenue]]</f>
        <v>-14514</v>
      </c>
      <c r="O292" s="2" t="str">
        <f>IF(Table1[[#This Row],[burn_rate]]&gt;0,100000/Table1[[#This Row],[burn_rate]],"0")</f>
        <v>0</v>
      </c>
      <c r="P292" s="2">
        <f>Table1[[#This Row],[LTV]]/Table1[[#This Row],[CAC]]</f>
        <v>71.258840059770591</v>
      </c>
    </row>
    <row r="293" spans="1:16" x14ac:dyDescent="0.3">
      <c r="A293" s="1">
        <v>45383</v>
      </c>
      <c r="B293" s="2">
        <v>22323</v>
      </c>
      <c r="C293" s="2">
        <v>3389</v>
      </c>
      <c r="D293" s="2">
        <v>19182</v>
      </c>
      <c r="E293" s="2">
        <v>63</v>
      </c>
      <c r="F293" s="2">
        <v>30588</v>
      </c>
      <c r="G293" s="3">
        <v>45383</v>
      </c>
      <c r="H293" s="2">
        <f>Table1[[#This Row],[marketing_spend]]/Table1[[#This Row],[new_customers]]</f>
        <v>53.793650793650791</v>
      </c>
      <c r="I293" s="2">
        <f>Table1[[#This Row],[revenue]]/Table1[[#This Row],[total_customers]]</f>
        <v>0.72979599843075715</v>
      </c>
      <c r="J293" s="2">
        <f>F292+Table1[[#This Row],[new_customers]]-Table1[[#This Row],[total_customers]]</f>
        <v>27</v>
      </c>
      <c r="K293" s="2">
        <f>Table1[[#This Row],[lost_customers]]/F292</f>
        <v>8.8373919874312648E-4</v>
      </c>
      <c r="L293" s="2">
        <f>1/Table1[[#This Row],[churn_rate]]</f>
        <v>1131.5555555555557</v>
      </c>
      <c r="M293" s="2">
        <f>Table1[[#This Row],[ARPU]]*Table1[[#This Row],[average_lifespan]]</f>
        <v>825.80471644653687</v>
      </c>
      <c r="N293" s="2">
        <f>Table1[[#This Row],[marketing_spend]]+Table1[[#This Row],[operating_expenses]]-Table1[[#This Row],[revenue]]</f>
        <v>248</v>
      </c>
      <c r="O293" s="2">
        <f>IF(Table1[[#This Row],[burn_rate]]&gt;0,100000/Table1[[#This Row],[burn_rate]],"0")</f>
        <v>403.22580645161293</v>
      </c>
      <c r="P293" s="2">
        <f>Table1[[#This Row],[LTV]]/Table1[[#This Row],[CAC]]</f>
        <v>15.351341733883689</v>
      </c>
    </row>
    <row r="294" spans="1:16" x14ac:dyDescent="0.3">
      <c r="A294" s="1">
        <v>45413</v>
      </c>
      <c r="B294" s="2">
        <v>14780</v>
      </c>
      <c r="C294" s="2">
        <v>5401</v>
      </c>
      <c r="D294" s="2">
        <v>15697</v>
      </c>
      <c r="E294" s="2">
        <v>159</v>
      </c>
      <c r="F294" s="2">
        <v>30723</v>
      </c>
      <c r="G294" s="3">
        <v>45413</v>
      </c>
      <c r="H294" s="2">
        <f>Table1[[#This Row],[marketing_spend]]/Table1[[#This Row],[new_customers]]</f>
        <v>33.968553459119498</v>
      </c>
      <c r="I294" s="2">
        <f>Table1[[#This Row],[revenue]]/Table1[[#This Row],[total_customers]]</f>
        <v>0.48107281189987955</v>
      </c>
      <c r="J294" s="2">
        <f>F293+Table1[[#This Row],[new_customers]]-Table1[[#This Row],[total_customers]]</f>
        <v>24</v>
      </c>
      <c r="K294" s="2">
        <f>Table1[[#This Row],[lost_customers]]/F293</f>
        <v>7.8462142016477048E-4</v>
      </c>
      <c r="L294" s="2">
        <f>1/Table1[[#This Row],[churn_rate]]</f>
        <v>1274.5</v>
      </c>
      <c r="M294" s="2">
        <f>Table1[[#This Row],[ARPU]]*Table1[[#This Row],[average_lifespan]]</f>
        <v>613.12729876639651</v>
      </c>
      <c r="N294" s="2">
        <f>Table1[[#This Row],[marketing_spend]]+Table1[[#This Row],[operating_expenses]]-Table1[[#This Row],[revenue]]</f>
        <v>6318</v>
      </c>
      <c r="O294" s="2">
        <f>IF(Table1[[#This Row],[burn_rate]]&gt;0,100000/Table1[[#This Row],[burn_rate]],"0")</f>
        <v>15.827793605571383</v>
      </c>
      <c r="P294" s="2">
        <f>Table1[[#This Row],[LTV]]/Table1[[#This Row],[CAC]]</f>
        <v>18.049850121062217</v>
      </c>
    </row>
    <row r="295" spans="1:16" x14ac:dyDescent="0.3">
      <c r="A295" s="1">
        <v>45444</v>
      </c>
      <c r="B295" s="2">
        <v>12368</v>
      </c>
      <c r="C295" s="2">
        <v>6321</v>
      </c>
      <c r="D295" s="2">
        <v>10196</v>
      </c>
      <c r="E295" s="2">
        <v>102</v>
      </c>
      <c r="F295" s="2">
        <v>30800</v>
      </c>
      <c r="G295" s="3">
        <v>45444</v>
      </c>
      <c r="H295" s="2">
        <f>Table1[[#This Row],[marketing_spend]]/Table1[[#This Row],[new_customers]]</f>
        <v>61.970588235294116</v>
      </c>
      <c r="I295" s="2">
        <f>Table1[[#This Row],[revenue]]/Table1[[#This Row],[total_customers]]</f>
        <v>0.40155844155844156</v>
      </c>
      <c r="J295" s="2">
        <f>F294+Table1[[#This Row],[new_customers]]-Table1[[#This Row],[total_customers]]</f>
        <v>25</v>
      </c>
      <c r="K295" s="2">
        <f>Table1[[#This Row],[lost_customers]]/F294</f>
        <v>8.1372261823389638E-4</v>
      </c>
      <c r="L295" s="2">
        <f>1/Table1[[#This Row],[churn_rate]]</f>
        <v>1228.92</v>
      </c>
      <c r="M295" s="2">
        <f>Table1[[#This Row],[ARPU]]*Table1[[#This Row],[average_lifespan]]</f>
        <v>493.48320000000001</v>
      </c>
      <c r="N295" s="2">
        <f>Table1[[#This Row],[marketing_spend]]+Table1[[#This Row],[operating_expenses]]-Table1[[#This Row],[revenue]]</f>
        <v>4149</v>
      </c>
      <c r="O295" s="2">
        <f>IF(Table1[[#This Row],[burn_rate]]&gt;0,100000/Table1[[#This Row],[burn_rate]],"0")</f>
        <v>24.102193299590262</v>
      </c>
      <c r="P295" s="2">
        <f>Table1[[#This Row],[LTV]]/Table1[[#This Row],[CAC]]</f>
        <v>7.9631840531561462</v>
      </c>
    </row>
    <row r="296" spans="1:16" x14ac:dyDescent="0.3">
      <c r="A296" s="1">
        <v>45474</v>
      </c>
      <c r="B296" s="2">
        <v>22039</v>
      </c>
      <c r="C296" s="2">
        <v>2824</v>
      </c>
      <c r="D296" s="2">
        <v>19660</v>
      </c>
      <c r="E296" s="2">
        <v>128</v>
      </c>
      <c r="F296" s="2">
        <v>30906</v>
      </c>
      <c r="G296" s="3">
        <v>45474</v>
      </c>
      <c r="H296" s="2">
        <f>Table1[[#This Row],[marketing_spend]]/Table1[[#This Row],[new_customers]]</f>
        <v>22.0625</v>
      </c>
      <c r="I296" s="2">
        <f>Table1[[#This Row],[revenue]]/Table1[[#This Row],[total_customers]]</f>
        <v>0.71309778036627192</v>
      </c>
      <c r="J296" s="2">
        <f>F295+Table1[[#This Row],[new_customers]]-Table1[[#This Row],[total_customers]]</f>
        <v>22</v>
      </c>
      <c r="K296" s="2">
        <f>Table1[[#This Row],[lost_customers]]/F295</f>
        <v>7.1428571428571429E-4</v>
      </c>
      <c r="L296" s="2">
        <f>1/Table1[[#This Row],[churn_rate]]</f>
        <v>1400</v>
      </c>
      <c r="M296" s="2">
        <f>Table1[[#This Row],[ARPU]]*Table1[[#This Row],[average_lifespan]]</f>
        <v>998.33689251278065</v>
      </c>
      <c r="N296" s="2">
        <f>Table1[[#This Row],[marketing_spend]]+Table1[[#This Row],[operating_expenses]]-Table1[[#This Row],[revenue]]</f>
        <v>445</v>
      </c>
      <c r="O296" s="2">
        <f>IF(Table1[[#This Row],[burn_rate]]&gt;0,100000/Table1[[#This Row],[burn_rate]],"0")</f>
        <v>224.71910112359549</v>
      </c>
      <c r="P296" s="2">
        <f>Table1[[#This Row],[LTV]]/Table1[[#This Row],[CAC]]</f>
        <v>45.250397394346997</v>
      </c>
    </row>
    <row r="297" spans="1:16" x14ac:dyDescent="0.3">
      <c r="A297" s="1">
        <v>45505</v>
      </c>
      <c r="B297" s="2">
        <v>16655</v>
      </c>
      <c r="C297" s="2">
        <v>4265</v>
      </c>
      <c r="D297" s="2">
        <v>15165</v>
      </c>
      <c r="E297" s="2">
        <v>71</v>
      </c>
      <c r="F297" s="2">
        <v>30951</v>
      </c>
      <c r="G297" s="3">
        <v>45505</v>
      </c>
      <c r="H297" s="2">
        <f>Table1[[#This Row],[marketing_spend]]/Table1[[#This Row],[new_customers]]</f>
        <v>60.070422535211264</v>
      </c>
      <c r="I297" s="2">
        <f>Table1[[#This Row],[revenue]]/Table1[[#This Row],[total_customers]]</f>
        <v>0.53810862330780906</v>
      </c>
      <c r="J297" s="2">
        <f>F296+Table1[[#This Row],[new_customers]]-Table1[[#This Row],[total_customers]]</f>
        <v>26</v>
      </c>
      <c r="K297" s="2">
        <f>Table1[[#This Row],[lost_customers]]/F296</f>
        <v>8.4126059664790006E-4</v>
      </c>
      <c r="L297" s="2">
        <f>1/Table1[[#This Row],[churn_rate]]</f>
        <v>1188.6923076923076</v>
      </c>
      <c r="M297" s="2">
        <f>Table1[[#This Row],[ARPU]]*Table1[[#This Row],[average_lifespan]]</f>
        <v>639.64558122889025</v>
      </c>
      <c r="N297" s="2">
        <f>Table1[[#This Row],[marketing_spend]]+Table1[[#This Row],[operating_expenses]]-Table1[[#This Row],[revenue]]</f>
        <v>2775</v>
      </c>
      <c r="O297" s="2">
        <f>IF(Table1[[#This Row],[burn_rate]]&gt;0,100000/Table1[[#This Row],[burn_rate]],"0")</f>
        <v>36.036036036036037</v>
      </c>
      <c r="P297" s="2">
        <f>Table1[[#This Row],[LTV]]/Table1[[#This Row],[CAC]]</f>
        <v>10.648261727374258</v>
      </c>
    </row>
    <row r="298" spans="1:16" x14ac:dyDescent="0.3">
      <c r="A298" s="1">
        <v>45536</v>
      </c>
      <c r="B298" s="2">
        <v>18173</v>
      </c>
      <c r="C298" s="2">
        <v>2936</v>
      </c>
      <c r="D298" s="2">
        <v>18900</v>
      </c>
      <c r="E298" s="2">
        <v>79</v>
      </c>
      <c r="F298" s="2">
        <v>31017</v>
      </c>
      <c r="G298" s="3">
        <v>45536</v>
      </c>
      <c r="H298" s="2">
        <f>Table1[[#This Row],[marketing_spend]]/Table1[[#This Row],[new_customers]]</f>
        <v>37.164556962025316</v>
      </c>
      <c r="I298" s="2">
        <f>Table1[[#This Row],[revenue]]/Table1[[#This Row],[total_customers]]</f>
        <v>0.58590450398168747</v>
      </c>
      <c r="J298" s="2">
        <f>F297+Table1[[#This Row],[new_customers]]-Table1[[#This Row],[total_customers]]</f>
        <v>13</v>
      </c>
      <c r="K298" s="2">
        <f>Table1[[#This Row],[lost_customers]]/F297</f>
        <v>4.2001873929759941E-4</v>
      </c>
      <c r="L298" s="2">
        <f>1/Table1[[#This Row],[churn_rate]]</f>
        <v>2380.8461538461538</v>
      </c>
      <c r="M298" s="2">
        <f>Table1[[#This Row],[ARPU]]*Table1[[#This Row],[average_lifespan]]</f>
        <v>1394.9484848259392</v>
      </c>
      <c r="N298" s="2">
        <f>Table1[[#This Row],[marketing_spend]]+Table1[[#This Row],[operating_expenses]]-Table1[[#This Row],[revenue]]</f>
        <v>3663</v>
      </c>
      <c r="O298" s="2">
        <f>IF(Table1[[#This Row],[burn_rate]]&gt;0,100000/Table1[[#This Row],[burn_rate]],"0")</f>
        <v>27.300027300027299</v>
      </c>
      <c r="P298" s="2">
        <f>Table1[[#This Row],[LTV]]/Table1[[#This Row],[CAC]]</f>
        <v>37.534376805602591</v>
      </c>
    </row>
    <row r="299" spans="1:16" x14ac:dyDescent="0.3">
      <c r="A299" s="1">
        <v>45566</v>
      </c>
      <c r="B299" s="2">
        <v>14495</v>
      </c>
      <c r="C299" s="2">
        <v>4800</v>
      </c>
      <c r="D299" s="2">
        <v>8301</v>
      </c>
      <c r="E299" s="2">
        <v>53</v>
      </c>
      <c r="F299" s="2">
        <v>31049</v>
      </c>
      <c r="G299" s="3">
        <v>45566</v>
      </c>
      <c r="H299" s="2">
        <f>Table1[[#This Row],[marketing_spend]]/Table1[[#This Row],[new_customers]]</f>
        <v>90.566037735849051</v>
      </c>
      <c r="I299" s="2">
        <f>Table1[[#This Row],[revenue]]/Table1[[#This Row],[total_customers]]</f>
        <v>0.46684273245515151</v>
      </c>
      <c r="J299" s="2">
        <f>F298+Table1[[#This Row],[new_customers]]-Table1[[#This Row],[total_customers]]</f>
        <v>21</v>
      </c>
      <c r="K299" s="2">
        <f>Table1[[#This Row],[lost_customers]]/F298</f>
        <v>6.770480704129993E-4</v>
      </c>
      <c r="L299" s="2">
        <f>1/Table1[[#This Row],[churn_rate]]</f>
        <v>1477</v>
      </c>
      <c r="M299" s="2">
        <f>Table1[[#This Row],[ARPU]]*Table1[[#This Row],[average_lifespan]]</f>
        <v>689.52671583625875</v>
      </c>
      <c r="N299" s="2">
        <f>Table1[[#This Row],[marketing_spend]]+Table1[[#This Row],[operating_expenses]]-Table1[[#This Row],[revenue]]</f>
        <v>-1394</v>
      </c>
      <c r="O299" s="2" t="str">
        <f>IF(Table1[[#This Row],[burn_rate]]&gt;0,100000/Table1[[#This Row],[burn_rate]],"0")</f>
        <v>0</v>
      </c>
      <c r="P299" s="2">
        <f>Table1[[#This Row],[LTV]]/Table1[[#This Row],[CAC]]</f>
        <v>7.6135241540253578</v>
      </c>
    </row>
    <row r="300" spans="1:16" x14ac:dyDescent="0.3">
      <c r="A300" s="1">
        <v>45597</v>
      </c>
      <c r="B300" s="2">
        <v>20893</v>
      </c>
      <c r="C300" s="2">
        <v>4553</v>
      </c>
      <c r="D300" s="2">
        <v>15527</v>
      </c>
      <c r="E300" s="2">
        <v>108</v>
      </c>
      <c r="F300" s="2">
        <v>31144</v>
      </c>
      <c r="G300" s="3">
        <v>45597</v>
      </c>
      <c r="H300" s="2">
        <f>Table1[[#This Row],[marketing_spend]]/Table1[[#This Row],[new_customers]]</f>
        <v>42.157407407407405</v>
      </c>
      <c r="I300" s="2">
        <f>Table1[[#This Row],[revenue]]/Table1[[#This Row],[total_customers]]</f>
        <v>0.67085152838427953</v>
      </c>
      <c r="J300" s="2">
        <f>F299+Table1[[#This Row],[new_customers]]-Table1[[#This Row],[total_customers]]</f>
        <v>13</v>
      </c>
      <c r="K300" s="2">
        <f>Table1[[#This Row],[lost_customers]]/F299</f>
        <v>4.1869303359206417E-4</v>
      </c>
      <c r="L300" s="2">
        <f>1/Table1[[#This Row],[churn_rate]]</f>
        <v>2388.3846153846152</v>
      </c>
      <c r="M300" s="2">
        <f>Table1[[#This Row],[ARPU]]*Table1[[#This Row],[average_lifespan]]</f>
        <v>1602.2514696002688</v>
      </c>
      <c r="N300" s="2">
        <f>Table1[[#This Row],[marketing_spend]]+Table1[[#This Row],[operating_expenses]]-Table1[[#This Row],[revenue]]</f>
        <v>-813</v>
      </c>
      <c r="O300" s="2" t="str">
        <f>IF(Table1[[#This Row],[burn_rate]]&gt;0,100000/Table1[[#This Row],[burn_rate]],"0")</f>
        <v>0</v>
      </c>
      <c r="P300" s="2">
        <f>Table1[[#This Row],[LTV]]/Table1[[#This Row],[CAC]]</f>
        <v>38.006404286586658</v>
      </c>
    </row>
    <row r="301" spans="1:16" x14ac:dyDescent="0.3">
      <c r="A301" s="1">
        <v>45627</v>
      </c>
      <c r="B301" s="2">
        <v>23403</v>
      </c>
      <c r="C301" s="2">
        <v>5845</v>
      </c>
      <c r="D301" s="2">
        <v>14381</v>
      </c>
      <c r="E301" s="2">
        <v>57</v>
      </c>
      <c r="F301" s="2">
        <v>31182</v>
      </c>
      <c r="G301" s="3">
        <v>45627</v>
      </c>
      <c r="H301" s="2">
        <f>Table1[[#This Row],[marketing_spend]]/Table1[[#This Row],[new_customers]]</f>
        <v>102.54385964912281</v>
      </c>
      <c r="I301" s="2">
        <f>Table1[[#This Row],[revenue]]/Table1[[#This Row],[total_customers]]</f>
        <v>0.75052915143351939</v>
      </c>
      <c r="J301" s="2">
        <f>F300+Table1[[#This Row],[new_customers]]-Table1[[#This Row],[total_customers]]</f>
        <v>19</v>
      </c>
      <c r="K301" s="2">
        <f>Table1[[#This Row],[lost_customers]]/F300</f>
        <v>6.1006935525301828E-4</v>
      </c>
      <c r="L301" s="2">
        <f>1/Table1[[#This Row],[churn_rate]]</f>
        <v>1639.1578947368421</v>
      </c>
      <c r="M301" s="2">
        <f>Table1[[#This Row],[ARPU]]*Table1[[#This Row],[average_lifespan]]</f>
        <v>1230.2357838023961</v>
      </c>
      <c r="N301" s="2">
        <f>Table1[[#This Row],[marketing_spend]]+Table1[[#This Row],[operating_expenses]]-Table1[[#This Row],[revenue]]</f>
        <v>-3177</v>
      </c>
      <c r="O301" s="2" t="str">
        <f>IF(Table1[[#This Row],[burn_rate]]&gt;0,100000/Table1[[#This Row],[burn_rate]],"0")</f>
        <v>0</v>
      </c>
      <c r="P301" s="2">
        <f>Table1[[#This Row],[LTV]]/Table1[[#This Row],[CAC]]</f>
        <v>11.99716675393269</v>
      </c>
    </row>
    <row r="302" spans="1:16" x14ac:dyDescent="0.3">
      <c r="A302" s="1">
        <v>45658</v>
      </c>
      <c r="B302" s="2">
        <v>23121</v>
      </c>
      <c r="C302" s="2">
        <v>3796</v>
      </c>
      <c r="D302" s="2">
        <v>8646</v>
      </c>
      <c r="E302" s="2">
        <v>61</v>
      </c>
      <c r="F302" s="2">
        <v>31226</v>
      </c>
      <c r="G302" s="3">
        <v>45658</v>
      </c>
      <c r="H302" s="2">
        <f>Table1[[#This Row],[marketing_spend]]/Table1[[#This Row],[new_customers]]</f>
        <v>62.229508196721312</v>
      </c>
      <c r="I302" s="2">
        <f>Table1[[#This Row],[revenue]]/Table1[[#This Row],[total_customers]]</f>
        <v>0.74044065842567086</v>
      </c>
      <c r="J302" s="2">
        <f>F301+Table1[[#This Row],[new_customers]]-Table1[[#This Row],[total_customers]]</f>
        <v>17</v>
      </c>
      <c r="K302" s="2">
        <f>Table1[[#This Row],[lost_customers]]/F301</f>
        <v>5.4518632544416654E-4</v>
      </c>
      <c r="L302" s="2">
        <f>1/Table1[[#This Row],[churn_rate]]</f>
        <v>1834.2352941176468</v>
      </c>
      <c r="M302" s="2">
        <f>Table1[[#This Row],[ARPU]]*Table1[[#This Row],[average_lifespan]]</f>
        <v>1358.1423888840745</v>
      </c>
      <c r="N302" s="2">
        <f>Table1[[#This Row],[marketing_spend]]+Table1[[#This Row],[operating_expenses]]-Table1[[#This Row],[revenue]]</f>
        <v>-10679</v>
      </c>
      <c r="O302" s="2" t="str">
        <f>IF(Table1[[#This Row],[burn_rate]]&gt;0,100000/Table1[[#This Row],[burn_rate]],"0")</f>
        <v>0</v>
      </c>
      <c r="P302" s="2">
        <f>Table1[[#This Row],[LTV]]/Table1[[#This Row],[CAC]]</f>
        <v>21.82473280345852</v>
      </c>
    </row>
    <row r="303" spans="1:16" x14ac:dyDescent="0.3">
      <c r="A303" s="1">
        <v>45689</v>
      </c>
      <c r="B303" s="2">
        <v>20966</v>
      </c>
      <c r="C303" s="2">
        <v>2053</v>
      </c>
      <c r="D303" s="2">
        <v>17951</v>
      </c>
      <c r="E303" s="2">
        <v>168</v>
      </c>
      <c r="F303" s="2">
        <v>31384</v>
      </c>
      <c r="G303" s="3">
        <v>45689</v>
      </c>
      <c r="H303" s="2">
        <f>Table1[[#This Row],[marketing_spend]]/Table1[[#This Row],[new_customers]]</f>
        <v>12.220238095238095</v>
      </c>
      <c r="I303" s="2">
        <f>Table1[[#This Row],[revenue]]/Table1[[#This Row],[total_customers]]</f>
        <v>0.66804741269436652</v>
      </c>
      <c r="J303" s="2">
        <f>F302+Table1[[#This Row],[new_customers]]-Table1[[#This Row],[total_customers]]</f>
        <v>10</v>
      </c>
      <c r="K303" s="2">
        <f>Table1[[#This Row],[lost_customers]]/F302</f>
        <v>3.2024594888874658E-4</v>
      </c>
      <c r="L303" s="2">
        <f>1/Table1[[#This Row],[churn_rate]]</f>
        <v>3122.6</v>
      </c>
      <c r="M303" s="2">
        <f>Table1[[#This Row],[ARPU]]*Table1[[#This Row],[average_lifespan]]</f>
        <v>2086.0448508794289</v>
      </c>
      <c r="N303" s="2">
        <f>Table1[[#This Row],[marketing_spend]]+Table1[[#This Row],[operating_expenses]]-Table1[[#This Row],[revenue]]</f>
        <v>-962</v>
      </c>
      <c r="O303" s="2" t="str">
        <f>IF(Table1[[#This Row],[burn_rate]]&gt;0,100000/Table1[[#This Row],[burn_rate]],"0")</f>
        <v>0</v>
      </c>
      <c r="P303" s="2">
        <f>Table1[[#This Row],[LTV]]/Table1[[#This Row],[CAC]]</f>
        <v>170.70410859607603</v>
      </c>
    </row>
    <row r="304" spans="1:16" x14ac:dyDescent="0.3">
      <c r="A304" s="1">
        <v>45717</v>
      </c>
      <c r="B304" s="2">
        <v>10853</v>
      </c>
      <c r="C304" s="2">
        <v>2726</v>
      </c>
      <c r="D304" s="2">
        <v>16789</v>
      </c>
      <c r="E304" s="2">
        <v>83</v>
      </c>
      <c r="F304" s="2">
        <v>31457</v>
      </c>
      <c r="G304" s="3">
        <v>45717</v>
      </c>
      <c r="H304" s="2">
        <f>Table1[[#This Row],[marketing_spend]]/Table1[[#This Row],[new_customers]]</f>
        <v>32.843373493975903</v>
      </c>
      <c r="I304" s="2">
        <f>Table1[[#This Row],[revenue]]/Table1[[#This Row],[total_customers]]</f>
        <v>0.34501064945799026</v>
      </c>
      <c r="J304" s="2">
        <f>F303+Table1[[#This Row],[new_customers]]-Table1[[#This Row],[total_customers]]</f>
        <v>10</v>
      </c>
      <c r="K304" s="2">
        <f>Table1[[#This Row],[lost_customers]]/F303</f>
        <v>3.1863369869997453E-4</v>
      </c>
      <c r="L304" s="2">
        <f>1/Table1[[#This Row],[churn_rate]]</f>
        <v>3138.3999999999996</v>
      </c>
      <c r="M304" s="2">
        <f>Table1[[#This Row],[ARPU]]*Table1[[#This Row],[average_lifespan]]</f>
        <v>1082.7814222589566</v>
      </c>
      <c r="N304" s="2">
        <f>Table1[[#This Row],[marketing_spend]]+Table1[[#This Row],[operating_expenses]]-Table1[[#This Row],[revenue]]</f>
        <v>8662</v>
      </c>
      <c r="O304" s="2">
        <f>IF(Table1[[#This Row],[burn_rate]]&gt;0,100000/Table1[[#This Row],[burn_rate]],"0")</f>
        <v>11.544677903486493</v>
      </c>
      <c r="P304" s="2">
        <f>Table1[[#This Row],[LTV]]/Table1[[#This Row],[CAC]]</f>
        <v>32.968033032829567</v>
      </c>
    </row>
    <row r="305" spans="1:16" x14ac:dyDescent="0.3">
      <c r="A305" s="1">
        <v>45748</v>
      </c>
      <c r="B305" s="2">
        <v>26958</v>
      </c>
      <c r="C305" s="2">
        <v>4736</v>
      </c>
      <c r="D305" s="2">
        <v>16853</v>
      </c>
      <c r="E305" s="2">
        <v>131</v>
      </c>
      <c r="F305" s="2">
        <v>31564</v>
      </c>
      <c r="G305" s="3">
        <v>45748</v>
      </c>
      <c r="H305" s="2">
        <f>Table1[[#This Row],[marketing_spend]]/Table1[[#This Row],[new_customers]]</f>
        <v>36.152671755725194</v>
      </c>
      <c r="I305" s="2">
        <f>Table1[[#This Row],[revenue]]/Table1[[#This Row],[total_customers]]</f>
        <v>0.85407426181726021</v>
      </c>
      <c r="J305" s="2">
        <f>F304+Table1[[#This Row],[new_customers]]-Table1[[#This Row],[total_customers]]</f>
        <v>24</v>
      </c>
      <c r="K305" s="2">
        <f>Table1[[#This Row],[lost_customers]]/F304</f>
        <v>7.6294624407921921E-4</v>
      </c>
      <c r="L305" s="2">
        <f>1/Table1[[#This Row],[churn_rate]]</f>
        <v>1310.7083333333335</v>
      </c>
      <c r="M305" s="2">
        <f>Table1[[#This Row],[ARPU]]*Table1[[#This Row],[average_lifespan]]</f>
        <v>1119.4422522493983</v>
      </c>
      <c r="N305" s="2">
        <f>Table1[[#This Row],[marketing_spend]]+Table1[[#This Row],[operating_expenses]]-Table1[[#This Row],[revenue]]</f>
        <v>-5369</v>
      </c>
      <c r="O305" s="2" t="str">
        <f>IF(Table1[[#This Row],[burn_rate]]&gt;0,100000/Table1[[#This Row],[burn_rate]],"0")</f>
        <v>0</v>
      </c>
      <c r="P305" s="2">
        <f>Table1[[#This Row],[LTV]]/Table1[[#This Row],[CAC]]</f>
        <v>30.964302163148471</v>
      </c>
    </row>
    <row r="306" spans="1:16" x14ac:dyDescent="0.3">
      <c r="A306" s="1">
        <v>45778</v>
      </c>
      <c r="B306" s="2">
        <v>27532</v>
      </c>
      <c r="C306" s="2">
        <v>5170</v>
      </c>
      <c r="D306" s="2">
        <v>12330</v>
      </c>
      <c r="E306" s="2">
        <v>147</v>
      </c>
      <c r="F306" s="2">
        <v>31691</v>
      </c>
      <c r="G306" s="3">
        <v>45778</v>
      </c>
      <c r="H306" s="2">
        <f>Table1[[#This Row],[marketing_spend]]/Table1[[#This Row],[new_customers]]</f>
        <v>35.170068027210881</v>
      </c>
      <c r="I306" s="2">
        <f>Table1[[#This Row],[revenue]]/Table1[[#This Row],[total_customers]]</f>
        <v>0.86876400239815721</v>
      </c>
      <c r="J306" s="2">
        <f>F305+Table1[[#This Row],[new_customers]]-Table1[[#This Row],[total_customers]]</f>
        <v>20</v>
      </c>
      <c r="K306" s="2">
        <f>Table1[[#This Row],[lost_customers]]/F305</f>
        <v>6.3363325307312125E-4</v>
      </c>
      <c r="L306" s="2">
        <f>1/Table1[[#This Row],[churn_rate]]</f>
        <v>1578.2</v>
      </c>
      <c r="M306" s="2">
        <f>Table1[[#This Row],[ARPU]]*Table1[[#This Row],[average_lifespan]]</f>
        <v>1371.0833485847718</v>
      </c>
      <c r="N306" s="2">
        <f>Table1[[#This Row],[marketing_spend]]+Table1[[#This Row],[operating_expenses]]-Table1[[#This Row],[revenue]]</f>
        <v>-10032</v>
      </c>
      <c r="O306" s="2" t="str">
        <f>IF(Table1[[#This Row],[burn_rate]]&gt;0,100000/Table1[[#This Row],[burn_rate]],"0")</f>
        <v>0</v>
      </c>
      <c r="P306" s="2">
        <f>Table1[[#This Row],[LTV]]/Table1[[#This Row],[CAC]]</f>
        <v>38.984381478135681</v>
      </c>
    </row>
    <row r="307" spans="1:16" x14ac:dyDescent="0.3">
      <c r="A307" s="1">
        <v>45809</v>
      </c>
      <c r="B307" s="2">
        <v>19907</v>
      </c>
      <c r="C307" s="2">
        <v>3913</v>
      </c>
      <c r="D307" s="2">
        <v>17560</v>
      </c>
      <c r="E307" s="2">
        <v>176</v>
      </c>
      <c r="F307" s="2">
        <v>31841</v>
      </c>
      <c r="G307" s="3">
        <v>45809</v>
      </c>
      <c r="H307" s="2">
        <f>Table1[[#This Row],[marketing_spend]]/Table1[[#This Row],[new_customers]]</f>
        <v>22.232954545454547</v>
      </c>
      <c r="I307" s="2">
        <f>Table1[[#This Row],[revenue]]/Table1[[#This Row],[total_customers]]</f>
        <v>0.62520021356113187</v>
      </c>
      <c r="J307" s="2">
        <f>F306+Table1[[#This Row],[new_customers]]-Table1[[#This Row],[total_customers]]</f>
        <v>26</v>
      </c>
      <c r="K307" s="2">
        <f>Table1[[#This Row],[lost_customers]]/F306</f>
        <v>8.2042220188697102E-4</v>
      </c>
      <c r="L307" s="2">
        <f>1/Table1[[#This Row],[churn_rate]]</f>
        <v>1218.8846153846155</v>
      </c>
      <c r="M307" s="2">
        <f>Table1[[#This Row],[ARPU]]*Table1[[#This Row],[average_lifespan]]</f>
        <v>762.04692184483963</v>
      </c>
      <c r="N307" s="2">
        <f>Table1[[#This Row],[marketing_spend]]+Table1[[#This Row],[operating_expenses]]-Table1[[#This Row],[revenue]]</f>
        <v>1566</v>
      </c>
      <c r="O307" s="2">
        <f>IF(Table1[[#This Row],[burn_rate]]&gt;0,100000/Table1[[#This Row],[burn_rate]],"0")</f>
        <v>63.85696040868455</v>
      </c>
      <c r="P307" s="2">
        <f>Table1[[#This Row],[LTV]]/Table1[[#This Row],[CAC]]</f>
        <v>34.275557946509522</v>
      </c>
    </row>
    <row r="308" spans="1:16" x14ac:dyDescent="0.3">
      <c r="A308" s="1">
        <v>45839</v>
      </c>
      <c r="B308" s="2">
        <v>14777</v>
      </c>
      <c r="C308" s="2">
        <v>3596</v>
      </c>
      <c r="D308" s="2">
        <v>18773</v>
      </c>
      <c r="E308" s="2">
        <v>124</v>
      </c>
      <c r="F308" s="2">
        <v>31937</v>
      </c>
      <c r="G308" s="3">
        <v>45839</v>
      </c>
      <c r="H308" s="2">
        <f>Table1[[#This Row],[marketing_spend]]/Table1[[#This Row],[new_customers]]</f>
        <v>29</v>
      </c>
      <c r="I308" s="2">
        <f>Table1[[#This Row],[revenue]]/Table1[[#This Row],[total_customers]]</f>
        <v>0.46269217521996431</v>
      </c>
      <c r="J308" s="2">
        <f>F307+Table1[[#This Row],[new_customers]]-Table1[[#This Row],[total_customers]]</f>
        <v>28</v>
      </c>
      <c r="K308" s="2">
        <f>Table1[[#This Row],[lost_customers]]/F307</f>
        <v>8.7936936653999558E-4</v>
      </c>
      <c r="L308" s="2">
        <f>1/Table1[[#This Row],[churn_rate]]</f>
        <v>1137.1785714285716</v>
      </c>
      <c r="M308" s="2">
        <f>Table1[[#This Row],[ARPU]]*Table1[[#This Row],[average_lifespan]]</f>
        <v>526.16362682781732</v>
      </c>
      <c r="N308" s="2">
        <f>Table1[[#This Row],[marketing_spend]]+Table1[[#This Row],[operating_expenses]]-Table1[[#This Row],[revenue]]</f>
        <v>7592</v>
      </c>
      <c r="O308" s="2">
        <f>IF(Table1[[#This Row],[burn_rate]]&gt;0,100000/Table1[[#This Row],[burn_rate]],"0")</f>
        <v>13.171759747102213</v>
      </c>
      <c r="P308" s="2">
        <f>Table1[[#This Row],[LTV]]/Table1[[#This Row],[CAC]]</f>
        <v>18.143573338890253</v>
      </c>
    </row>
    <row r="309" spans="1:16" x14ac:dyDescent="0.3">
      <c r="A309" s="1">
        <v>45870</v>
      </c>
      <c r="B309" s="2">
        <v>25338</v>
      </c>
      <c r="C309" s="2">
        <v>3914</v>
      </c>
      <c r="D309" s="2">
        <v>15003</v>
      </c>
      <c r="E309" s="2">
        <v>154</v>
      </c>
      <c r="F309" s="2">
        <v>32062</v>
      </c>
      <c r="G309" s="3">
        <v>45870</v>
      </c>
      <c r="H309" s="2">
        <f>Table1[[#This Row],[marketing_spend]]/Table1[[#This Row],[new_customers]]</f>
        <v>25.415584415584416</v>
      </c>
      <c r="I309" s="2">
        <f>Table1[[#This Row],[revenue]]/Table1[[#This Row],[total_customers]]</f>
        <v>0.79028132992327371</v>
      </c>
      <c r="J309" s="2">
        <f>F308+Table1[[#This Row],[new_customers]]-Table1[[#This Row],[total_customers]]</f>
        <v>29</v>
      </c>
      <c r="K309" s="2">
        <f>Table1[[#This Row],[lost_customers]]/F308</f>
        <v>9.0803769922034004E-4</v>
      </c>
      <c r="L309" s="2">
        <f>1/Table1[[#This Row],[churn_rate]]</f>
        <v>1101.2758620689656</v>
      </c>
      <c r="M309" s="2">
        <f>Table1[[#This Row],[ARPU]]*Table1[[#This Row],[average_lifespan]]</f>
        <v>870.31775288826191</v>
      </c>
      <c r="N309" s="2">
        <f>Table1[[#This Row],[marketing_spend]]+Table1[[#This Row],[operating_expenses]]-Table1[[#This Row],[revenue]]</f>
        <v>-6421</v>
      </c>
      <c r="O309" s="2" t="str">
        <f>IF(Table1[[#This Row],[burn_rate]]&gt;0,100000/Table1[[#This Row],[burn_rate]],"0")</f>
        <v>0</v>
      </c>
      <c r="P309" s="2">
        <f>Table1[[#This Row],[LTV]]/Table1[[#This Row],[CAC]]</f>
        <v>34.24346804925711</v>
      </c>
    </row>
    <row r="310" spans="1:16" x14ac:dyDescent="0.3">
      <c r="A310" s="1">
        <v>45901</v>
      </c>
      <c r="B310" s="2">
        <v>12491</v>
      </c>
      <c r="C310" s="2">
        <v>4466</v>
      </c>
      <c r="D310" s="2">
        <v>11537</v>
      </c>
      <c r="E310" s="2">
        <v>98</v>
      </c>
      <c r="F310" s="2">
        <v>32149</v>
      </c>
      <c r="G310" s="3">
        <v>45901</v>
      </c>
      <c r="H310" s="2">
        <f>Table1[[#This Row],[marketing_spend]]/Table1[[#This Row],[new_customers]]</f>
        <v>45.571428571428569</v>
      </c>
      <c r="I310" s="2">
        <f>Table1[[#This Row],[revenue]]/Table1[[#This Row],[total_customers]]</f>
        <v>0.38853463560297363</v>
      </c>
      <c r="J310" s="2">
        <f>F309+Table1[[#This Row],[new_customers]]-Table1[[#This Row],[total_customers]]</f>
        <v>11</v>
      </c>
      <c r="K310" s="2">
        <f>Table1[[#This Row],[lost_customers]]/F309</f>
        <v>3.4308527228494792E-4</v>
      </c>
      <c r="L310" s="2">
        <f>1/Table1[[#This Row],[churn_rate]]</f>
        <v>2914.7272727272725</v>
      </c>
      <c r="M310" s="2">
        <f>Table1[[#This Row],[ARPU]]*Table1[[#This Row],[average_lifespan]]</f>
        <v>1132.47249879114</v>
      </c>
      <c r="N310" s="2">
        <f>Table1[[#This Row],[marketing_spend]]+Table1[[#This Row],[operating_expenses]]-Table1[[#This Row],[revenue]]</f>
        <v>3512</v>
      </c>
      <c r="O310" s="2">
        <f>IF(Table1[[#This Row],[burn_rate]]&gt;0,100000/Table1[[#This Row],[burn_rate]],"0")</f>
        <v>28.473804100227792</v>
      </c>
      <c r="P310" s="2">
        <f>Table1[[#This Row],[LTV]]/Table1[[#This Row],[CAC]]</f>
        <v>24.850493703880815</v>
      </c>
    </row>
    <row r="311" spans="1:16" x14ac:dyDescent="0.3">
      <c r="A311" s="1">
        <v>45931</v>
      </c>
      <c r="B311" s="2">
        <v>25328</v>
      </c>
      <c r="C311" s="2">
        <v>4737</v>
      </c>
      <c r="D311" s="2">
        <v>12558</v>
      </c>
      <c r="E311" s="2">
        <v>128</v>
      </c>
      <c r="F311" s="2">
        <v>32265</v>
      </c>
      <c r="G311" s="3">
        <v>45931</v>
      </c>
      <c r="H311" s="2">
        <f>Table1[[#This Row],[marketing_spend]]/Table1[[#This Row],[new_customers]]</f>
        <v>37.0078125</v>
      </c>
      <c r="I311" s="2">
        <f>Table1[[#This Row],[revenue]]/Table1[[#This Row],[total_customers]]</f>
        <v>0.78499922516658915</v>
      </c>
      <c r="J311" s="2">
        <f>F310+Table1[[#This Row],[new_customers]]-Table1[[#This Row],[total_customers]]</f>
        <v>12</v>
      </c>
      <c r="K311" s="2">
        <f>Table1[[#This Row],[lost_customers]]/F310</f>
        <v>3.7326199881800368E-4</v>
      </c>
      <c r="L311" s="2">
        <f>1/Table1[[#This Row],[churn_rate]]</f>
        <v>2679.0833333333335</v>
      </c>
      <c r="M311" s="2">
        <f>Table1[[#This Row],[ARPU]]*Table1[[#This Row],[average_lifespan]]</f>
        <v>2103.0783408233897</v>
      </c>
      <c r="N311" s="2">
        <f>Table1[[#This Row],[marketing_spend]]+Table1[[#This Row],[operating_expenses]]-Table1[[#This Row],[revenue]]</f>
        <v>-8033</v>
      </c>
      <c r="O311" s="2" t="str">
        <f>IF(Table1[[#This Row],[burn_rate]]&gt;0,100000/Table1[[#This Row],[burn_rate]],"0")</f>
        <v>0</v>
      </c>
      <c r="P311" s="2">
        <f>Table1[[#This Row],[LTV]]/Table1[[#This Row],[CAC]]</f>
        <v>56.827956011271667</v>
      </c>
    </row>
    <row r="312" spans="1:16" x14ac:dyDescent="0.3">
      <c r="A312" s="1">
        <v>45962</v>
      </c>
      <c r="B312" s="2">
        <v>24599</v>
      </c>
      <c r="C312" s="2">
        <v>2849</v>
      </c>
      <c r="D312" s="2">
        <v>14579</v>
      </c>
      <c r="E312" s="2">
        <v>142</v>
      </c>
      <c r="F312" s="2">
        <v>32384</v>
      </c>
      <c r="G312" s="3">
        <v>45962</v>
      </c>
      <c r="H312" s="2">
        <f>Table1[[#This Row],[marketing_spend]]/Table1[[#This Row],[new_customers]]</f>
        <v>20.06338028169014</v>
      </c>
      <c r="I312" s="2">
        <f>Table1[[#This Row],[revenue]]/Table1[[#This Row],[total_customers]]</f>
        <v>0.75960350790513831</v>
      </c>
      <c r="J312" s="2">
        <f>F311+Table1[[#This Row],[new_customers]]-Table1[[#This Row],[total_customers]]</f>
        <v>23</v>
      </c>
      <c r="K312" s="2">
        <f>Table1[[#This Row],[lost_customers]]/F311</f>
        <v>7.128467379513405E-4</v>
      </c>
      <c r="L312" s="2">
        <f>1/Table1[[#This Row],[churn_rate]]</f>
        <v>1402.8260869565217</v>
      </c>
      <c r="M312" s="2">
        <f>Table1[[#This Row],[ARPU]]*Table1[[#This Row],[average_lifespan]]</f>
        <v>1065.5916166330126</v>
      </c>
      <c r="N312" s="2">
        <f>Table1[[#This Row],[marketing_spend]]+Table1[[#This Row],[operating_expenses]]-Table1[[#This Row],[revenue]]</f>
        <v>-7171</v>
      </c>
      <c r="O312" s="2" t="str">
        <f>IF(Table1[[#This Row],[burn_rate]]&gt;0,100000/Table1[[#This Row],[burn_rate]],"0")</f>
        <v>0</v>
      </c>
      <c r="P312" s="2">
        <f>Table1[[#This Row],[LTV]]/Table1[[#This Row],[CAC]]</f>
        <v>53.111270467493078</v>
      </c>
    </row>
    <row r="313" spans="1:16" x14ac:dyDescent="0.3">
      <c r="A313" s="1">
        <v>45992</v>
      </c>
      <c r="B313" s="2">
        <v>29508</v>
      </c>
      <c r="C313" s="2">
        <v>4109</v>
      </c>
      <c r="D313" s="2">
        <v>16474</v>
      </c>
      <c r="E313" s="2">
        <v>67</v>
      </c>
      <c r="F313" s="2">
        <v>32438</v>
      </c>
      <c r="G313" s="3">
        <v>45992</v>
      </c>
      <c r="H313" s="2">
        <f>Table1[[#This Row],[marketing_spend]]/Table1[[#This Row],[new_customers]]</f>
        <v>61.328358208955223</v>
      </c>
      <c r="I313" s="2">
        <f>Table1[[#This Row],[revenue]]/Table1[[#This Row],[total_customers]]</f>
        <v>0.90967383932424939</v>
      </c>
      <c r="J313" s="2">
        <f>F312+Table1[[#This Row],[new_customers]]-Table1[[#This Row],[total_customers]]</f>
        <v>13</v>
      </c>
      <c r="K313" s="2">
        <f>Table1[[#This Row],[lost_customers]]/F312</f>
        <v>4.0143280632411069E-4</v>
      </c>
      <c r="L313" s="2">
        <f>1/Table1[[#This Row],[churn_rate]]</f>
        <v>2491.0769230769229</v>
      </c>
      <c r="M313" s="2">
        <f>Table1[[#This Row],[ARPU]]*Table1[[#This Row],[average_lifespan]]</f>
        <v>2266.0675086674223</v>
      </c>
      <c r="N313" s="2">
        <f>Table1[[#This Row],[marketing_spend]]+Table1[[#This Row],[operating_expenses]]-Table1[[#This Row],[revenue]]</f>
        <v>-8925</v>
      </c>
      <c r="O313" s="2" t="str">
        <f>IF(Table1[[#This Row],[burn_rate]]&gt;0,100000/Table1[[#This Row],[burn_rate]],"0")</f>
        <v>0</v>
      </c>
      <c r="P313" s="2">
        <f>Table1[[#This Row],[LTV]]/Table1[[#This Row],[CAC]]</f>
        <v>36.949750080486076</v>
      </c>
    </row>
    <row r="314" spans="1:16" x14ac:dyDescent="0.3">
      <c r="A314" s="1">
        <v>46023</v>
      </c>
      <c r="B314" s="2">
        <v>13051</v>
      </c>
      <c r="C314" s="2">
        <v>2002</v>
      </c>
      <c r="D314" s="2">
        <v>19870</v>
      </c>
      <c r="E314" s="2">
        <v>145</v>
      </c>
      <c r="F314" s="2">
        <v>32564</v>
      </c>
      <c r="G314" s="3">
        <v>46023</v>
      </c>
      <c r="H314" s="2">
        <f>Table1[[#This Row],[marketing_spend]]/Table1[[#This Row],[new_customers]]</f>
        <v>13.806896551724138</v>
      </c>
      <c r="I314" s="2">
        <f>Table1[[#This Row],[revenue]]/Table1[[#This Row],[total_customers]]</f>
        <v>0.40078000245670065</v>
      </c>
      <c r="J314" s="2">
        <f>F313+Table1[[#This Row],[new_customers]]-Table1[[#This Row],[total_customers]]</f>
        <v>19</v>
      </c>
      <c r="K314" s="2">
        <f>Table1[[#This Row],[lost_customers]]/F313</f>
        <v>5.8573278253899752E-4</v>
      </c>
      <c r="L314" s="2">
        <f>1/Table1[[#This Row],[churn_rate]]</f>
        <v>1707.2631578947367</v>
      </c>
      <c r="M314" s="2">
        <f>Table1[[#This Row],[ARPU]]*Table1[[#This Row],[average_lifespan]]</f>
        <v>684.23693261528706</v>
      </c>
      <c r="N314" s="2">
        <f>Table1[[#This Row],[marketing_spend]]+Table1[[#This Row],[operating_expenses]]-Table1[[#This Row],[revenue]]</f>
        <v>8821</v>
      </c>
      <c r="O314" s="2">
        <f>IF(Table1[[#This Row],[burn_rate]]&gt;0,100000/Table1[[#This Row],[burn_rate]],"0")</f>
        <v>11.336583153837433</v>
      </c>
      <c r="P314" s="2">
        <f>Table1[[#This Row],[LTV]]/Table1[[#This Row],[CAC]]</f>
        <v>49.557619994613695</v>
      </c>
    </row>
    <row r="315" spans="1:16" x14ac:dyDescent="0.3">
      <c r="A315" s="1">
        <v>46054</v>
      </c>
      <c r="B315" s="2">
        <v>25979</v>
      </c>
      <c r="C315" s="2">
        <v>6255</v>
      </c>
      <c r="D315" s="2">
        <v>17678</v>
      </c>
      <c r="E315" s="2">
        <v>87</v>
      </c>
      <c r="F315" s="2">
        <v>32626</v>
      </c>
      <c r="G315" s="3">
        <v>46054</v>
      </c>
      <c r="H315" s="2">
        <f>Table1[[#This Row],[marketing_spend]]/Table1[[#This Row],[new_customers]]</f>
        <v>71.896551724137936</v>
      </c>
      <c r="I315" s="2">
        <f>Table1[[#This Row],[revenue]]/Table1[[#This Row],[total_customers]]</f>
        <v>0.79626678109483229</v>
      </c>
      <c r="J315" s="2">
        <f>F314+Table1[[#This Row],[new_customers]]-Table1[[#This Row],[total_customers]]</f>
        <v>25</v>
      </c>
      <c r="K315" s="2">
        <f>Table1[[#This Row],[lost_customers]]/F314</f>
        <v>7.6771895344552264E-4</v>
      </c>
      <c r="L315" s="2">
        <f>1/Table1[[#This Row],[churn_rate]]</f>
        <v>1302.56</v>
      </c>
      <c r="M315" s="2">
        <f>Table1[[#This Row],[ARPU]]*Table1[[#This Row],[average_lifespan]]</f>
        <v>1037.1852583828847</v>
      </c>
      <c r="N315" s="2">
        <f>Table1[[#This Row],[marketing_spend]]+Table1[[#This Row],[operating_expenses]]-Table1[[#This Row],[revenue]]</f>
        <v>-2046</v>
      </c>
      <c r="O315" s="2" t="str">
        <f>IF(Table1[[#This Row],[burn_rate]]&gt;0,100000/Table1[[#This Row],[burn_rate]],"0")</f>
        <v>0</v>
      </c>
      <c r="P315" s="2">
        <f>Table1[[#This Row],[LTV]]/Table1[[#This Row],[CAC]]</f>
        <v>14.426077934342281</v>
      </c>
    </row>
    <row r="316" spans="1:16" x14ac:dyDescent="0.3">
      <c r="A316" s="1">
        <v>46082</v>
      </c>
      <c r="B316" s="2">
        <v>26388</v>
      </c>
      <c r="C316" s="2">
        <v>6069</v>
      </c>
      <c r="D316" s="2">
        <v>12082</v>
      </c>
      <c r="E316" s="2">
        <v>136</v>
      </c>
      <c r="F316" s="2">
        <v>32748</v>
      </c>
      <c r="G316" s="3">
        <v>46082</v>
      </c>
      <c r="H316" s="2">
        <f>Table1[[#This Row],[marketing_spend]]/Table1[[#This Row],[new_customers]]</f>
        <v>44.625</v>
      </c>
      <c r="I316" s="2">
        <f>Table1[[#This Row],[revenue]]/Table1[[#This Row],[total_customers]]</f>
        <v>0.80578966654452178</v>
      </c>
      <c r="J316" s="2">
        <f>F315+Table1[[#This Row],[new_customers]]-Table1[[#This Row],[total_customers]]</f>
        <v>14</v>
      </c>
      <c r="K316" s="2">
        <f>Table1[[#This Row],[lost_customers]]/F315</f>
        <v>4.2910562128363884E-4</v>
      </c>
      <c r="L316" s="2">
        <f>1/Table1[[#This Row],[churn_rate]]</f>
        <v>2330.4285714285711</v>
      </c>
      <c r="M316" s="2">
        <f>Table1[[#This Row],[ARPU]]*Table1[[#This Row],[average_lifespan]]</f>
        <v>1877.8352614772546</v>
      </c>
      <c r="N316" s="2">
        <f>Table1[[#This Row],[marketing_spend]]+Table1[[#This Row],[operating_expenses]]-Table1[[#This Row],[revenue]]</f>
        <v>-8237</v>
      </c>
      <c r="O316" s="2" t="str">
        <f>IF(Table1[[#This Row],[burn_rate]]&gt;0,100000/Table1[[#This Row],[burn_rate]],"0")</f>
        <v>0</v>
      </c>
      <c r="P316" s="2">
        <f>Table1[[#This Row],[LTV]]/Table1[[#This Row],[CAC]]</f>
        <v>42.080341993888055</v>
      </c>
    </row>
    <row r="317" spans="1:16" x14ac:dyDescent="0.3">
      <c r="A317" s="1">
        <v>46113</v>
      </c>
      <c r="B317" s="2">
        <v>10876</v>
      </c>
      <c r="C317" s="2">
        <v>6876</v>
      </c>
      <c r="D317" s="2">
        <v>12183</v>
      </c>
      <c r="E317" s="2">
        <v>137</v>
      </c>
      <c r="F317" s="2">
        <v>32870</v>
      </c>
      <c r="G317" s="3">
        <v>46113</v>
      </c>
      <c r="H317" s="2">
        <f>Table1[[#This Row],[marketing_spend]]/Table1[[#This Row],[new_customers]]</f>
        <v>50.189781021897808</v>
      </c>
      <c r="I317" s="2">
        <f>Table1[[#This Row],[revenue]]/Table1[[#This Row],[total_customers]]</f>
        <v>0.33087922117432311</v>
      </c>
      <c r="J317" s="2">
        <f>F316+Table1[[#This Row],[new_customers]]-Table1[[#This Row],[total_customers]]</f>
        <v>15</v>
      </c>
      <c r="K317" s="2">
        <f>Table1[[#This Row],[lost_customers]]/F316</f>
        <v>4.5804323928178822E-4</v>
      </c>
      <c r="L317" s="2">
        <f>1/Table1[[#This Row],[churn_rate]]</f>
        <v>2183.1999999999998</v>
      </c>
      <c r="M317" s="2">
        <f>Table1[[#This Row],[ARPU]]*Table1[[#This Row],[average_lifespan]]</f>
        <v>722.37551566778211</v>
      </c>
      <c r="N317" s="2">
        <f>Table1[[#This Row],[marketing_spend]]+Table1[[#This Row],[operating_expenses]]-Table1[[#This Row],[revenue]]</f>
        <v>8183</v>
      </c>
      <c r="O317" s="2">
        <f>IF(Table1[[#This Row],[burn_rate]]&gt;0,100000/Table1[[#This Row],[burn_rate]],"0")</f>
        <v>12.220457045093486</v>
      </c>
      <c r="P317" s="2">
        <f>Table1[[#This Row],[LTV]]/Table1[[#This Row],[CAC]]</f>
        <v>14.392880402339465</v>
      </c>
    </row>
    <row r="318" spans="1:16" x14ac:dyDescent="0.3">
      <c r="A318" s="1">
        <v>46143</v>
      </c>
      <c r="B318" s="2">
        <v>14142</v>
      </c>
      <c r="C318" s="2">
        <v>2892</v>
      </c>
      <c r="D318" s="2">
        <v>16652</v>
      </c>
      <c r="E318" s="2">
        <v>99</v>
      </c>
      <c r="F318" s="2">
        <v>32959</v>
      </c>
      <c r="G318" s="3">
        <v>46143</v>
      </c>
      <c r="H318" s="2">
        <f>Table1[[#This Row],[marketing_spend]]/Table1[[#This Row],[new_customers]]</f>
        <v>29.212121212121211</v>
      </c>
      <c r="I318" s="2">
        <f>Table1[[#This Row],[revenue]]/Table1[[#This Row],[total_customers]]</f>
        <v>0.42907855214053825</v>
      </c>
      <c r="J318" s="2">
        <f>F317+Table1[[#This Row],[new_customers]]-Table1[[#This Row],[total_customers]]</f>
        <v>10</v>
      </c>
      <c r="K318" s="2">
        <f>Table1[[#This Row],[lost_customers]]/F317</f>
        <v>3.0422878004259202E-4</v>
      </c>
      <c r="L318" s="2">
        <f>1/Table1[[#This Row],[churn_rate]]</f>
        <v>3287</v>
      </c>
      <c r="M318" s="2">
        <f>Table1[[#This Row],[ARPU]]*Table1[[#This Row],[average_lifespan]]</f>
        <v>1410.3812008859493</v>
      </c>
      <c r="N318" s="2">
        <f>Table1[[#This Row],[marketing_spend]]+Table1[[#This Row],[operating_expenses]]-Table1[[#This Row],[revenue]]</f>
        <v>5402</v>
      </c>
      <c r="O318" s="2">
        <f>IF(Table1[[#This Row],[burn_rate]]&gt;0,100000/Table1[[#This Row],[burn_rate]],"0")</f>
        <v>18.511662347278786</v>
      </c>
      <c r="P318" s="2">
        <f>Table1[[#This Row],[LTV]]/Table1[[#This Row],[CAC]]</f>
        <v>48.280684262693285</v>
      </c>
    </row>
    <row r="319" spans="1:16" x14ac:dyDescent="0.3">
      <c r="A319" s="1">
        <v>46174</v>
      </c>
      <c r="B319" s="2">
        <v>25202</v>
      </c>
      <c r="C319" s="2">
        <v>4030</v>
      </c>
      <c r="D319" s="2">
        <v>18517</v>
      </c>
      <c r="E319" s="2">
        <v>57</v>
      </c>
      <c r="F319" s="2">
        <v>32997</v>
      </c>
      <c r="G319" s="3">
        <v>46174</v>
      </c>
      <c r="H319" s="2">
        <f>Table1[[#This Row],[marketing_spend]]/Table1[[#This Row],[new_customers]]</f>
        <v>70.701754385964918</v>
      </c>
      <c r="I319" s="2">
        <f>Table1[[#This Row],[revenue]]/Table1[[#This Row],[total_customers]]</f>
        <v>0.76376640300633392</v>
      </c>
      <c r="J319" s="2">
        <f>F318+Table1[[#This Row],[new_customers]]-Table1[[#This Row],[total_customers]]</f>
        <v>19</v>
      </c>
      <c r="K319" s="2">
        <f>Table1[[#This Row],[lost_customers]]/F318</f>
        <v>5.7647380078279075E-4</v>
      </c>
      <c r="L319" s="2">
        <f>1/Table1[[#This Row],[churn_rate]]</f>
        <v>1734.6842105263158</v>
      </c>
      <c r="M319" s="2">
        <f>Table1[[#This Row],[ARPU]]*Table1[[#This Row],[average_lifespan]]</f>
        <v>1324.8935198255663</v>
      </c>
      <c r="N319" s="2">
        <f>Table1[[#This Row],[marketing_spend]]+Table1[[#This Row],[operating_expenses]]-Table1[[#This Row],[revenue]]</f>
        <v>-2655</v>
      </c>
      <c r="O319" s="2" t="str">
        <f>IF(Table1[[#This Row],[burn_rate]]&gt;0,100000/Table1[[#This Row],[burn_rate]],"0")</f>
        <v>0</v>
      </c>
      <c r="P319" s="2">
        <f>Table1[[#This Row],[LTV]]/Table1[[#This Row],[CAC]]</f>
        <v>18.739188741949697</v>
      </c>
    </row>
    <row r="320" spans="1:16" x14ac:dyDescent="0.3">
      <c r="A320" s="1">
        <v>46204</v>
      </c>
      <c r="B320" s="2">
        <v>16966</v>
      </c>
      <c r="C320" s="2">
        <v>5160</v>
      </c>
      <c r="D320" s="2">
        <v>11754</v>
      </c>
      <c r="E320" s="2">
        <v>183</v>
      </c>
      <c r="F320" s="2">
        <v>33162</v>
      </c>
      <c r="G320" s="3">
        <v>46204</v>
      </c>
      <c r="H320" s="2">
        <f>Table1[[#This Row],[marketing_spend]]/Table1[[#This Row],[new_customers]]</f>
        <v>28.196721311475411</v>
      </c>
      <c r="I320" s="2">
        <f>Table1[[#This Row],[revenue]]/Table1[[#This Row],[total_customers]]</f>
        <v>0.51160967372293586</v>
      </c>
      <c r="J320" s="2">
        <f>F319+Table1[[#This Row],[new_customers]]-Table1[[#This Row],[total_customers]]</f>
        <v>18</v>
      </c>
      <c r="K320" s="2">
        <f>Table1[[#This Row],[lost_customers]]/F319</f>
        <v>5.4550413673970359E-4</v>
      </c>
      <c r="L320" s="2">
        <f>1/Table1[[#This Row],[churn_rate]]</f>
        <v>1833.1666666666667</v>
      </c>
      <c r="M320" s="2">
        <f>Table1[[#This Row],[ARPU]]*Table1[[#This Row],[average_lifespan]]</f>
        <v>937.86580021309533</v>
      </c>
      <c r="N320" s="2">
        <f>Table1[[#This Row],[marketing_spend]]+Table1[[#This Row],[operating_expenses]]-Table1[[#This Row],[revenue]]</f>
        <v>-52</v>
      </c>
      <c r="O320" s="2" t="str">
        <f>IF(Table1[[#This Row],[burn_rate]]&gt;0,100000/Table1[[#This Row],[burn_rate]],"0")</f>
        <v>0</v>
      </c>
      <c r="P320" s="2">
        <f>Table1[[#This Row],[LTV]]/Table1[[#This Row],[CAC]]</f>
        <v>33.261519658720239</v>
      </c>
    </row>
    <row r="321" spans="1:16" x14ac:dyDescent="0.3">
      <c r="A321" s="1">
        <v>46235</v>
      </c>
      <c r="B321" s="2">
        <v>17079</v>
      </c>
      <c r="C321" s="2">
        <v>4376</v>
      </c>
      <c r="D321" s="2">
        <v>18660</v>
      </c>
      <c r="E321" s="2">
        <v>118</v>
      </c>
      <c r="F321" s="2">
        <v>33259</v>
      </c>
      <c r="G321" s="3">
        <v>46235</v>
      </c>
      <c r="H321" s="2">
        <f>Table1[[#This Row],[marketing_spend]]/Table1[[#This Row],[new_customers]]</f>
        <v>37.084745762711862</v>
      </c>
      <c r="I321" s="2">
        <f>Table1[[#This Row],[revenue]]/Table1[[#This Row],[total_customers]]</f>
        <v>0.51351513875943355</v>
      </c>
      <c r="J321" s="2">
        <f>F320+Table1[[#This Row],[new_customers]]-Table1[[#This Row],[total_customers]]</f>
        <v>21</v>
      </c>
      <c r="K321" s="2">
        <f>Table1[[#This Row],[lost_customers]]/F320</f>
        <v>6.3325493034195764E-4</v>
      </c>
      <c r="L321" s="2">
        <f>1/Table1[[#This Row],[churn_rate]]</f>
        <v>1579.1428571428571</v>
      </c>
      <c r="M321" s="2">
        <f>Table1[[#This Row],[ARPU]]*Table1[[#This Row],[average_lifespan]]</f>
        <v>810.91376340668262</v>
      </c>
      <c r="N321" s="2">
        <f>Table1[[#This Row],[marketing_spend]]+Table1[[#This Row],[operating_expenses]]-Table1[[#This Row],[revenue]]</f>
        <v>5957</v>
      </c>
      <c r="O321" s="2">
        <f>IF(Table1[[#This Row],[burn_rate]]&gt;0,100000/Table1[[#This Row],[burn_rate]],"0")</f>
        <v>16.78697330871244</v>
      </c>
      <c r="P321" s="2">
        <f>Table1[[#This Row],[LTV]]/Table1[[#This Row],[CAC]]</f>
        <v>21.86650458911987</v>
      </c>
    </row>
    <row r="322" spans="1:16" x14ac:dyDescent="0.3">
      <c r="A322" s="1">
        <v>46266</v>
      </c>
      <c r="B322" s="2">
        <v>17987</v>
      </c>
      <c r="C322" s="2">
        <v>6675</v>
      </c>
      <c r="D322" s="2">
        <v>9724</v>
      </c>
      <c r="E322" s="2">
        <v>170</v>
      </c>
      <c r="F322" s="2">
        <v>33406</v>
      </c>
      <c r="G322" s="3">
        <v>46266</v>
      </c>
      <c r="H322" s="2">
        <f>Table1[[#This Row],[marketing_spend]]/Table1[[#This Row],[new_customers]]</f>
        <v>39.264705882352942</v>
      </c>
      <c r="I322" s="2">
        <f>Table1[[#This Row],[revenue]]/Table1[[#This Row],[total_customers]]</f>
        <v>0.53843620906423995</v>
      </c>
      <c r="J322" s="2">
        <f>F321+Table1[[#This Row],[new_customers]]-Table1[[#This Row],[total_customers]]</f>
        <v>23</v>
      </c>
      <c r="K322" s="2">
        <f>Table1[[#This Row],[lost_customers]]/F321</f>
        <v>6.9154213896990293E-4</v>
      </c>
      <c r="L322" s="2">
        <f>1/Table1[[#This Row],[churn_rate]]</f>
        <v>1446.0434782608695</v>
      </c>
      <c r="M322" s="2">
        <f>Table1[[#This Row],[ARPU]]*Table1[[#This Row],[average_lifespan]]</f>
        <v>778.6021685768502</v>
      </c>
      <c r="N322" s="2">
        <f>Table1[[#This Row],[marketing_spend]]+Table1[[#This Row],[operating_expenses]]-Table1[[#This Row],[revenue]]</f>
        <v>-1588</v>
      </c>
      <c r="O322" s="2" t="str">
        <f>IF(Table1[[#This Row],[burn_rate]]&gt;0,100000/Table1[[#This Row],[burn_rate]],"0")</f>
        <v>0</v>
      </c>
      <c r="P322" s="2">
        <f>Table1[[#This Row],[LTV]]/Table1[[#This Row],[CAC]]</f>
        <v>19.829568338286823</v>
      </c>
    </row>
    <row r="323" spans="1:16" x14ac:dyDescent="0.3">
      <c r="A323" s="1">
        <v>46296</v>
      </c>
      <c r="B323" s="2">
        <v>16799</v>
      </c>
      <c r="C323" s="2">
        <v>3933</v>
      </c>
      <c r="D323" s="2">
        <v>9376</v>
      </c>
      <c r="E323" s="2">
        <v>113</v>
      </c>
      <c r="F323" s="2">
        <v>33489</v>
      </c>
      <c r="G323" s="3">
        <v>46296</v>
      </c>
      <c r="H323" s="2">
        <f>Table1[[#This Row],[marketing_spend]]/Table1[[#This Row],[new_customers]]</f>
        <v>34.805309734513273</v>
      </c>
      <c r="I323" s="2">
        <f>Table1[[#This Row],[revenue]]/Table1[[#This Row],[total_customers]]</f>
        <v>0.50162740004180473</v>
      </c>
      <c r="J323" s="2">
        <f>F322+Table1[[#This Row],[new_customers]]-Table1[[#This Row],[total_customers]]</f>
        <v>30</v>
      </c>
      <c r="K323" s="2">
        <f>Table1[[#This Row],[lost_customers]]/F322</f>
        <v>8.9804226785607374E-4</v>
      </c>
      <c r="L323" s="2">
        <f>1/Table1[[#This Row],[churn_rate]]</f>
        <v>1113.5333333333333</v>
      </c>
      <c r="M323" s="2">
        <f>Table1[[#This Row],[ARPU]]*Table1[[#This Row],[average_lifespan]]</f>
        <v>558.57883085988431</v>
      </c>
      <c r="N323" s="2">
        <f>Table1[[#This Row],[marketing_spend]]+Table1[[#This Row],[operating_expenses]]-Table1[[#This Row],[revenue]]</f>
        <v>-3490</v>
      </c>
      <c r="O323" s="2" t="str">
        <f>IF(Table1[[#This Row],[burn_rate]]&gt;0,100000/Table1[[#This Row],[burn_rate]],"0")</f>
        <v>0</v>
      </c>
      <c r="P323" s="2">
        <f>Table1[[#This Row],[LTV]]/Table1[[#This Row],[CAC]]</f>
        <v>16.048667146495532</v>
      </c>
    </row>
    <row r="324" spans="1:16" x14ac:dyDescent="0.3">
      <c r="A324" s="1">
        <v>46327</v>
      </c>
      <c r="B324" s="2">
        <v>14465</v>
      </c>
      <c r="C324" s="2">
        <v>3380</v>
      </c>
      <c r="D324" s="2">
        <v>18935</v>
      </c>
      <c r="E324" s="2">
        <v>188</v>
      </c>
      <c r="F324" s="2">
        <v>33667</v>
      </c>
      <c r="G324" s="3">
        <v>46327</v>
      </c>
      <c r="H324" s="2">
        <f>Table1[[#This Row],[marketing_spend]]/Table1[[#This Row],[new_customers]]</f>
        <v>17.978723404255319</v>
      </c>
      <c r="I324" s="2">
        <f>Table1[[#This Row],[revenue]]/Table1[[#This Row],[total_customers]]</f>
        <v>0.42964921139394657</v>
      </c>
      <c r="J324" s="2">
        <f>F323+Table1[[#This Row],[new_customers]]-Table1[[#This Row],[total_customers]]</f>
        <v>10</v>
      </c>
      <c r="K324" s="2">
        <f>Table1[[#This Row],[lost_customers]]/F323</f>
        <v>2.9860551225775625E-4</v>
      </c>
      <c r="L324" s="2">
        <f>1/Table1[[#This Row],[churn_rate]]</f>
        <v>3348.9</v>
      </c>
      <c r="M324" s="2">
        <f>Table1[[#This Row],[ARPU]]*Table1[[#This Row],[average_lifespan]]</f>
        <v>1438.8522440371878</v>
      </c>
      <c r="N324" s="2">
        <f>Table1[[#This Row],[marketing_spend]]+Table1[[#This Row],[operating_expenses]]-Table1[[#This Row],[revenue]]</f>
        <v>7850</v>
      </c>
      <c r="O324" s="2">
        <f>IF(Table1[[#This Row],[burn_rate]]&gt;0,100000/Table1[[#This Row],[burn_rate]],"0")</f>
        <v>12.738853503184714</v>
      </c>
      <c r="P324" s="2">
        <f>Table1[[#This Row],[LTV]]/Table1[[#This Row],[CAC]]</f>
        <v>80.030834875441215</v>
      </c>
    </row>
    <row r="325" spans="1:16" x14ac:dyDescent="0.3">
      <c r="A325" s="1">
        <v>46357</v>
      </c>
      <c r="B325" s="2">
        <v>27019</v>
      </c>
      <c r="C325" s="2">
        <v>5681</v>
      </c>
      <c r="D325" s="2">
        <v>16706</v>
      </c>
      <c r="E325" s="2">
        <v>170</v>
      </c>
      <c r="F325" s="2">
        <v>33809</v>
      </c>
      <c r="G325" s="3">
        <v>46357</v>
      </c>
      <c r="H325" s="2">
        <f>Table1[[#This Row],[marketing_spend]]/Table1[[#This Row],[new_customers]]</f>
        <v>33.417647058823526</v>
      </c>
      <c r="I325" s="2">
        <f>Table1[[#This Row],[revenue]]/Table1[[#This Row],[total_customers]]</f>
        <v>0.7991659025703215</v>
      </c>
      <c r="J325" s="2">
        <f>F324+Table1[[#This Row],[new_customers]]-Table1[[#This Row],[total_customers]]</f>
        <v>28</v>
      </c>
      <c r="K325" s="2">
        <f>Table1[[#This Row],[lost_customers]]/F324</f>
        <v>8.3167493391154545E-4</v>
      </c>
      <c r="L325" s="2">
        <f>1/Table1[[#This Row],[churn_rate]]</f>
        <v>1202.3928571428571</v>
      </c>
      <c r="M325" s="2">
        <f>Table1[[#This Row],[ARPU]]*Table1[[#This Row],[average_lifespan]]</f>
        <v>960.91137292267899</v>
      </c>
      <c r="N325" s="2">
        <f>Table1[[#This Row],[marketing_spend]]+Table1[[#This Row],[operating_expenses]]-Table1[[#This Row],[revenue]]</f>
        <v>-4632</v>
      </c>
      <c r="O325" s="2" t="str">
        <f>IF(Table1[[#This Row],[burn_rate]]&gt;0,100000/Table1[[#This Row],[burn_rate]],"0")</f>
        <v>0</v>
      </c>
      <c r="P325" s="2">
        <f>Table1[[#This Row],[LTV]]/Table1[[#This Row],[CAC]]</f>
        <v>28.754608941534141</v>
      </c>
    </row>
    <row r="326" spans="1:16" x14ac:dyDescent="0.3">
      <c r="A326" s="1">
        <v>46388</v>
      </c>
      <c r="B326" s="2">
        <v>23417</v>
      </c>
      <c r="C326" s="2">
        <v>3290</v>
      </c>
      <c r="D326" s="2">
        <v>16894</v>
      </c>
      <c r="E326" s="2">
        <v>114</v>
      </c>
      <c r="F326" s="2">
        <v>33907</v>
      </c>
      <c r="G326" s="3">
        <v>46388</v>
      </c>
      <c r="H326" s="2">
        <f>Table1[[#This Row],[marketing_spend]]/Table1[[#This Row],[new_customers]]</f>
        <v>28.859649122807017</v>
      </c>
      <c r="I326" s="2">
        <f>Table1[[#This Row],[revenue]]/Table1[[#This Row],[total_customers]]</f>
        <v>0.69062435485298024</v>
      </c>
      <c r="J326" s="2">
        <f>F325+Table1[[#This Row],[new_customers]]-Table1[[#This Row],[total_customers]]</f>
        <v>16</v>
      </c>
      <c r="K326" s="2">
        <f>Table1[[#This Row],[lost_customers]]/F325</f>
        <v>4.7324676861190809E-4</v>
      </c>
      <c r="L326" s="2">
        <f>1/Table1[[#This Row],[churn_rate]]</f>
        <v>2113.0625</v>
      </c>
      <c r="M326" s="2">
        <f>Table1[[#This Row],[ARPU]]*Table1[[#This Row],[average_lifespan]]</f>
        <v>1459.3324258265257</v>
      </c>
      <c r="N326" s="2">
        <f>Table1[[#This Row],[marketing_spend]]+Table1[[#This Row],[operating_expenses]]-Table1[[#This Row],[revenue]]</f>
        <v>-3233</v>
      </c>
      <c r="O326" s="2" t="str">
        <f>IF(Table1[[#This Row],[burn_rate]]&gt;0,100000/Table1[[#This Row],[burn_rate]],"0")</f>
        <v>0</v>
      </c>
      <c r="P326" s="2">
        <f>Table1[[#This Row],[LTV]]/Table1[[#This Row],[CAC]]</f>
        <v>50.56653390401943</v>
      </c>
    </row>
    <row r="327" spans="1:16" x14ac:dyDescent="0.3">
      <c r="A327" s="1">
        <v>46419</v>
      </c>
      <c r="B327" s="2">
        <v>28077</v>
      </c>
      <c r="C327" s="2">
        <v>3640</v>
      </c>
      <c r="D327" s="2">
        <v>9653</v>
      </c>
      <c r="E327" s="2">
        <v>156</v>
      </c>
      <c r="F327" s="2">
        <v>34033</v>
      </c>
      <c r="G327" s="3">
        <v>46419</v>
      </c>
      <c r="H327" s="2">
        <f>Table1[[#This Row],[marketing_spend]]/Table1[[#This Row],[new_customers]]</f>
        <v>23.333333333333332</v>
      </c>
      <c r="I327" s="2">
        <f>Table1[[#This Row],[revenue]]/Table1[[#This Row],[total_customers]]</f>
        <v>0.8249933887697235</v>
      </c>
      <c r="J327" s="2">
        <f>F326+Table1[[#This Row],[new_customers]]-Table1[[#This Row],[total_customers]]</f>
        <v>30</v>
      </c>
      <c r="K327" s="2">
        <f>Table1[[#This Row],[lost_customers]]/F326</f>
        <v>8.8477305571121011E-4</v>
      </c>
      <c r="L327" s="2">
        <f>1/Table1[[#This Row],[churn_rate]]</f>
        <v>1130.2333333333333</v>
      </c>
      <c r="M327" s="2">
        <f>Table1[[#This Row],[ARPU]]*Table1[[#This Row],[average_lifespan]]</f>
        <v>932.43502776716718</v>
      </c>
      <c r="N327" s="2">
        <f>Table1[[#This Row],[marketing_spend]]+Table1[[#This Row],[operating_expenses]]-Table1[[#This Row],[revenue]]</f>
        <v>-14784</v>
      </c>
      <c r="O327" s="2" t="str">
        <f>IF(Table1[[#This Row],[burn_rate]]&gt;0,100000/Table1[[#This Row],[burn_rate]],"0")</f>
        <v>0</v>
      </c>
      <c r="P327" s="2">
        <f>Table1[[#This Row],[LTV]]/Table1[[#This Row],[CAC]]</f>
        <v>39.961501190021451</v>
      </c>
    </row>
    <row r="328" spans="1:16" x14ac:dyDescent="0.3">
      <c r="A328" s="1">
        <v>46447</v>
      </c>
      <c r="B328" s="2">
        <v>18311</v>
      </c>
      <c r="C328" s="2">
        <v>4682</v>
      </c>
      <c r="D328" s="2">
        <v>10066</v>
      </c>
      <c r="E328" s="2">
        <v>196</v>
      </c>
      <c r="F328" s="2">
        <v>34205</v>
      </c>
      <c r="G328" s="3">
        <v>46447</v>
      </c>
      <c r="H328" s="2">
        <f>Table1[[#This Row],[marketing_spend]]/Table1[[#This Row],[new_customers]]</f>
        <v>23.887755102040817</v>
      </c>
      <c r="I328" s="2">
        <f>Table1[[#This Row],[revenue]]/Table1[[#This Row],[total_customers]]</f>
        <v>0.53533109194562201</v>
      </c>
      <c r="J328" s="2">
        <f>F327+Table1[[#This Row],[new_customers]]-Table1[[#This Row],[total_customers]]</f>
        <v>24</v>
      </c>
      <c r="K328" s="2">
        <f>Table1[[#This Row],[lost_customers]]/F327</f>
        <v>7.0519789615960981E-4</v>
      </c>
      <c r="L328" s="2">
        <f>1/Table1[[#This Row],[churn_rate]]</f>
        <v>1418.0416666666667</v>
      </c>
      <c r="M328" s="2">
        <f>Table1[[#This Row],[ARPU]]*Table1[[#This Row],[average_lifespan]]</f>
        <v>759.1217938410565</v>
      </c>
      <c r="N328" s="2">
        <f>Table1[[#This Row],[marketing_spend]]+Table1[[#This Row],[operating_expenses]]-Table1[[#This Row],[revenue]]</f>
        <v>-3563</v>
      </c>
      <c r="O328" s="2" t="str">
        <f>IF(Table1[[#This Row],[burn_rate]]&gt;0,100000/Table1[[#This Row],[burn_rate]],"0")</f>
        <v>0</v>
      </c>
      <c r="P328" s="2">
        <f>Table1[[#This Row],[LTV]]/Table1[[#This Row],[CAC]]</f>
        <v>31.778699614021161</v>
      </c>
    </row>
    <row r="329" spans="1:16" x14ac:dyDescent="0.3">
      <c r="A329" s="1">
        <v>46478</v>
      </c>
      <c r="B329" s="2">
        <v>27214</v>
      </c>
      <c r="C329" s="2">
        <v>2987</v>
      </c>
      <c r="D329" s="2">
        <v>8022</v>
      </c>
      <c r="E329" s="2">
        <v>186</v>
      </c>
      <c r="F329" s="2">
        <v>34365</v>
      </c>
      <c r="G329" s="3">
        <v>46478</v>
      </c>
      <c r="H329" s="2">
        <f>Table1[[#This Row],[marketing_spend]]/Table1[[#This Row],[new_customers]]</f>
        <v>16.059139784946236</v>
      </c>
      <c r="I329" s="2">
        <f>Table1[[#This Row],[revenue]]/Table1[[#This Row],[total_customers]]</f>
        <v>0.79191037392696062</v>
      </c>
      <c r="J329" s="2">
        <f>F328+Table1[[#This Row],[new_customers]]-Table1[[#This Row],[total_customers]]</f>
        <v>26</v>
      </c>
      <c r="K329" s="2">
        <f>Table1[[#This Row],[lost_customers]]/F328</f>
        <v>7.60122789065926E-4</v>
      </c>
      <c r="L329" s="2">
        <f>1/Table1[[#This Row],[churn_rate]]</f>
        <v>1315.5769230769231</v>
      </c>
      <c r="M329" s="2">
        <f>Table1[[#This Row],[ARPU]]*Table1[[#This Row],[average_lifespan]]</f>
        <v>1041.8190130835264</v>
      </c>
      <c r="N329" s="2">
        <f>Table1[[#This Row],[marketing_spend]]+Table1[[#This Row],[operating_expenses]]-Table1[[#This Row],[revenue]]</f>
        <v>-16205</v>
      </c>
      <c r="O329" s="2" t="str">
        <f>IF(Table1[[#This Row],[burn_rate]]&gt;0,100000/Table1[[#This Row],[burn_rate]],"0")</f>
        <v>0</v>
      </c>
      <c r="P329" s="2">
        <f>Table1[[#This Row],[LTV]]/Table1[[#This Row],[CAC]]</f>
        <v>64.873899040353507</v>
      </c>
    </row>
    <row r="330" spans="1:16" x14ac:dyDescent="0.3">
      <c r="A330" s="1">
        <v>46508</v>
      </c>
      <c r="B330" s="2">
        <v>24098</v>
      </c>
      <c r="C330" s="2">
        <v>3218</v>
      </c>
      <c r="D330" s="2">
        <v>10460</v>
      </c>
      <c r="E330" s="2">
        <v>149</v>
      </c>
      <c r="F330" s="2">
        <v>34490</v>
      </c>
      <c r="G330" s="3">
        <v>46508</v>
      </c>
      <c r="H330" s="2">
        <f>Table1[[#This Row],[marketing_spend]]/Table1[[#This Row],[new_customers]]</f>
        <v>21.597315436241612</v>
      </c>
      <c r="I330" s="2">
        <f>Table1[[#This Row],[revenue]]/Table1[[#This Row],[total_customers]]</f>
        <v>0.69869527399246156</v>
      </c>
      <c r="J330" s="2">
        <f>F329+Table1[[#This Row],[new_customers]]-Table1[[#This Row],[total_customers]]</f>
        <v>24</v>
      </c>
      <c r="K330" s="2">
        <f>Table1[[#This Row],[lost_customers]]/F329</f>
        <v>6.9838498472282848E-4</v>
      </c>
      <c r="L330" s="2">
        <f>1/Table1[[#This Row],[churn_rate]]</f>
        <v>1431.875</v>
      </c>
      <c r="M330" s="2">
        <f>Table1[[#This Row],[ARPU]]*Table1[[#This Row],[average_lifespan]]</f>
        <v>1000.4442954479559</v>
      </c>
      <c r="N330" s="2">
        <f>Table1[[#This Row],[marketing_spend]]+Table1[[#This Row],[operating_expenses]]-Table1[[#This Row],[revenue]]</f>
        <v>-10420</v>
      </c>
      <c r="O330" s="2" t="str">
        <f>IF(Table1[[#This Row],[burn_rate]]&gt;0,100000/Table1[[#This Row],[burn_rate]],"0")</f>
        <v>0</v>
      </c>
      <c r="P330" s="2">
        <f>Table1[[#This Row],[LTV]]/Table1[[#This Row],[CAC]]</f>
        <v>46.322622753805291</v>
      </c>
    </row>
    <row r="331" spans="1:16" x14ac:dyDescent="0.3">
      <c r="A331" s="1">
        <v>46539</v>
      </c>
      <c r="B331" s="2">
        <v>15177</v>
      </c>
      <c r="C331" s="2">
        <v>3355</v>
      </c>
      <c r="D331" s="2">
        <v>13926</v>
      </c>
      <c r="E331" s="2">
        <v>131</v>
      </c>
      <c r="F331" s="2">
        <v>34591</v>
      </c>
      <c r="G331" s="3">
        <v>46539</v>
      </c>
      <c r="H331" s="2">
        <f>Table1[[#This Row],[marketing_spend]]/Table1[[#This Row],[new_customers]]</f>
        <v>25.610687022900763</v>
      </c>
      <c r="I331" s="2">
        <f>Table1[[#This Row],[revenue]]/Table1[[#This Row],[total_customers]]</f>
        <v>0.43875574571420312</v>
      </c>
      <c r="J331" s="2">
        <f>F330+Table1[[#This Row],[new_customers]]-Table1[[#This Row],[total_customers]]</f>
        <v>30</v>
      </c>
      <c r="K331" s="2">
        <f>Table1[[#This Row],[lost_customers]]/F330</f>
        <v>8.6981733835894465E-4</v>
      </c>
      <c r="L331" s="2">
        <f>1/Table1[[#This Row],[churn_rate]]</f>
        <v>1149.6666666666667</v>
      </c>
      <c r="M331" s="2">
        <f>Table1[[#This Row],[ARPU]]*Table1[[#This Row],[average_lifespan]]</f>
        <v>504.42285565609552</v>
      </c>
      <c r="N331" s="2">
        <f>Table1[[#This Row],[marketing_spend]]+Table1[[#This Row],[operating_expenses]]-Table1[[#This Row],[revenue]]</f>
        <v>2104</v>
      </c>
      <c r="O331" s="2">
        <f>IF(Table1[[#This Row],[burn_rate]]&gt;0,100000/Table1[[#This Row],[burn_rate]],"0")</f>
        <v>47.528517110266158</v>
      </c>
      <c r="P331" s="2">
        <f>Table1[[#This Row],[LTV]]/Table1[[#This Row],[CAC]]</f>
        <v>19.695795556169454</v>
      </c>
    </row>
    <row r="332" spans="1:16" x14ac:dyDescent="0.3">
      <c r="A332" s="1">
        <v>46569</v>
      </c>
      <c r="B332" s="2">
        <v>24262</v>
      </c>
      <c r="C332" s="2">
        <v>6265</v>
      </c>
      <c r="D332" s="2">
        <v>14251</v>
      </c>
      <c r="E332" s="2">
        <v>192</v>
      </c>
      <c r="F332" s="2">
        <v>34768</v>
      </c>
      <c r="G332" s="3">
        <v>46569</v>
      </c>
      <c r="H332" s="2">
        <f>Table1[[#This Row],[marketing_spend]]/Table1[[#This Row],[new_customers]]</f>
        <v>32.630208333333336</v>
      </c>
      <c r="I332" s="2">
        <f>Table1[[#This Row],[revenue]]/Table1[[#This Row],[total_customers]]</f>
        <v>0.69782558674643347</v>
      </c>
      <c r="J332" s="2">
        <f>F331+Table1[[#This Row],[new_customers]]-Table1[[#This Row],[total_customers]]</f>
        <v>15</v>
      </c>
      <c r="K332" s="2">
        <f>Table1[[#This Row],[lost_customers]]/F331</f>
        <v>4.3363880778237113E-4</v>
      </c>
      <c r="L332" s="2">
        <f>1/Table1[[#This Row],[churn_rate]]</f>
        <v>2306.0666666666666</v>
      </c>
      <c r="M332" s="2">
        <f>Table1[[#This Row],[ARPU]]*Table1[[#This Row],[average_lifespan]]</f>
        <v>1609.2323247430586</v>
      </c>
      <c r="N332" s="2">
        <f>Table1[[#This Row],[marketing_spend]]+Table1[[#This Row],[operating_expenses]]-Table1[[#This Row],[revenue]]</f>
        <v>-3746</v>
      </c>
      <c r="O332" s="2" t="str">
        <f>IF(Table1[[#This Row],[burn_rate]]&gt;0,100000/Table1[[#This Row],[burn_rate]],"0")</f>
        <v>0</v>
      </c>
      <c r="P332" s="2">
        <f>Table1[[#This Row],[LTV]]/Table1[[#This Row],[CAC]]</f>
        <v>49.317255602660374</v>
      </c>
    </row>
    <row r="333" spans="1:16" x14ac:dyDescent="0.3">
      <c r="A333" s="1">
        <v>46600</v>
      </c>
      <c r="B333" s="2">
        <v>18308</v>
      </c>
      <c r="C333" s="2">
        <v>6616</v>
      </c>
      <c r="D333" s="2">
        <v>17496</v>
      </c>
      <c r="E333" s="2">
        <v>100</v>
      </c>
      <c r="F333" s="2">
        <v>34856</v>
      </c>
      <c r="G333" s="3">
        <v>46600</v>
      </c>
      <c r="H333" s="2">
        <f>Table1[[#This Row],[marketing_spend]]/Table1[[#This Row],[new_customers]]</f>
        <v>66.16</v>
      </c>
      <c r="I333" s="2">
        <f>Table1[[#This Row],[revenue]]/Table1[[#This Row],[total_customers]]</f>
        <v>0.52524672940096395</v>
      </c>
      <c r="J333" s="2">
        <f>F332+Table1[[#This Row],[new_customers]]-Table1[[#This Row],[total_customers]]</f>
        <v>12</v>
      </c>
      <c r="K333" s="2">
        <f>Table1[[#This Row],[lost_customers]]/F332</f>
        <v>3.4514496088357109E-4</v>
      </c>
      <c r="L333" s="2">
        <f>1/Table1[[#This Row],[churn_rate]]</f>
        <v>2897.3333333333335</v>
      </c>
      <c r="M333" s="2">
        <f>Table1[[#This Row],[ARPU]]*Table1[[#This Row],[average_lifespan]]</f>
        <v>1521.8148573177264</v>
      </c>
      <c r="N333" s="2">
        <f>Table1[[#This Row],[marketing_spend]]+Table1[[#This Row],[operating_expenses]]-Table1[[#This Row],[revenue]]</f>
        <v>5804</v>
      </c>
      <c r="O333" s="2">
        <f>IF(Table1[[#This Row],[burn_rate]]&gt;0,100000/Table1[[#This Row],[burn_rate]],"0")</f>
        <v>17.229496898690559</v>
      </c>
      <c r="P333" s="2">
        <f>Table1[[#This Row],[LTV]]/Table1[[#This Row],[CAC]]</f>
        <v>23.002038351235285</v>
      </c>
    </row>
    <row r="334" spans="1:16" x14ac:dyDescent="0.3">
      <c r="A334" s="1">
        <v>46631</v>
      </c>
      <c r="B334" s="2">
        <v>15949</v>
      </c>
      <c r="C334" s="2">
        <v>6135</v>
      </c>
      <c r="D334" s="2">
        <v>15295</v>
      </c>
      <c r="E334" s="2">
        <v>190</v>
      </c>
      <c r="F334" s="2">
        <v>35019</v>
      </c>
      <c r="G334" s="3">
        <v>46631</v>
      </c>
      <c r="H334" s="2">
        <f>Table1[[#This Row],[marketing_spend]]/Table1[[#This Row],[new_customers]]</f>
        <v>32.289473684210527</v>
      </c>
      <c r="I334" s="2">
        <f>Table1[[#This Row],[revenue]]/Table1[[#This Row],[total_customers]]</f>
        <v>0.4554384762557469</v>
      </c>
      <c r="J334" s="2">
        <f>F333+Table1[[#This Row],[new_customers]]-Table1[[#This Row],[total_customers]]</f>
        <v>27</v>
      </c>
      <c r="K334" s="2">
        <f>Table1[[#This Row],[lost_customers]]/F333</f>
        <v>7.7461556116593987E-4</v>
      </c>
      <c r="L334" s="2">
        <f>1/Table1[[#This Row],[churn_rate]]</f>
        <v>1290.962962962963</v>
      </c>
      <c r="M334" s="2">
        <f>Table1[[#This Row],[ARPU]]*Table1[[#This Row],[average_lifespan]]</f>
        <v>587.9542047544561</v>
      </c>
      <c r="N334" s="2">
        <f>Table1[[#This Row],[marketing_spend]]+Table1[[#This Row],[operating_expenses]]-Table1[[#This Row],[revenue]]</f>
        <v>5481</v>
      </c>
      <c r="O334" s="2">
        <f>IF(Table1[[#This Row],[burn_rate]]&gt;0,100000/Table1[[#This Row],[burn_rate]],"0")</f>
        <v>18.244845831052729</v>
      </c>
      <c r="P334" s="2">
        <f>Table1[[#This Row],[LTV]]/Table1[[#This Row],[CAC]]</f>
        <v>18.208850676992121</v>
      </c>
    </row>
    <row r="335" spans="1:16" x14ac:dyDescent="0.3">
      <c r="A335" s="1">
        <v>46661</v>
      </c>
      <c r="B335" s="2">
        <v>29222</v>
      </c>
      <c r="C335" s="2">
        <v>3560</v>
      </c>
      <c r="D335" s="2">
        <v>11300</v>
      </c>
      <c r="E335" s="2">
        <v>132</v>
      </c>
      <c r="F335" s="2">
        <v>35141</v>
      </c>
      <c r="G335" s="3">
        <v>46661</v>
      </c>
      <c r="H335" s="2">
        <f>Table1[[#This Row],[marketing_spend]]/Table1[[#This Row],[new_customers]]</f>
        <v>26.969696969696969</v>
      </c>
      <c r="I335" s="2">
        <f>Table1[[#This Row],[revenue]]/Table1[[#This Row],[total_customers]]</f>
        <v>0.83156426965652652</v>
      </c>
      <c r="J335" s="2">
        <f>F334+Table1[[#This Row],[new_customers]]-Table1[[#This Row],[total_customers]]</f>
        <v>10</v>
      </c>
      <c r="K335" s="2">
        <f>Table1[[#This Row],[lost_customers]]/F334</f>
        <v>2.8555926782603729E-4</v>
      </c>
      <c r="L335" s="2">
        <f>1/Table1[[#This Row],[churn_rate]]</f>
        <v>3501.9</v>
      </c>
      <c r="M335" s="2">
        <f>Table1[[#This Row],[ARPU]]*Table1[[#This Row],[average_lifespan]]</f>
        <v>2912.0549159101902</v>
      </c>
      <c r="N335" s="2">
        <f>Table1[[#This Row],[marketing_spend]]+Table1[[#This Row],[operating_expenses]]-Table1[[#This Row],[revenue]]</f>
        <v>-14362</v>
      </c>
      <c r="O335" s="2" t="str">
        <f>IF(Table1[[#This Row],[burn_rate]]&gt;0,100000/Table1[[#This Row],[burn_rate]],"0")</f>
        <v>0</v>
      </c>
      <c r="P335" s="2">
        <f>Table1[[#This Row],[LTV]]/Table1[[#This Row],[CAC]]</f>
        <v>107.9750699157711</v>
      </c>
    </row>
    <row r="336" spans="1:16" x14ac:dyDescent="0.3">
      <c r="A336" s="1">
        <v>46692</v>
      </c>
      <c r="B336" s="2">
        <v>11150</v>
      </c>
      <c r="C336" s="2">
        <v>3418</v>
      </c>
      <c r="D336" s="2">
        <v>14279</v>
      </c>
      <c r="E336" s="2">
        <v>161</v>
      </c>
      <c r="F336" s="2">
        <v>35272</v>
      </c>
      <c r="G336" s="3">
        <v>46692</v>
      </c>
      <c r="H336" s="2">
        <f>Table1[[#This Row],[marketing_spend]]/Table1[[#This Row],[new_customers]]</f>
        <v>21.229813664596275</v>
      </c>
      <c r="I336" s="2">
        <f>Table1[[#This Row],[revenue]]/Table1[[#This Row],[total_customers]]</f>
        <v>0.31611476525289184</v>
      </c>
      <c r="J336" s="2">
        <f>F335+Table1[[#This Row],[new_customers]]-Table1[[#This Row],[total_customers]]</f>
        <v>30</v>
      </c>
      <c r="K336" s="2">
        <f>Table1[[#This Row],[lost_customers]]/F335</f>
        <v>8.5370365100594743E-4</v>
      </c>
      <c r="L336" s="2">
        <f>1/Table1[[#This Row],[churn_rate]]</f>
        <v>1171.3666666666668</v>
      </c>
      <c r="M336" s="2">
        <f>Table1[[#This Row],[ARPU]]*Table1[[#This Row],[average_lifespan]]</f>
        <v>370.28629885839575</v>
      </c>
      <c r="N336" s="2">
        <f>Table1[[#This Row],[marketing_spend]]+Table1[[#This Row],[operating_expenses]]-Table1[[#This Row],[revenue]]</f>
        <v>6547</v>
      </c>
      <c r="O336" s="2">
        <f>IF(Table1[[#This Row],[burn_rate]]&gt;0,100000/Table1[[#This Row],[burn_rate]],"0")</f>
        <v>15.27417137620284</v>
      </c>
      <c r="P336" s="2">
        <f>Table1[[#This Row],[LTV]]/Table1[[#This Row],[CAC]]</f>
        <v>17.441806353482068</v>
      </c>
    </row>
    <row r="337" spans="1:16" x14ac:dyDescent="0.3">
      <c r="A337" s="1">
        <v>46722</v>
      </c>
      <c r="B337" s="2">
        <v>11931</v>
      </c>
      <c r="C337" s="2">
        <v>2954</v>
      </c>
      <c r="D337" s="2">
        <v>16553</v>
      </c>
      <c r="E337" s="2">
        <v>105</v>
      </c>
      <c r="F337" s="2">
        <v>35364</v>
      </c>
      <c r="G337" s="3">
        <v>46722</v>
      </c>
      <c r="H337" s="2">
        <f>Table1[[#This Row],[marketing_spend]]/Table1[[#This Row],[new_customers]]</f>
        <v>28.133333333333333</v>
      </c>
      <c r="I337" s="2">
        <f>Table1[[#This Row],[revenue]]/Table1[[#This Row],[total_customers]]</f>
        <v>0.33737699355276551</v>
      </c>
      <c r="J337" s="2">
        <f>F336+Table1[[#This Row],[new_customers]]-Table1[[#This Row],[total_customers]]</f>
        <v>13</v>
      </c>
      <c r="K337" s="2">
        <f>Table1[[#This Row],[lost_customers]]/F336</f>
        <v>3.6856430029485142E-4</v>
      </c>
      <c r="L337" s="2">
        <f>1/Table1[[#This Row],[churn_rate]]</f>
        <v>2713.2307692307695</v>
      </c>
      <c r="M337" s="2">
        <f>Table1[[#This Row],[ARPU]]*Table1[[#This Row],[average_lifespan]]</f>
        <v>915.38163973793439</v>
      </c>
      <c r="N337" s="2">
        <f>Table1[[#This Row],[marketing_spend]]+Table1[[#This Row],[operating_expenses]]-Table1[[#This Row],[revenue]]</f>
        <v>7576</v>
      </c>
      <c r="O337" s="2">
        <f>IF(Table1[[#This Row],[burn_rate]]&gt;0,100000/Table1[[#This Row],[burn_rate]],"0")</f>
        <v>13.199577613516368</v>
      </c>
      <c r="P337" s="2">
        <f>Table1[[#This Row],[LTV]]/Table1[[#This Row],[CAC]]</f>
        <v>32.537262075992928</v>
      </c>
    </row>
    <row r="338" spans="1:16" x14ac:dyDescent="0.3">
      <c r="A338" s="1">
        <v>46753</v>
      </c>
      <c r="B338" s="2">
        <v>19204</v>
      </c>
      <c r="C338" s="2">
        <v>2983</v>
      </c>
      <c r="D338" s="2">
        <v>15353</v>
      </c>
      <c r="E338" s="2">
        <v>194</v>
      </c>
      <c r="F338" s="2">
        <v>35529</v>
      </c>
      <c r="G338" s="3">
        <v>46753</v>
      </c>
      <c r="H338" s="2">
        <f>Table1[[#This Row],[marketing_spend]]/Table1[[#This Row],[new_customers]]</f>
        <v>15.376288659793815</v>
      </c>
      <c r="I338" s="2">
        <f>Table1[[#This Row],[revenue]]/Table1[[#This Row],[total_customers]]</f>
        <v>0.54051619803540774</v>
      </c>
      <c r="J338" s="2">
        <f>F337+Table1[[#This Row],[new_customers]]-Table1[[#This Row],[total_customers]]</f>
        <v>29</v>
      </c>
      <c r="K338" s="2">
        <f>Table1[[#This Row],[lost_customers]]/F337</f>
        <v>8.2004298156317156E-4</v>
      </c>
      <c r="L338" s="2">
        <f>1/Table1[[#This Row],[churn_rate]]</f>
        <v>1219.4482758620691</v>
      </c>
      <c r="M338" s="2">
        <f>Table1[[#This Row],[ARPU]]*Table1[[#This Row],[average_lifespan]]</f>
        <v>659.13154576979866</v>
      </c>
      <c r="N338" s="2">
        <f>Table1[[#This Row],[marketing_spend]]+Table1[[#This Row],[operating_expenses]]-Table1[[#This Row],[revenue]]</f>
        <v>-868</v>
      </c>
      <c r="O338" s="2" t="str">
        <f>IF(Table1[[#This Row],[burn_rate]]&gt;0,100000/Table1[[#This Row],[burn_rate]],"0")</f>
        <v>0</v>
      </c>
      <c r="P338" s="2">
        <f>Table1[[#This Row],[LTV]]/Table1[[#This Row],[CAC]]</f>
        <v>42.86675155190779</v>
      </c>
    </row>
    <row r="339" spans="1:16" x14ac:dyDescent="0.3">
      <c r="A339" s="1">
        <v>46784</v>
      </c>
      <c r="B339" s="2">
        <v>28048</v>
      </c>
      <c r="C339" s="2">
        <v>2974</v>
      </c>
      <c r="D339" s="2">
        <v>11727</v>
      </c>
      <c r="E339" s="2">
        <v>109</v>
      </c>
      <c r="F339" s="2">
        <v>35608</v>
      </c>
      <c r="G339" s="3">
        <v>46784</v>
      </c>
      <c r="H339" s="2">
        <f>Table1[[#This Row],[marketing_spend]]/Table1[[#This Row],[new_customers]]</f>
        <v>27.284403669724771</v>
      </c>
      <c r="I339" s="2">
        <f>Table1[[#This Row],[revenue]]/Table1[[#This Row],[total_customers]]</f>
        <v>0.78768815996405306</v>
      </c>
      <c r="J339" s="2">
        <f>F338+Table1[[#This Row],[new_customers]]-Table1[[#This Row],[total_customers]]</f>
        <v>30</v>
      </c>
      <c r="K339" s="2">
        <f>Table1[[#This Row],[lost_customers]]/F338</f>
        <v>8.4438064679557548E-4</v>
      </c>
      <c r="L339" s="2">
        <f>1/Table1[[#This Row],[churn_rate]]</f>
        <v>1184.3</v>
      </c>
      <c r="M339" s="2">
        <f>Table1[[#This Row],[ARPU]]*Table1[[#This Row],[average_lifespan]]</f>
        <v>932.85908784542801</v>
      </c>
      <c r="N339" s="2">
        <f>Table1[[#This Row],[marketing_spend]]+Table1[[#This Row],[operating_expenses]]-Table1[[#This Row],[revenue]]</f>
        <v>-13347</v>
      </c>
      <c r="O339" s="2" t="str">
        <f>IF(Table1[[#This Row],[burn_rate]]&gt;0,100000/Table1[[#This Row],[burn_rate]],"0")</f>
        <v>0</v>
      </c>
      <c r="P339" s="2">
        <f>Table1[[#This Row],[LTV]]/Table1[[#This Row],[CAC]]</f>
        <v>34.190195216930618</v>
      </c>
    </row>
    <row r="340" spans="1:16" x14ac:dyDescent="0.3">
      <c r="A340" s="1">
        <v>46813</v>
      </c>
      <c r="B340" s="2">
        <v>11081</v>
      </c>
      <c r="C340" s="2">
        <v>6133</v>
      </c>
      <c r="D340" s="2">
        <v>14272</v>
      </c>
      <c r="E340" s="2">
        <v>169</v>
      </c>
      <c r="F340" s="2">
        <v>35765</v>
      </c>
      <c r="G340" s="3">
        <v>46813</v>
      </c>
      <c r="H340" s="2">
        <f>Table1[[#This Row],[marketing_spend]]/Table1[[#This Row],[new_customers]]</f>
        <v>36.289940828402365</v>
      </c>
      <c r="I340" s="2">
        <f>Table1[[#This Row],[revenue]]/Table1[[#This Row],[total_customers]]</f>
        <v>0.30982804417726828</v>
      </c>
      <c r="J340" s="2">
        <f>F339+Table1[[#This Row],[new_customers]]-Table1[[#This Row],[total_customers]]</f>
        <v>12</v>
      </c>
      <c r="K340" s="2">
        <f>Table1[[#This Row],[lost_customers]]/F339</f>
        <v>3.3700292069197934E-4</v>
      </c>
      <c r="L340" s="2">
        <f>1/Table1[[#This Row],[churn_rate]]</f>
        <v>2967.333333333333</v>
      </c>
      <c r="M340" s="2">
        <f>Table1[[#This Row],[ARPU]]*Table1[[#This Row],[average_lifespan]]</f>
        <v>919.3630830886807</v>
      </c>
      <c r="N340" s="2">
        <f>Table1[[#This Row],[marketing_spend]]+Table1[[#This Row],[operating_expenses]]-Table1[[#This Row],[revenue]]</f>
        <v>9324</v>
      </c>
      <c r="O340" s="2">
        <f>IF(Table1[[#This Row],[burn_rate]]&gt;0,100000/Table1[[#This Row],[burn_rate]],"0")</f>
        <v>10.725010725010724</v>
      </c>
      <c r="P340" s="2">
        <f>Table1[[#This Row],[LTV]]/Table1[[#This Row],[CAC]]</f>
        <v>25.333827008313555</v>
      </c>
    </row>
    <row r="341" spans="1:16" x14ac:dyDescent="0.3">
      <c r="A341" s="1">
        <v>46844</v>
      </c>
      <c r="B341" s="2">
        <v>26896</v>
      </c>
      <c r="C341" s="2">
        <v>5972</v>
      </c>
      <c r="D341" s="2">
        <v>13995</v>
      </c>
      <c r="E341" s="2">
        <v>187</v>
      </c>
      <c r="F341" s="2">
        <v>35928</v>
      </c>
      <c r="G341" s="3">
        <v>46844</v>
      </c>
      <c r="H341" s="2">
        <f>Table1[[#This Row],[marketing_spend]]/Table1[[#This Row],[new_customers]]</f>
        <v>31.935828877005349</v>
      </c>
      <c r="I341" s="2">
        <f>Table1[[#This Row],[revenue]]/Table1[[#This Row],[total_customers]]</f>
        <v>0.74860832776664443</v>
      </c>
      <c r="J341" s="2">
        <f>F340+Table1[[#This Row],[new_customers]]-Table1[[#This Row],[total_customers]]</f>
        <v>24</v>
      </c>
      <c r="K341" s="2">
        <f>Table1[[#This Row],[lost_customers]]/F340</f>
        <v>6.7104711309939891E-4</v>
      </c>
      <c r="L341" s="2">
        <f>1/Table1[[#This Row],[churn_rate]]</f>
        <v>1490.2083333333333</v>
      </c>
      <c r="M341" s="2">
        <f>Table1[[#This Row],[ARPU]]*Table1[[#This Row],[average_lifespan]]</f>
        <v>1115.5823684405848</v>
      </c>
      <c r="N341" s="2">
        <f>Table1[[#This Row],[marketing_spend]]+Table1[[#This Row],[operating_expenses]]-Table1[[#This Row],[revenue]]</f>
        <v>-6929</v>
      </c>
      <c r="O341" s="2" t="str">
        <f>IF(Table1[[#This Row],[burn_rate]]&gt;0,100000/Table1[[#This Row],[burn_rate]],"0")</f>
        <v>0</v>
      </c>
      <c r="P341" s="2">
        <f>Table1[[#This Row],[LTV]]/Table1[[#This Row],[CAC]]</f>
        <v>34.931999815537395</v>
      </c>
    </row>
    <row r="342" spans="1:16" x14ac:dyDescent="0.3">
      <c r="A342" s="1">
        <v>46874</v>
      </c>
      <c r="B342" s="2">
        <v>23407</v>
      </c>
      <c r="C342" s="2">
        <v>2913</v>
      </c>
      <c r="D342" s="2">
        <v>17476</v>
      </c>
      <c r="E342" s="2">
        <v>72</v>
      </c>
      <c r="F342" s="2">
        <v>35990</v>
      </c>
      <c r="G342" s="3">
        <v>46874</v>
      </c>
      <c r="H342" s="2">
        <f>Table1[[#This Row],[marketing_spend]]/Table1[[#This Row],[new_customers]]</f>
        <v>40.458333333333336</v>
      </c>
      <c r="I342" s="2">
        <f>Table1[[#This Row],[revenue]]/Table1[[#This Row],[total_customers]]</f>
        <v>0.65037510419560984</v>
      </c>
      <c r="J342" s="2">
        <f>F341+Table1[[#This Row],[new_customers]]-Table1[[#This Row],[total_customers]]</f>
        <v>10</v>
      </c>
      <c r="K342" s="2">
        <f>Table1[[#This Row],[lost_customers]]/F341</f>
        <v>2.7833444667111999E-4</v>
      </c>
      <c r="L342" s="2">
        <f>1/Table1[[#This Row],[churn_rate]]</f>
        <v>3592.8</v>
      </c>
      <c r="M342" s="2">
        <f>Table1[[#This Row],[ARPU]]*Table1[[#This Row],[average_lifespan]]</f>
        <v>2336.667674353987</v>
      </c>
      <c r="N342" s="2">
        <f>Table1[[#This Row],[marketing_spend]]+Table1[[#This Row],[operating_expenses]]-Table1[[#This Row],[revenue]]</f>
        <v>-3018</v>
      </c>
      <c r="O342" s="2" t="str">
        <f>IF(Table1[[#This Row],[burn_rate]]&gt;0,100000/Table1[[#This Row],[burn_rate]],"0")</f>
        <v>0</v>
      </c>
      <c r="P342" s="2">
        <f>Table1[[#This Row],[LTV]]/Table1[[#This Row],[CAC]]</f>
        <v>57.754916770850343</v>
      </c>
    </row>
    <row r="343" spans="1:16" x14ac:dyDescent="0.3">
      <c r="A343" s="1">
        <v>46905</v>
      </c>
      <c r="B343" s="2">
        <v>17805</v>
      </c>
      <c r="C343" s="2">
        <v>6549</v>
      </c>
      <c r="D343" s="2">
        <v>8514</v>
      </c>
      <c r="E343" s="2">
        <v>198</v>
      </c>
      <c r="F343" s="2">
        <v>36158</v>
      </c>
      <c r="G343" s="3">
        <v>46905</v>
      </c>
      <c r="H343" s="2">
        <f>Table1[[#This Row],[marketing_spend]]/Table1[[#This Row],[new_customers]]</f>
        <v>33.075757575757578</v>
      </c>
      <c r="I343" s="2">
        <f>Table1[[#This Row],[revenue]]/Table1[[#This Row],[total_customers]]</f>
        <v>0.4924221472426572</v>
      </c>
      <c r="J343" s="2">
        <f>F342+Table1[[#This Row],[new_customers]]-Table1[[#This Row],[total_customers]]</f>
        <v>30</v>
      </c>
      <c r="K343" s="2">
        <f>Table1[[#This Row],[lost_customers]]/F342</f>
        <v>8.3356487913309257E-4</v>
      </c>
      <c r="L343" s="2">
        <f>1/Table1[[#This Row],[churn_rate]]</f>
        <v>1199.6666666666665</v>
      </c>
      <c r="M343" s="2">
        <f>Table1[[#This Row],[ARPU]]*Table1[[#This Row],[average_lifespan]]</f>
        <v>590.74243597544103</v>
      </c>
      <c r="N343" s="2">
        <f>Table1[[#This Row],[marketing_spend]]+Table1[[#This Row],[operating_expenses]]-Table1[[#This Row],[revenue]]</f>
        <v>-2742</v>
      </c>
      <c r="O343" s="2" t="str">
        <f>IF(Table1[[#This Row],[burn_rate]]&gt;0,100000/Table1[[#This Row],[burn_rate]],"0")</f>
        <v>0</v>
      </c>
      <c r="P343" s="2">
        <f>Table1[[#This Row],[LTV]]/Table1[[#This Row],[CAC]]</f>
        <v>17.860284367557995</v>
      </c>
    </row>
    <row r="344" spans="1:16" x14ac:dyDescent="0.3">
      <c r="A344" s="1">
        <v>46935</v>
      </c>
      <c r="B344" s="2">
        <v>15237</v>
      </c>
      <c r="C344" s="2">
        <v>2036</v>
      </c>
      <c r="D344" s="2">
        <v>8448</v>
      </c>
      <c r="E344" s="2">
        <v>62</v>
      </c>
      <c r="F344" s="2">
        <v>36208</v>
      </c>
      <c r="G344" s="3">
        <v>46935</v>
      </c>
      <c r="H344" s="2">
        <f>Table1[[#This Row],[marketing_spend]]/Table1[[#This Row],[new_customers]]</f>
        <v>32.838709677419352</v>
      </c>
      <c r="I344" s="2">
        <f>Table1[[#This Row],[revenue]]/Table1[[#This Row],[total_customers]]</f>
        <v>0.42081860362350859</v>
      </c>
      <c r="J344" s="2">
        <f>F343+Table1[[#This Row],[new_customers]]-Table1[[#This Row],[total_customers]]</f>
        <v>12</v>
      </c>
      <c r="K344" s="2">
        <f>Table1[[#This Row],[lost_customers]]/F343</f>
        <v>3.3187676309530395E-4</v>
      </c>
      <c r="L344" s="2">
        <f>1/Table1[[#This Row],[churn_rate]]</f>
        <v>3013.1666666666665</v>
      </c>
      <c r="M344" s="2">
        <f>Table1[[#This Row],[ARPU]]*Table1[[#This Row],[average_lifespan]]</f>
        <v>1267.9965891515685</v>
      </c>
      <c r="N344" s="2">
        <f>Table1[[#This Row],[marketing_spend]]+Table1[[#This Row],[operating_expenses]]-Table1[[#This Row],[revenue]]</f>
        <v>-4753</v>
      </c>
      <c r="O344" s="2" t="str">
        <f>IF(Table1[[#This Row],[burn_rate]]&gt;0,100000/Table1[[#This Row],[burn_rate]],"0")</f>
        <v>0</v>
      </c>
      <c r="P344" s="2">
        <f>Table1[[#This Row],[LTV]]/Table1[[#This Row],[CAC]]</f>
        <v>38.612862734478021</v>
      </c>
    </row>
    <row r="345" spans="1:16" x14ac:dyDescent="0.3">
      <c r="A345" s="1">
        <v>46966</v>
      </c>
      <c r="B345" s="2">
        <v>26943</v>
      </c>
      <c r="C345" s="2">
        <v>5387</v>
      </c>
      <c r="D345" s="2">
        <v>14019</v>
      </c>
      <c r="E345" s="2">
        <v>150</v>
      </c>
      <c r="F345" s="2">
        <v>36328</v>
      </c>
      <c r="G345" s="3">
        <v>46966</v>
      </c>
      <c r="H345" s="2">
        <f>Table1[[#This Row],[marketing_spend]]/Table1[[#This Row],[new_customers]]</f>
        <v>35.913333333333334</v>
      </c>
      <c r="I345" s="2">
        <f>Table1[[#This Row],[revenue]]/Table1[[#This Row],[total_customers]]</f>
        <v>0.74165932613961683</v>
      </c>
      <c r="J345" s="2">
        <f>F344+Table1[[#This Row],[new_customers]]-Table1[[#This Row],[total_customers]]</f>
        <v>30</v>
      </c>
      <c r="K345" s="2">
        <f>Table1[[#This Row],[lost_customers]]/F344</f>
        <v>8.2854617764030046E-4</v>
      </c>
      <c r="L345" s="2">
        <f>1/Table1[[#This Row],[churn_rate]]</f>
        <v>1206.9333333333334</v>
      </c>
      <c r="M345" s="2">
        <f>Table1[[#This Row],[ARPU]]*Table1[[#This Row],[average_lifespan]]</f>
        <v>895.13336269544163</v>
      </c>
      <c r="N345" s="2">
        <f>Table1[[#This Row],[marketing_spend]]+Table1[[#This Row],[operating_expenses]]-Table1[[#This Row],[revenue]]</f>
        <v>-7537</v>
      </c>
      <c r="O345" s="2" t="str">
        <f>IF(Table1[[#This Row],[burn_rate]]&gt;0,100000/Table1[[#This Row],[burn_rate]],"0")</f>
        <v>0</v>
      </c>
      <c r="P345" s="2">
        <f>Table1[[#This Row],[LTV]]/Table1[[#This Row],[CAC]]</f>
        <v>24.924819826307079</v>
      </c>
    </row>
    <row r="346" spans="1:16" x14ac:dyDescent="0.3">
      <c r="A346" s="1">
        <v>46997</v>
      </c>
      <c r="B346" s="2">
        <v>22775</v>
      </c>
      <c r="C346" s="2">
        <v>3711</v>
      </c>
      <c r="D346" s="2">
        <v>13343</v>
      </c>
      <c r="E346" s="2">
        <v>73</v>
      </c>
      <c r="F346" s="2">
        <v>36377</v>
      </c>
      <c r="G346" s="3">
        <v>46997</v>
      </c>
      <c r="H346" s="2">
        <f>Table1[[#This Row],[marketing_spend]]/Table1[[#This Row],[new_customers]]</f>
        <v>50.835616438356162</v>
      </c>
      <c r="I346" s="2">
        <f>Table1[[#This Row],[revenue]]/Table1[[#This Row],[total_customers]]</f>
        <v>0.62608241471259307</v>
      </c>
      <c r="J346" s="2">
        <f>F345+Table1[[#This Row],[new_customers]]-Table1[[#This Row],[total_customers]]</f>
        <v>24</v>
      </c>
      <c r="K346" s="2">
        <f>Table1[[#This Row],[lost_customers]]/F345</f>
        <v>6.6064743448579607E-4</v>
      </c>
      <c r="L346" s="2">
        <f>1/Table1[[#This Row],[churn_rate]]</f>
        <v>1513.6666666666667</v>
      </c>
      <c r="M346" s="2">
        <f>Table1[[#This Row],[ARPU]]*Table1[[#This Row],[average_lifespan]]</f>
        <v>947.68008173662838</v>
      </c>
      <c r="N346" s="2">
        <f>Table1[[#This Row],[marketing_spend]]+Table1[[#This Row],[operating_expenses]]-Table1[[#This Row],[revenue]]</f>
        <v>-5721</v>
      </c>
      <c r="O346" s="2" t="str">
        <f>IF(Table1[[#This Row],[burn_rate]]&gt;0,100000/Table1[[#This Row],[burn_rate]],"0")</f>
        <v>0</v>
      </c>
      <c r="P346" s="2">
        <f>Table1[[#This Row],[LTV]]/Table1[[#This Row],[CAC]]</f>
        <v>18.642049573369409</v>
      </c>
    </row>
    <row r="347" spans="1:16" x14ac:dyDescent="0.3">
      <c r="A347" s="1">
        <v>47027</v>
      </c>
      <c r="B347" s="2">
        <v>26244</v>
      </c>
      <c r="C347" s="2">
        <v>5020</v>
      </c>
      <c r="D347" s="2">
        <v>18047</v>
      </c>
      <c r="E347" s="2">
        <v>157</v>
      </c>
      <c r="F347" s="2">
        <v>36523</v>
      </c>
      <c r="G347" s="3">
        <v>47027</v>
      </c>
      <c r="H347" s="2">
        <f>Table1[[#This Row],[marketing_spend]]/Table1[[#This Row],[new_customers]]</f>
        <v>31.97452229299363</v>
      </c>
      <c r="I347" s="2">
        <f>Table1[[#This Row],[revenue]]/Table1[[#This Row],[total_customers]]</f>
        <v>0.71856090682583573</v>
      </c>
      <c r="J347" s="2">
        <f>F346+Table1[[#This Row],[new_customers]]-Table1[[#This Row],[total_customers]]</f>
        <v>11</v>
      </c>
      <c r="K347" s="2">
        <f>Table1[[#This Row],[lost_customers]]/F346</f>
        <v>3.0238887208950711E-4</v>
      </c>
      <c r="L347" s="2">
        <f>1/Table1[[#This Row],[churn_rate]]</f>
        <v>3307</v>
      </c>
      <c r="M347" s="2">
        <f>Table1[[#This Row],[ARPU]]*Table1[[#This Row],[average_lifespan]]</f>
        <v>2376.2809188730389</v>
      </c>
      <c r="N347" s="2">
        <f>Table1[[#This Row],[marketing_spend]]+Table1[[#This Row],[operating_expenses]]-Table1[[#This Row],[revenue]]</f>
        <v>-3177</v>
      </c>
      <c r="O347" s="2" t="str">
        <f>IF(Table1[[#This Row],[burn_rate]]&gt;0,100000/Table1[[#This Row],[burn_rate]],"0")</f>
        <v>0</v>
      </c>
      <c r="P347" s="2">
        <f>Table1[[#This Row],[LTV]]/Table1[[#This Row],[CAC]]</f>
        <v>74.317949056387874</v>
      </c>
    </row>
    <row r="348" spans="1:16" x14ac:dyDescent="0.3">
      <c r="A348" s="1">
        <v>47058</v>
      </c>
      <c r="B348" s="2">
        <v>23184</v>
      </c>
      <c r="C348" s="2">
        <v>2795</v>
      </c>
      <c r="D348" s="2">
        <v>16033</v>
      </c>
      <c r="E348" s="2">
        <v>60</v>
      </c>
      <c r="F348" s="2">
        <v>36567</v>
      </c>
      <c r="G348" s="3">
        <v>47058</v>
      </c>
      <c r="H348" s="2">
        <f>Table1[[#This Row],[marketing_spend]]/Table1[[#This Row],[new_customers]]</f>
        <v>46.583333333333336</v>
      </c>
      <c r="I348" s="2">
        <f>Table1[[#This Row],[revenue]]/Table1[[#This Row],[total_customers]]</f>
        <v>0.6340142751661334</v>
      </c>
      <c r="J348" s="2">
        <f>F347+Table1[[#This Row],[new_customers]]-Table1[[#This Row],[total_customers]]</f>
        <v>16</v>
      </c>
      <c r="K348" s="2">
        <f>Table1[[#This Row],[lost_customers]]/F347</f>
        <v>4.3808011390082961E-4</v>
      </c>
      <c r="L348" s="2">
        <f>1/Table1[[#This Row],[churn_rate]]</f>
        <v>2282.6875</v>
      </c>
      <c r="M348" s="2">
        <f>Table1[[#This Row],[ARPU]]*Table1[[#This Row],[average_lifespan]]</f>
        <v>1447.2564607432932</v>
      </c>
      <c r="N348" s="2">
        <f>Table1[[#This Row],[marketing_spend]]+Table1[[#This Row],[operating_expenses]]-Table1[[#This Row],[revenue]]</f>
        <v>-4356</v>
      </c>
      <c r="O348" s="2" t="str">
        <f>IF(Table1[[#This Row],[burn_rate]]&gt;0,100000/Table1[[#This Row],[burn_rate]],"0")</f>
        <v>0</v>
      </c>
      <c r="P348" s="2">
        <f>Table1[[#This Row],[LTV]]/Table1[[#This Row],[CAC]]</f>
        <v>31.068117225258529</v>
      </c>
    </row>
    <row r="349" spans="1:16" x14ac:dyDescent="0.3">
      <c r="A349" s="1">
        <v>47088</v>
      </c>
      <c r="B349" s="2">
        <v>13343</v>
      </c>
      <c r="C349" s="2">
        <v>6036</v>
      </c>
      <c r="D349" s="2">
        <v>19754</v>
      </c>
      <c r="E349" s="2">
        <v>66</v>
      </c>
      <c r="F349" s="2">
        <v>36616</v>
      </c>
      <c r="G349" s="3">
        <v>47088</v>
      </c>
      <c r="H349" s="2">
        <f>Table1[[#This Row],[marketing_spend]]/Table1[[#This Row],[new_customers]]</f>
        <v>91.454545454545453</v>
      </c>
      <c r="I349" s="2">
        <f>Table1[[#This Row],[revenue]]/Table1[[#This Row],[total_customers]]</f>
        <v>0.36440353943631199</v>
      </c>
      <c r="J349" s="2">
        <f>F348+Table1[[#This Row],[new_customers]]-Table1[[#This Row],[total_customers]]</f>
        <v>17</v>
      </c>
      <c r="K349" s="2">
        <f>Table1[[#This Row],[lost_customers]]/F348</f>
        <v>4.6490004649000463E-4</v>
      </c>
      <c r="L349" s="2">
        <f>1/Table1[[#This Row],[churn_rate]]</f>
        <v>2151</v>
      </c>
      <c r="M349" s="2">
        <f>Table1[[#This Row],[ARPU]]*Table1[[#This Row],[average_lifespan]]</f>
        <v>783.83201332750707</v>
      </c>
      <c r="N349" s="2">
        <f>Table1[[#This Row],[marketing_spend]]+Table1[[#This Row],[operating_expenses]]-Table1[[#This Row],[revenue]]</f>
        <v>12447</v>
      </c>
      <c r="O349" s="2">
        <f>IF(Table1[[#This Row],[burn_rate]]&gt;0,100000/Table1[[#This Row],[burn_rate]],"0")</f>
        <v>8.0340644331967539</v>
      </c>
      <c r="P349" s="2">
        <f>Table1[[#This Row],[LTV]]/Table1[[#This Row],[CAC]]</f>
        <v>8.5707277799230397</v>
      </c>
    </row>
    <row r="350" spans="1:16" x14ac:dyDescent="0.3">
      <c r="A350" s="1">
        <v>47119</v>
      </c>
      <c r="B350" s="2">
        <v>23500</v>
      </c>
      <c r="C350" s="2">
        <v>6688</v>
      </c>
      <c r="D350" s="2">
        <v>10520</v>
      </c>
      <c r="E350" s="2">
        <v>74</v>
      </c>
      <c r="F350" s="2">
        <v>36663</v>
      </c>
      <c r="G350" s="3">
        <v>47119</v>
      </c>
      <c r="H350" s="2">
        <f>Table1[[#This Row],[marketing_spend]]/Table1[[#This Row],[new_customers]]</f>
        <v>90.378378378378372</v>
      </c>
      <c r="I350" s="2">
        <f>Table1[[#This Row],[revenue]]/Table1[[#This Row],[total_customers]]</f>
        <v>0.64097318822791371</v>
      </c>
      <c r="J350" s="2">
        <f>F349+Table1[[#This Row],[new_customers]]-Table1[[#This Row],[total_customers]]</f>
        <v>27</v>
      </c>
      <c r="K350" s="2">
        <f>Table1[[#This Row],[lost_customers]]/F349</f>
        <v>7.3738256499890755E-4</v>
      </c>
      <c r="L350" s="2">
        <f>1/Table1[[#This Row],[churn_rate]]</f>
        <v>1356.1481481481483</v>
      </c>
      <c r="M350" s="2">
        <f>Table1[[#This Row],[ARPU]]*Table1[[#This Row],[average_lifespan]]</f>
        <v>869.25460222789968</v>
      </c>
      <c r="N350" s="2">
        <f>Table1[[#This Row],[marketing_spend]]+Table1[[#This Row],[operating_expenses]]-Table1[[#This Row],[revenue]]</f>
        <v>-6292</v>
      </c>
      <c r="O350" s="2" t="str">
        <f>IF(Table1[[#This Row],[burn_rate]]&gt;0,100000/Table1[[#This Row],[burn_rate]],"0")</f>
        <v>0</v>
      </c>
      <c r="P350" s="2">
        <f>Table1[[#This Row],[LTV]]/Table1[[#This Row],[CAC]]</f>
        <v>9.6179486490527193</v>
      </c>
    </row>
    <row r="351" spans="1:16" x14ac:dyDescent="0.3">
      <c r="A351" s="1">
        <v>47150</v>
      </c>
      <c r="B351" s="2">
        <v>19662</v>
      </c>
      <c r="C351" s="2">
        <v>5111</v>
      </c>
      <c r="D351" s="2">
        <v>11081</v>
      </c>
      <c r="E351" s="2">
        <v>143</v>
      </c>
      <c r="F351" s="2">
        <v>36790</v>
      </c>
      <c r="G351" s="3">
        <v>47150</v>
      </c>
      <c r="H351" s="2">
        <f>Table1[[#This Row],[marketing_spend]]/Table1[[#This Row],[new_customers]]</f>
        <v>35.74125874125874</v>
      </c>
      <c r="I351" s="2">
        <f>Table1[[#This Row],[revenue]]/Table1[[#This Row],[total_customers]]</f>
        <v>0.53443870617015499</v>
      </c>
      <c r="J351" s="2">
        <f>F350+Table1[[#This Row],[new_customers]]-Table1[[#This Row],[total_customers]]</f>
        <v>16</v>
      </c>
      <c r="K351" s="2">
        <f>Table1[[#This Row],[lost_customers]]/F350</f>
        <v>4.3640727709134551E-4</v>
      </c>
      <c r="L351" s="2">
        <f>1/Table1[[#This Row],[churn_rate]]</f>
        <v>2291.4375</v>
      </c>
      <c r="M351" s="2">
        <f>Table1[[#This Row],[ARPU]]*Table1[[#This Row],[average_lifespan]]</f>
        <v>1224.6328927697746</v>
      </c>
      <c r="N351" s="2">
        <f>Table1[[#This Row],[marketing_spend]]+Table1[[#This Row],[operating_expenses]]-Table1[[#This Row],[revenue]]</f>
        <v>-3470</v>
      </c>
      <c r="O351" s="2" t="str">
        <f>IF(Table1[[#This Row],[burn_rate]]&gt;0,100000/Table1[[#This Row],[burn_rate]],"0")</f>
        <v>0</v>
      </c>
      <c r="P351" s="2">
        <f>Table1[[#This Row],[LTV]]/Table1[[#This Row],[CAC]]</f>
        <v>34.263843409524121</v>
      </c>
    </row>
    <row r="352" spans="1:16" x14ac:dyDescent="0.3">
      <c r="A352" s="1">
        <v>47178</v>
      </c>
      <c r="B352" s="2">
        <v>26964</v>
      </c>
      <c r="C352" s="2">
        <v>3324</v>
      </c>
      <c r="D352" s="2">
        <v>9428</v>
      </c>
      <c r="E352" s="2">
        <v>70</v>
      </c>
      <c r="F352" s="2">
        <v>36848</v>
      </c>
      <c r="G352" s="3">
        <v>47178</v>
      </c>
      <c r="H352" s="2">
        <f>Table1[[#This Row],[marketing_spend]]/Table1[[#This Row],[new_customers]]</f>
        <v>47.485714285714288</v>
      </c>
      <c r="I352" s="2">
        <f>Table1[[#This Row],[revenue]]/Table1[[#This Row],[total_customers]]</f>
        <v>0.73176291793313075</v>
      </c>
      <c r="J352" s="2">
        <f>F351+Table1[[#This Row],[new_customers]]-Table1[[#This Row],[total_customers]]</f>
        <v>12</v>
      </c>
      <c r="K352" s="2">
        <f>Table1[[#This Row],[lost_customers]]/F351</f>
        <v>3.2617559119325906E-4</v>
      </c>
      <c r="L352" s="2">
        <f>1/Table1[[#This Row],[churn_rate]]</f>
        <v>3065.833333333333</v>
      </c>
      <c r="M352" s="2">
        <f>Table1[[#This Row],[ARPU]]*Table1[[#This Row],[average_lifespan]]</f>
        <v>2243.4631458966564</v>
      </c>
      <c r="N352" s="2">
        <f>Table1[[#This Row],[marketing_spend]]+Table1[[#This Row],[operating_expenses]]-Table1[[#This Row],[revenue]]</f>
        <v>-14212</v>
      </c>
      <c r="O352" s="2" t="str">
        <f>IF(Table1[[#This Row],[burn_rate]]&gt;0,100000/Table1[[#This Row],[burn_rate]],"0")</f>
        <v>0</v>
      </c>
      <c r="P352" s="2">
        <f>Table1[[#This Row],[LTV]]/Table1[[#This Row],[CAC]]</f>
        <v>47.245012097703352</v>
      </c>
    </row>
    <row r="353" spans="1:16" x14ac:dyDescent="0.3">
      <c r="A353" s="1">
        <v>47209</v>
      </c>
      <c r="B353" s="2">
        <v>25125</v>
      </c>
      <c r="C353" s="2">
        <v>2317</v>
      </c>
      <c r="D353" s="2">
        <v>11967</v>
      </c>
      <c r="E353" s="2">
        <v>133</v>
      </c>
      <c r="F353" s="2">
        <v>36961</v>
      </c>
      <c r="G353" s="3">
        <v>47209</v>
      </c>
      <c r="H353" s="2">
        <f>Table1[[#This Row],[marketing_spend]]/Table1[[#This Row],[new_customers]]</f>
        <v>17.421052631578949</v>
      </c>
      <c r="I353" s="2">
        <f>Table1[[#This Row],[revenue]]/Table1[[#This Row],[total_customers]]</f>
        <v>0.67977056897811206</v>
      </c>
      <c r="J353" s="2">
        <f>F352+Table1[[#This Row],[new_customers]]-Table1[[#This Row],[total_customers]]</f>
        <v>20</v>
      </c>
      <c r="K353" s="2">
        <f>Table1[[#This Row],[lost_customers]]/F352</f>
        <v>5.4277029960920543E-4</v>
      </c>
      <c r="L353" s="2">
        <f>1/Table1[[#This Row],[churn_rate]]</f>
        <v>1842.3999999999999</v>
      </c>
      <c r="M353" s="2">
        <f>Table1[[#This Row],[ARPU]]*Table1[[#This Row],[average_lifespan]]</f>
        <v>1252.4092962852735</v>
      </c>
      <c r="N353" s="2">
        <f>Table1[[#This Row],[marketing_spend]]+Table1[[#This Row],[operating_expenses]]-Table1[[#This Row],[revenue]]</f>
        <v>-10841</v>
      </c>
      <c r="O353" s="2" t="str">
        <f>IF(Table1[[#This Row],[burn_rate]]&gt;0,100000/Table1[[#This Row],[burn_rate]],"0")</f>
        <v>0</v>
      </c>
      <c r="P353" s="2">
        <f>Table1[[#This Row],[LTV]]/Table1[[#This Row],[CAC]]</f>
        <v>71.890563835106335</v>
      </c>
    </row>
    <row r="354" spans="1:16" x14ac:dyDescent="0.3">
      <c r="A354" s="1">
        <v>47239</v>
      </c>
      <c r="B354" s="2">
        <v>18130</v>
      </c>
      <c r="C354" s="2">
        <v>4396</v>
      </c>
      <c r="D354" s="2">
        <v>14445</v>
      </c>
      <c r="E354" s="2">
        <v>189</v>
      </c>
      <c r="F354" s="2">
        <v>37125</v>
      </c>
      <c r="G354" s="3">
        <v>47239</v>
      </c>
      <c r="H354" s="2">
        <f>Table1[[#This Row],[marketing_spend]]/Table1[[#This Row],[new_customers]]</f>
        <v>23.25925925925926</v>
      </c>
      <c r="I354" s="2">
        <f>Table1[[#This Row],[revenue]]/Table1[[#This Row],[total_customers]]</f>
        <v>0.48835016835016837</v>
      </c>
      <c r="J354" s="2">
        <f>F353+Table1[[#This Row],[new_customers]]-Table1[[#This Row],[total_customers]]</f>
        <v>25</v>
      </c>
      <c r="K354" s="2">
        <f>Table1[[#This Row],[lost_customers]]/F353</f>
        <v>6.7638862584886773E-4</v>
      </c>
      <c r="L354" s="2">
        <f>1/Table1[[#This Row],[churn_rate]]</f>
        <v>1478.44</v>
      </c>
      <c r="M354" s="2">
        <f>Table1[[#This Row],[ARPU]]*Table1[[#This Row],[average_lifespan]]</f>
        <v>721.99642289562291</v>
      </c>
      <c r="N354" s="2">
        <f>Table1[[#This Row],[marketing_spend]]+Table1[[#This Row],[operating_expenses]]-Table1[[#This Row],[revenue]]</f>
        <v>711</v>
      </c>
      <c r="O354" s="2">
        <f>IF(Table1[[#This Row],[burn_rate]]&gt;0,100000/Table1[[#This Row],[burn_rate]],"0")</f>
        <v>140.64697609001408</v>
      </c>
      <c r="P354" s="2">
        <f>Table1[[#This Row],[LTV]]/Table1[[#This Row],[CAC]]</f>
        <v>31.041247481181241</v>
      </c>
    </row>
    <row r="355" spans="1:16" x14ac:dyDescent="0.3">
      <c r="A355" s="1">
        <v>47270</v>
      </c>
      <c r="B355" s="2">
        <v>29531</v>
      </c>
      <c r="C355" s="2">
        <v>4162</v>
      </c>
      <c r="D355" s="2">
        <v>17114</v>
      </c>
      <c r="E355" s="2">
        <v>86</v>
      </c>
      <c r="F355" s="2">
        <v>37183</v>
      </c>
      <c r="G355" s="3">
        <v>47270</v>
      </c>
      <c r="H355" s="2">
        <f>Table1[[#This Row],[marketing_spend]]/Table1[[#This Row],[new_customers]]</f>
        <v>48.395348837209305</v>
      </c>
      <c r="I355" s="2">
        <f>Table1[[#This Row],[revenue]]/Table1[[#This Row],[total_customers]]</f>
        <v>0.79420703009439797</v>
      </c>
      <c r="J355" s="2">
        <f>F354+Table1[[#This Row],[new_customers]]-Table1[[#This Row],[total_customers]]</f>
        <v>28</v>
      </c>
      <c r="K355" s="2">
        <f>Table1[[#This Row],[lost_customers]]/F354</f>
        <v>7.5420875420875418E-4</v>
      </c>
      <c r="L355" s="2">
        <f>1/Table1[[#This Row],[churn_rate]]</f>
        <v>1325.8928571428571</v>
      </c>
      <c r="M355" s="2">
        <f>Table1[[#This Row],[ARPU]]*Table1[[#This Row],[average_lifespan]]</f>
        <v>1053.0334282948045</v>
      </c>
      <c r="N355" s="2">
        <f>Table1[[#This Row],[marketing_spend]]+Table1[[#This Row],[operating_expenses]]-Table1[[#This Row],[revenue]]</f>
        <v>-8255</v>
      </c>
      <c r="O355" s="2" t="str">
        <f>IF(Table1[[#This Row],[burn_rate]]&gt;0,100000/Table1[[#This Row],[burn_rate]],"0")</f>
        <v>0</v>
      </c>
      <c r="P355" s="2">
        <f>Table1[[#This Row],[LTV]]/Table1[[#This Row],[CAC]]</f>
        <v>21.758980017624502</v>
      </c>
    </row>
    <row r="356" spans="1:16" x14ac:dyDescent="0.3">
      <c r="A356" s="1">
        <v>47300</v>
      </c>
      <c r="B356" s="2">
        <v>11679</v>
      </c>
      <c r="C356" s="2">
        <v>4745</v>
      </c>
      <c r="D356" s="2">
        <v>19329</v>
      </c>
      <c r="E356" s="2">
        <v>91</v>
      </c>
      <c r="F356" s="2">
        <v>37258</v>
      </c>
      <c r="G356" s="3">
        <v>47300</v>
      </c>
      <c r="H356" s="2">
        <f>Table1[[#This Row],[marketing_spend]]/Table1[[#This Row],[new_customers]]</f>
        <v>52.142857142857146</v>
      </c>
      <c r="I356" s="2">
        <f>Table1[[#This Row],[revenue]]/Table1[[#This Row],[total_customers]]</f>
        <v>0.31346288045520426</v>
      </c>
      <c r="J356" s="2">
        <f>F355+Table1[[#This Row],[new_customers]]-Table1[[#This Row],[total_customers]]</f>
        <v>16</v>
      </c>
      <c r="K356" s="2">
        <f>Table1[[#This Row],[lost_customers]]/F355</f>
        <v>4.3030417126106013E-4</v>
      </c>
      <c r="L356" s="2">
        <f>1/Table1[[#This Row],[churn_rate]]</f>
        <v>2323.9375</v>
      </c>
      <c r="M356" s="2">
        <f>Table1[[#This Row],[ARPU]]*Table1[[#This Row],[average_lifespan]]</f>
        <v>728.4681427478663</v>
      </c>
      <c r="N356" s="2">
        <f>Table1[[#This Row],[marketing_spend]]+Table1[[#This Row],[operating_expenses]]-Table1[[#This Row],[revenue]]</f>
        <v>12395</v>
      </c>
      <c r="O356" s="2">
        <f>IF(Table1[[#This Row],[burn_rate]]&gt;0,100000/Table1[[#This Row],[burn_rate]],"0")</f>
        <v>8.0677692617991124</v>
      </c>
      <c r="P356" s="2">
        <f>Table1[[#This Row],[LTV]]/Table1[[#This Row],[CAC]]</f>
        <v>13.970621915712503</v>
      </c>
    </row>
    <row r="357" spans="1:16" x14ac:dyDescent="0.3">
      <c r="A357" s="1">
        <v>47331</v>
      </c>
      <c r="B357" s="2">
        <v>13506</v>
      </c>
      <c r="C357" s="2">
        <v>3591</v>
      </c>
      <c r="D357" s="2">
        <v>10159</v>
      </c>
      <c r="E357" s="2">
        <v>194</v>
      </c>
      <c r="F357" s="2">
        <v>37426</v>
      </c>
      <c r="G357" s="3">
        <v>47331</v>
      </c>
      <c r="H357" s="2">
        <f>Table1[[#This Row],[marketing_spend]]/Table1[[#This Row],[new_customers]]</f>
        <v>18.510309278350515</v>
      </c>
      <c r="I357" s="2">
        <f>Table1[[#This Row],[revenue]]/Table1[[#This Row],[total_customers]]</f>
        <v>0.36087212098541122</v>
      </c>
      <c r="J357" s="2">
        <f>F356+Table1[[#This Row],[new_customers]]-Table1[[#This Row],[total_customers]]</f>
        <v>26</v>
      </c>
      <c r="K357" s="2">
        <f>Table1[[#This Row],[lost_customers]]/F356</f>
        <v>6.9783670621074664E-4</v>
      </c>
      <c r="L357" s="2">
        <f>1/Table1[[#This Row],[churn_rate]]</f>
        <v>1433</v>
      </c>
      <c r="M357" s="2">
        <f>Table1[[#This Row],[ARPU]]*Table1[[#This Row],[average_lifespan]]</f>
        <v>517.12974937209424</v>
      </c>
      <c r="N357" s="2">
        <f>Table1[[#This Row],[marketing_spend]]+Table1[[#This Row],[operating_expenses]]-Table1[[#This Row],[revenue]]</f>
        <v>244</v>
      </c>
      <c r="O357" s="2">
        <f>IF(Table1[[#This Row],[burn_rate]]&gt;0,100000/Table1[[#This Row],[burn_rate]],"0")</f>
        <v>409.8360655737705</v>
      </c>
      <c r="P357" s="2">
        <f>Table1[[#This Row],[LTV]]/Table1[[#This Row],[CAC]]</f>
        <v>27.937391082758641</v>
      </c>
    </row>
    <row r="358" spans="1:16" x14ac:dyDescent="0.3">
      <c r="A358" s="1">
        <v>47362</v>
      </c>
      <c r="B358" s="2">
        <v>23284</v>
      </c>
      <c r="C358" s="2">
        <v>5111</v>
      </c>
      <c r="D358" s="2">
        <v>13132</v>
      </c>
      <c r="E358" s="2">
        <v>150</v>
      </c>
      <c r="F358" s="2">
        <v>37565</v>
      </c>
      <c r="G358" s="3">
        <v>47362</v>
      </c>
      <c r="H358" s="2">
        <f>Table1[[#This Row],[marketing_spend]]/Table1[[#This Row],[new_customers]]</f>
        <v>34.073333333333331</v>
      </c>
      <c r="I358" s="2">
        <f>Table1[[#This Row],[revenue]]/Table1[[#This Row],[total_customers]]</f>
        <v>0.61983229069612666</v>
      </c>
      <c r="J358" s="2">
        <f>F357+Table1[[#This Row],[new_customers]]-Table1[[#This Row],[total_customers]]</f>
        <v>11</v>
      </c>
      <c r="K358" s="2">
        <f>Table1[[#This Row],[lost_customers]]/F357</f>
        <v>2.9391332228931761E-4</v>
      </c>
      <c r="L358" s="2">
        <f>1/Table1[[#This Row],[churn_rate]]</f>
        <v>3402.363636363636</v>
      </c>
      <c r="M358" s="2">
        <f>Table1[[#This Row],[ARPU]]*Table1[[#This Row],[average_lifespan]]</f>
        <v>2108.8948465084759</v>
      </c>
      <c r="N358" s="2">
        <f>Table1[[#This Row],[marketing_spend]]+Table1[[#This Row],[operating_expenses]]-Table1[[#This Row],[revenue]]</f>
        <v>-5041</v>
      </c>
      <c r="O358" s="2" t="str">
        <f>IF(Table1[[#This Row],[burn_rate]]&gt;0,100000/Table1[[#This Row],[burn_rate]],"0")</f>
        <v>0</v>
      </c>
      <c r="P358" s="2">
        <f>Table1[[#This Row],[LTV]]/Table1[[#This Row],[CAC]]</f>
        <v>61.892824687198477</v>
      </c>
    </row>
    <row r="359" spans="1:16" x14ac:dyDescent="0.3">
      <c r="A359" s="1">
        <v>47392</v>
      </c>
      <c r="B359" s="2">
        <v>17253</v>
      </c>
      <c r="C359" s="2">
        <v>5930</v>
      </c>
      <c r="D359" s="2">
        <v>10547</v>
      </c>
      <c r="E359" s="2">
        <v>97</v>
      </c>
      <c r="F359" s="2">
        <v>37651</v>
      </c>
      <c r="G359" s="3">
        <v>47392</v>
      </c>
      <c r="H359" s="2">
        <f>Table1[[#This Row],[marketing_spend]]/Table1[[#This Row],[new_customers]]</f>
        <v>61.134020618556704</v>
      </c>
      <c r="I359" s="2">
        <f>Table1[[#This Row],[revenue]]/Table1[[#This Row],[total_customers]]</f>
        <v>0.45823484104007861</v>
      </c>
      <c r="J359" s="2">
        <f>F358+Table1[[#This Row],[new_customers]]-Table1[[#This Row],[total_customers]]</f>
        <v>11</v>
      </c>
      <c r="K359" s="2">
        <f>Table1[[#This Row],[lost_customers]]/F358</f>
        <v>2.9282576866764275E-4</v>
      </c>
      <c r="L359" s="2">
        <f>1/Table1[[#This Row],[churn_rate]]</f>
        <v>3415</v>
      </c>
      <c r="M359" s="2">
        <f>Table1[[#This Row],[ARPU]]*Table1[[#This Row],[average_lifespan]]</f>
        <v>1564.8719821518685</v>
      </c>
      <c r="N359" s="2">
        <f>Table1[[#This Row],[marketing_spend]]+Table1[[#This Row],[operating_expenses]]-Table1[[#This Row],[revenue]]</f>
        <v>-776</v>
      </c>
      <c r="O359" s="2" t="str">
        <f>IF(Table1[[#This Row],[burn_rate]]&gt;0,100000/Table1[[#This Row],[burn_rate]],"0")</f>
        <v>0</v>
      </c>
      <c r="P359" s="2">
        <f>Table1[[#This Row],[LTV]]/Table1[[#This Row],[CAC]]</f>
        <v>25.59740004531724</v>
      </c>
    </row>
    <row r="360" spans="1:16" x14ac:dyDescent="0.3">
      <c r="A360" s="1">
        <v>47423</v>
      </c>
      <c r="B360" s="2">
        <v>29128</v>
      </c>
      <c r="C360" s="2">
        <v>3996</v>
      </c>
      <c r="D360" s="2">
        <v>10979</v>
      </c>
      <c r="E360" s="2">
        <v>152</v>
      </c>
      <c r="F360" s="2">
        <v>37792</v>
      </c>
      <c r="G360" s="3">
        <v>47423</v>
      </c>
      <c r="H360" s="2">
        <f>Table1[[#This Row],[marketing_spend]]/Table1[[#This Row],[new_customers]]</f>
        <v>26.289473684210527</v>
      </c>
      <c r="I360" s="2">
        <f>Table1[[#This Row],[revenue]]/Table1[[#This Row],[total_customers]]</f>
        <v>0.77074513124470789</v>
      </c>
      <c r="J360" s="2">
        <f>F359+Table1[[#This Row],[new_customers]]-Table1[[#This Row],[total_customers]]</f>
        <v>11</v>
      </c>
      <c r="K360" s="2">
        <f>Table1[[#This Row],[lost_customers]]/F359</f>
        <v>2.9215691482297948E-4</v>
      </c>
      <c r="L360" s="2">
        <f>1/Table1[[#This Row],[churn_rate]]</f>
        <v>3422.8181818181815</v>
      </c>
      <c r="M360" s="2">
        <f>Table1[[#This Row],[ARPU]]*Table1[[#This Row],[average_lifespan]]</f>
        <v>2638.1204487722266</v>
      </c>
      <c r="N360" s="2">
        <f>Table1[[#This Row],[marketing_spend]]+Table1[[#This Row],[operating_expenses]]-Table1[[#This Row],[revenue]]</f>
        <v>-14153</v>
      </c>
      <c r="O360" s="2" t="str">
        <f>IF(Table1[[#This Row],[burn_rate]]&gt;0,100000/Table1[[#This Row],[burn_rate]],"0")</f>
        <v>0</v>
      </c>
      <c r="P360" s="2">
        <f>Table1[[#This Row],[LTV]]/Table1[[#This Row],[CAC]]</f>
        <v>100.34892597932394</v>
      </c>
    </row>
    <row r="361" spans="1:16" x14ac:dyDescent="0.3">
      <c r="A361" s="1">
        <v>47453</v>
      </c>
      <c r="B361" s="2">
        <v>19435</v>
      </c>
      <c r="C361" s="2">
        <v>3312</v>
      </c>
      <c r="D361" s="2">
        <v>18473</v>
      </c>
      <c r="E361" s="2">
        <v>77</v>
      </c>
      <c r="F361" s="2">
        <v>37839</v>
      </c>
      <c r="G361" s="3">
        <v>47453</v>
      </c>
      <c r="H361" s="2">
        <f>Table1[[#This Row],[marketing_spend]]/Table1[[#This Row],[new_customers]]</f>
        <v>43.012987012987011</v>
      </c>
      <c r="I361" s="2">
        <f>Table1[[#This Row],[revenue]]/Table1[[#This Row],[total_customers]]</f>
        <v>0.51362351013504581</v>
      </c>
      <c r="J361" s="2">
        <f>F360+Table1[[#This Row],[new_customers]]-Table1[[#This Row],[total_customers]]</f>
        <v>30</v>
      </c>
      <c r="K361" s="2">
        <f>Table1[[#This Row],[lost_customers]]/F360</f>
        <v>7.9381879762912785E-4</v>
      </c>
      <c r="L361" s="2">
        <f>1/Table1[[#This Row],[churn_rate]]</f>
        <v>1259.7333333333333</v>
      </c>
      <c r="M361" s="2">
        <f>Table1[[#This Row],[ARPU]]*Table1[[#This Row],[average_lifespan]]</f>
        <v>647.02865650078843</v>
      </c>
      <c r="N361" s="2">
        <f>Table1[[#This Row],[marketing_spend]]+Table1[[#This Row],[operating_expenses]]-Table1[[#This Row],[revenue]]</f>
        <v>2350</v>
      </c>
      <c r="O361" s="2">
        <f>IF(Table1[[#This Row],[burn_rate]]&gt;0,100000/Table1[[#This Row],[burn_rate]],"0")</f>
        <v>42.553191489361701</v>
      </c>
      <c r="P361" s="2">
        <f>Table1[[#This Row],[LTV]]/Table1[[#This Row],[CAC]]</f>
        <v>15.042634828067847</v>
      </c>
    </row>
    <row r="362" spans="1:16" x14ac:dyDescent="0.3">
      <c r="A362" s="1">
        <v>47484</v>
      </c>
      <c r="B362" s="2">
        <v>21310</v>
      </c>
      <c r="C362" s="2">
        <v>3285</v>
      </c>
      <c r="D362" s="2">
        <v>10649</v>
      </c>
      <c r="E362" s="2">
        <v>90</v>
      </c>
      <c r="F362" s="2">
        <v>37904</v>
      </c>
      <c r="G362" s="3">
        <v>47484</v>
      </c>
      <c r="H362" s="2">
        <f>Table1[[#This Row],[marketing_spend]]/Table1[[#This Row],[new_customers]]</f>
        <v>36.5</v>
      </c>
      <c r="I362" s="2">
        <f>Table1[[#This Row],[revenue]]/Table1[[#This Row],[total_customers]]</f>
        <v>0.56220979316167163</v>
      </c>
      <c r="J362" s="2">
        <f>F361+Table1[[#This Row],[new_customers]]-Table1[[#This Row],[total_customers]]</f>
        <v>25</v>
      </c>
      <c r="K362" s="2">
        <f>Table1[[#This Row],[lost_customers]]/F361</f>
        <v>6.6069399297021588E-4</v>
      </c>
      <c r="L362" s="2">
        <f>1/Table1[[#This Row],[churn_rate]]</f>
        <v>1513.5600000000002</v>
      </c>
      <c r="M362" s="2">
        <f>Table1[[#This Row],[ARPU]]*Table1[[#This Row],[average_lifespan]]</f>
        <v>850.93825453777981</v>
      </c>
      <c r="N362" s="2">
        <f>Table1[[#This Row],[marketing_spend]]+Table1[[#This Row],[operating_expenses]]-Table1[[#This Row],[revenue]]</f>
        <v>-7376</v>
      </c>
      <c r="O362" s="2" t="str">
        <f>IF(Table1[[#This Row],[burn_rate]]&gt;0,100000/Table1[[#This Row],[burn_rate]],"0")</f>
        <v>0</v>
      </c>
      <c r="P362" s="2">
        <f>Table1[[#This Row],[LTV]]/Table1[[#This Row],[CAC]]</f>
        <v>23.3133768366515</v>
      </c>
    </row>
    <row r="363" spans="1:16" x14ac:dyDescent="0.3">
      <c r="A363" s="1">
        <v>47515</v>
      </c>
      <c r="B363" s="2">
        <v>23296</v>
      </c>
      <c r="C363" s="2">
        <v>6311</v>
      </c>
      <c r="D363" s="2">
        <v>16505</v>
      </c>
      <c r="E363" s="2">
        <v>148</v>
      </c>
      <c r="F363" s="2">
        <v>38035</v>
      </c>
      <c r="G363" s="3">
        <v>47515</v>
      </c>
      <c r="H363" s="2">
        <f>Table1[[#This Row],[marketing_spend]]/Table1[[#This Row],[new_customers]]</f>
        <v>42.641891891891895</v>
      </c>
      <c r="I363" s="2">
        <f>Table1[[#This Row],[revenue]]/Table1[[#This Row],[total_customers]]</f>
        <v>0.61248849743657163</v>
      </c>
      <c r="J363" s="2">
        <f>F362+Table1[[#This Row],[new_customers]]-Table1[[#This Row],[total_customers]]</f>
        <v>17</v>
      </c>
      <c r="K363" s="2">
        <f>Table1[[#This Row],[lost_customers]]/F362</f>
        <v>4.4850147741663148E-4</v>
      </c>
      <c r="L363" s="2">
        <f>1/Table1[[#This Row],[churn_rate]]</f>
        <v>2229.6470588235293</v>
      </c>
      <c r="M363" s="2">
        <f>Table1[[#This Row],[ARPU]]*Table1[[#This Row],[average_lifespan]]</f>
        <v>1365.6331768726948</v>
      </c>
      <c r="N363" s="2">
        <f>Table1[[#This Row],[marketing_spend]]+Table1[[#This Row],[operating_expenses]]-Table1[[#This Row],[revenue]]</f>
        <v>-480</v>
      </c>
      <c r="O363" s="2" t="str">
        <f>IF(Table1[[#This Row],[burn_rate]]&gt;0,100000/Table1[[#This Row],[burn_rate]],"0")</f>
        <v>0</v>
      </c>
      <c r="P363" s="2">
        <f>Table1[[#This Row],[LTV]]/Table1[[#This Row],[CAC]]</f>
        <v>32.025623542569924</v>
      </c>
    </row>
    <row r="364" spans="1:16" x14ac:dyDescent="0.3">
      <c r="A364" s="1">
        <v>47543</v>
      </c>
      <c r="B364" s="2">
        <v>28525</v>
      </c>
      <c r="C364" s="2">
        <v>4383</v>
      </c>
      <c r="D364" s="2">
        <v>18805</v>
      </c>
      <c r="E364" s="2">
        <v>96</v>
      </c>
      <c r="F364" s="2">
        <v>38109</v>
      </c>
      <c r="G364" s="3">
        <v>47543</v>
      </c>
      <c r="H364" s="2">
        <f>Table1[[#This Row],[marketing_spend]]/Table1[[#This Row],[new_customers]]</f>
        <v>45.65625</v>
      </c>
      <c r="I364" s="2">
        <f>Table1[[#This Row],[revenue]]/Table1[[#This Row],[total_customers]]</f>
        <v>0.74851085045527299</v>
      </c>
      <c r="J364" s="2">
        <f>F363+Table1[[#This Row],[new_customers]]-Table1[[#This Row],[total_customers]]</f>
        <v>22</v>
      </c>
      <c r="K364" s="2">
        <f>Table1[[#This Row],[lost_customers]]/F363</f>
        <v>5.784146181148942E-4</v>
      </c>
      <c r="L364" s="2">
        <f>1/Table1[[#This Row],[churn_rate]]</f>
        <v>1728.8636363636363</v>
      </c>
      <c r="M364" s="2">
        <f>Table1[[#This Row],[ARPU]]*Table1[[#This Row],[average_lifespan]]</f>
        <v>1294.0731907757413</v>
      </c>
      <c r="N364" s="2">
        <f>Table1[[#This Row],[marketing_spend]]+Table1[[#This Row],[operating_expenses]]-Table1[[#This Row],[revenue]]</f>
        <v>-5337</v>
      </c>
      <c r="O364" s="2" t="str">
        <f>IF(Table1[[#This Row],[burn_rate]]&gt;0,100000/Table1[[#This Row],[burn_rate]],"0")</f>
        <v>0</v>
      </c>
      <c r="P364" s="2">
        <f>Table1[[#This Row],[LTV]]/Table1[[#This Row],[CAC]]</f>
        <v>28.343834431775306</v>
      </c>
    </row>
    <row r="365" spans="1:16" x14ac:dyDescent="0.3">
      <c r="A365" s="1">
        <v>47574</v>
      </c>
      <c r="B365" s="2">
        <v>23245</v>
      </c>
      <c r="C365" s="2">
        <v>5239</v>
      </c>
      <c r="D365" s="2">
        <v>11083</v>
      </c>
      <c r="E365" s="2">
        <v>195</v>
      </c>
      <c r="F365" s="2">
        <v>38274</v>
      </c>
      <c r="G365" s="3">
        <v>47574</v>
      </c>
      <c r="H365" s="2">
        <f>Table1[[#This Row],[marketing_spend]]/Table1[[#This Row],[new_customers]]</f>
        <v>26.866666666666667</v>
      </c>
      <c r="I365" s="2">
        <f>Table1[[#This Row],[revenue]]/Table1[[#This Row],[total_customers]]</f>
        <v>0.60733134765114705</v>
      </c>
      <c r="J365" s="2">
        <f>F364+Table1[[#This Row],[new_customers]]-Table1[[#This Row],[total_customers]]</f>
        <v>30</v>
      </c>
      <c r="K365" s="2">
        <f>Table1[[#This Row],[lost_customers]]/F364</f>
        <v>7.8721561835786824E-4</v>
      </c>
      <c r="L365" s="2">
        <f>1/Table1[[#This Row],[churn_rate]]</f>
        <v>1270.3</v>
      </c>
      <c r="M365" s="2">
        <f>Table1[[#This Row],[ARPU]]*Table1[[#This Row],[average_lifespan]]</f>
        <v>771.49301092125211</v>
      </c>
      <c r="N365" s="2">
        <f>Table1[[#This Row],[marketing_spend]]+Table1[[#This Row],[operating_expenses]]-Table1[[#This Row],[revenue]]</f>
        <v>-6923</v>
      </c>
      <c r="O365" s="2" t="str">
        <f>IF(Table1[[#This Row],[burn_rate]]&gt;0,100000/Table1[[#This Row],[burn_rate]],"0")</f>
        <v>0</v>
      </c>
      <c r="P365" s="2">
        <f>Table1[[#This Row],[LTV]]/Table1[[#This Row],[CAC]]</f>
        <v>28.715620753892757</v>
      </c>
    </row>
    <row r="366" spans="1:16" x14ac:dyDescent="0.3">
      <c r="A366" s="1">
        <v>47604</v>
      </c>
      <c r="B366" s="2">
        <v>21151</v>
      </c>
      <c r="C366" s="2">
        <v>4139</v>
      </c>
      <c r="D366" s="2">
        <v>18448</v>
      </c>
      <c r="E366" s="2">
        <v>154</v>
      </c>
      <c r="F366" s="2">
        <v>38401</v>
      </c>
      <c r="G366" s="3">
        <v>47604</v>
      </c>
      <c r="H366" s="2">
        <f>Table1[[#This Row],[marketing_spend]]/Table1[[#This Row],[new_customers]]</f>
        <v>26.876623376623378</v>
      </c>
      <c r="I366" s="2">
        <f>Table1[[#This Row],[revenue]]/Table1[[#This Row],[total_customers]]</f>
        <v>0.55079294810030988</v>
      </c>
      <c r="J366" s="2">
        <f>F365+Table1[[#This Row],[new_customers]]-Table1[[#This Row],[total_customers]]</f>
        <v>27</v>
      </c>
      <c r="K366" s="2">
        <f>Table1[[#This Row],[lost_customers]]/F365</f>
        <v>7.0543972409468567E-4</v>
      </c>
      <c r="L366" s="2">
        <f>1/Table1[[#This Row],[churn_rate]]</f>
        <v>1417.5555555555557</v>
      </c>
      <c r="M366" s="2">
        <f>Table1[[#This Row],[ARPU]]*Table1[[#This Row],[average_lifespan]]</f>
        <v>780.77960354041716</v>
      </c>
      <c r="N366" s="2">
        <f>Table1[[#This Row],[marketing_spend]]+Table1[[#This Row],[operating_expenses]]-Table1[[#This Row],[revenue]]</f>
        <v>1436</v>
      </c>
      <c r="O366" s="2">
        <f>IF(Table1[[#This Row],[burn_rate]]&gt;0,100000/Table1[[#This Row],[burn_rate]],"0")</f>
        <v>69.637883008356539</v>
      </c>
      <c r="P366" s="2">
        <f>Table1[[#This Row],[LTV]]/Table1[[#This Row],[CAC]]</f>
        <v>29.050509530133905</v>
      </c>
    </row>
    <row r="367" spans="1:16" x14ac:dyDescent="0.3">
      <c r="A367" s="1">
        <v>47635</v>
      </c>
      <c r="B367" s="2">
        <v>20457</v>
      </c>
      <c r="C367" s="2">
        <v>3704</v>
      </c>
      <c r="D367" s="2">
        <v>9037</v>
      </c>
      <c r="E367" s="2">
        <v>173</v>
      </c>
      <c r="F367" s="2">
        <v>38558</v>
      </c>
      <c r="G367" s="3">
        <v>47635</v>
      </c>
      <c r="H367" s="2">
        <f>Table1[[#This Row],[marketing_spend]]/Table1[[#This Row],[new_customers]]</f>
        <v>21.410404624277458</v>
      </c>
      <c r="I367" s="2">
        <f>Table1[[#This Row],[revenue]]/Table1[[#This Row],[total_customers]]</f>
        <v>0.53055137714611755</v>
      </c>
      <c r="J367" s="2">
        <f>F366+Table1[[#This Row],[new_customers]]-Table1[[#This Row],[total_customers]]</f>
        <v>16</v>
      </c>
      <c r="K367" s="2">
        <f>Table1[[#This Row],[lost_customers]]/F366</f>
        <v>4.1665581625478505E-4</v>
      </c>
      <c r="L367" s="2">
        <f>1/Table1[[#This Row],[churn_rate]]</f>
        <v>2400.0625</v>
      </c>
      <c r="M367" s="2">
        <f>Table1[[#This Row],[ARPU]]*Table1[[#This Row],[average_lifespan]]</f>
        <v>1273.3564646117538</v>
      </c>
      <c r="N367" s="2">
        <f>Table1[[#This Row],[marketing_spend]]+Table1[[#This Row],[operating_expenses]]-Table1[[#This Row],[revenue]]</f>
        <v>-7716</v>
      </c>
      <c r="O367" s="2" t="str">
        <f>IF(Table1[[#This Row],[burn_rate]]&gt;0,100000/Table1[[#This Row],[burn_rate]],"0")</f>
        <v>0</v>
      </c>
      <c r="P367" s="2">
        <f>Table1[[#This Row],[LTV]]/Table1[[#This Row],[CAC]]</f>
        <v>59.473722564209879</v>
      </c>
    </row>
    <row r="368" spans="1:16" x14ac:dyDescent="0.3">
      <c r="A368" s="1">
        <v>47665</v>
      </c>
      <c r="B368" s="2">
        <v>12479</v>
      </c>
      <c r="C368" s="2">
        <v>2362</v>
      </c>
      <c r="D368" s="2">
        <v>11489</v>
      </c>
      <c r="E368" s="2">
        <v>62</v>
      </c>
      <c r="F368" s="2">
        <v>38596</v>
      </c>
      <c r="G368" s="3">
        <v>47665</v>
      </c>
      <c r="H368" s="2">
        <f>Table1[[#This Row],[marketing_spend]]/Table1[[#This Row],[new_customers]]</f>
        <v>38.096774193548384</v>
      </c>
      <c r="I368" s="2">
        <f>Table1[[#This Row],[revenue]]/Table1[[#This Row],[total_customers]]</f>
        <v>0.32332366048295158</v>
      </c>
      <c r="J368" s="2">
        <f>F367+Table1[[#This Row],[new_customers]]-Table1[[#This Row],[total_customers]]</f>
        <v>24</v>
      </c>
      <c r="K368" s="2">
        <f>Table1[[#This Row],[lost_customers]]/F367</f>
        <v>6.2243892318066289E-4</v>
      </c>
      <c r="L368" s="2">
        <f>1/Table1[[#This Row],[churn_rate]]</f>
        <v>1606.5833333333333</v>
      </c>
      <c r="M368" s="2">
        <f>Table1[[#This Row],[ARPU]]*Table1[[#This Row],[average_lifespan]]</f>
        <v>519.44640420423525</v>
      </c>
      <c r="N368" s="2">
        <f>Table1[[#This Row],[marketing_spend]]+Table1[[#This Row],[operating_expenses]]-Table1[[#This Row],[revenue]]</f>
        <v>1372</v>
      </c>
      <c r="O368" s="2">
        <f>IF(Table1[[#This Row],[burn_rate]]&gt;0,100000/Table1[[#This Row],[burn_rate]],"0")</f>
        <v>72.886297376093296</v>
      </c>
      <c r="P368" s="2">
        <f>Table1[[#This Row],[LTV]]/Table1[[#This Row],[CAC]]</f>
        <v>13.634918315267818</v>
      </c>
    </row>
    <row r="369" spans="1:16" x14ac:dyDescent="0.3">
      <c r="A369" s="1">
        <v>47696</v>
      </c>
      <c r="B369" s="2">
        <v>14452</v>
      </c>
      <c r="C369" s="2">
        <v>4604</v>
      </c>
      <c r="D369" s="2">
        <v>15604</v>
      </c>
      <c r="E369" s="2">
        <v>190</v>
      </c>
      <c r="F369" s="2">
        <v>38767</v>
      </c>
      <c r="G369" s="3">
        <v>47696</v>
      </c>
      <c r="H369" s="2">
        <f>Table1[[#This Row],[marketing_spend]]/Table1[[#This Row],[new_customers]]</f>
        <v>24.231578947368423</v>
      </c>
      <c r="I369" s="2">
        <f>Table1[[#This Row],[revenue]]/Table1[[#This Row],[total_customers]]</f>
        <v>0.37279129156241131</v>
      </c>
      <c r="J369" s="2">
        <f>F368+Table1[[#This Row],[new_customers]]-Table1[[#This Row],[total_customers]]</f>
        <v>19</v>
      </c>
      <c r="K369" s="2">
        <f>Table1[[#This Row],[lost_customers]]/F368</f>
        <v>4.9227899264172453E-4</v>
      </c>
      <c r="L369" s="2">
        <f>1/Table1[[#This Row],[churn_rate]]</f>
        <v>2031.3684210526317</v>
      </c>
      <c r="M369" s="2">
        <f>Table1[[#This Row],[ARPU]]*Table1[[#This Row],[average_lifespan]]</f>
        <v>757.27645732330666</v>
      </c>
      <c r="N369" s="2">
        <f>Table1[[#This Row],[marketing_spend]]+Table1[[#This Row],[operating_expenses]]-Table1[[#This Row],[revenue]]</f>
        <v>5756</v>
      </c>
      <c r="O369" s="2">
        <f>IF(Table1[[#This Row],[burn_rate]]&gt;0,100000/Table1[[#This Row],[burn_rate]],"0")</f>
        <v>17.373175816539263</v>
      </c>
      <c r="P369" s="2">
        <f>Table1[[#This Row],[LTV]]/Table1[[#This Row],[CAC]]</f>
        <v>31.251634859128639</v>
      </c>
    </row>
    <row r="370" spans="1:16" x14ac:dyDescent="0.3">
      <c r="A370" s="1">
        <v>47727</v>
      </c>
      <c r="B370" s="2">
        <v>15881</v>
      </c>
      <c r="C370" s="2">
        <v>3716</v>
      </c>
      <c r="D370" s="2">
        <v>15544</v>
      </c>
      <c r="E370" s="2">
        <v>149</v>
      </c>
      <c r="F370" s="2">
        <v>38899</v>
      </c>
      <c r="G370" s="3">
        <v>47727</v>
      </c>
      <c r="H370" s="2">
        <f>Table1[[#This Row],[marketing_spend]]/Table1[[#This Row],[new_customers]]</f>
        <v>24.939597315436242</v>
      </c>
      <c r="I370" s="2">
        <f>Table1[[#This Row],[revenue]]/Table1[[#This Row],[total_customers]]</f>
        <v>0.40826242319853978</v>
      </c>
      <c r="J370" s="2">
        <f>F369+Table1[[#This Row],[new_customers]]-Table1[[#This Row],[total_customers]]</f>
        <v>17</v>
      </c>
      <c r="K370" s="2">
        <f>Table1[[#This Row],[lost_customers]]/F369</f>
        <v>4.3851729563804267E-4</v>
      </c>
      <c r="L370" s="2">
        <f>1/Table1[[#This Row],[churn_rate]]</f>
        <v>2280.4117647058824</v>
      </c>
      <c r="M370" s="2">
        <f>Table1[[#This Row],[ARPU]]*Table1[[#This Row],[average_lifespan]]</f>
        <v>931.00643294928193</v>
      </c>
      <c r="N370" s="2">
        <f>Table1[[#This Row],[marketing_spend]]+Table1[[#This Row],[operating_expenses]]-Table1[[#This Row],[revenue]]</f>
        <v>3379</v>
      </c>
      <c r="O370" s="2">
        <f>IF(Table1[[#This Row],[burn_rate]]&gt;0,100000/Table1[[#This Row],[burn_rate]],"0")</f>
        <v>29.594554601953242</v>
      </c>
      <c r="P370" s="2">
        <f>Table1[[#This Row],[LTV]]/Table1[[#This Row],[CAC]]</f>
        <v>37.330451697912544</v>
      </c>
    </row>
    <row r="371" spans="1:16" x14ac:dyDescent="0.3">
      <c r="A371" s="1">
        <v>47757</v>
      </c>
      <c r="B371" s="2">
        <v>24069</v>
      </c>
      <c r="C371" s="2">
        <v>6451</v>
      </c>
      <c r="D371" s="2">
        <v>10634</v>
      </c>
      <c r="E371" s="2">
        <v>80</v>
      </c>
      <c r="F371" s="2">
        <v>38959</v>
      </c>
      <c r="G371" s="3">
        <v>47757</v>
      </c>
      <c r="H371" s="2">
        <f>Table1[[#This Row],[marketing_spend]]/Table1[[#This Row],[new_customers]]</f>
        <v>80.637500000000003</v>
      </c>
      <c r="I371" s="2">
        <f>Table1[[#This Row],[revenue]]/Table1[[#This Row],[total_customers]]</f>
        <v>0.61780333170769275</v>
      </c>
      <c r="J371" s="2">
        <f>F370+Table1[[#This Row],[new_customers]]-Table1[[#This Row],[total_customers]]</f>
        <v>20</v>
      </c>
      <c r="K371" s="2">
        <f>Table1[[#This Row],[lost_customers]]/F370</f>
        <v>5.141520347566775E-4</v>
      </c>
      <c r="L371" s="2">
        <f>1/Table1[[#This Row],[churn_rate]]</f>
        <v>1944.9500000000003</v>
      </c>
      <c r="M371" s="2">
        <f>Table1[[#This Row],[ARPU]]*Table1[[#This Row],[average_lifespan]]</f>
        <v>1201.5965900048773</v>
      </c>
      <c r="N371" s="2">
        <f>Table1[[#This Row],[marketing_spend]]+Table1[[#This Row],[operating_expenses]]-Table1[[#This Row],[revenue]]</f>
        <v>-6984</v>
      </c>
      <c r="O371" s="2" t="str">
        <f>IF(Table1[[#This Row],[burn_rate]]&gt;0,100000/Table1[[#This Row],[burn_rate]],"0")</f>
        <v>0</v>
      </c>
      <c r="P371" s="2">
        <f>Table1[[#This Row],[LTV]]/Table1[[#This Row],[CAC]]</f>
        <v>14.901213331326954</v>
      </c>
    </row>
    <row r="372" spans="1:16" x14ac:dyDescent="0.3">
      <c r="A372" s="1">
        <v>47788</v>
      </c>
      <c r="B372" s="2">
        <v>12849</v>
      </c>
      <c r="C372" s="2">
        <v>6286</v>
      </c>
      <c r="D372" s="2">
        <v>11983</v>
      </c>
      <c r="E372" s="2">
        <v>179</v>
      </c>
      <c r="F372" s="2">
        <v>39115</v>
      </c>
      <c r="G372" s="3">
        <v>47788</v>
      </c>
      <c r="H372" s="2">
        <f>Table1[[#This Row],[marketing_spend]]/Table1[[#This Row],[new_customers]]</f>
        <v>35.117318435754193</v>
      </c>
      <c r="I372" s="2">
        <f>Table1[[#This Row],[revenue]]/Table1[[#This Row],[total_customers]]</f>
        <v>0.32849290553496102</v>
      </c>
      <c r="J372" s="2">
        <f>F371+Table1[[#This Row],[new_customers]]-Table1[[#This Row],[total_customers]]</f>
        <v>23</v>
      </c>
      <c r="K372" s="2">
        <f>Table1[[#This Row],[lost_customers]]/F371</f>
        <v>5.9036422906132092E-4</v>
      </c>
      <c r="L372" s="2">
        <f>1/Table1[[#This Row],[churn_rate]]</f>
        <v>1693.8695652173913</v>
      </c>
      <c r="M372" s="2">
        <f>Table1[[#This Row],[ARPU]]*Table1[[#This Row],[average_lifespan]]</f>
        <v>556.42413507550202</v>
      </c>
      <c r="N372" s="2">
        <f>Table1[[#This Row],[marketing_spend]]+Table1[[#This Row],[operating_expenses]]-Table1[[#This Row],[revenue]]</f>
        <v>5420</v>
      </c>
      <c r="O372" s="2">
        <f>IF(Table1[[#This Row],[burn_rate]]&gt;0,100000/Table1[[#This Row],[burn_rate]],"0")</f>
        <v>18.450184501845019</v>
      </c>
      <c r="P372" s="2">
        <f>Table1[[#This Row],[LTV]]/Table1[[#This Row],[CAC]]</f>
        <v>15.844721631962274</v>
      </c>
    </row>
    <row r="373" spans="1:16" x14ac:dyDescent="0.3">
      <c r="A373" s="1">
        <v>47818</v>
      </c>
      <c r="B373" s="2">
        <v>17390</v>
      </c>
      <c r="C373" s="2">
        <v>5738</v>
      </c>
      <c r="D373" s="2">
        <v>9778</v>
      </c>
      <c r="E373" s="2">
        <v>65</v>
      </c>
      <c r="F373" s="2">
        <v>39162</v>
      </c>
      <c r="G373" s="3">
        <v>47818</v>
      </c>
      <c r="H373" s="2">
        <f>Table1[[#This Row],[marketing_spend]]/Table1[[#This Row],[new_customers]]</f>
        <v>88.276923076923083</v>
      </c>
      <c r="I373" s="2">
        <f>Table1[[#This Row],[revenue]]/Table1[[#This Row],[total_customers]]</f>
        <v>0.44405290843164291</v>
      </c>
      <c r="J373" s="2">
        <f>F372+Table1[[#This Row],[new_customers]]-Table1[[#This Row],[total_customers]]</f>
        <v>18</v>
      </c>
      <c r="K373" s="2">
        <f>Table1[[#This Row],[lost_customers]]/F372</f>
        <v>4.6018151604243897E-4</v>
      </c>
      <c r="L373" s="2">
        <f>1/Table1[[#This Row],[churn_rate]]</f>
        <v>2173.0555555555557</v>
      </c>
      <c r="M373" s="2">
        <f>Table1[[#This Row],[ARPU]]*Table1[[#This Row],[average_lifespan]]</f>
        <v>964.95163962798404</v>
      </c>
      <c r="N373" s="2">
        <f>Table1[[#This Row],[marketing_spend]]+Table1[[#This Row],[operating_expenses]]-Table1[[#This Row],[revenue]]</f>
        <v>-1874</v>
      </c>
      <c r="O373" s="2" t="str">
        <f>IF(Table1[[#This Row],[burn_rate]]&gt;0,100000/Table1[[#This Row],[burn_rate]],"0")</f>
        <v>0</v>
      </c>
      <c r="P373" s="2">
        <f>Table1[[#This Row],[LTV]]/Table1[[#This Row],[CAC]]</f>
        <v>10.930961410913028</v>
      </c>
    </row>
    <row r="374" spans="1:16" x14ac:dyDescent="0.3">
      <c r="A374" s="1">
        <v>47849</v>
      </c>
      <c r="B374" s="2">
        <v>21922</v>
      </c>
      <c r="C374" s="2">
        <v>4469</v>
      </c>
      <c r="D374" s="2">
        <v>15902</v>
      </c>
      <c r="E374" s="2">
        <v>186</v>
      </c>
      <c r="F374" s="2">
        <v>39331</v>
      </c>
      <c r="G374" s="3">
        <v>47849</v>
      </c>
      <c r="H374" s="2">
        <f>Table1[[#This Row],[marketing_spend]]/Table1[[#This Row],[new_customers]]</f>
        <v>24.026881720430108</v>
      </c>
      <c r="I374" s="2">
        <f>Table1[[#This Row],[revenue]]/Table1[[#This Row],[total_customers]]</f>
        <v>0.55737204749434288</v>
      </c>
      <c r="J374" s="2">
        <f>F373+Table1[[#This Row],[new_customers]]-Table1[[#This Row],[total_customers]]</f>
        <v>17</v>
      </c>
      <c r="K374" s="2">
        <f>Table1[[#This Row],[lost_customers]]/F373</f>
        <v>4.3409427506256067E-4</v>
      </c>
      <c r="L374" s="2">
        <f>1/Table1[[#This Row],[churn_rate]]</f>
        <v>2303.6470588235293</v>
      </c>
      <c r="M374" s="2">
        <f>Table1[[#This Row],[ARPU]]*Table1[[#This Row],[average_lifespan]]</f>
        <v>1283.9884778807914</v>
      </c>
      <c r="N374" s="2">
        <f>Table1[[#This Row],[marketing_spend]]+Table1[[#This Row],[operating_expenses]]-Table1[[#This Row],[revenue]]</f>
        <v>-1551</v>
      </c>
      <c r="O374" s="2" t="str">
        <f>IF(Table1[[#This Row],[burn_rate]]&gt;0,100000/Table1[[#This Row],[burn_rate]],"0")</f>
        <v>0</v>
      </c>
      <c r="P374" s="2">
        <f>Table1[[#This Row],[LTV]]/Table1[[#This Row],[CAC]]</f>
        <v>53.439663657602864</v>
      </c>
    </row>
    <row r="375" spans="1:16" x14ac:dyDescent="0.3">
      <c r="A375" s="1">
        <v>47880</v>
      </c>
      <c r="B375" s="2">
        <v>12489</v>
      </c>
      <c r="C375" s="2">
        <v>6795</v>
      </c>
      <c r="D375" s="2">
        <v>13110</v>
      </c>
      <c r="E375" s="2">
        <v>122</v>
      </c>
      <c r="F375" s="2">
        <v>39436</v>
      </c>
      <c r="G375" s="3">
        <v>47880</v>
      </c>
      <c r="H375" s="2">
        <f>Table1[[#This Row],[marketing_spend]]/Table1[[#This Row],[new_customers]]</f>
        <v>55.696721311475407</v>
      </c>
      <c r="I375" s="2">
        <f>Table1[[#This Row],[revenue]]/Table1[[#This Row],[total_customers]]</f>
        <v>0.31669033370524396</v>
      </c>
      <c r="J375" s="2">
        <f>F374+Table1[[#This Row],[new_customers]]-Table1[[#This Row],[total_customers]]</f>
        <v>17</v>
      </c>
      <c r="K375" s="2">
        <f>Table1[[#This Row],[lost_customers]]/F374</f>
        <v>4.3222903053570977E-4</v>
      </c>
      <c r="L375" s="2">
        <f>1/Table1[[#This Row],[churn_rate]]</f>
        <v>2313.5882352941176</v>
      </c>
      <c r="M375" s="2">
        <f>Table1[[#This Row],[ARPU]]*Table1[[#This Row],[average_lifespan]]</f>
        <v>732.69103029182054</v>
      </c>
      <c r="N375" s="2">
        <f>Table1[[#This Row],[marketing_spend]]+Table1[[#This Row],[operating_expenses]]-Table1[[#This Row],[revenue]]</f>
        <v>7416</v>
      </c>
      <c r="O375" s="2">
        <f>IF(Table1[[#This Row],[burn_rate]]&gt;0,100000/Table1[[#This Row],[burn_rate]],"0")</f>
        <v>13.484358144552319</v>
      </c>
      <c r="P375" s="2">
        <f>Table1[[#This Row],[LTV]]/Table1[[#This Row],[CAC]]</f>
        <v>13.155011875732466</v>
      </c>
    </row>
    <row r="376" spans="1:16" x14ac:dyDescent="0.3">
      <c r="A376" s="1">
        <v>47908</v>
      </c>
      <c r="B376" s="2">
        <v>19823</v>
      </c>
      <c r="C376" s="2">
        <v>2556</v>
      </c>
      <c r="D376" s="2">
        <v>13189</v>
      </c>
      <c r="E376" s="2">
        <v>103</v>
      </c>
      <c r="F376" s="2">
        <v>39520</v>
      </c>
      <c r="G376" s="3">
        <v>47908</v>
      </c>
      <c r="H376" s="2">
        <f>Table1[[#This Row],[marketing_spend]]/Table1[[#This Row],[new_customers]]</f>
        <v>24.815533980582526</v>
      </c>
      <c r="I376" s="2">
        <f>Table1[[#This Row],[revenue]]/Table1[[#This Row],[total_customers]]</f>
        <v>0.50159412955465588</v>
      </c>
      <c r="J376" s="2">
        <f>F375+Table1[[#This Row],[new_customers]]-Table1[[#This Row],[total_customers]]</f>
        <v>19</v>
      </c>
      <c r="K376" s="2">
        <f>Table1[[#This Row],[lost_customers]]/F375</f>
        <v>4.8179328532305506E-4</v>
      </c>
      <c r="L376" s="2">
        <f>1/Table1[[#This Row],[churn_rate]]</f>
        <v>2075.5789473684213</v>
      </c>
      <c r="M376" s="2">
        <f>Table1[[#This Row],[ARPU]]*Table1[[#This Row],[average_lifespan]]</f>
        <v>1041.0982154272322</v>
      </c>
      <c r="N376" s="2">
        <f>Table1[[#This Row],[marketing_spend]]+Table1[[#This Row],[operating_expenses]]-Table1[[#This Row],[revenue]]</f>
        <v>-4078</v>
      </c>
      <c r="O376" s="2" t="str">
        <f>IF(Table1[[#This Row],[burn_rate]]&gt;0,100000/Table1[[#This Row],[burn_rate]],"0")</f>
        <v>0</v>
      </c>
      <c r="P376" s="2">
        <f>Table1[[#This Row],[LTV]]/Table1[[#This Row],[CAC]]</f>
        <v>41.953488336856381</v>
      </c>
    </row>
    <row r="377" spans="1:16" x14ac:dyDescent="0.3">
      <c r="A377" s="1">
        <v>47939</v>
      </c>
      <c r="B377" s="2">
        <v>19207</v>
      </c>
      <c r="C377" s="2">
        <v>2825</v>
      </c>
      <c r="D377" s="2">
        <v>15378</v>
      </c>
      <c r="E377" s="2">
        <v>149</v>
      </c>
      <c r="F377" s="2">
        <v>39653</v>
      </c>
      <c r="G377" s="3">
        <v>47939</v>
      </c>
      <c r="H377" s="2">
        <f>Table1[[#This Row],[marketing_spend]]/Table1[[#This Row],[new_customers]]</f>
        <v>18.959731543624162</v>
      </c>
      <c r="I377" s="2">
        <f>Table1[[#This Row],[revenue]]/Table1[[#This Row],[total_customers]]</f>
        <v>0.48437697021662923</v>
      </c>
      <c r="J377" s="2">
        <f>F376+Table1[[#This Row],[new_customers]]-Table1[[#This Row],[total_customers]]</f>
        <v>16</v>
      </c>
      <c r="K377" s="2">
        <f>Table1[[#This Row],[lost_customers]]/F376</f>
        <v>4.0485829959514168E-4</v>
      </c>
      <c r="L377" s="2">
        <f>1/Table1[[#This Row],[churn_rate]]</f>
        <v>2470</v>
      </c>
      <c r="M377" s="2">
        <f>Table1[[#This Row],[ARPU]]*Table1[[#This Row],[average_lifespan]]</f>
        <v>1196.4111164350743</v>
      </c>
      <c r="N377" s="2">
        <f>Table1[[#This Row],[marketing_spend]]+Table1[[#This Row],[operating_expenses]]-Table1[[#This Row],[revenue]]</f>
        <v>-1004</v>
      </c>
      <c r="O377" s="2" t="str">
        <f>IF(Table1[[#This Row],[burn_rate]]&gt;0,100000/Table1[[#This Row],[burn_rate]],"0")</f>
        <v>0</v>
      </c>
      <c r="P377" s="2">
        <f>Table1[[#This Row],[LTV]]/Table1[[#This Row],[CAC]]</f>
        <v>63.102745610203911</v>
      </c>
    </row>
    <row r="378" spans="1:16" x14ac:dyDescent="0.3">
      <c r="A378" s="1">
        <v>47969</v>
      </c>
      <c r="B378" s="2">
        <v>19540</v>
      </c>
      <c r="C378" s="2">
        <v>4808</v>
      </c>
      <c r="D378" s="2">
        <v>9124</v>
      </c>
      <c r="E378" s="2">
        <v>158</v>
      </c>
      <c r="F378" s="2">
        <v>39790</v>
      </c>
      <c r="G378" s="3">
        <v>47969</v>
      </c>
      <c r="H378" s="2">
        <f>Table1[[#This Row],[marketing_spend]]/Table1[[#This Row],[new_customers]]</f>
        <v>30.430379746835442</v>
      </c>
      <c r="I378" s="2">
        <f>Table1[[#This Row],[revenue]]/Table1[[#This Row],[total_customers]]</f>
        <v>0.49107816034179441</v>
      </c>
      <c r="J378" s="2">
        <f>F377+Table1[[#This Row],[new_customers]]-Table1[[#This Row],[total_customers]]</f>
        <v>21</v>
      </c>
      <c r="K378" s="2">
        <f>Table1[[#This Row],[lost_customers]]/F377</f>
        <v>5.2959422994477089E-4</v>
      </c>
      <c r="L378" s="2">
        <f>1/Table1[[#This Row],[churn_rate]]</f>
        <v>1888.2380952380952</v>
      </c>
      <c r="M378" s="2">
        <f>Table1[[#This Row],[ARPU]]*Table1[[#This Row],[average_lifespan]]</f>
        <v>927.27249009681782</v>
      </c>
      <c r="N378" s="2">
        <f>Table1[[#This Row],[marketing_spend]]+Table1[[#This Row],[operating_expenses]]-Table1[[#This Row],[revenue]]</f>
        <v>-5608</v>
      </c>
      <c r="O378" s="2" t="str">
        <f>IF(Table1[[#This Row],[burn_rate]]&gt;0,100000/Table1[[#This Row],[burn_rate]],"0")</f>
        <v>0</v>
      </c>
      <c r="P378" s="2">
        <f>Table1[[#This Row],[LTV]]/Table1[[#This Row],[CAC]]</f>
        <v>30.47193291083553</v>
      </c>
    </row>
    <row r="379" spans="1:16" x14ac:dyDescent="0.3">
      <c r="A379" s="1">
        <v>48000</v>
      </c>
      <c r="B379" s="2">
        <v>26364</v>
      </c>
      <c r="C379" s="2">
        <v>6521</v>
      </c>
      <c r="D379" s="2">
        <v>8697</v>
      </c>
      <c r="E379" s="2">
        <v>136</v>
      </c>
      <c r="F379" s="2">
        <v>39899</v>
      </c>
      <c r="G379" s="3">
        <v>48000</v>
      </c>
      <c r="H379" s="2">
        <f>Table1[[#This Row],[marketing_spend]]/Table1[[#This Row],[new_customers]]</f>
        <v>47.948529411764703</v>
      </c>
      <c r="I379" s="2">
        <f>Table1[[#This Row],[revenue]]/Table1[[#This Row],[total_customers]]</f>
        <v>0.66076844031178728</v>
      </c>
      <c r="J379" s="2">
        <f>F378+Table1[[#This Row],[new_customers]]-Table1[[#This Row],[total_customers]]</f>
        <v>27</v>
      </c>
      <c r="K379" s="2">
        <f>Table1[[#This Row],[lost_customers]]/F378</f>
        <v>6.7856245287760744E-4</v>
      </c>
      <c r="L379" s="2">
        <f>1/Table1[[#This Row],[churn_rate]]</f>
        <v>1473.7037037037037</v>
      </c>
      <c r="M379" s="2">
        <f>Table1[[#This Row],[ARPU]]*Table1[[#This Row],[average_lifespan]]</f>
        <v>973.7768977780006</v>
      </c>
      <c r="N379" s="2">
        <f>Table1[[#This Row],[marketing_spend]]+Table1[[#This Row],[operating_expenses]]-Table1[[#This Row],[revenue]]</f>
        <v>-11146</v>
      </c>
      <c r="O379" s="2" t="str">
        <f>IF(Table1[[#This Row],[burn_rate]]&gt;0,100000/Table1[[#This Row],[burn_rate]],"0")</f>
        <v>0</v>
      </c>
      <c r="P379" s="2">
        <f>Table1[[#This Row],[LTV]]/Table1[[#This Row],[CAC]]</f>
        <v>20.30879590519983</v>
      </c>
    </row>
    <row r="380" spans="1:16" x14ac:dyDescent="0.3">
      <c r="A380" s="1">
        <v>48030</v>
      </c>
      <c r="B380" s="2">
        <v>14611</v>
      </c>
      <c r="C380" s="2">
        <v>4719</v>
      </c>
      <c r="D380" s="2">
        <v>10179</v>
      </c>
      <c r="E380" s="2">
        <v>186</v>
      </c>
      <c r="F380" s="2">
        <v>40060</v>
      </c>
      <c r="G380" s="3">
        <v>48030</v>
      </c>
      <c r="H380" s="2">
        <f>Table1[[#This Row],[marketing_spend]]/Table1[[#This Row],[new_customers]]</f>
        <v>25.370967741935484</v>
      </c>
      <c r="I380" s="2">
        <f>Table1[[#This Row],[revenue]]/Table1[[#This Row],[total_customers]]</f>
        <v>0.36472790813779332</v>
      </c>
      <c r="J380" s="2">
        <f>F379+Table1[[#This Row],[new_customers]]-Table1[[#This Row],[total_customers]]</f>
        <v>25</v>
      </c>
      <c r="K380" s="2">
        <f>Table1[[#This Row],[lost_customers]]/F379</f>
        <v>6.2658211985262792E-4</v>
      </c>
      <c r="L380" s="2">
        <f>1/Table1[[#This Row],[churn_rate]]</f>
        <v>1595.9599999999998</v>
      </c>
      <c r="M380" s="2">
        <f>Table1[[#This Row],[ARPU]]*Table1[[#This Row],[average_lifespan]]</f>
        <v>582.09115227159259</v>
      </c>
      <c r="N380" s="2">
        <f>Table1[[#This Row],[marketing_spend]]+Table1[[#This Row],[operating_expenses]]-Table1[[#This Row],[revenue]]</f>
        <v>287</v>
      </c>
      <c r="O380" s="2">
        <f>IF(Table1[[#This Row],[burn_rate]]&gt;0,100000/Table1[[#This Row],[burn_rate]],"0")</f>
        <v>348.43205574912889</v>
      </c>
      <c r="P380" s="2">
        <f>Table1[[#This Row],[LTV]]/Table1[[#This Row],[CAC]]</f>
        <v>22.943198627360928</v>
      </c>
    </row>
    <row r="381" spans="1:16" x14ac:dyDescent="0.3">
      <c r="A381" s="1">
        <v>48061</v>
      </c>
      <c r="B381" s="2">
        <v>29223</v>
      </c>
      <c r="C381" s="2">
        <v>5508</v>
      </c>
      <c r="D381" s="2">
        <v>17596</v>
      </c>
      <c r="E381" s="2">
        <v>57</v>
      </c>
      <c r="F381" s="2">
        <v>40106</v>
      </c>
      <c r="G381" s="3">
        <v>48061</v>
      </c>
      <c r="H381" s="2">
        <f>Table1[[#This Row],[marketing_spend]]/Table1[[#This Row],[new_customers]]</f>
        <v>96.631578947368425</v>
      </c>
      <c r="I381" s="2">
        <f>Table1[[#This Row],[revenue]]/Table1[[#This Row],[total_customers]]</f>
        <v>0.72864409315314416</v>
      </c>
      <c r="J381" s="2">
        <f>F380+Table1[[#This Row],[new_customers]]-Table1[[#This Row],[total_customers]]</f>
        <v>11</v>
      </c>
      <c r="K381" s="2">
        <f>Table1[[#This Row],[lost_customers]]/F380</f>
        <v>2.7458811782326512E-4</v>
      </c>
      <c r="L381" s="2">
        <f>1/Table1[[#This Row],[churn_rate]]</f>
        <v>3641.8181818181815</v>
      </c>
      <c r="M381" s="2">
        <f>Table1[[#This Row],[ARPU]]*Table1[[#This Row],[average_lifespan]]</f>
        <v>2653.589306519541</v>
      </c>
      <c r="N381" s="2">
        <f>Table1[[#This Row],[marketing_spend]]+Table1[[#This Row],[operating_expenses]]-Table1[[#This Row],[revenue]]</f>
        <v>-6119</v>
      </c>
      <c r="O381" s="2" t="str">
        <f>IF(Table1[[#This Row],[burn_rate]]&gt;0,100000/Table1[[#This Row],[burn_rate]],"0")</f>
        <v>0</v>
      </c>
      <c r="P381" s="2">
        <f>Table1[[#This Row],[LTV]]/Table1[[#This Row],[CAC]]</f>
        <v>27.460891516269758</v>
      </c>
    </row>
    <row r="382" spans="1:16" x14ac:dyDescent="0.3">
      <c r="A382" s="1">
        <v>48092</v>
      </c>
      <c r="B382" s="2">
        <v>15878</v>
      </c>
      <c r="C382" s="2">
        <v>5741</v>
      </c>
      <c r="D382" s="2">
        <v>13251</v>
      </c>
      <c r="E382" s="2">
        <v>56</v>
      </c>
      <c r="F382" s="2">
        <v>40152</v>
      </c>
      <c r="G382" s="3">
        <v>48092</v>
      </c>
      <c r="H382" s="2">
        <f>Table1[[#This Row],[marketing_spend]]/Table1[[#This Row],[new_customers]]</f>
        <v>102.51785714285714</v>
      </c>
      <c r="I382" s="2">
        <f>Table1[[#This Row],[revenue]]/Table1[[#This Row],[total_customers]]</f>
        <v>0.39544730025901575</v>
      </c>
      <c r="J382" s="2">
        <f>F381+Table1[[#This Row],[new_customers]]-Table1[[#This Row],[total_customers]]</f>
        <v>10</v>
      </c>
      <c r="K382" s="2">
        <f>Table1[[#This Row],[lost_customers]]/F381</f>
        <v>2.4933925098489005E-4</v>
      </c>
      <c r="L382" s="2">
        <f>1/Table1[[#This Row],[churn_rate]]</f>
        <v>4010.6</v>
      </c>
      <c r="M382" s="2">
        <f>Table1[[#This Row],[ARPU]]*Table1[[#This Row],[average_lifespan]]</f>
        <v>1585.9809424188086</v>
      </c>
      <c r="N382" s="2">
        <f>Table1[[#This Row],[marketing_spend]]+Table1[[#This Row],[operating_expenses]]-Table1[[#This Row],[revenue]]</f>
        <v>3114</v>
      </c>
      <c r="O382" s="2">
        <f>IF(Table1[[#This Row],[burn_rate]]&gt;0,100000/Table1[[#This Row],[burn_rate]],"0")</f>
        <v>32.113037893384714</v>
      </c>
      <c r="P382" s="2">
        <f>Table1[[#This Row],[LTV]]/Table1[[#This Row],[CAC]]</f>
        <v>15.470289631676238</v>
      </c>
    </row>
    <row r="383" spans="1:16" x14ac:dyDescent="0.3">
      <c r="A383" s="1">
        <v>48122</v>
      </c>
      <c r="B383" s="2">
        <v>26347</v>
      </c>
      <c r="C383" s="2">
        <v>3574</v>
      </c>
      <c r="D383" s="2">
        <v>17235</v>
      </c>
      <c r="E383" s="2">
        <v>85</v>
      </c>
      <c r="F383" s="2">
        <v>40211</v>
      </c>
      <c r="G383" s="3">
        <v>48122</v>
      </c>
      <c r="H383" s="2">
        <f>Table1[[#This Row],[marketing_spend]]/Table1[[#This Row],[new_customers]]</f>
        <v>42.047058823529412</v>
      </c>
      <c r="I383" s="2">
        <f>Table1[[#This Row],[revenue]]/Table1[[#This Row],[total_customers]]</f>
        <v>0.65521872124543035</v>
      </c>
      <c r="J383" s="2">
        <f>F382+Table1[[#This Row],[new_customers]]-Table1[[#This Row],[total_customers]]</f>
        <v>26</v>
      </c>
      <c r="K383" s="2">
        <f>Table1[[#This Row],[lost_customers]]/F382</f>
        <v>6.4753935046822078E-4</v>
      </c>
      <c r="L383" s="2">
        <f>1/Table1[[#This Row],[churn_rate]]</f>
        <v>1544.3076923076924</v>
      </c>
      <c r="M383" s="2">
        <f>Table1[[#This Row],[ARPU]]*Table1[[#This Row],[average_lifespan]]</f>
        <v>1011.8593113633277</v>
      </c>
      <c r="N383" s="2">
        <f>Table1[[#This Row],[marketing_spend]]+Table1[[#This Row],[operating_expenses]]-Table1[[#This Row],[revenue]]</f>
        <v>-5538</v>
      </c>
      <c r="O383" s="2" t="str">
        <f>IF(Table1[[#This Row],[burn_rate]]&gt;0,100000/Table1[[#This Row],[burn_rate]],"0")</f>
        <v>0</v>
      </c>
      <c r="P383" s="2">
        <f>Table1[[#This Row],[LTV]]/Table1[[#This Row],[CAC]]</f>
        <v>24.064924864544729</v>
      </c>
    </row>
    <row r="384" spans="1:16" x14ac:dyDescent="0.3">
      <c r="A384" s="1">
        <v>48153</v>
      </c>
      <c r="B384" s="2">
        <v>10851</v>
      </c>
      <c r="C384" s="2">
        <v>5998</v>
      </c>
      <c r="D384" s="2">
        <v>9929</v>
      </c>
      <c r="E384" s="2">
        <v>67</v>
      </c>
      <c r="F384" s="2">
        <v>40253</v>
      </c>
      <c r="G384" s="3">
        <v>48153</v>
      </c>
      <c r="H384" s="2">
        <f>Table1[[#This Row],[marketing_spend]]/Table1[[#This Row],[new_customers]]</f>
        <v>89.522388059701498</v>
      </c>
      <c r="I384" s="2">
        <f>Table1[[#This Row],[revenue]]/Table1[[#This Row],[total_customers]]</f>
        <v>0.26956996994012866</v>
      </c>
      <c r="J384" s="2">
        <f>F383+Table1[[#This Row],[new_customers]]-Table1[[#This Row],[total_customers]]</f>
        <v>25</v>
      </c>
      <c r="K384" s="2">
        <f>Table1[[#This Row],[lost_customers]]/F383</f>
        <v>6.2172042475939419E-4</v>
      </c>
      <c r="L384" s="2">
        <f>1/Table1[[#This Row],[churn_rate]]</f>
        <v>1608.44</v>
      </c>
      <c r="M384" s="2">
        <f>Table1[[#This Row],[ARPU]]*Table1[[#This Row],[average_lifespan]]</f>
        <v>433.58712245050054</v>
      </c>
      <c r="N384" s="2">
        <f>Table1[[#This Row],[marketing_spend]]+Table1[[#This Row],[operating_expenses]]-Table1[[#This Row],[revenue]]</f>
        <v>5076</v>
      </c>
      <c r="O384" s="2">
        <f>IF(Table1[[#This Row],[burn_rate]]&gt;0,100000/Table1[[#This Row],[burn_rate]],"0")</f>
        <v>19.700551615445232</v>
      </c>
      <c r="P384" s="2">
        <f>Table1[[#This Row],[LTV]]/Table1[[#This Row],[CAC]]</f>
        <v>4.8433373131349677</v>
      </c>
    </row>
    <row r="385" spans="1:16" x14ac:dyDescent="0.3">
      <c r="A385" s="1">
        <v>48183</v>
      </c>
      <c r="B385" s="2">
        <v>28071</v>
      </c>
      <c r="C385" s="2">
        <v>4129</v>
      </c>
      <c r="D385" s="2">
        <v>9013</v>
      </c>
      <c r="E385" s="2">
        <v>52</v>
      </c>
      <c r="F385" s="2">
        <v>40275</v>
      </c>
      <c r="G385" s="3">
        <v>48183</v>
      </c>
      <c r="H385" s="2">
        <f>Table1[[#This Row],[marketing_spend]]/Table1[[#This Row],[new_customers]]</f>
        <v>79.40384615384616</v>
      </c>
      <c r="I385" s="2">
        <f>Table1[[#This Row],[revenue]]/Table1[[#This Row],[total_customers]]</f>
        <v>0.6969832402234637</v>
      </c>
      <c r="J385" s="2">
        <f>F384+Table1[[#This Row],[new_customers]]-Table1[[#This Row],[total_customers]]</f>
        <v>30</v>
      </c>
      <c r="K385" s="2">
        <f>Table1[[#This Row],[lost_customers]]/F384</f>
        <v>7.4528606563485948E-4</v>
      </c>
      <c r="L385" s="2">
        <f>1/Table1[[#This Row],[churn_rate]]</f>
        <v>1341.7666666666667</v>
      </c>
      <c r="M385" s="2">
        <f>Table1[[#This Row],[ARPU]]*Table1[[#This Row],[average_lifespan]]</f>
        <v>935.18887895716944</v>
      </c>
      <c r="N385" s="2">
        <f>Table1[[#This Row],[marketing_spend]]+Table1[[#This Row],[operating_expenses]]-Table1[[#This Row],[revenue]]</f>
        <v>-14929</v>
      </c>
      <c r="O385" s="2" t="str">
        <f>IF(Table1[[#This Row],[burn_rate]]&gt;0,100000/Table1[[#This Row],[burn_rate]],"0")</f>
        <v>0</v>
      </c>
      <c r="P385" s="2">
        <f>Table1[[#This Row],[LTV]]/Table1[[#This Row],[CAC]]</f>
        <v>11.777626957077453</v>
      </c>
    </row>
    <row r="386" spans="1:16" x14ac:dyDescent="0.3">
      <c r="A386" s="1">
        <v>48214</v>
      </c>
      <c r="B386" s="2">
        <v>16833</v>
      </c>
      <c r="C386" s="2">
        <v>4403</v>
      </c>
      <c r="D386" s="2">
        <v>8226</v>
      </c>
      <c r="E386" s="2">
        <v>77</v>
      </c>
      <c r="F386" s="2">
        <v>40330</v>
      </c>
      <c r="G386" s="3">
        <v>48214</v>
      </c>
      <c r="H386" s="2">
        <f>Table1[[#This Row],[marketing_spend]]/Table1[[#This Row],[new_customers]]</f>
        <v>57.18181818181818</v>
      </c>
      <c r="I386" s="2">
        <f>Table1[[#This Row],[revenue]]/Table1[[#This Row],[total_customers]]</f>
        <v>0.41738160178527151</v>
      </c>
      <c r="J386" s="2">
        <f>F385+Table1[[#This Row],[new_customers]]-Table1[[#This Row],[total_customers]]</f>
        <v>22</v>
      </c>
      <c r="K386" s="2">
        <f>Table1[[#This Row],[lost_customers]]/F385</f>
        <v>5.4624456859093734E-4</v>
      </c>
      <c r="L386" s="2">
        <f>1/Table1[[#This Row],[churn_rate]]</f>
        <v>1830.681818181818</v>
      </c>
      <c r="M386" s="2">
        <f>Table1[[#This Row],[ARPU]]*Table1[[#This Row],[average_lifespan]]</f>
        <v>764.0929096319004</v>
      </c>
      <c r="N386" s="2">
        <f>Table1[[#This Row],[marketing_spend]]+Table1[[#This Row],[operating_expenses]]-Table1[[#This Row],[revenue]]</f>
        <v>-4204</v>
      </c>
      <c r="O386" s="2" t="str">
        <f>IF(Table1[[#This Row],[burn_rate]]&gt;0,100000/Table1[[#This Row],[burn_rate]],"0")</f>
        <v>0</v>
      </c>
      <c r="P386" s="2">
        <f>Table1[[#This Row],[LTV]]/Table1[[#This Row],[CAC]]</f>
        <v>13.36251511279953</v>
      </c>
    </row>
    <row r="387" spans="1:16" x14ac:dyDescent="0.3">
      <c r="A387" s="1">
        <v>48245</v>
      </c>
      <c r="B387" s="2">
        <v>21938</v>
      </c>
      <c r="C387" s="2">
        <v>5329</v>
      </c>
      <c r="D387" s="2">
        <v>15321</v>
      </c>
      <c r="E387" s="2">
        <v>119</v>
      </c>
      <c r="F387" s="2">
        <v>40432</v>
      </c>
      <c r="G387" s="3">
        <v>48245</v>
      </c>
      <c r="H387" s="2">
        <f>Table1[[#This Row],[marketing_spend]]/Table1[[#This Row],[new_customers]]</f>
        <v>44.781512605042018</v>
      </c>
      <c r="I387" s="2">
        <f>Table1[[#This Row],[revenue]]/Table1[[#This Row],[total_customers]]</f>
        <v>0.54259002770083098</v>
      </c>
      <c r="J387" s="2">
        <f>F386+Table1[[#This Row],[new_customers]]-Table1[[#This Row],[total_customers]]</f>
        <v>17</v>
      </c>
      <c r="K387" s="2">
        <f>Table1[[#This Row],[lost_customers]]/F386</f>
        <v>4.2152243987106375E-4</v>
      </c>
      <c r="L387" s="2">
        <f>1/Table1[[#This Row],[churn_rate]]</f>
        <v>2372.3529411764703</v>
      </c>
      <c r="M387" s="2">
        <f>Table1[[#This Row],[ARPU]]*Table1[[#This Row],[average_lifespan]]</f>
        <v>1287.2150480690889</v>
      </c>
      <c r="N387" s="2">
        <f>Table1[[#This Row],[marketing_spend]]+Table1[[#This Row],[operating_expenses]]-Table1[[#This Row],[revenue]]</f>
        <v>-1288</v>
      </c>
      <c r="O387" s="2" t="str">
        <f>IF(Table1[[#This Row],[burn_rate]]&gt;0,100000/Table1[[#This Row],[burn_rate]],"0")</f>
        <v>0</v>
      </c>
      <c r="P387" s="2">
        <f>Table1[[#This Row],[LTV]]/Table1[[#This Row],[CAC]]</f>
        <v>28.744340536727638</v>
      </c>
    </row>
    <row r="388" spans="1:16" x14ac:dyDescent="0.3">
      <c r="A388" s="1">
        <v>48274</v>
      </c>
      <c r="B388" s="2">
        <v>12427</v>
      </c>
      <c r="C388" s="2">
        <v>2588</v>
      </c>
      <c r="D388" s="2">
        <v>9828</v>
      </c>
      <c r="E388" s="2">
        <v>198</v>
      </c>
      <c r="F388" s="2">
        <v>40603</v>
      </c>
      <c r="G388" s="3">
        <v>48274</v>
      </c>
      <c r="H388" s="2">
        <f>Table1[[#This Row],[marketing_spend]]/Table1[[#This Row],[new_customers]]</f>
        <v>13.070707070707071</v>
      </c>
      <c r="I388" s="2">
        <f>Table1[[#This Row],[revenue]]/Table1[[#This Row],[total_customers]]</f>
        <v>0.30606112848804273</v>
      </c>
      <c r="J388" s="2">
        <f>F387+Table1[[#This Row],[new_customers]]-Table1[[#This Row],[total_customers]]</f>
        <v>27</v>
      </c>
      <c r="K388" s="2">
        <f>Table1[[#This Row],[lost_customers]]/F387</f>
        <v>6.677878907795805E-4</v>
      </c>
      <c r="L388" s="2">
        <f>1/Table1[[#This Row],[churn_rate]]</f>
        <v>1497.4814814814815</v>
      </c>
      <c r="M388" s="2">
        <f>Table1[[#This Row],[ARPU]]*Table1[[#This Row],[average_lifespan]]</f>
        <v>458.32087211216827</v>
      </c>
      <c r="N388" s="2">
        <f>Table1[[#This Row],[marketing_spend]]+Table1[[#This Row],[operating_expenses]]-Table1[[#This Row],[revenue]]</f>
        <v>-11</v>
      </c>
      <c r="O388" s="2" t="str">
        <f>IF(Table1[[#This Row],[burn_rate]]&gt;0,100000/Table1[[#This Row],[burn_rate]],"0")</f>
        <v>0</v>
      </c>
      <c r="P388" s="2">
        <f>Table1[[#This Row],[LTV]]/Table1[[#This Row],[CAC]]</f>
        <v>35.064734419709936</v>
      </c>
    </row>
    <row r="389" spans="1:16" x14ac:dyDescent="0.3">
      <c r="A389" s="1">
        <v>48305</v>
      </c>
      <c r="B389" s="2">
        <v>14000</v>
      </c>
      <c r="C389" s="2">
        <v>4012</v>
      </c>
      <c r="D389" s="2">
        <v>15909</v>
      </c>
      <c r="E389" s="2">
        <v>77</v>
      </c>
      <c r="F389" s="2">
        <v>40662</v>
      </c>
      <c r="G389" s="3">
        <v>48305</v>
      </c>
      <c r="H389" s="2">
        <f>Table1[[#This Row],[marketing_spend]]/Table1[[#This Row],[new_customers]]</f>
        <v>52.103896103896105</v>
      </c>
      <c r="I389" s="2">
        <f>Table1[[#This Row],[revenue]]/Table1[[#This Row],[total_customers]]</f>
        <v>0.34430180512517827</v>
      </c>
      <c r="J389" s="2">
        <f>F388+Table1[[#This Row],[new_customers]]-Table1[[#This Row],[total_customers]]</f>
        <v>18</v>
      </c>
      <c r="K389" s="2">
        <f>Table1[[#This Row],[lost_customers]]/F388</f>
        <v>4.4331699628106299E-4</v>
      </c>
      <c r="L389" s="2">
        <f>1/Table1[[#This Row],[churn_rate]]</f>
        <v>2255.7222222222222</v>
      </c>
      <c r="M389" s="2">
        <f>Table1[[#This Row],[ARPU]]*Table1[[#This Row],[average_lifespan]]</f>
        <v>776.64923297208964</v>
      </c>
      <c r="N389" s="2">
        <f>Table1[[#This Row],[marketing_spend]]+Table1[[#This Row],[operating_expenses]]-Table1[[#This Row],[revenue]]</f>
        <v>5921</v>
      </c>
      <c r="O389" s="2">
        <f>IF(Table1[[#This Row],[burn_rate]]&gt;0,100000/Table1[[#This Row],[burn_rate]],"0")</f>
        <v>16.889039013680122</v>
      </c>
      <c r="P389" s="2">
        <f>Table1[[#This Row],[LTV]]/Table1[[#This Row],[CAC]]</f>
        <v>14.90578039353213</v>
      </c>
    </row>
    <row r="390" spans="1:16" x14ac:dyDescent="0.3">
      <c r="A390" s="1">
        <v>48335</v>
      </c>
      <c r="B390" s="2">
        <v>15052</v>
      </c>
      <c r="C390" s="2">
        <v>3547</v>
      </c>
      <c r="D390" s="2">
        <v>13588</v>
      </c>
      <c r="E390" s="2">
        <v>103</v>
      </c>
      <c r="F390" s="2">
        <v>40753</v>
      </c>
      <c r="G390" s="3">
        <v>48335</v>
      </c>
      <c r="H390" s="2">
        <f>Table1[[#This Row],[marketing_spend]]/Table1[[#This Row],[new_customers]]</f>
        <v>34.436893203883493</v>
      </c>
      <c r="I390" s="2">
        <f>Table1[[#This Row],[revenue]]/Table1[[#This Row],[total_customers]]</f>
        <v>0.369347041935563</v>
      </c>
      <c r="J390" s="2">
        <f>F389+Table1[[#This Row],[new_customers]]-Table1[[#This Row],[total_customers]]</f>
        <v>12</v>
      </c>
      <c r="K390" s="2">
        <f>Table1[[#This Row],[lost_customers]]/F389</f>
        <v>2.9511583296443856E-4</v>
      </c>
      <c r="L390" s="2">
        <f>1/Table1[[#This Row],[churn_rate]]</f>
        <v>3388.4999999999995</v>
      </c>
      <c r="M390" s="2">
        <f>Table1[[#This Row],[ARPU]]*Table1[[#This Row],[average_lifespan]]</f>
        <v>1251.5324515986551</v>
      </c>
      <c r="N390" s="2">
        <f>Table1[[#This Row],[marketing_spend]]+Table1[[#This Row],[operating_expenses]]-Table1[[#This Row],[revenue]]</f>
        <v>2083</v>
      </c>
      <c r="O390" s="2">
        <f>IF(Table1[[#This Row],[burn_rate]]&gt;0,100000/Table1[[#This Row],[burn_rate]],"0")</f>
        <v>48.007681228996638</v>
      </c>
      <c r="P390" s="2">
        <f>Table1[[#This Row],[LTV]]/Table1[[#This Row],[CAC]]</f>
        <v>36.342780522881725</v>
      </c>
    </row>
    <row r="391" spans="1:16" x14ac:dyDescent="0.3">
      <c r="A391" s="1">
        <v>48366</v>
      </c>
      <c r="B391" s="2">
        <v>12738</v>
      </c>
      <c r="C391" s="2">
        <v>2294</v>
      </c>
      <c r="D391" s="2">
        <v>10023</v>
      </c>
      <c r="E391" s="2">
        <v>114</v>
      </c>
      <c r="F391" s="2">
        <v>40844</v>
      </c>
      <c r="G391" s="3">
        <v>48366</v>
      </c>
      <c r="H391" s="2">
        <f>Table1[[#This Row],[marketing_spend]]/Table1[[#This Row],[new_customers]]</f>
        <v>20.12280701754386</v>
      </c>
      <c r="I391" s="2">
        <f>Table1[[#This Row],[revenue]]/Table1[[#This Row],[total_customers]]</f>
        <v>0.31186955244344333</v>
      </c>
      <c r="J391" s="2">
        <f>F390+Table1[[#This Row],[new_customers]]-Table1[[#This Row],[total_customers]]</f>
        <v>23</v>
      </c>
      <c r="K391" s="2">
        <f>Table1[[#This Row],[lost_customers]]/F390</f>
        <v>5.6437562878806468E-4</v>
      </c>
      <c r="L391" s="2">
        <f>1/Table1[[#This Row],[churn_rate]]</f>
        <v>1771.8695652173913</v>
      </c>
      <c r="M391" s="2">
        <f>Table1[[#This Row],[ARPU]]*Table1[[#This Row],[average_lifespan]]</f>
        <v>552.59216829250636</v>
      </c>
      <c r="N391" s="2">
        <f>Table1[[#This Row],[marketing_spend]]+Table1[[#This Row],[operating_expenses]]-Table1[[#This Row],[revenue]]</f>
        <v>-421</v>
      </c>
      <c r="O391" s="2" t="str">
        <f>IF(Table1[[#This Row],[burn_rate]]&gt;0,100000/Table1[[#This Row],[burn_rate]],"0")</f>
        <v>0</v>
      </c>
      <c r="P391" s="2">
        <f>Table1[[#This Row],[LTV]]/Table1[[#This Row],[CAC]]</f>
        <v>27.460988310961518</v>
      </c>
    </row>
    <row r="392" spans="1:16" x14ac:dyDescent="0.3">
      <c r="A392" s="1">
        <v>48396</v>
      </c>
      <c r="B392" s="2">
        <v>15387</v>
      </c>
      <c r="C392" s="2">
        <v>3985</v>
      </c>
      <c r="D392" s="2">
        <v>12966</v>
      </c>
      <c r="E392" s="2">
        <v>149</v>
      </c>
      <c r="F392" s="2">
        <v>40982</v>
      </c>
      <c r="G392" s="3">
        <v>48396</v>
      </c>
      <c r="H392" s="2">
        <f>Table1[[#This Row],[marketing_spend]]/Table1[[#This Row],[new_customers]]</f>
        <v>26.744966442953022</v>
      </c>
      <c r="I392" s="2">
        <f>Table1[[#This Row],[revenue]]/Table1[[#This Row],[total_customers]]</f>
        <v>0.37545751793470306</v>
      </c>
      <c r="J392" s="2">
        <f>F391+Table1[[#This Row],[new_customers]]-Table1[[#This Row],[total_customers]]</f>
        <v>11</v>
      </c>
      <c r="K392" s="2">
        <f>Table1[[#This Row],[lost_customers]]/F391</f>
        <v>2.6931740280090102E-4</v>
      </c>
      <c r="L392" s="2">
        <f>1/Table1[[#This Row],[churn_rate]]</f>
        <v>3713.0909090909086</v>
      </c>
      <c r="M392" s="2">
        <f>Table1[[#This Row],[ARPU]]*Table1[[#This Row],[average_lifespan]]</f>
        <v>1394.1078965931827</v>
      </c>
      <c r="N392" s="2">
        <f>Table1[[#This Row],[marketing_spend]]+Table1[[#This Row],[operating_expenses]]-Table1[[#This Row],[revenue]]</f>
        <v>1564</v>
      </c>
      <c r="O392" s="2">
        <f>IF(Table1[[#This Row],[burn_rate]]&gt;0,100000/Table1[[#This Row],[burn_rate]],"0")</f>
        <v>63.9386189258312</v>
      </c>
      <c r="P392" s="2">
        <f>Table1[[#This Row],[LTV]]/Table1[[#This Row],[CAC]]</f>
        <v>52.125991616658517</v>
      </c>
    </row>
    <row r="393" spans="1:16" x14ac:dyDescent="0.3">
      <c r="A393" s="1">
        <v>48427</v>
      </c>
      <c r="B393" s="2">
        <v>18002</v>
      </c>
      <c r="C393" s="2">
        <v>5117</v>
      </c>
      <c r="D393" s="2">
        <v>18644</v>
      </c>
      <c r="E393" s="2">
        <v>70</v>
      </c>
      <c r="F393" s="2">
        <v>41037</v>
      </c>
      <c r="G393" s="3">
        <v>48427</v>
      </c>
      <c r="H393" s="2">
        <f>Table1[[#This Row],[marketing_spend]]/Table1[[#This Row],[new_customers]]</f>
        <v>73.099999999999994</v>
      </c>
      <c r="I393" s="2">
        <f>Table1[[#This Row],[revenue]]/Table1[[#This Row],[total_customers]]</f>
        <v>0.43867729122499211</v>
      </c>
      <c r="J393" s="2">
        <f>F392+Table1[[#This Row],[new_customers]]-Table1[[#This Row],[total_customers]]</f>
        <v>15</v>
      </c>
      <c r="K393" s="2">
        <f>Table1[[#This Row],[lost_customers]]/F392</f>
        <v>3.660143477624323E-4</v>
      </c>
      <c r="L393" s="2">
        <f>1/Table1[[#This Row],[churn_rate]]</f>
        <v>2732.1333333333332</v>
      </c>
      <c r="M393" s="2">
        <f>Table1[[#This Row],[ARPU]]*Table1[[#This Row],[average_lifespan]]</f>
        <v>1198.5248499321751</v>
      </c>
      <c r="N393" s="2">
        <f>Table1[[#This Row],[marketing_spend]]+Table1[[#This Row],[operating_expenses]]-Table1[[#This Row],[revenue]]</f>
        <v>5759</v>
      </c>
      <c r="O393" s="2">
        <f>IF(Table1[[#This Row],[burn_rate]]&gt;0,100000/Table1[[#This Row],[burn_rate]],"0")</f>
        <v>17.364125716270184</v>
      </c>
      <c r="P393" s="2">
        <f>Table1[[#This Row],[LTV]]/Table1[[#This Row],[CAC]]</f>
        <v>16.395688781561905</v>
      </c>
    </row>
    <row r="394" spans="1:16" x14ac:dyDescent="0.3">
      <c r="A394" s="1">
        <v>48458</v>
      </c>
      <c r="B394" s="2">
        <v>15536</v>
      </c>
      <c r="C394" s="2">
        <v>3690</v>
      </c>
      <c r="D394" s="2">
        <v>18277</v>
      </c>
      <c r="E394" s="2">
        <v>62</v>
      </c>
      <c r="F394" s="2">
        <v>41085</v>
      </c>
      <c r="G394" s="3">
        <v>48458</v>
      </c>
      <c r="H394" s="2">
        <f>Table1[[#This Row],[marketing_spend]]/Table1[[#This Row],[new_customers]]</f>
        <v>59.516129032258064</v>
      </c>
      <c r="I394" s="2">
        <f>Table1[[#This Row],[revenue]]/Table1[[#This Row],[total_customers]]</f>
        <v>0.37814287452841672</v>
      </c>
      <c r="J394" s="2">
        <f>F393+Table1[[#This Row],[new_customers]]-Table1[[#This Row],[total_customers]]</f>
        <v>14</v>
      </c>
      <c r="K394" s="2">
        <f>Table1[[#This Row],[lost_customers]]/F393</f>
        <v>3.4115554255915396E-4</v>
      </c>
      <c r="L394" s="2">
        <f>1/Table1[[#This Row],[churn_rate]]</f>
        <v>2931.2142857142853</v>
      </c>
      <c r="M394" s="2">
        <f>Table1[[#This Row],[ARPU]]*Table1[[#This Row],[average_lifespan]]</f>
        <v>1108.4177958587595</v>
      </c>
      <c r="N394" s="2">
        <f>Table1[[#This Row],[marketing_spend]]+Table1[[#This Row],[operating_expenses]]-Table1[[#This Row],[revenue]]</f>
        <v>6431</v>
      </c>
      <c r="O394" s="2">
        <f>IF(Table1[[#This Row],[burn_rate]]&gt;0,100000/Table1[[#This Row],[burn_rate]],"0")</f>
        <v>15.549681231534754</v>
      </c>
      <c r="P394" s="2">
        <f>Table1[[#This Row],[LTV]]/Table1[[#This Row],[CAC]]</f>
        <v>18.623822044239319</v>
      </c>
    </row>
    <row r="395" spans="1:16" x14ac:dyDescent="0.3">
      <c r="A395" s="1">
        <v>48488</v>
      </c>
      <c r="B395" s="2">
        <v>23479</v>
      </c>
      <c r="C395" s="2">
        <v>3136</v>
      </c>
      <c r="D395" s="2">
        <v>13891</v>
      </c>
      <c r="E395" s="2">
        <v>106</v>
      </c>
      <c r="F395" s="2">
        <v>41180</v>
      </c>
      <c r="G395" s="3">
        <v>48488</v>
      </c>
      <c r="H395" s="2">
        <f>Table1[[#This Row],[marketing_spend]]/Table1[[#This Row],[new_customers]]</f>
        <v>29.584905660377359</v>
      </c>
      <c r="I395" s="2">
        <f>Table1[[#This Row],[revenue]]/Table1[[#This Row],[total_customers]]</f>
        <v>0.57015541525012137</v>
      </c>
      <c r="J395" s="2">
        <f>F394+Table1[[#This Row],[new_customers]]-Table1[[#This Row],[total_customers]]</f>
        <v>11</v>
      </c>
      <c r="K395" s="2">
        <f>Table1[[#This Row],[lost_customers]]/F394</f>
        <v>2.6773761713520751E-4</v>
      </c>
      <c r="L395" s="2">
        <f>1/Table1[[#This Row],[churn_rate]]</f>
        <v>3735</v>
      </c>
      <c r="M395" s="2">
        <f>Table1[[#This Row],[ARPU]]*Table1[[#This Row],[average_lifespan]]</f>
        <v>2129.5304759592032</v>
      </c>
      <c r="N395" s="2">
        <f>Table1[[#This Row],[marketing_spend]]+Table1[[#This Row],[operating_expenses]]-Table1[[#This Row],[revenue]]</f>
        <v>-6452</v>
      </c>
      <c r="O395" s="2" t="str">
        <f>IF(Table1[[#This Row],[burn_rate]]&gt;0,100000/Table1[[#This Row],[burn_rate]],"0")</f>
        <v>0</v>
      </c>
      <c r="P395" s="2">
        <f>Table1[[#This Row],[LTV]]/Table1[[#This Row],[CAC]]</f>
        <v>71.980303077702658</v>
      </c>
    </row>
    <row r="396" spans="1:16" x14ac:dyDescent="0.3">
      <c r="A396" s="1">
        <v>48519</v>
      </c>
      <c r="B396" s="2">
        <v>13913</v>
      </c>
      <c r="C396" s="2">
        <v>4064</v>
      </c>
      <c r="D396" s="2">
        <v>9080</v>
      </c>
      <c r="E396" s="2">
        <v>98</v>
      </c>
      <c r="F396" s="2">
        <v>41268</v>
      </c>
      <c r="G396" s="3">
        <v>48519</v>
      </c>
      <c r="H396" s="2">
        <f>Table1[[#This Row],[marketing_spend]]/Table1[[#This Row],[new_customers]]</f>
        <v>41.469387755102041</v>
      </c>
      <c r="I396" s="2">
        <f>Table1[[#This Row],[revenue]]/Table1[[#This Row],[total_customers]]</f>
        <v>0.33713773383735585</v>
      </c>
      <c r="J396" s="2">
        <f>F395+Table1[[#This Row],[new_customers]]-Table1[[#This Row],[total_customers]]</f>
        <v>10</v>
      </c>
      <c r="K396" s="2">
        <f>Table1[[#This Row],[lost_customers]]/F395</f>
        <v>2.4283632831471587E-4</v>
      </c>
      <c r="L396" s="2">
        <f>1/Table1[[#This Row],[churn_rate]]</f>
        <v>4118</v>
      </c>
      <c r="M396" s="2">
        <f>Table1[[#This Row],[ARPU]]*Table1[[#This Row],[average_lifespan]]</f>
        <v>1388.3331879422315</v>
      </c>
      <c r="N396" s="2">
        <f>Table1[[#This Row],[marketing_spend]]+Table1[[#This Row],[operating_expenses]]-Table1[[#This Row],[revenue]]</f>
        <v>-769</v>
      </c>
      <c r="O396" s="2" t="str">
        <f>IF(Table1[[#This Row],[burn_rate]]&gt;0,100000/Table1[[#This Row],[burn_rate]],"0")</f>
        <v>0</v>
      </c>
      <c r="P396" s="2">
        <f>Table1[[#This Row],[LTV]]/Table1[[#This Row],[CAC]]</f>
        <v>33.478506992701448</v>
      </c>
    </row>
    <row r="397" spans="1:16" x14ac:dyDescent="0.3">
      <c r="A397" s="1">
        <v>48549</v>
      </c>
      <c r="B397" s="2">
        <v>27450</v>
      </c>
      <c r="C397" s="2">
        <v>6455</v>
      </c>
      <c r="D397" s="2">
        <v>13036</v>
      </c>
      <c r="E397" s="2">
        <v>167</v>
      </c>
      <c r="F397" s="2">
        <v>41405</v>
      </c>
      <c r="G397" s="3">
        <v>48549</v>
      </c>
      <c r="H397" s="2">
        <f>Table1[[#This Row],[marketing_spend]]/Table1[[#This Row],[new_customers]]</f>
        <v>38.65269461077844</v>
      </c>
      <c r="I397" s="2">
        <f>Table1[[#This Row],[revenue]]/Table1[[#This Row],[total_customers]]</f>
        <v>0.66296341021615746</v>
      </c>
      <c r="J397" s="2">
        <f>F396+Table1[[#This Row],[new_customers]]-Table1[[#This Row],[total_customers]]</f>
        <v>30</v>
      </c>
      <c r="K397" s="2">
        <f>Table1[[#This Row],[lost_customers]]/F396</f>
        <v>7.2695551032276825E-4</v>
      </c>
      <c r="L397" s="2">
        <f>1/Table1[[#This Row],[churn_rate]]</f>
        <v>1375.6</v>
      </c>
      <c r="M397" s="2">
        <f>Table1[[#This Row],[ARPU]]*Table1[[#This Row],[average_lifespan]]</f>
        <v>911.97246709334615</v>
      </c>
      <c r="N397" s="2">
        <f>Table1[[#This Row],[marketing_spend]]+Table1[[#This Row],[operating_expenses]]-Table1[[#This Row],[revenue]]</f>
        <v>-7959</v>
      </c>
      <c r="O397" s="2" t="str">
        <f>IF(Table1[[#This Row],[burn_rate]]&gt;0,100000/Table1[[#This Row],[burn_rate]],"0")</f>
        <v>0</v>
      </c>
      <c r="P397" s="2">
        <f>Table1[[#This Row],[LTV]]/Table1[[#This Row],[CAC]]</f>
        <v>23.59402044997503</v>
      </c>
    </row>
    <row r="398" spans="1:16" x14ac:dyDescent="0.3">
      <c r="A398" s="1">
        <v>48580</v>
      </c>
      <c r="B398" s="2">
        <v>20636</v>
      </c>
      <c r="C398" s="2">
        <v>6795</v>
      </c>
      <c r="D398" s="2">
        <v>18512</v>
      </c>
      <c r="E398" s="2">
        <v>103</v>
      </c>
      <c r="F398" s="2">
        <v>41497</v>
      </c>
      <c r="G398" s="3">
        <v>48580</v>
      </c>
      <c r="H398" s="2">
        <f>Table1[[#This Row],[marketing_spend]]/Table1[[#This Row],[new_customers]]</f>
        <v>65.970873786407765</v>
      </c>
      <c r="I398" s="2">
        <f>Table1[[#This Row],[revenue]]/Table1[[#This Row],[total_customers]]</f>
        <v>0.49728896064775768</v>
      </c>
      <c r="J398" s="2">
        <f>F397+Table1[[#This Row],[new_customers]]-Table1[[#This Row],[total_customers]]</f>
        <v>11</v>
      </c>
      <c r="K398" s="2">
        <f>Table1[[#This Row],[lost_customers]]/F397</f>
        <v>2.656683975365294E-4</v>
      </c>
      <c r="L398" s="2">
        <f>1/Table1[[#This Row],[churn_rate]]</f>
        <v>3764.090909090909</v>
      </c>
      <c r="M398" s="2">
        <f>Table1[[#This Row],[ARPU]]*Table1[[#This Row],[average_lifespan]]</f>
        <v>1871.8408559654915</v>
      </c>
      <c r="N398" s="2">
        <f>Table1[[#This Row],[marketing_spend]]+Table1[[#This Row],[operating_expenses]]-Table1[[#This Row],[revenue]]</f>
        <v>4671</v>
      </c>
      <c r="O398" s="2">
        <f>IF(Table1[[#This Row],[burn_rate]]&gt;0,100000/Table1[[#This Row],[burn_rate]],"0")</f>
        <v>21.408691928923144</v>
      </c>
      <c r="P398" s="2">
        <f>Table1[[#This Row],[LTV]]/Table1[[#This Row],[CAC]]</f>
        <v>28.373746602567422</v>
      </c>
    </row>
    <row r="399" spans="1:16" x14ac:dyDescent="0.3">
      <c r="A399" s="1">
        <v>48611</v>
      </c>
      <c r="B399" s="2">
        <v>15726</v>
      </c>
      <c r="C399" s="2">
        <v>6543</v>
      </c>
      <c r="D399" s="2">
        <v>19382</v>
      </c>
      <c r="E399" s="2">
        <v>187</v>
      </c>
      <c r="F399" s="2">
        <v>41656</v>
      </c>
      <c r="G399" s="3">
        <v>48611</v>
      </c>
      <c r="H399" s="2">
        <f>Table1[[#This Row],[marketing_spend]]/Table1[[#This Row],[new_customers]]</f>
        <v>34.989304812834227</v>
      </c>
      <c r="I399" s="2">
        <f>Table1[[#This Row],[revenue]]/Table1[[#This Row],[total_customers]]</f>
        <v>0.37752064528519302</v>
      </c>
      <c r="J399" s="2">
        <f>F398+Table1[[#This Row],[new_customers]]-Table1[[#This Row],[total_customers]]</f>
        <v>28</v>
      </c>
      <c r="K399" s="2">
        <f>Table1[[#This Row],[lost_customers]]/F398</f>
        <v>6.7474757211364678E-4</v>
      </c>
      <c r="L399" s="2">
        <f>1/Table1[[#This Row],[churn_rate]]</f>
        <v>1482.0357142857142</v>
      </c>
      <c r="M399" s="2">
        <f>Table1[[#This Row],[ARPU]]*Table1[[#This Row],[average_lifespan]]</f>
        <v>559.49907919284476</v>
      </c>
      <c r="N399" s="2">
        <f>Table1[[#This Row],[marketing_spend]]+Table1[[#This Row],[operating_expenses]]-Table1[[#This Row],[revenue]]</f>
        <v>10199</v>
      </c>
      <c r="O399" s="2">
        <f>IF(Table1[[#This Row],[burn_rate]]&gt;0,100000/Table1[[#This Row],[burn_rate]],"0")</f>
        <v>9.8048828316501613</v>
      </c>
      <c r="P399" s="2">
        <f>Table1[[#This Row],[LTV]]/Table1[[#This Row],[CAC]]</f>
        <v>15.990574325089709</v>
      </c>
    </row>
    <row r="400" spans="1:16" x14ac:dyDescent="0.3">
      <c r="A400" s="1">
        <v>48639</v>
      </c>
      <c r="B400" s="2">
        <v>13373</v>
      </c>
      <c r="C400" s="2">
        <v>6770</v>
      </c>
      <c r="D400" s="2">
        <v>18822</v>
      </c>
      <c r="E400" s="2">
        <v>102</v>
      </c>
      <c r="F400" s="2">
        <v>41744</v>
      </c>
      <c r="G400" s="3">
        <v>48639</v>
      </c>
      <c r="H400" s="2">
        <f>Table1[[#This Row],[marketing_spend]]/Table1[[#This Row],[new_customers]]</f>
        <v>66.372549019607845</v>
      </c>
      <c r="I400" s="2">
        <f>Table1[[#This Row],[revenue]]/Table1[[#This Row],[total_customers]]</f>
        <v>0.32035741663472594</v>
      </c>
      <c r="J400" s="2">
        <f>F399+Table1[[#This Row],[new_customers]]-Table1[[#This Row],[total_customers]]</f>
        <v>14</v>
      </c>
      <c r="K400" s="2">
        <f>Table1[[#This Row],[lost_customers]]/F399</f>
        <v>3.3608603802573461E-4</v>
      </c>
      <c r="L400" s="2">
        <f>1/Table1[[#This Row],[churn_rate]]</f>
        <v>2975.4285714285711</v>
      </c>
      <c r="M400" s="2">
        <f>Table1[[#This Row],[ARPU]]*Table1[[#This Row],[average_lifespan]]</f>
        <v>953.20061052401013</v>
      </c>
      <c r="N400" s="2">
        <f>Table1[[#This Row],[marketing_spend]]+Table1[[#This Row],[operating_expenses]]-Table1[[#This Row],[revenue]]</f>
        <v>12219</v>
      </c>
      <c r="O400" s="2">
        <f>IF(Table1[[#This Row],[burn_rate]]&gt;0,100000/Table1[[#This Row],[burn_rate]],"0")</f>
        <v>8.1839757754317048</v>
      </c>
      <c r="P400" s="2">
        <f>Table1[[#This Row],[LTV]]/Table1[[#This Row],[CAC]]</f>
        <v>14.361368134926002</v>
      </c>
    </row>
    <row r="401" spans="1:16" x14ac:dyDescent="0.3">
      <c r="A401" s="1">
        <v>48670</v>
      </c>
      <c r="B401" s="2">
        <v>22161</v>
      </c>
      <c r="C401" s="2">
        <v>3007</v>
      </c>
      <c r="D401" s="2">
        <v>10563</v>
      </c>
      <c r="E401" s="2">
        <v>93</v>
      </c>
      <c r="F401" s="2">
        <v>41818</v>
      </c>
      <c r="G401" s="3">
        <v>48670</v>
      </c>
      <c r="H401" s="2">
        <f>Table1[[#This Row],[marketing_spend]]/Table1[[#This Row],[new_customers]]</f>
        <v>32.333333333333336</v>
      </c>
      <c r="I401" s="2">
        <f>Table1[[#This Row],[revenue]]/Table1[[#This Row],[total_customers]]</f>
        <v>0.52993926060548091</v>
      </c>
      <c r="J401" s="2">
        <f>F400+Table1[[#This Row],[new_customers]]-Table1[[#This Row],[total_customers]]</f>
        <v>19</v>
      </c>
      <c r="K401" s="2">
        <f>Table1[[#This Row],[lost_customers]]/F400</f>
        <v>4.5515523188961287E-4</v>
      </c>
      <c r="L401" s="2">
        <f>1/Table1[[#This Row],[churn_rate]]</f>
        <v>2197.0526315789475</v>
      </c>
      <c r="M401" s="2">
        <f>Table1[[#This Row],[ARPU]]*Table1[[#This Row],[average_lifespan]]</f>
        <v>1164.3044470902735</v>
      </c>
      <c r="N401" s="2">
        <f>Table1[[#This Row],[marketing_spend]]+Table1[[#This Row],[operating_expenses]]-Table1[[#This Row],[revenue]]</f>
        <v>-8591</v>
      </c>
      <c r="O401" s="2" t="str">
        <f>IF(Table1[[#This Row],[burn_rate]]&gt;0,100000/Table1[[#This Row],[burn_rate]],"0")</f>
        <v>0</v>
      </c>
      <c r="P401" s="2">
        <f>Table1[[#This Row],[LTV]]/Table1[[#This Row],[CAC]]</f>
        <v>36.009415889389899</v>
      </c>
    </row>
    <row r="402" spans="1:16" x14ac:dyDescent="0.3">
      <c r="A402" s="1">
        <v>48700</v>
      </c>
      <c r="B402" s="2">
        <v>12082</v>
      </c>
      <c r="C402" s="2">
        <v>4514</v>
      </c>
      <c r="D402" s="2">
        <v>11292</v>
      </c>
      <c r="E402" s="2">
        <v>96</v>
      </c>
      <c r="F402" s="2">
        <v>41885</v>
      </c>
      <c r="G402" s="3">
        <v>48700</v>
      </c>
      <c r="H402" s="2">
        <f>Table1[[#This Row],[marketing_spend]]/Table1[[#This Row],[new_customers]]</f>
        <v>47.020833333333336</v>
      </c>
      <c r="I402" s="2">
        <f>Table1[[#This Row],[revenue]]/Table1[[#This Row],[total_customers]]</f>
        <v>0.288456488002865</v>
      </c>
      <c r="J402" s="2">
        <f>F401+Table1[[#This Row],[new_customers]]-Table1[[#This Row],[total_customers]]</f>
        <v>29</v>
      </c>
      <c r="K402" s="2">
        <f>Table1[[#This Row],[lost_customers]]/F401</f>
        <v>6.9348127600554787E-4</v>
      </c>
      <c r="L402" s="2">
        <f>1/Table1[[#This Row],[churn_rate]]</f>
        <v>1442</v>
      </c>
      <c r="M402" s="2">
        <f>Table1[[#This Row],[ARPU]]*Table1[[#This Row],[average_lifespan]]</f>
        <v>415.95425570013134</v>
      </c>
      <c r="N402" s="2">
        <f>Table1[[#This Row],[marketing_spend]]+Table1[[#This Row],[operating_expenses]]-Table1[[#This Row],[revenue]]</f>
        <v>3724</v>
      </c>
      <c r="O402" s="2">
        <f>IF(Table1[[#This Row],[burn_rate]]&gt;0,100000/Table1[[#This Row],[burn_rate]],"0")</f>
        <v>26.852846401718583</v>
      </c>
      <c r="P402" s="2">
        <f>Table1[[#This Row],[LTV]]/Table1[[#This Row],[CAC]]</f>
        <v>8.846169372444086</v>
      </c>
    </row>
    <row r="403" spans="1:16" x14ac:dyDescent="0.3">
      <c r="A403" s="1">
        <v>48731</v>
      </c>
      <c r="B403" s="2">
        <v>26281</v>
      </c>
      <c r="C403" s="2">
        <v>5526</v>
      </c>
      <c r="D403" s="2">
        <v>11586</v>
      </c>
      <c r="E403" s="2">
        <v>102</v>
      </c>
      <c r="F403" s="2">
        <v>41972</v>
      </c>
      <c r="G403" s="3">
        <v>48731</v>
      </c>
      <c r="H403" s="2">
        <f>Table1[[#This Row],[marketing_spend]]/Table1[[#This Row],[new_customers]]</f>
        <v>54.176470588235297</v>
      </c>
      <c r="I403" s="2">
        <f>Table1[[#This Row],[revenue]]/Table1[[#This Row],[total_customers]]</f>
        <v>0.62615553225960163</v>
      </c>
      <c r="J403" s="2">
        <f>F402+Table1[[#This Row],[new_customers]]-Table1[[#This Row],[total_customers]]</f>
        <v>15</v>
      </c>
      <c r="K403" s="2">
        <f>Table1[[#This Row],[lost_customers]]/F402</f>
        <v>3.5812343320997973E-4</v>
      </c>
      <c r="L403" s="2">
        <f>1/Table1[[#This Row],[churn_rate]]</f>
        <v>2792.333333333333</v>
      </c>
      <c r="M403" s="2">
        <f>Table1[[#This Row],[ARPU]]*Table1[[#This Row],[average_lifespan]]</f>
        <v>1748.4349645795608</v>
      </c>
      <c r="N403" s="2">
        <f>Table1[[#This Row],[marketing_spend]]+Table1[[#This Row],[operating_expenses]]-Table1[[#This Row],[revenue]]</f>
        <v>-9169</v>
      </c>
      <c r="O403" s="2" t="str">
        <f>IF(Table1[[#This Row],[burn_rate]]&gt;0,100000/Table1[[#This Row],[burn_rate]],"0")</f>
        <v>0</v>
      </c>
      <c r="P403" s="2">
        <f>Table1[[#This Row],[LTV]]/Table1[[#This Row],[CAC]]</f>
        <v>32.272958086701991</v>
      </c>
    </row>
    <row r="404" spans="1:16" x14ac:dyDescent="0.3">
      <c r="A404" s="1">
        <v>48761</v>
      </c>
      <c r="B404" s="2">
        <v>25305</v>
      </c>
      <c r="C404" s="2">
        <v>6681</v>
      </c>
      <c r="D404" s="2">
        <v>12431</v>
      </c>
      <c r="E404" s="2">
        <v>123</v>
      </c>
      <c r="F404" s="2">
        <v>42075</v>
      </c>
      <c r="G404" s="3">
        <v>48761</v>
      </c>
      <c r="H404" s="2">
        <f>Table1[[#This Row],[marketing_spend]]/Table1[[#This Row],[new_customers]]</f>
        <v>54.31707317073171</v>
      </c>
      <c r="I404" s="2">
        <f>Table1[[#This Row],[revenue]]/Table1[[#This Row],[total_customers]]</f>
        <v>0.60142602495543673</v>
      </c>
      <c r="J404" s="2">
        <f>F403+Table1[[#This Row],[new_customers]]-Table1[[#This Row],[total_customers]]</f>
        <v>20</v>
      </c>
      <c r="K404" s="2">
        <f>Table1[[#This Row],[lost_customers]]/F403</f>
        <v>4.7650814828933572E-4</v>
      </c>
      <c r="L404" s="2">
        <f>1/Table1[[#This Row],[churn_rate]]</f>
        <v>2098.6</v>
      </c>
      <c r="M404" s="2">
        <f>Table1[[#This Row],[ARPU]]*Table1[[#This Row],[average_lifespan]]</f>
        <v>1262.1526559714794</v>
      </c>
      <c r="N404" s="2">
        <f>Table1[[#This Row],[marketing_spend]]+Table1[[#This Row],[operating_expenses]]-Table1[[#This Row],[revenue]]</f>
        <v>-6193</v>
      </c>
      <c r="O404" s="2" t="str">
        <f>IF(Table1[[#This Row],[burn_rate]]&gt;0,100000/Table1[[#This Row],[burn_rate]],"0")</f>
        <v>0</v>
      </c>
      <c r="P404" s="2">
        <f>Table1[[#This Row],[LTV]]/Table1[[#This Row],[CAC]]</f>
        <v>23.236757474104468</v>
      </c>
    </row>
    <row r="405" spans="1:16" x14ac:dyDescent="0.3">
      <c r="A405" s="1">
        <v>48792</v>
      </c>
      <c r="B405" s="2">
        <v>19817</v>
      </c>
      <c r="C405" s="2">
        <v>3247</v>
      </c>
      <c r="D405" s="2">
        <v>14841</v>
      </c>
      <c r="E405" s="2">
        <v>95</v>
      </c>
      <c r="F405" s="2">
        <v>42158</v>
      </c>
      <c r="G405" s="3">
        <v>48792</v>
      </c>
      <c r="H405" s="2">
        <f>Table1[[#This Row],[marketing_spend]]/Table1[[#This Row],[new_customers]]</f>
        <v>34.178947368421049</v>
      </c>
      <c r="I405" s="2">
        <f>Table1[[#This Row],[revenue]]/Table1[[#This Row],[total_customers]]</f>
        <v>0.47006499359552162</v>
      </c>
      <c r="J405" s="2">
        <f>F404+Table1[[#This Row],[new_customers]]-Table1[[#This Row],[total_customers]]</f>
        <v>12</v>
      </c>
      <c r="K405" s="2">
        <f>Table1[[#This Row],[lost_customers]]/F404</f>
        <v>2.8520499108734403E-4</v>
      </c>
      <c r="L405" s="2">
        <f>1/Table1[[#This Row],[churn_rate]]</f>
        <v>3506.25</v>
      </c>
      <c r="M405" s="2">
        <f>Table1[[#This Row],[ARPU]]*Table1[[#This Row],[average_lifespan]]</f>
        <v>1648.1653837942977</v>
      </c>
      <c r="N405" s="2">
        <f>Table1[[#This Row],[marketing_spend]]+Table1[[#This Row],[operating_expenses]]-Table1[[#This Row],[revenue]]</f>
        <v>-1729</v>
      </c>
      <c r="O405" s="2" t="str">
        <f>IF(Table1[[#This Row],[burn_rate]]&gt;0,100000/Table1[[#This Row],[burn_rate]],"0")</f>
        <v>0</v>
      </c>
      <c r="P405" s="2">
        <f>Table1[[#This Row],[LTV]]/Table1[[#This Row],[CAC]]</f>
        <v>48.221654284095564</v>
      </c>
    </row>
    <row r="406" spans="1:16" x14ac:dyDescent="0.3">
      <c r="A406" s="1">
        <v>48823</v>
      </c>
      <c r="B406" s="2">
        <v>21261</v>
      </c>
      <c r="C406" s="2">
        <v>5902</v>
      </c>
      <c r="D406" s="2">
        <v>14643</v>
      </c>
      <c r="E406" s="2">
        <v>62</v>
      </c>
      <c r="F406" s="2">
        <v>42201</v>
      </c>
      <c r="G406" s="3">
        <v>48823</v>
      </c>
      <c r="H406" s="2">
        <f>Table1[[#This Row],[marketing_spend]]/Table1[[#This Row],[new_customers]]</f>
        <v>95.193548387096769</v>
      </c>
      <c r="I406" s="2">
        <f>Table1[[#This Row],[revenue]]/Table1[[#This Row],[total_customers]]</f>
        <v>0.50380322741167272</v>
      </c>
      <c r="J406" s="2">
        <f>F405+Table1[[#This Row],[new_customers]]-Table1[[#This Row],[total_customers]]</f>
        <v>19</v>
      </c>
      <c r="K406" s="2">
        <f>Table1[[#This Row],[lost_customers]]/F405</f>
        <v>4.5068551639072064E-4</v>
      </c>
      <c r="L406" s="2">
        <f>1/Table1[[#This Row],[churn_rate]]</f>
        <v>2218.8421052631579</v>
      </c>
      <c r="M406" s="2">
        <f>Table1[[#This Row],[ARPU]]*Table1[[#This Row],[average_lifespan]]</f>
        <v>1117.8598137484894</v>
      </c>
      <c r="N406" s="2">
        <f>Table1[[#This Row],[marketing_spend]]+Table1[[#This Row],[operating_expenses]]-Table1[[#This Row],[revenue]]</f>
        <v>-716</v>
      </c>
      <c r="O406" s="2" t="str">
        <f>IF(Table1[[#This Row],[burn_rate]]&gt;0,100000/Table1[[#This Row],[burn_rate]],"0")</f>
        <v>0</v>
      </c>
      <c r="P406" s="2">
        <f>Table1[[#This Row],[LTV]]/Table1[[#This Row],[CAC]]</f>
        <v>11.743020747612055</v>
      </c>
    </row>
    <row r="407" spans="1:16" x14ac:dyDescent="0.3">
      <c r="A407" s="1">
        <v>48853</v>
      </c>
      <c r="B407" s="2">
        <v>10417</v>
      </c>
      <c r="C407" s="2">
        <v>3435</v>
      </c>
      <c r="D407" s="2">
        <v>19139</v>
      </c>
      <c r="E407" s="2">
        <v>151</v>
      </c>
      <c r="F407" s="2">
        <v>42332</v>
      </c>
      <c r="G407" s="3">
        <v>48853</v>
      </c>
      <c r="H407" s="2">
        <f>Table1[[#This Row],[marketing_spend]]/Table1[[#This Row],[new_customers]]</f>
        <v>22.748344370860927</v>
      </c>
      <c r="I407" s="2">
        <f>Table1[[#This Row],[revenue]]/Table1[[#This Row],[total_customers]]</f>
        <v>0.24607861664934327</v>
      </c>
      <c r="J407" s="2">
        <f>F406+Table1[[#This Row],[new_customers]]-Table1[[#This Row],[total_customers]]</f>
        <v>20</v>
      </c>
      <c r="K407" s="2">
        <f>Table1[[#This Row],[lost_customers]]/F406</f>
        <v>4.7392241890002604E-4</v>
      </c>
      <c r="L407" s="2">
        <f>1/Table1[[#This Row],[churn_rate]]</f>
        <v>2110.0500000000002</v>
      </c>
      <c r="M407" s="2">
        <f>Table1[[#This Row],[ARPU]]*Table1[[#This Row],[average_lifespan]]</f>
        <v>519.23818506094688</v>
      </c>
      <c r="N407" s="2">
        <f>Table1[[#This Row],[marketing_spend]]+Table1[[#This Row],[operating_expenses]]-Table1[[#This Row],[revenue]]</f>
        <v>12157</v>
      </c>
      <c r="O407" s="2">
        <f>IF(Table1[[#This Row],[burn_rate]]&gt;0,100000/Table1[[#This Row],[burn_rate]],"0")</f>
        <v>8.225713580653121</v>
      </c>
      <c r="P407" s="2">
        <f>Table1[[#This Row],[LTV]]/Table1[[#This Row],[CAC]]</f>
        <v>22.82531759656564</v>
      </c>
    </row>
    <row r="408" spans="1:16" x14ac:dyDescent="0.3">
      <c r="A408" s="1">
        <v>48884</v>
      </c>
      <c r="B408" s="2">
        <v>18808</v>
      </c>
      <c r="C408" s="2">
        <v>2571</v>
      </c>
      <c r="D408" s="2">
        <v>11959</v>
      </c>
      <c r="E408" s="2">
        <v>73</v>
      </c>
      <c r="F408" s="2">
        <v>42394</v>
      </c>
      <c r="G408" s="3">
        <v>48884</v>
      </c>
      <c r="H408" s="2">
        <f>Table1[[#This Row],[marketing_spend]]/Table1[[#This Row],[new_customers]]</f>
        <v>35.219178082191782</v>
      </c>
      <c r="I408" s="2">
        <f>Table1[[#This Row],[revenue]]/Table1[[#This Row],[total_customers]]</f>
        <v>0.44364768599330096</v>
      </c>
      <c r="J408" s="2">
        <f>F407+Table1[[#This Row],[new_customers]]-Table1[[#This Row],[total_customers]]</f>
        <v>11</v>
      </c>
      <c r="K408" s="2">
        <f>Table1[[#This Row],[lost_customers]]/F407</f>
        <v>2.5985070395917979E-4</v>
      </c>
      <c r="L408" s="2">
        <f>1/Table1[[#This Row],[churn_rate]]</f>
        <v>3848.3636363636365</v>
      </c>
      <c r="M408" s="2">
        <f>Table1[[#This Row],[ARPU]]*Table1[[#This Row],[average_lifespan]]</f>
        <v>1707.3176221334925</v>
      </c>
      <c r="N408" s="2">
        <f>Table1[[#This Row],[marketing_spend]]+Table1[[#This Row],[operating_expenses]]-Table1[[#This Row],[revenue]]</f>
        <v>-4278</v>
      </c>
      <c r="O408" s="2" t="str">
        <f>IF(Table1[[#This Row],[burn_rate]]&gt;0,100000/Table1[[#This Row],[burn_rate]],"0")</f>
        <v>0</v>
      </c>
      <c r="P408" s="2">
        <f>Table1[[#This Row],[LTV]]/Table1[[#This Row],[CAC]]</f>
        <v>48.476929761083213</v>
      </c>
    </row>
    <row r="409" spans="1:16" x14ac:dyDescent="0.3">
      <c r="A409" s="1">
        <v>48914</v>
      </c>
      <c r="B409" s="2">
        <v>13267</v>
      </c>
      <c r="C409" s="2">
        <v>4382</v>
      </c>
      <c r="D409" s="2">
        <v>19005</v>
      </c>
      <c r="E409" s="2">
        <v>51</v>
      </c>
      <c r="F409" s="2">
        <v>42424</v>
      </c>
      <c r="G409" s="3">
        <v>48914</v>
      </c>
      <c r="H409" s="2">
        <f>Table1[[#This Row],[marketing_spend]]/Table1[[#This Row],[new_customers]]</f>
        <v>85.921568627450981</v>
      </c>
      <c r="I409" s="2">
        <f>Table1[[#This Row],[revenue]]/Table1[[#This Row],[total_customers]]</f>
        <v>0.3127239298510277</v>
      </c>
      <c r="J409" s="2">
        <f>F408+Table1[[#This Row],[new_customers]]-Table1[[#This Row],[total_customers]]</f>
        <v>21</v>
      </c>
      <c r="K409" s="2">
        <f>Table1[[#This Row],[lost_customers]]/F408</f>
        <v>4.9535311600698215E-4</v>
      </c>
      <c r="L409" s="2">
        <f>1/Table1[[#This Row],[churn_rate]]</f>
        <v>2018.7619047619046</v>
      </c>
      <c r="M409" s="2">
        <f>Table1[[#This Row],[ARPU]]*Table1[[#This Row],[average_lifespan]]</f>
        <v>631.31515629068895</v>
      </c>
      <c r="N409" s="2">
        <f>Table1[[#This Row],[marketing_spend]]+Table1[[#This Row],[operating_expenses]]-Table1[[#This Row],[revenue]]</f>
        <v>10120</v>
      </c>
      <c r="O409" s="2">
        <f>IF(Table1[[#This Row],[burn_rate]]&gt;0,100000/Table1[[#This Row],[burn_rate]],"0")</f>
        <v>9.8814229249011856</v>
      </c>
      <c r="P409" s="2">
        <f>Table1[[#This Row],[LTV]]/Table1[[#This Row],[CAC]]</f>
        <v>7.3475748450080181</v>
      </c>
    </row>
    <row r="410" spans="1:16" x14ac:dyDescent="0.3">
      <c r="A410" s="1">
        <v>48945</v>
      </c>
      <c r="B410" s="2">
        <v>27209</v>
      </c>
      <c r="C410" s="2">
        <v>3245</v>
      </c>
      <c r="D410" s="2">
        <v>18775</v>
      </c>
      <c r="E410" s="2">
        <v>130</v>
      </c>
      <c r="F410" s="2">
        <v>42525</v>
      </c>
      <c r="G410" s="3">
        <v>48945</v>
      </c>
      <c r="H410" s="2">
        <f>Table1[[#This Row],[marketing_spend]]/Table1[[#This Row],[new_customers]]</f>
        <v>24.96153846153846</v>
      </c>
      <c r="I410" s="2">
        <f>Table1[[#This Row],[revenue]]/Table1[[#This Row],[total_customers]]</f>
        <v>0.6398353909465021</v>
      </c>
      <c r="J410" s="2">
        <f>F409+Table1[[#This Row],[new_customers]]-Table1[[#This Row],[total_customers]]</f>
        <v>29</v>
      </c>
      <c r="K410" s="2">
        <f>Table1[[#This Row],[lost_customers]]/F409</f>
        <v>6.835753347161984E-4</v>
      </c>
      <c r="L410" s="2">
        <f>1/Table1[[#This Row],[churn_rate]]</f>
        <v>1462.8965517241379</v>
      </c>
      <c r="M410" s="2">
        <f>Table1[[#This Row],[ARPU]]*Table1[[#This Row],[average_lifespan]]</f>
        <v>936.01298708670356</v>
      </c>
      <c r="N410" s="2">
        <f>Table1[[#This Row],[marketing_spend]]+Table1[[#This Row],[operating_expenses]]-Table1[[#This Row],[revenue]]</f>
        <v>-5189</v>
      </c>
      <c r="O410" s="2" t="str">
        <f>IF(Table1[[#This Row],[burn_rate]]&gt;0,100000/Table1[[#This Row],[burn_rate]],"0")</f>
        <v>0</v>
      </c>
      <c r="P410" s="2">
        <f>Table1[[#This Row],[LTV]]/Table1[[#This Row],[CAC]]</f>
        <v>37.498209035830961</v>
      </c>
    </row>
    <row r="411" spans="1:16" x14ac:dyDescent="0.3">
      <c r="A411" s="1">
        <v>48976</v>
      </c>
      <c r="B411" s="2">
        <v>15745</v>
      </c>
      <c r="C411" s="2">
        <v>4084</v>
      </c>
      <c r="D411" s="2">
        <v>8161</v>
      </c>
      <c r="E411" s="2">
        <v>149</v>
      </c>
      <c r="F411" s="2">
        <v>42647</v>
      </c>
      <c r="G411" s="3">
        <v>48976</v>
      </c>
      <c r="H411" s="2">
        <f>Table1[[#This Row],[marketing_spend]]/Table1[[#This Row],[new_customers]]</f>
        <v>27.409395973154364</v>
      </c>
      <c r="I411" s="2">
        <f>Table1[[#This Row],[revenue]]/Table1[[#This Row],[total_customers]]</f>
        <v>0.36919361268084505</v>
      </c>
      <c r="J411" s="2">
        <f>F410+Table1[[#This Row],[new_customers]]-Table1[[#This Row],[total_customers]]</f>
        <v>27</v>
      </c>
      <c r="K411" s="2">
        <f>Table1[[#This Row],[lost_customers]]/F410</f>
        <v>6.3492063492063492E-4</v>
      </c>
      <c r="L411" s="2">
        <f>1/Table1[[#This Row],[churn_rate]]</f>
        <v>1575</v>
      </c>
      <c r="M411" s="2">
        <f>Table1[[#This Row],[ARPU]]*Table1[[#This Row],[average_lifespan]]</f>
        <v>581.47993997233095</v>
      </c>
      <c r="N411" s="2">
        <f>Table1[[#This Row],[marketing_spend]]+Table1[[#This Row],[operating_expenses]]-Table1[[#This Row],[revenue]]</f>
        <v>-3500</v>
      </c>
      <c r="O411" s="2" t="str">
        <f>IF(Table1[[#This Row],[burn_rate]]&gt;0,100000/Table1[[#This Row],[burn_rate]],"0")</f>
        <v>0</v>
      </c>
      <c r="P411" s="2">
        <f>Table1[[#This Row],[LTV]]/Table1[[#This Row],[CAC]]</f>
        <v>21.214620728667313</v>
      </c>
    </row>
    <row r="412" spans="1:16" x14ac:dyDescent="0.3">
      <c r="A412" s="1">
        <v>49004</v>
      </c>
      <c r="B412" s="2">
        <v>21338</v>
      </c>
      <c r="C412" s="2">
        <v>2277</v>
      </c>
      <c r="D412" s="2">
        <v>8593</v>
      </c>
      <c r="E412" s="2">
        <v>191</v>
      </c>
      <c r="F412" s="2">
        <v>42811</v>
      </c>
      <c r="G412" s="3">
        <v>49004</v>
      </c>
      <c r="H412" s="2">
        <f>Table1[[#This Row],[marketing_spend]]/Table1[[#This Row],[new_customers]]</f>
        <v>11.921465968586388</v>
      </c>
      <c r="I412" s="2">
        <f>Table1[[#This Row],[revenue]]/Table1[[#This Row],[total_customers]]</f>
        <v>0.49842330242227467</v>
      </c>
      <c r="J412" s="2">
        <f>F411+Table1[[#This Row],[new_customers]]-Table1[[#This Row],[total_customers]]</f>
        <v>27</v>
      </c>
      <c r="K412" s="2">
        <f>Table1[[#This Row],[lost_customers]]/F411</f>
        <v>6.3310432152320205E-4</v>
      </c>
      <c r="L412" s="2">
        <f>1/Table1[[#This Row],[churn_rate]]</f>
        <v>1579.5185185185187</v>
      </c>
      <c r="M412" s="2">
        <f>Table1[[#This Row],[ARPU]]*Table1[[#This Row],[average_lifespan]]</f>
        <v>787.26883623713888</v>
      </c>
      <c r="N412" s="2">
        <f>Table1[[#This Row],[marketing_spend]]+Table1[[#This Row],[operating_expenses]]-Table1[[#This Row],[revenue]]</f>
        <v>-10468</v>
      </c>
      <c r="O412" s="2" t="str">
        <f>IF(Table1[[#This Row],[burn_rate]]&gt;0,100000/Table1[[#This Row],[burn_rate]],"0")</f>
        <v>0</v>
      </c>
      <c r="P412" s="2">
        <f>Table1[[#This Row],[LTV]]/Table1[[#This Row],[CAC]]</f>
        <v>66.037921704564567</v>
      </c>
    </row>
    <row r="413" spans="1:16" x14ac:dyDescent="0.3">
      <c r="A413" s="1">
        <v>49035</v>
      </c>
      <c r="B413" s="2">
        <v>10412</v>
      </c>
      <c r="C413" s="2">
        <v>3887</v>
      </c>
      <c r="D413" s="2">
        <v>19451</v>
      </c>
      <c r="E413" s="2">
        <v>187</v>
      </c>
      <c r="F413" s="2">
        <v>42976</v>
      </c>
      <c r="G413" s="3">
        <v>49035</v>
      </c>
      <c r="H413" s="2">
        <f>Table1[[#This Row],[marketing_spend]]/Table1[[#This Row],[new_customers]]</f>
        <v>20.786096256684491</v>
      </c>
      <c r="I413" s="2">
        <f>Table1[[#This Row],[revenue]]/Table1[[#This Row],[total_customers]]</f>
        <v>0.2422747580044676</v>
      </c>
      <c r="J413" s="2">
        <f>F412+Table1[[#This Row],[new_customers]]-Table1[[#This Row],[total_customers]]</f>
        <v>22</v>
      </c>
      <c r="K413" s="2">
        <f>Table1[[#This Row],[lost_customers]]/F412</f>
        <v>5.1388661792529954E-4</v>
      </c>
      <c r="L413" s="2">
        <f>1/Table1[[#This Row],[churn_rate]]</f>
        <v>1945.9545454545455</v>
      </c>
      <c r="M413" s="2">
        <f>Table1[[#This Row],[ARPU]]*Table1[[#This Row],[average_lifespan]]</f>
        <v>471.45566658769377</v>
      </c>
      <c r="N413" s="2">
        <f>Table1[[#This Row],[marketing_spend]]+Table1[[#This Row],[operating_expenses]]-Table1[[#This Row],[revenue]]</f>
        <v>12926</v>
      </c>
      <c r="O413" s="2">
        <f>IF(Table1[[#This Row],[burn_rate]]&gt;0,100000/Table1[[#This Row],[burn_rate]],"0")</f>
        <v>7.7363453504564443</v>
      </c>
      <c r="P413" s="2">
        <f>Table1[[#This Row],[LTV]]/Table1[[#This Row],[CAC]]</f>
        <v>22.68129911291452</v>
      </c>
    </row>
    <row r="414" spans="1:16" x14ac:dyDescent="0.3">
      <c r="A414" s="1">
        <v>49065</v>
      </c>
      <c r="B414" s="2">
        <v>17543</v>
      </c>
      <c r="C414" s="2">
        <v>6579</v>
      </c>
      <c r="D414" s="2">
        <v>19154</v>
      </c>
      <c r="E414" s="2">
        <v>180</v>
      </c>
      <c r="F414" s="2">
        <v>43135</v>
      </c>
      <c r="G414" s="3">
        <v>49065</v>
      </c>
      <c r="H414" s="2">
        <f>Table1[[#This Row],[marketing_spend]]/Table1[[#This Row],[new_customers]]</f>
        <v>36.549999999999997</v>
      </c>
      <c r="I414" s="2">
        <f>Table1[[#This Row],[revenue]]/Table1[[#This Row],[total_customers]]</f>
        <v>0.40669989567636489</v>
      </c>
      <c r="J414" s="2">
        <f>F413+Table1[[#This Row],[new_customers]]-Table1[[#This Row],[total_customers]]</f>
        <v>21</v>
      </c>
      <c r="K414" s="2">
        <f>Table1[[#This Row],[lost_customers]]/F413</f>
        <v>4.8864482501861505E-4</v>
      </c>
      <c r="L414" s="2">
        <f>1/Table1[[#This Row],[churn_rate]]</f>
        <v>2046.4761904761904</v>
      </c>
      <c r="M414" s="2">
        <f>Table1[[#This Row],[ARPU]]*Table1[[#This Row],[average_lifespan]]</f>
        <v>832.30165317083129</v>
      </c>
      <c r="N414" s="2">
        <f>Table1[[#This Row],[marketing_spend]]+Table1[[#This Row],[operating_expenses]]-Table1[[#This Row],[revenue]]</f>
        <v>8190</v>
      </c>
      <c r="O414" s="2">
        <f>IF(Table1[[#This Row],[burn_rate]]&gt;0,100000/Table1[[#This Row],[burn_rate]],"0")</f>
        <v>12.210012210012209</v>
      </c>
      <c r="P414" s="2">
        <f>Table1[[#This Row],[LTV]]/Table1[[#This Row],[CAC]]</f>
        <v>22.771591058025482</v>
      </c>
    </row>
    <row r="415" spans="1:16" x14ac:dyDescent="0.3">
      <c r="A415" s="1">
        <v>49096</v>
      </c>
      <c r="B415" s="2">
        <v>17587</v>
      </c>
      <c r="C415" s="2">
        <v>3265</v>
      </c>
      <c r="D415" s="2">
        <v>11390</v>
      </c>
      <c r="E415" s="2">
        <v>160</v>
      </c>
      <c r="F415" s="2">
        <v>43282</v>
      </c>
      <c r="G415" s="3">
        <v>49096</v>
      </c>
      <c r="H415" s="2">
        <f>Table1[[#This Row],[marketing_spend]]/Table1[[#This Row],[new_customers]]</f>
        <v>20.40625</v>
      </c>
      <c r="I415" s="2">
        <f>Table1[[#This Row],[revenue]]/Table1[[#This Row],[total_customers]]</f>
        <v>0.40633519707961741</v>
      </c>
      <c r="J415" s="2">
        <f>F414+Table1[[#This Row],[new_customers]]-Table1[[#This Row],[total_customers]]</f>
        <v>13</v>
      </c>
      <c r="K415" s="2">
        <f>Table1[[#This Row],[lost_customers]]/F414</f>
        <v>3.0137939028631043E-4</v>
      </c>
      <c r="L415" s="2">
        <f>1/Table1[[#This Row],[churn_rate]]</f>
        <v>3318.0769230769229</v>
      </c>
      <c r="M415" s="2">
        <f>Table1[[#This Row],[ARPU]]*Table1[[#This Row],[average_lifespan]]</f>
        <v>1348.2514404637921</v>
      </c>
      <c r="N415" s="2">
        <f>Table1[[#This Row],[marketing_spend]]+Table1[[#This Row],[operating_expenses]]-Table1[[#This Row],[revenue]]</f>
        <v>-2932</v>
      </c>
      <c r="O415" s="2" t="str">
        <f>IF(Table1[[#This Row],[burn_rate]]&gt;0,100000/Table1[[#This Row],[burn_rate]],"0")</f>
        <v>0</v>
      </c>
      <c r="P415" s="2">
        <f>Table1[[#This Row],[LTV]]/Table1[[#This Row],[CAC]]</f>
        <v>66.07051469347833</v>
      </c>
    </row>
    <row r="416" spans="1:16" x14ac:dyDescent="0.3">
      <c r="A416" s="1">
        <v>49126</v>
      </c>
      <c r="B416" s="2">
        <v>10728</v>
      </c>
      <c r="C416" s="2">
        <v>6826</v>
      </c>
      <c r="D416" s="2">
        <v>13997</v>
      </c>
      <c r="E416" s="2">
        <v>151</v>
      </c>
      <c r="F416" s="2">
        <v>43408</v>
      </c>
      <c r="G416" s="3">
        <v>49126</v>
      </c>
      <c r="H416" s="2">
        <f>Table1[[#This Row],[marketing_spend]]/Table1[[#This Row],[new_customers]]</f>
        <v>45.205298013245034</v>
      </c>
      <c r="I416" s="2">
        <f>Table1[[#This Row],[revenue]]/Table1[[#This Row],[total_customers]]</f>
        <v>0.24714338370807223</v>
      </c>
      <c r="J416" s="2">
        <f>F415+Table1[[#This Row],[new_customers]]-Table1[[#This Row],[total_customers]]</f>
        <v>25</v>
      </c>
      <c r="K416" s="2">
        <f>Table1[[#This Row],[lost_customers]]/F415</f>
        <v>5.7760731943995198E-4</v>
      </c>
      <c r="L416" s="2">
        <f>1/Table1[[#This Row],[churn_rate]]</f>
        <v>1731.28</v>
      </c>
      <c r="M416" s="2">
        <f>Table1[[#This Row],[ARPU]]*Table1[[#This Row],[average_lifespan]]</f>
        <v>427.87439734611127</v>
      </c>
      <c r="N416" s="2">
        <f>Table1[[#This Row],[marketing_spend]]+Table1[[#This Row],[operating_expenses]]-Table1[[#This Row],[revenue]]</f>
        <v>10095</v>
      </c>
      <c r="O416" s="2">
        <f>IF(Table1[[#This Row],[burn_rate]]&gt;0,100000/Table1[[#This Row],[burn_rate]],"0")</f>
        <v>9.9058940069341261</v>
      </c>
      <c r="P416" s="2">
        <f>Table1[[#This Row],[LTV]]/Table1[[#This Row],[CAC]]</f>
        <v>9.4651382946473479</v>
      </c>
    </row>
    <row r="417" spans="1:16" x14ac:dyDescent="0.3">
      <c r="A417" s="1">
        <v>49157</v>
      </c>
      <c r="B417" s="2">
        <v>21657</v>
      </c>
      <c r="C417" s="2">
        <v>3040</v>
      </c>
      <c r="D417" s="2">
        <v>14354</v>
      </c>
      <c r="E417" s="2">
        <v>66</v>
      </c>
      <c r="F417" s="2">
        <v>43460</v>
      </c>
      <c r="G417" s="3">
        <v>49157</v>
      </c>
      <c r="H417" s="2">
        <f>Table1[[#This Row],[marketing_spend]]/Table1[[#This Row],[new_customers]]</f>
        <v>46.060606060606062</v>
      </c>
      <c r="I417" s="2">
        <f>Table1[[#This Row],[revenue]]/Table1[[#This Row],[total_customers]]</f>
        <v>0.49832029452369997</v>
      </c>
      <c r="J417" s="2">
        <f>F416+Table1[[#This Row],[new_customers]]-Table1[[#This Row],[total_customers]]</f>
        <v>14</v>
      </c>
      <c r="K417" s="2">
        <f>Table1[[#This Row],[lost_customers]]/F416</f>
        <v>3.2252119424990786E-4</v>
      </c>
      <c r="L417" s="2">
        <f>1/Table1[[#This Row],[churn_rate]]</f>
        <v>3100.5714285714284</v>
      </c>
      <c r="M417" s="2">
        <f>Table1[[#This Row],[ARPU]]*Table1[[#This Row],[average_lifespan]]</f>
        <v>1545.0776674774834</v>
      </c>
      <c r="N417" s="2">
        <f>Table1[[#This Row],[marketing_spend]]+Table1[[#This Row],[operating_expenses]]-Table1[[#This Row],[revenue]]</f>
        <v>-4263</v>
      </c>
      <c r="O417" s="2" t="str">
        <f>IF(Table1[[#This Row],[burn_rate]]&gt;0,100000/Table1[[#This Row],[burn_rate]],"0")</f>
        <v>0</v>
      </c>
      <c r="P417" s="2">
        <f>Table1[[#This Row],[LTV]]/Table1[[#This Row],[CAC]]</f>
        <v>33.544449359708523</v>
      </c>
    </row>
    <row r="418" spans="1:16" x14ac:dyDescent="0.3">
      <c r="A418" s="1">
        <v>49188</v>
      </c>
      <c r="B418" s="2">
        <v>15988</v>
      </c>
      <c r="C418" s="2">
        <v>2917</v>
      </c>
      <c r="D418" s="2">
        <v>8663</v>
      </c>
      <c r="E418" s="2">
        <v>61</v>
      </c>
      <c r="F418" s="2">
        <v>43491</v>
      </c>
      <c r="G418" s="3">
        <v>49188</v>
      </c>
      <c r="H418" s="2">
        <f>Table1[[#This Row],[marketing_spend]]/Table1[[#This Row],[new_customers]]</f>
        <v>47.819672131147541</v>
      </c>
      <c r="I418" s="2">
        <f>Table1[[#This Row],[revenue]]/Table1[[#This Row],[total_customers]]</f>
        <v>0.36761628842749072</v>
      </c>
      <c r="J418" s="2">
        <f>F417+Table1[[#This Row],[new_customers]]-Table1[[#This Row],[total_customers]]</f>
        <v>30</v>
      </c>
      <c r="K418" s="2">
        <f>Table1[[#This Row],[lost_customers]]/F417</f>
        <v>6.9028992176714218E-4</v>
      </c>
      <c r="L418" s="2">
        <f>1/Table1[[#This Row],[churn_rate]]</f>
        <v>1448.6666666666667</v>
      </c>
      <c r="M418" s="2">
        <f>Table1[[#This Row],[ARPU]]*Table1[[#This Row],[average_lifespan]]</f>
        <v>532.55346316862494</v>
      </c>
      <c r="N418" s="2">
        <f>Table1[[#This Row],[marketing_spend]]+Table1[[#This Row],[operating_expenses]]-Table1[[#This Row],[revenue]]</f>
        <v>-4408</v>
      </c>
      <c r="O418" s="2" t="str">
        <f>IF(Table1[[#This Row],[burn_rate]]&gt;0,100000/Table1[[#This Row],[burn_rate]],"0")</f>
        <v>0</v>
      </c>
      <c r="P418" s="2">
        <f>Table1[[#This Row],[LTV]]/Table1[[#This Row],[CAC]]</f>
        <v>11.136702520838574</v>
      </c>
    </row>
    <row r="419" spans="1:16" x14ac:dyDescent="0.3">
      <c r="A419" s="1">
        <v>49218</v>
      </c>
      <c r="B419" s="2">
        <v>28888</v>
      </c>
      <c r="C419" s="2">
        <v>2885</v>
      </c>
      <c r="D419" s="2">
        <v>17324</v>
      </c>
      <c r="E419" s="2">
        <v>165</v>
      </c>
      <c r="F419" s="2">
        <v>43646</v>
      </c>
      <c r="G419" s="3">
        <v>49218</v>
      </c>
      <c r="H419" s="2">
        <f>Table1[[#This Row],[marketing_spend]]/Table1[[#This Row],[new_customers]]</f>
        <v>17.484848484848484</v>
      </c>
      <c r="I419" s="2">
        <f>Table1[[#This Row],[revenue]]/Table1[[#This Row],[total_customers]]</f>
        <v>0.66187050359712229</v>
      </c>
      <c r="J419" s="2">
        <f>F418+Table1[[#This Row],[new_customers]]-Table1[[#This Row],[total_customers]]</f>
        <v>10</v>
      </c>
      <c r="K419" s="2">
        <f>Table1[[#This Row],[lost_customers]]/F418</f>
        <v>2.2993262973948633E-4</v>
      </c>
      <c r="L419" s="2">
        <f>1/Table1[[#This Row],[churn_rate]]</f>
        <v>4349.1000000000004</v>
      </c>
      <c r="M419" s="2">
        <f>Table1[[#This Row],[ARPU]]*Table1[[#This Row],[average_lifespan]]</f>
        <v>2878.5410071942447</v>
      </c>
      <c r="N419" s="2">
        <f>Table1[[#This Row],[marketing_spend]]+Table1[[#This Row],[operating_expenses]]-Table1[[#This Row],[revenue]]</f>
        <v>-8679</v>
      </c>
      <c r="O419" s="2" t="str">
        <f>IF(Table1[[#This Row],[burn_rate]]&gt;0,100000/Table1[[#This Row],[burn_rate]],"0")</f>
        <v>0</v>
      </c>
      <c r="P419" s="2">
        <f>Table1[[#This Row],[LTV]]/Table1[[#This Row],[CAC]]</f>
        <v>164.63059486552874</v>
      </c>
    </row>
    <row r="420" spans="1:16" x14ac:dyDescent="0.3">
      <c r="A420" s="1">
        <v>49249</v>
      </c>
      <c r="B420" s="2">
        <v>12967</v>
      </c>
      <c r="C420" s="2">
        <v>4752</v>
      </c>
      <c r="D420" s="2">
        <v>8541</v>
      </c>
      <c r="E420" s="2">
        <v>73</v>
      </c>
      <c r="F420" s="2">
        <v>43694</v>
      </c>
      <c r="G420" s="3">
        <v>49249</v>
      </c>
      <c r="H420" s="2">
        <f>Table1[[#This Row],[marketing_spend]]/Table1[[#This Row],[new_customers]]</f>
        <v>65.095890410958901</v>
      </c>
      <c r="I420" s="2">
        <f>Table1[[#This Row],[revenue]]/Table1[[#This Row],[total_customers]]</f>
        <v>0.29676843502540395</v>
      </c>
      <c r="J420" s="2">
        <f>F419+Table1[[#This Row],[new_customers]]-Table1[[#This Row],[total_customers]]</f>
        <v>25</v>
      </c>
      <c r="K420" s="2">
        <f>Table1[[#This Row],[lost_customers]]/F419</f>
        <v>5.7279017550290973E-4</v>
      </c>
      <c r="L420" s="2">
        <f>1/Table1[[#This Row],[churn_rate]]</f>
        <v>1745.8400000000001</v>
      </c>
      <c r="M420" s="2">
        <f>Table1[[#This Row],[ARPU]]*Table1[[#This Row],[average_lifespan]]</f>
        <v>518.11020460475129</v>
      </c>
      <c r="N420" s="2">
        <f>Table1[[#This Row],[marketing_spend]]+Table1[[#This Row],[operating_expenses]]-Table1[[#This Row],[revenue]]</f>
        <v>326</v>
      </c>
      <c r="O420" s="2">
        <f>IF(Table1[[#This Row],[burn_rate]]&gt;0,100000/Table1[[#This Row],[burn_rate]],"0")</f>
        <v>306.74846625766872</v>
      </c>
      <c r="P420" s="2">
        <f>Table1[[#This Row],[LTV]]/Table1[[#This Row],[CAC]]</f>
        <v>7.9591845404349426</v>
      </c>
    </row>
    <row r="421" spans="1:16" x14ac:dyDescent="0.3">
      <c r="A421" s="1">
        <v>49279</v>
      </c>
      <c r="B421" s="2">
        <v>24527</v>
      </c>
      <c r="C421" s="2">
        <v>2021</v>
      </c>
      <c r="D421" s="2">
        <v>13433</v>
      </c>
      <c r="E421" s="2">
        <v>78</v>
      </c>
      <c r="F421" s="2">
        <v>43750</v>
      </c>
      <c r="G421" s="3">
        <v>49279</v>
      </c>
      <c r="H421" s="2">
        <f>Table1[[#This Row],[marketing_spend]]/Table1[[#This Row],[new_customers]]</f>
        <v>25.910256410256409</v>
      </c>
      <c r="I421" s="2">
        <f>Table1[[#This Row],[revenue]]/Table1[[#This Row],[total_customers]]</f>
        <v>0.56061714285714281</v>
      </c>
      <c r="J421" s="2">
        <f>F420+Table1[[#This Row],[new_customers]]-Table1[[#This Row],[total_customers]]</f>
        <v>22</v>
      </c>
      <c r="K421" s="2">
        <f>Table1[[#This Row],[lost_customers]]/F420</f>
        <v>5.0350162493706233E-4</v>
      </c>
      <c r="L421" s="2">
        <f>1/Table1[[#This Row],[churn_rate]]</f>
        <v>1986.090909090909</v>
      </c>
      <c r="M421" s="2">
        <f>Table1[[#This Row],[ARPU]]*Table1[[#This Row],[average_lifespan]]</f>
        <v>1113.4366109090909</v>
      </c>
      <c r="N421" s="2">
        <f>Table1[[#This Row],[marketing_spend]]+Table1[[#This Row],[operating_expenses]]-Table1[[#This Row],[revenue]]</f>
        <v>-9073</v>
      </c>
      <c r="O421" s="2" t="str">
        <f>IF(Table1[[#This Row],[burn_rate]]&gt;0,100000/Table1[[#This Row],[burn_rate]],"0")</f>
        <v>0</v>
      </c>
      <c r="P421" s="2">
        <f>Table1[[#This Row],[LTV]]/Table1[[#This Row],[CAC]]</f>
        <v>42.97281328595205</v>
      </c>
    </row>
    <row r="422" spans="1:16" x14ac:dyDescent="0.3">
      <c r="A422" s="1">
        <v>49310</v>
      </c>
      <c r="B422" s="2">
        <v>29170</v>
      </c>
      <c r="C422" s="2">
        <v>6569</v>
      </c>
      <c r="D422" s="2">
        <v>13093</v>
      </c>
      <c r="E422" s="2">
        <v>171</v>
      </c>
      <c r="F422" s="2">
        <v>43899</v>
      </c>
      <c r="G422" s="3">
        <v>49310</v>
      </c>
      <c r="H422" s="2">
        <f>Table1[[#This Row],[marketing_spend]]/Table1[[#This Row],[new_customers]]</f>
        <v>38.415204678362571</v>
      </c>
      <c r="I422" s="2">
        <f>Table1[[#This Row],[revenue]]/Table1[[#This Row],[total_customers]]</f>
        <v>0.6644798286976924</v>
      </c>
      <c r="J422" s="2">
        <f>F421+Table1[[#This Row],[new_customers]]-Table1[[#This Row],[total_customers]]</f>
        <v>22</v>
      </c>
      <c r="K422" s="2">
        <f>Table1[[#This Row],[lost_customers]]/F421</f>
        <v>5.0285714285714289E-4</v>
      </c>
      <c r="L422" s="2">
        <f>1/Table1[[#This Row],[churn_rate]]</f>
        <v>1988.6363636363635</v>
      </c>
      <c r="M422" s="2">
        <f>Table1[[#This Row],[ARPU]]*Table1[[#This Row],[average_lifespan]]</f>
        <v>1321.4087502510927</v>
      </c>
      <c r="N422" s="2">
        <f>Table1[[#This Row],[marketing_spend]]+Table1[[#This Row],[operating_expenses]]-Table1[[#This Row],[revenue]]</f>
        <v>-9508</v>
      </c>
      <c r="O422" s="2" t="str">
        <f>IF(Table1[[#This Row],[burn_rate]]&gt;0,100000/Table1[[#This Row],[burn_rate]],"0")</f>
        <v>0</v>
      </c>
      <c r="P422" s="2">
        <f>Table1[[#This Row],[LTV]]/Table1[[#This Row],[CAC]]</f>
        <v>34.398066112488486</v>
      </c>
    </row>
    <row r="423" spans="1:16" x14ac:dyDescent="0.3">
      <c r="A423" s="1">
        <v>49341</v>
      </c>
      <c r="B423" s="2">
        <v>26048</v>
      </c>
      <c r="C423" s="2">
        <v>5191</v>
      </c>
      <c r="D423" s="2">
        <v>19166</v>
      </c>
      <c r="E423" s="2">
        <v>139</v>
      </c>
      <c r="F423" s="2">
        <v>44024</v>
      </c>
      <c r="G423" s="3">
        <v>49341</v>
      </c>
      <c r="H423" s="2">
        <f>Table1[[#This Row],[marketing_spend]]/Table1[[#This Row],[new_customers]]</f>
        <v>37.345323741007192</v>
      </c>
      <c r="I423" s="2">
        <f>Table1[[#This Row],[revenue]]/Table1[[#This Row],[total_customers]]</f>
        <v>0.59167726694530254</v>
      </c>
      <c r="J423" s="2">
        <f>F422+Table1[[#This Row],[new_customers]]-Table1[[#This Row],[total_customers]]</f>
        <v>14</v>
      </c>
      <c r="K423" s="2">
        <f>Table1[[#This Row],[lost_customers]]/F422</f>
        <v>3.1891387047540946E-4</v>
      </c>
      <c r="L423" s="2">
        <f>1/Table1[[#This Row],[churn_rate]]</f>
        <v>3135.6428571428573</v>
      </c>
      <c r="M423" s="2">
        <f>Table1[[#This Row],[ARPU]]*Table1[[#This Row],[average_lifespan]]</f>
        <v>1855.2885958308455</v>
      </c>
      <c r="N423" s="2">
        <f>Table1[[#This Row],[marketing_spend]]+Table1[[#This Row],[operating_expenses]]-Table1[[#This Row],[revenue]]</f>
        <v>-1691</v>
      </c>
      <c r="O423" s="2" t="str">
        <f>IF(Table1[[#This Row],[burn_rate]]&gt;0,100000/Table1[[#This Row],[burn_rate]],"0")</f>
        <v>0</v>
      </c>
      <c r="P423" s="2">
        <f>Table1[[#This Row],[LTV]]/Table1[[#This Row],[CAC]]</f>
        <v>49.679274671640826</v>
      </c>
    </row>
    <row r="424" spans="1:16" x14ac:dyDescent="0.3">
      <c r="A424" s="1">
        <v>49369</v>
      </c>
      <c r="B424" s="2">
        <v>27506</v>
      </c>
      <c r="C424" s="2">
        <v>4353</v>
      </c>
      <c r="D424" s="2">
        <v>8867</v>
      </c>
      <c r="E424" s="2">
        <v>114</v>
      </c>
      <c r="F424" s="2">
        <v>44116</v>
      </c>
      <c r="G424" s="3">
        <v>49369</v>
      </c>
      <c r="H424" s="2">
        <f>Table1[[#This Row],[marketing_spend]]/Table1[[#This Row],[new_customers]]</f>
        <v>38.184210526315788</v>
      </c>
      <c r="I424" s="2">
        <f>Table1[[#This Row],[revenue]]/Table1[[#This Row],[total_customers]]</f>
        <v>0.62349261039078796</v>
      </c>
      <c r="J424" s="2">
        <f>F423+Table1[[#This Row],[new_customers]]-Table1[[#This Row],[total_customers]]</f>
        <v>22</v>
      </c>
      <c r="K424" s="2">
        <f>Table1[[#This Row],[lost_customers]]/F423</f>
        <v>4.9972742140650555E-4</v>
      </c>
      <c r="L424" s="2">
        <f>1/Table1[[#This Row],[churn_rate]]</f>
        <v>2001.090909090909</v>
      </c>
      <c r="M424" s="2">
        <f>Table1[[#This Row],[ARPU]]*Table1[[#This Row],[average_lifespan]]</f>
        <v>1247.6653945383657</v>
      </c>
      <c r="N424" s="2">
        <f>Table1[[#This Row],[marketing_spend]]+Table1[[#This Row],[operating_expenses]]-Table1[[#This Row],[revenue]]</f>
        <v>-14286</v>
      </c>
      <c r="O424" s="2" t="str">
        <f>IF(Table1[[#This Row],[burn_rate]]&gt;0,100000/Table1[[#This Row],[burn_rate]],"0")</f>
        <v>0</v>
      </c>
      <c r="P424" s="2">
        <f>Table1[[#This Row],[LTV]]/Table1[[#This Row],[CAC]]</f>
        <v>32.674903509619504</v>
      </c>
    </row>
    <row r="425" spans="1:16" x14ac:dyDescent="0.3">
      <c r="A425" s="1">
        <v>49400</v>
      </c>
      <c r="B425" s="2">
        <v>27955</v>
      </c>
      <c r="C425" s="2">
        <v>6799</v>
      </c>
      <c r="D425" s="2">
        <v>18258</v>
      </c>
      <c r="E425" s="2">
        <v>133</v>
      </c>
      <c r="F425" s="2">
        <v>44221</v>
      </c>
      <c r="G425" s="3">
        <v>49400</v>
      </c>
      <c r="H425" s="2">
        <f>Table1[[#This Row],[marketing_spend]]/Table1[[#This Row],[new_customers]]</f>
        <v>51.120300751879697</v>
      </c>
      <c r="I425" s="2">
        <f>Table1[[#This Row],[revenue]]/Table1[[#This Row],[total_customers]]</f>
        <v>0.63216571312272452</v>
      </c>
      <c r="J425" s="2">
        <f>F424+Table1[[#This Row],[new_customers]]-Table1[[#This Row],[total_customers]]</f>
        <v>28</v>
      </c>
      <c r="K425" s="2">
        <f>Table1[[#This Row],[lost_customers]]/F424</f>
        <v>6.3469036177350626E-4</v>
      </c>
      <c r="L425" s="2">
        <f>1/Table1[[#This Row],[churn_rate]]</f>
        <v>1575.5714285714284</v>
      </c>
      <c r="M425" s="2">
        <f>Table1[[#This Row],[ARPU]]*Table1[[#This Row],[average_lifespan]]</f>
        <v>996.02223571864693</v>
      </c>
      <c r="N425" s="2">
        <f>Table1[[#This Row],[marketing_spend]]+Table1[[#This Row],[operating_expenses]]-Table1[[#This Row],[revenue]]</f>
        <v>-2898</v>
      </c>
      <c r="O425" s="2" t="str">
        <f>IF(Table1[[#This Row],[burn_rate]]&gt;0,100000/Table1[[#This Row],[burn_rate]],"0")</f>
        <v>0</v>
      </c>
      <c r="P425" s="2">
        <f>Table1[[#This Row],[LTV]]/Table1[[#This Row],[CAC]]</f>
        <v>19.483888417499639</v>
      </c>
    </row>
    <row r="426" spans="1:16" x14ac:dyDescent="0.3">
      <c r="A426" s="1">
        <v>49430</v>
      </c>
      <c r="B426" s="2">
        <v>15073</v>
      </c>
      <c r="C426" s="2">
        <v>2686</v>
      </c>
      <c r="D426" s="2">
        <v>16623</v>
      </c>
      <c r="E426" s="2">
        <v>168</v>
      </c>
      <c r="F426" s="2">
        <v>44364</v>
      </c>
      <c r="G426" s="3">
        <v>49430</v>
      </c>
      <c r="H426" s="2">
        <f>Table1[[#This Row],[marketing_spend]]/Table1[[#This Row],[new_customers]]</f>
        <v>15.988095238095237</v>
      </c>
      <c r="I426" s="2">
        <f>Table1[[#This Row],[revenue]]/Table1[[#This Row],[total_customers]]</f>
        <v>0.339757461004418</v>
      </c>
      <c r="J426" s="2">
        <f>F425+Table1[[#This Row],[new_customers]]-Table1[[#This Row],[total_customers]]</f>
        <v>25</v>
      </c>
      <c r="K426" s="2">
        <f>Table1[[#This Row],[lost_customers]]/F425</f>
        <v>5.6534225820311615E-4</v>
      </c>
      <c r="L426" s="2">
        <f>1/Table1[[#This Row],[churn_rate]]</f>
        <v>1768.8400000000001</v>
      </c>
      <c r="M426" s="2">
        <f>Table1[[#This Row],[ARPU]]*Table1[[#This Row],[average_lifespan]]</f>
        <v>600.97658732305479</v>
      </c>
      <c r="N426" s="2">
        <f>Table1[[#This Row],[marketing_spend]]+Table1[[#This Row],[operating_expenses]]-Table1[[#This Row],[revenue]]</f>
        <v>4236</v>
      </c>
      <c r="O426" s="2">
        <f>IF(Table1[[#This Row],[burn_rate]]&gt;0,100000/Table1[[#This Row],[burn_rate]],"0")</f>
        <v>23.607176581680832</v>
      </c>
      <c r="P426" s="2">
        <f>Table1[[#This Row],[LTV]]/Table1[[#This Row],[CAC]]</f>
        <v>37.589004717153095</v>
      </c>
    </row>
    <row r="427" spans="1:16" x14ac:dyDescent="0.3">
      <c r="A427" s="1">
        <v>49461</v>
      </c>
      <c r="B427" s="2">
        <v>15104</v>
      </c>
      <c r="C427" s="2">
        <v>2284</v>
      </c>
      <c r="D427" s="2">
        <v>13469</v>
      </c>
      <c r="E427" s="2">
        <v>65</v>
      </c>
      <c r="F427" s="2">
        <v>44410</v>
      </c>
      <c r="G427" s="3">
        <v>49461</v>
      </c>
      <c r="H427" s="2">
        <f>Table1[[#This Row],[marketing_spend]]/Table1[[#This Row],[new_customers]]</f>
        <v>35.138461538461542</v>
      </c>
      <c r="I427" s="2">
        <f>Table1[[#This Row],[revenue]]/Table1[[#This Row],[total_customers]]</f>
        <v>0.34010358027471288</v>
      </c>
      <c r="J427" s="2">
        <f>F426+Table1[[#This Row],[new_customers]]-Table1[[#This Row],[total_customers]]</f>
        <v>19</v>
      </c>
      <c r="K427" s="2">
        <f>Table1[[#This Row],[lost_customers]]/F426</f>
        <v>4.282751780723109E-4</v>
      </c>
      <c r="L427" s="2">
        <f>1/Table1[[#This Row],[churn_rate]]</f>
        <v>2334.9473684210525</v>
      </c>
      <c r="M427" s="2">
        <f>Table1[[#This Row],[ARPU]]*Table1[[#This Row],[average_lifespan]]</f>
        <v>794.12395975301899</v>
      </c>
      <c r="N427" s="2">
        <f>Table1[[#This Row],[marketing_spend]]+Table1[[#This Row],[operating_expenses]]-Table1[[#This Row],[revenue]]</f>
        <v>649</v>
      </c>
      <c r="O427" s="2">
        <f>IF(Table1[[#This Row],[burn_rate]]&gt;0,100000/Table1[[#This Row],[burn_rate]],"0")</f>
        <v>154.08320493066256</v>
      </c>
      <c r="P427" s="2">
        <f>Table1[[#This Row],[LTV]]/Table1[[#This Row],[CAC]]</f>
        <v>22.599849992971205</v>
      </c>
    </row>
    <row r="428" spans="1:16" x14ac:dyDescent="0.3">
      <c r="A428" s="1">
        <v>49491</v>
      </c>
      <c r="B428" s="2">
        <v>12143</v>
      </c>
      <c r="C428" s="2">
        <v>6811</v>
      </c>
      <c r="D428" s="2">
        <v>14256</v>
      </c>
      <c r="E428" s="2">
        <v>153</v>
      </c>
      <c r="F428" s="2">
        <v>44552</v>
      </c>
      <c r="G428" s="3">
        <v>49491</v>
      </c>
      <c r="H428" s="2">
        <f>Table1[[#This Row],[marketing_spend]]/Table1[[#This Row],[new_customers]]</f>
        <v>44.516339869281047</v>
      </c>
      <c r="I428" s="2">
        <f>Table1[[#This Row],[revenue]]/Table1[[#This Row],[total_customers]]</f>
        <v>0.27255790985814327</v>
      </c>
      <c r="J428" s="2">
        <f>F427+Table1[[#This Row],[new_customers]]-Table1[[#This Row],[total_customers]]</f>
        <v>11</v>
      </c>
      <c r="K428" s="2">
        <f>Table1[[#This Row],[lost_customers]]/F427</f>
        <v>2.4769196126998426E-4</v>
      </c>
      <c r="L428" s="2">
        <f>1/Table1[[#This Row],[churn_rate]]</f>
        <v>4037.272727272727</v>
      </c>
      <c r="M428" s="2">
        <f>Table1[[#This Row],[ARPU]]*Table1[[#This Row],[average_lifespan]]</f>
        <v>1100.3906160727402</v>
      </c>
      <c r="N428" s="2">
        <f>Table1[[#This Row],[marketing_spend]]+Table1[[#This Row],[operating_expenses]]-Table1[[#This Row],[revenue]]</f>
        <v>8924</v>
      </c>
      <c r="O428" s="2">
        <f>IF(Table1[[#This Row],[burn_rate]]&gt;0,100000/Table1[[#This Row],[burn_rate]],"0")</f>
        <v>11.205737337516808</v>
      </c>
      <c r="P428" s="2">
        <f>Table1[[#This Row],[LTV]]/Table1[[#This Row],[CAC]]</f>
        <v>24.718802563372375</v>
      </c>
    </row>
    <row r="429" spans="1:16" x14ac:dyDescent="0.3">
      <c r="A429" s="1">
        <v>49522</v>
      </c>
      <c r="B429" s="2">
        <v>17357</v>
      </c>
      <c r="C429" s="2">
        <v>5747</v>
      </c>
      <c r="D429" s="2">
        <v>17398</v>
      </c>
      <c r="E429" s="2">
        <v>141</v>
      </c>
      <c r="F429" s="2">
        <v>44676</v>
      </c>
      <c r="G429" s="3">
        <v>49522</v>
      </c>
      <c r="H429" s="2">
        <f>Table1[[#This Row],[marketing_spend]]/Table1[[#This Row],[new_customers]]</f>
        <v>40.758865248226954</v>
      </c>
      <c r="I429" s="2">
        <f>Table1[[#This Row],[revenue]]/Table1[[#This Row],[total_customers]]</f>
        <v>0.38850837138508371</v>
      </c>
      <c r="J429" s="2">
        <f>F428+Table1[[#This Row],[new_customers]]-Table1[[#This Row],[total_customers]]</f>
        <v>17</v>
      </c>
      <c r="K429" s="2">
        <f>Table1[[#This Row],[lost_customers]]/F428</f>
        <v>3.8157658466511044E-4</v>
      </c>
      <c r="L429" s="2">
        <f>1/Table1[[#This Row],[churn_rate]]</f>
        <v>2620.705882352941</v>
      </c>
      <c r="M429" s="2">
        <f>Table1[[#This Row],[ARPU]]*Table1[[#This Row],[average_lifespan]]</f>
        <v>1018.1661742322499</v>
      </c>
      <c r="N429" s="2">
        <f>Table1[[#This Row],[marketing_spend]]+Table1[[#This Row],[operating_expenses]]-Table1[[#This Row],[revenue]]</f>
        <v>5788</v>
      </c>
      <c r="O429" s="2">
        <f>IF(Table1[[#This Row],[burn_rate]]&gt;0,100000/Table1[[#This Row],[burn_rate]],"0")</f>
        <v>17.277125086385624</v>
      </c>
      <c r="P429" s="2">
        <f>Table1[[#This Row],[LTV]]/Table1[[#This Row],[CAC]]</f>
        <v>24.98023848386066</v>
      </c>
    </row>
    <row r="430" spans="1:16" x14ac:dyDescent="0.3">
      <c r="A430" s="1">
        <v>49553</v>
      </c>
      <c r="B430" s="2">
        <v>22043</v>
      </c>
      <c r="C430" s="2">
        <v>2762</v>
      </c>
      <c r="D430" s="2">
        <v>18720</v>
      </c>
      <c r="E430" s="2">
        <v>76</v>
      </c>
      <c r="F430" s="2">
        <v>44731</v>
      </c>
      <c r="G430" s="3">
        <v>49553</v>
      </c>
      <c r="H430" s="2">
        <f>Table1[[#This Row],[marketing_spend]]/Table1[[#This Row],[new_customers]]</f>
        <v>36.342105263157897</v>
      </c>
      <c r="I430" s="2">
        <f>Table1[[#This Row],[revenue]]/Table1[[#This Row],[total_customers]]</f>
        <v>0.49279023496009478</v>
      </c>
      <c r="J430" s="2">
        <f>F429+Table1[[#This Row],[new_customers]]-Table1[[#This Row],[total_customers]]</f>
        <v>21</v>
      </c>
      <c r="K430" s="2">
        <f>Table1[[#This Row],[lost_customers]]/F429</f>
        <v>4.7005103411227505E-4</v>
      </c>
      <c r="L430" s="2">
        <f>1/Table1[[#This Row],[churn_rate]]</f>
        <v>2127.4285714285716</v>
      </c>
      <c r="M430" s="2">
        <f>Table1[[#This Row],[ARPU]]*Table1[[#This Row],[average_lifespan]]</f>
        <v>1048.3760255751044</v>
      </c>
      <c r="N430" s="2">
        <f>Table1[[#This Row],[marketing_spend]]+Table1[[#This Row],[operating_expenses]]-Table1[[#This Row],[revenue]]</f>
        <v>-561</v>
      </c>
      <c r="O430" s="2" t="str">
        <f>IF(Table1[[#This Row],[burn_rate]]&gt;0,100000/Table1[[#This Row],[burn_rate]],"0")</f>
        <v>0</v>
      </c>
      <c r="P430" s="2">
        <f>Table1[[#This Row],[LTV]]/Table1[[#This Row],[CAC]]</f>
        <v>28.847421413362756</v>
      </c>
    </row>
    <row r="431" spans="1:16" x14ac:dyDescent="0.3">
      <c r="A431" s="1">
        <v>49583</v>
      </c>
      <c r="B431" s="2">
        <v>13440</v>
      </c>
      <c r="C431" s="2">
        <v>4428</v>
      </c>
      <c r="D431" s="2">
        <v>9169</v>
      </c>
      <c r="E431" s="2">
        <v>183</v>
      </c>
      <c r="F431" s="2">
        <v>44893</v>
      </c>
      <c r="G431" s="3">
        <v>49583</v>
      </c>
      <c r="H431" s="2">
        <f>Table1[[#This Row],[marketing_spend]]/Table1[[#This Row],[new_customers]]</f>
        <v>24.196721311475411</v>
      </c>
      <c r="I431" s="2">
        <f>Table1[[#This Row],[revenue]]/Table1[[#This Row],[total_customers]]</f>
        <v>0.2993785222640501</v>
      </c>
      <c r="J431" s="2">
        <f>F430+Table1[[#This Row],[new_customers]]-Table1[[#This Row],[total_customers]]</f>
        <v>21</v>
      </c>
      <c r="K431" s="2">
        <f>Table1[[#This Row],[lost_customers]]/F430</f>
        <v>4.6947307236592075E-4</v>
      </c>
      <c r="L431" s="2">
        <f>1/Table1[[#This Row],[churn_rate]]</f>
        <v>2130.0476190476188</v>
      </c>
      <c r="M431" s="2">
        <f>Table1[[#This Row],[ARPU]]*Table1[[#This Row],[average_lifespan]]</f>
        <v>637.69050854253442</v>
      </c>
      <c r="N431" s="2">
        <f>Table1[[#This Row],[marketing_spend]]+Table1[[#This Row],[operating_expenses]]-Table1[[#This Row],[revenue]]</f>
        <v>157</v>
      </c>
      <c r="O431" s="2">
        <f>IF(Table1[[#This Row],[burn_rate]]&gt;0,100000/Table1[[#This Row],[burn_rate]],"0")</f>
        <v>636.9426751592357</v>
      </c>
      <c r="P431" s="2">
        <f>Table1[[#This Row],[LTV]]/Table1[[#This Row],[CAC]]</f>
        <v>26.35441803597195</v>
      </c>
    </row>
    <row r="432" spans="1:16" x14ac:dyDescent="0.3">
      <c r="A432" s="1">
        <v>49614</v>
      </c>
      <c r="B432" s="2">
        <v>15644</v>
      </c>
      <c r="C432" s="2">
        <v>4507</v>
      </c>
      <c r="D432" s="2">
        <v>8830</v>
      </c>
      <c r="E432" s="2">
        <v>184</v>
      </c>
      <c r="F432" s="2">
        <v>45066</v>
      </c>
      <c r="G432" s="3">
        <v>49614</v>
      </c>
      <c r="H432" s="2">
        <f>Table1[[#This Row],[marketing_spend]]/Table1[[#This Row],[new_customers]]</f>
        <v>24.494565217391305</v>
      </c>
      <c r="I432" s="2">
        <f>Table1[[#This Row],[revenue]]/Table1[[#This Row],[total_customers]]</f>
        <v>0.34713531265255404</v>
      </c>
      <c r="J432" s="2">
        <f>F431+Table1[[#This Row],[new_customers]]-Table1[[#This Row],[total_customers]]</f>
        <v>11</v>
      </c>
      <c r="K432" s="2">
        <f>Table1[[#This Row],[lost_customers]]/F431</f>
        <v>2.4502706435301715E-4</v>
      </c>
      <c r="L432" s="2">
        <f>1/Table1[[#This Row],[churn_rate]]</f>
        <v>4081.1818181818185</v>
      </c>
      <c r="M432" s="2">
        <f>Table1[[#This Row],[ARPU]]*Table1[[#This Row],[average_lifespan]]</f>
        <v>1416.7223264464644</v>
      </c>
      <c r="N432" s="2">
        <f>Table1[[#This Row],[marketing_spend]]+Table1[[#This Row],[operating_expenses]]-Table1[[#This Row],[revenue]]</f>
        <v>-2307</v>
      </c>
      <c r="O432" s="2" t="str">
        <f>IF(Table1[[#This Row],[burn_rate]]&gt;0,100000/Table1[[#This Row],[burn_rate]],"0")</f>
        <v>0</v>
      </c>
      <c r="P432" s="2">
        <f>Table1[[#This Row],[LTV]]/Table1[[#This Row],[CAC]]</f>
        <v>57.838231210594508</v>
      </c>
    </row>
    <row r="433" spans="1:16" x14ac:dyDescent="0.3">
      <c r="A433" s="1">
        <v>49644</v>
      </c>
      <c r="B433" s="2">
        <v>20518</v>
      </c>
      <c r="C433" s="2">
        <v>2028</v>
      </c>
      <c r="D433" s="2">
        <v>9651</v>
      </c>
      <c r="E433" s="2">
        <v>82</v>
      </c>
      <c r="F433" s="2">
        <v>45134</v>
      </c>
      <c r="G433" s="3">
        <v>49644</v>
      </c>
      <c r="H433" s="2">
        <f>Table1[[#This Row],[marketing_spend]]/Table1[[#This Row],[new_customers]]</f>
        <v>24.73170731707317</v>
      </c>
      <c r="I433" s="2">
        <f>Table1[[#This Row],[revenue]]/Table1[[#This Row],[total_customers]]</f>
        <v>0.45460185226215272</v>
      </c>
      <c r="J433" s="2">
        <f>F432+Table1[[#This Row],[new_customers]]-Table1[[#This Row],[total_customers]]</f>
        <v>14</v>
      </c>
      <c r="K433" s="2">
        <f>Table1[[#This Row],[lost_customers]]/F432</f>
        <v>3.1065548306927616E-4</v>
      </c>
      <c r="L433" s="2">
        <f>1/Table1[[#This Row],[churn_rate]]</f>
        <v>3219</v>
      </c>
      <c r="M433" s="2">
        <f>Table1[[#This Row],[ARPU]]*Table1[[#This Row],[average_lifespan]]</f>
        <v>1463.3633624318695</v>
      </c>
      <c r="N433" s="2">
        <f>Table1[[#This Row],[marketing_spend]]+Table1[[#This Row],[operating_expenses]]-Table1[[#This Row],[revenue]]</f>
        <v>-8839</v>
      </c>
      <c r="O433" s="2" t="str">
        <f>IF(Table1[[#This Row],[burn_rate]]&gt;0,100000/Table1[[#This Row],[burn_rate]],"0")</f>
        <v>0</v>
      </c>
      <c r="P433" s="2">
        <f>Table1[[#This Row],[LTV]]/Table1[[#This Row],[CAC]]</f>
        <v>59.169524516475988</v>
      </c>
    </row>
    <row r="434" spans="1:16" x14ac:dyDescent="0.3">
      <c r="A434" s="1">
        <v>49675</v>
      </c>
      <c r="B434" s="2">
        <v>24552</v>
      </c>
      <c r="C434" s="2">
        <v>2906</v>
      </c>
      <c r="D434" s="2">
        <v>9136</v>
      </c>
      <c r="E434" s="2">
        <v>104</v>
      </c>
      <c r="F434" s="2">
        <v>45226</v>
      </c>
      <c r="G434" s="3">
        <v>49675</v>
      </c>
      <c r="H434" s="2">
        <f>Table1[[#This Row],[marketing_spend]]/Table1[[#This Row],[new_customers]]</f>
        <v>27.942307692307693</v>
      </c>
      <c r="I434" s="2">
        <f>Table1[[#This Row],[revenue]]/Table1[[#This Row],[total_customers]]</f>
        <v>0.54287356830141953</v>
      </c>
      <c r="J434" s="2">
        <f>F433+Table1[[#This Row],[new_customers]]-Table1[[#This Row],[total_customers]]</f>
        <v>12</v>
      </c>
      <c r="K434" s="2">
        <f>Table1[[#This Row],[lost_customers]]/F433</f>
        <v>2.6587495014844683E-4</v>
      </c>
      <c r="L434" s="2">
        <f>1/Table1[[#This Row],[churn_rate]]</f>
        <v>3761.166666666667</v>
      </c>
      <c r="M434" s="2">
        <f>Table1[[#This Row],[ARPU]]*Table1[[#This Row],[average_lifespan]]</f>
        <v>2041.8379693096892</v>
      </c>
      <c r="N434" s="2">
        <f>Table1[[#This Row],[marketing_spend]]+Table1[[#This Row],[operating_expenses]]-Table1[[#This Row],[revenue]]</f>
        <v>-12510</v>
      </c>
      <c r="O434" s="2" t="str">
        <f>IF(Table1[[#This Row],[burn_rate]]&gt;0,100000/Table1[[#This Row],[burn_rate]],"0")</f>
        <v>0</v>
      </c>
      <c r="P434" s="2">
        <f>Table1[[#This Row],[LTV]]/Table1[[#This Row],[CAC]]</f>
        <v>73.073347834895969</v>
      </c>
    </row>
    <row r="435" spans="1:16" x14ac:dyDescent="0.3">
      <c r="A435" s="1">
        <v>49706</v>
      </c>
      <c r="B435" s="2">
        <v>12914</v>
      </c>
      <c r="C435" s="2">
        <v>5104</v>
      </c>
      <c r="D435" s="2">
        <v>10810</v>
      </c>
      <c r="E435" s="2">
        <v>56</v>
      </c>
      <c r="F435" s="2">
        <v>45270</v>
      </c>
      <c r="G435" s="3">
        <v>49706</v>
      </c>
      <c r="H435" s="2">
        <f>Table1[[#This Row],[marketing_spend]]/Table1[[#This Row],[new_customers]]</f>
        <v>91.142857142857139</v>
      </c>
      <c r="I435" s="2">
        <f>Table1[[#This Row],[revenue]]/Table1[[#This Row],[total_customers]]</f>
        <v>0.28526618069361609</v>
      </c>
      <c r="J435" s="2">
        <f>F434+Table1[[#This Row],[new_customers]]-Table1[[#This Row],[total_customers]]</f>
        <v>12</v>
      </c>
      <c r="K435" s="2">
        <f>Table1[[#This Row],[lost_customers]]/F434</f>
        <v>2.6533409985406625E-4</v>
      </c>
      <c r="L435" s="2">
        <f>1/Table1[[#This Row],[churn_rate]]</f>
        <v>3768.8333333333335</v>
      </c>
      <c r="M435" s="2">
        <f>Table1[[#This Row],[ARPU]]*Table1[[#This Row],[average_lifespan]]</f>
        <v>1075.1206906707901</v>
      </c>
      <c r="N435" s="2">
        <f>Table1[[#This Row],[marketing_spend]]+Table1[[#This Row],[operating_expenses]]-Table1[[#This Row],[revenue]]</f>
        <v>3000</v>
      </c>
      <c r="O435" s="2">
        <f>IF(Table1[[#This Row],[burn_rate]]&gt;0,100000/Table1[[#This Row],[burn_rate]],"0")</f>
        <v>33.333333333333336</v>
      </c>
      <c r="P435" s="2">
        <f>Table1[[#This Row],[LTV]]/Table1[[#This Row],[CAC]]</f>
        <v>11.795995038707728</v>
      </c>
    </row>
    <row r="436" spans="1:16" x14ac:dyDescent="0.3">
      <c r="A436" s="1">
        <v>49735</v>
      </c>
      <c r="B436" s="2">
        <v>23584</v>
      </c>
      <c r="C436" s="2">
        <v>5999</v>
      </c>
      <c r="D436" s="2">
        <v>16667</v>
      </c>
      <c r="E436" s="2">
        <v>106</v>
      </c>
      <c r="F436" s="2">
        <v>45349</v>
      </c>
      <c r="G436" s="3">
        <v>49735</v>
      </c>
      <c r="H436" s="2">
        <f>Table1[[#This Row],[marketing_spend]]/Table1[[#This Row],[new_customers]]</f>
        <v>56.594339622641506</v>
      </c>
      <c r="I436" s="2">
        <f>Table1[[#This Row],[revenue]]/Table1[[#This Row],[total_customers]]</f>
        <v>0.52005556903129069</v>
      </c>
      <c r="J436" s="2">
        <f>F435+Table1[[#This Row],[new_customers]]-Table1[[#This Row],[total_customers]]</f>
        <v>27</v>
      </c>
      <c r="K436" s="2">
        <f>Table1[[#This Row],[lost_customers]]/F435</f>
        <v>5.9642147117296227E-4</v>
      </c>
      <c r="L436" s="2">
        <f>1/Table1[[#This Row],[churn_rate]]</f>
        <v>1676.6666666666665</v>
      </c>
      <c r="M436" s="2">
        <f>Table1[[#This Row],[ARPU]]*Table1[[#This Row],[average_lifespan]]</f>
        <v>871.95983740913061</v>
      </c>
      <c r="N436" s="2">
        <f>Table1[[#This Row],[marketing_spend]]+Table1[[#This Row],[operating_expenses]]-Table1[[#This Row],[revenue]]</f>
        <v>-918</v>
      </c>
      <c r="O436" s="2" t="str">
        <f>IF(Table1[[#This Row],[burn_rate]]&gt;0,100000/Table1[[#This Row],[burn_rate]],"0")</f>
        <v>0</v>
      </c>
      <c r="P436" s="2">
        <f>Table1[[#This Row],[LTV]]/Table1[[#This Row],[CAC]]</f>
        <v>15.407191659504559</v>
      </c>
    </row>
    <row r="437" spans="1:16" x14ac:dyDescent="0.3">
      <c r="A437" s="1">
        <v>49766</v>
      </c>
      <c r="B437" s="2">
        <v>22144</v>
      </c>
      <c r="C437" s="2">
        <v>4994</v>
      </c>
      <c r="D437" s="2">
        <v>19002</v>
      </c>
      <c r="E437" s="2">
        <v>175</v>
      </c>
      <c r="F437" s="2">
        <v>45508</v>
      </c>
      <c r="G437" s="3">
        <v>49766</v>
      </c>
      <c r="H437" s="2">
        <f>Table1[[#This Row],[marketing_spend]]/Table1[[#This Row],[new_customers]]</f>
        <v>28.537142857142857</v>
      </c>
      <c r="I437" s="2">
        <f>Table1[[#This Row],[revenue]]/Table1[[#This Row],[total_customers]]</f>
        <v>0.48659576338226246</v>
      </c>
      <c r="J437" s="2">
        <f>F436+Table1[[#This Row],[new_customers]]-Table1[[#This Row],[total_customers]]</f>
        <v>16</v>
      </c>
      <c r="K437" s="2">
        <f>Table1[[#This Row],[lost_customers]]/F436</f>
        <v>3.5281924628988512E-4</v>
      </c>
      <c r="L437" s="2">
        <f>1/Table1[[#This Row],[churn_rate]]</f>
        <v>2834.3125</v>
      </c>
      <c r="M437" s="2">
        <f>Table1[[#This Row],[ARPU]]*Table1[[#This Row],[average_lifespan]]</f>
        <v>1379.1644546013888</v>
      </c>
      <c r="N437" s="2">
        <f>Table1[[#This Row],[marketing_spend]]+Table1[[#This Row],[operating_expenses]]-Table1[[#This Row],[revenue]]</f>
        <v>1852</v>
      </c>
      <c r="O437" s="2">
        <f>IF(Table1[[#This Row],[burn_rate]]&gt;0,100000/Table1[[#This Row],[burn_rate]],"0")</f>
        <v>53.995680345572353</v>
      </c>
      <c r="P437" s="2">
        <f>Table1[[#This Row],[LTV]]/Table1[[#This Row],[CAC]]</f>
        <v>48.328750411542458</v>
      </c>
    </row>
    <row r="438" spans="1:16" x14ac:dyDescent="0.3">
      <c r="A438" s="1">
        <v>49796</v>
      </c>
      <c r="B438" s="2">
        <v>24397</v>
      </c>
      <c r="C438" s="2">
        <v>4506</v>
      </c>
      <c r="D438" s="2">
        <v>17518</v>
      </c>
      <c r="E438" s="2">
        <v>61</v>
      </c>
      <c r="F438" s="2">
        <v>45547</v>
      </c>
      <c r="G438" s="3">
        <v>49796</v>
      </c>
      <c r="H438" s="2">
        <f>Table1[[#This Row],[marketing_spend]]/Table1[[#This Row],[new_customers]]</f>
        <v>73.868852459016395</v>
      </c>
      <c r="I438" s="2">
        <f>Table1[[#This Row],[revenue]]/Table1[[#This Row],[total_customers]]</f>
        <v>0.53564449908885325</v>
      </c>
      <c r="J438" s="2">
        <f>F437+Table1[[#This Row],[new_customers]]-Table1[[#This Row],[total_customers]]</f>
        <v>22</v>
      </c>
      <c r="K438" s="2">
        <f>Table1[[#This Row],[lost_customers]]/F437</f>
        <v>4.8343148457414084E-4</v>
      </c>
      <c r="L438" s="2">
        <f>1/Table1[[#This Row],[churn_rate]]</f>
        <v>2068.5454545454545</v>
      </c>
      <c r="M438" s="2">
        <f>Table1[[#This Row],[ARPU]]*Table1[[#This Row],[average_lifespan]]</f>
        <v>1108.0049938425243</v>
      </c>
      <c r="N438" s="2">
        <f>Table1[[#This Row],[marketing_spend]]+Table1[[#This Row],[operating_expenses]]-Table1[[#This Row],[revenue]]</f>
        <v>-2373</v>
      </c>
      <c r="O438" s="2" t="str">
        <f>IF(Table1[[#This Row],[burn_rate]]&gt;0,100000/Table1[[#This Row],[burn_rate]],"0")</f>
        <v>0</v>
      </c>
      <c r="P438" s="2">
        <f>Table1[[#This Row],[LTV]]/Table1[[#This Row],[CAC]]</f>
        <v>14.999623751529956</v>
      </c>
    </row>
    <row r="439" spans="1:16" x14ac:dyDescent="0.3">
      <c r="A439" s="1">
        <v>49827</v>
      </c>
      <c r="B439" s="2">
        <v>18787</v>
      </c>
      <c r="C439" s="2">
        <v>6665</v>
      </c>
      <c r="D439" s="2">
        <v>9019</v>
      </c>
      <c r="E439" s="2">
        <v>65</v>
      </c>
      <c r="F439" s="2">
        <v>45585</v>
      </c>
      <c r="G439" s="3">
        <v>49827</v>
      </c>
      <c r="H439" s="2">
        <f>Table1[[#This Row],[marketing_spend]]/Table1[[#This Row],[new_customers]]</f>
        <v>102.53846153846153</v>
      </c>
      <c r="I439" s="2">
        <f>Table1[[#This Row],[revenue]]/Table1[[#This Row],[total_customers]]</f>
        <v>0.41213118350334538</v>
      </c>
      <c r="J439" s="2">
        <f>F438+Table1[[#This Row],[new_customers]]-Table1[[#This Row],[total_customers]]</f>
        <v>27</v>
      </c>
      <c r="K439" s="2">
        <f>Table1[[#This Row],[lost_customers]]/F438</f>
        <v>5.9279425648231499E-4</v>
      </c>
      <c r="L439" s="2">
        <f>1/Table1[[#This Row],[churn_rate]]</f>
        <v>1686.9259259259259</v>
      </c>
      <c r="M439" s="2">
        <f>Table1[[#This Row],[ARPU]]*Table1[[#This Row],[average_lifespan]]</f>
        <v>695.23477833432855</v>
      </c>
      <c r="N439" s="2">
        <f>Table1[[#This Row],[marketing_spend]]+Table1[[#This Row],[operating_expenses]]-Table1[[#This Row],[revenue]]</f>
        <v>-3103</v>
      </c>
      <c r="O439" s="2" t="str">
        <f>IF(Table1[[#This Row],[burn_rate]]&gt;0,100000/Table1[[#This Row],[burn_rate]],"0")</f>
        <v>0</v>
      </c>
      <c r="P439" s="2">
        <f>Table1[[#This Row],[LTV]]/Table1[[#This Row],[CAC]]</f>
        <v>6.780234147296528</v>
      </c>
    </row>
    <row r="440" spans="1:16" x14ac:dyDescent="0.3">
      <c r="A440" s="1">
        <v>49857</v>
      </c>
      <c r="B440" s="2">
        <v>24191</v>
      </c>
      <c r="C440" s="2">
        <v>5609</v>
      </c>
      <c r="D440" s="2">
        <v>13237</v>
      </c>
      <c r="E440" s="2">
        <v>92</v>
      </c>
      <c r="F440" s="2">
        <v>45660</v>
      </c>
      <c r="G440" s="3">
        <v>49857</v>
      </c>
      <c r="H440" s="2">
        <f>Table1[[#This Row],[marketing_spend]]/Table1[[#This Row],[new_customers]]</f>
        <v>60.967391304347828</v>
      </c>
      <c r="I440" s="2">
        <f>Table1[[#This Row],[revenue]]/Table1[[#This Row],[total_customers]]</f>
        <v>0.52980727113447224</v>
      </c>
      <c r="J440" s="2">
        <f>F439+Table1[[#This Row],[new_customers]]-Table1[[#This Row],[total_customers]]</f>
        <v>17</v>
      </c>
      <c r="K440" s="2">
        <f>Table1[[#This Row],[lost_customers]]/F439</f>
        <v>3.7292969178457828E-4</v>
      </c>
      <c r="L440" s="2">
        <f>1/Table1[[#This Row],[churn_rate]]</f>
        <v>2681.4705882352941</v>
      </c>
      <c r="M440" s="2">
        <f>Table1[[#This Row],[ARPU]]*Table1[[#This Row],[average_lifespan]]</f>
        <v>1420.6626149802892</v>
      </c>
      <c r="N440" s="2">
        <f>Table1[[#This Row],[marketing_spend]]+Table1[[#This Row],[operating_expenses]]-Table1[[#This Row],[revenue]]</f>
        <v>-5345</v>
      </c>
      <c r="O440" s="2" t="str">
        <f>IF(Table1[[#This Row],[burn_rate]]&gt;0,100000/Table1[[#This Row],[burn_rate]],"0")</f>
        <v>0</v>
      </c>
      <c r="P440" s="2">
        <f>Table1[[#This Row],[LTV]]/Table1[[#This Row],[CAC]]</f>
        <v>23.302007591047708</v>
      </c>
    </row>
    <row r="441" spans="1:16" x14ac:dyDescent="0.3">
      <c r="A441" s="1">
        <v>49888</v>
      </c>
      <c r="B441" s="2">
        <v>10728</v>
      </c>
      <c r="C441" s="2">
        <v>5553</v>
      </c>
      <c r="D441" s="2">
        <v>18028</v>
      </c>
      <c r="E441" s="2">
        <v>166</v>
      </c>
      <c r="F441" s="2">
        <v>45811</v>
      </c>
      <c r="G441" s="3">
        <v>49888</v>
      </c>
      <c r="H441" s="2">
        <f>Table1[[#This Row],[marketing_spend]]/Table1[[#This Row],[new_customers]]</f>
        <v>33.451807228915662</v>
      </c>
      <c r="I441" s="2">
        <f>Table1[[#This Row],[revenue]]/Table1[[#This Row],[total_customers]]</f>
        <v>0.23417956386020825</v>
      </c>
      <c r="J441" s="2">
        <f>F440+Table1[[#This Row],[new_customers]]-Table1[[#This Row],[total_customers]]</f>
        <v>15</v>
      </c>
      <c r="K441" s="2">
        <f>Table1[[#This Row],[lost_customers]]/F440</f>
        <v>3.2851511169513798E-4</v>
      </c>
      <c r="L441" s="2">
        <f>1/Table1[[#This Row],[churn_rate]]</f>
        <v>3044</v>
      </c>
      <c r="M441" s="2">
        <f>Table1[[#This Row],[ARPU]]*Table1[[#This Row],[average_lifespan]]</f>
        <v>712.8425923904739</v>
      </c>
      <c r="N441" s="2">
        <f>Table1[[#This Row],[marketing_spend]]+Table1[[#This Row],[operating_expenses]]-Table1[[#This Row],[revenue]]</f>
        <v>12853</v>
      </c>
      <c r="O441" s="2">
        <f>IF(Table1[[#This Row],[burn_rate]]&gt;0,100000/Table1[[#This Row],[burn_rate]],"0")</f>
        <v>7.7802847584221579</v>
      </c>
      <c r="P441" s="2">
        <f>Table1[[#This Row],[LTV]]/Table1[[#This Row],[CAC]]</f>
        <v>21.309539048589713</v>
      </c>
    </row>
    <row r="442" spans="1:16" x14ac:dyDescent="0.3">
      <c r="A442" s="1">
        <v>49919</v>
      </c>
      <c r="B442" s="2">
        <v>27749</v>
      </c>
      <c r="C442" s="2">
        <v>3453</v>
      </c>
      <c r="D442" s="2">
        <v>18640</v>
      </c>
      <c r="E442" s="2">
        <v>184</v>
      </c>
      <c r="F442" s="2">
        <v>45985</v>
      </c>
      <c r="G442" s="3">
        <v>49919</v>
      </c>
      <c r="H442" s="2">
        <f>Table1[[#This Row],[marketing_spend]]/Table1[[#This Row],[new_customers]]</f>
        <v>18.766304347826086</v>
      </c>
      <c r="I442" s="2">
        <f>Table1[[#This Row],[revenue]]/Table1[[#This Row],[total_customers]]</f>
        <v>0.60343590301185168</v>
      </c>
      <c r="J442" s="2">
        <f>F441+Table1[[#This Row],[new_customers]]-Table1[[#This Row],[total_customers]]</f>
        <v>10</v>
      </c>
      <c r="K442" s="2">
        <f>Table1[[#This Row],[lost_customers]]/F441</f>
        <v>2.1828818406059681E-4</v>
      </c>
      <c r="L442" s="2">
        <f>1/Table1[[#This Row],[churn_rate]]</f>
        <v>4581.0999999999995</v>
      </c>
      <c r="M442" s="2">
        <f>Table1[[#This Row],[ARPU]]*Table1[[#This Row],[average_lifespan]]</f>
        <v>2764.4002152875933</v>
      </c>
      <c r="N442" s="2">
        <f>Table1[[#This Row],[marketing_spend]]+Table1[[#This Row],[operating_expenses]]-Table1[[#This Row],[revenue]]</f>
        <v>-5656</v>
      </c>
      <c r="O442" s="2" t="str">
        <f>IF(Table1[[#This Row],[burn_rate]]&gt;0,100000/Table1[[#This Row],[burn_rate]],"0")</f>
        <v>0</v>
      </c>
      <c r="P442" s="2">
        <f>Table1[[#This Row],[LTV]]/Table1[[#This Row],[CAC]]</f>
        <v>147.30658546565803</v>
      </c>
    </row>
    <row r="443" spans="1:16" x14ac:dyDescent="0.3">
      <c r="A443" s="1">
        <v>49949</v>
      </c>
      <c r="B443" s="2">
        <v>10698</v>
      </c>
      <c r="C443" s="2">
        <v>6833</v>
      </c>
      <c r="D443" s="2">
        <v>9283</v>
      </c>
      <c r="E443" s="2">
        <v>160</v>
      </c>
      <c r="F443" s="2">
        <v>46119</v>
      </c>
      <c r="G443" s="3">
        <v>49949</v>
      </c>
      <c r="H443" s="2">
        <f>Table1[[#This Row],[marketing_spend]]/Table1[[#This Row],[new_customers]]</f>
        <v>42.706249999999997</v>
      </c>
      <c r="I443" s="2">
        <f>Table1[[#This Row],[revenue]]/Table1[[#This Row],[total_customers]]</f>
        <v>0.23196513367592533</v>
      </c>
      <c r="J443" s="2">
        <f>F442+Table1[[#This Row],[new_customers]]-Table1[[#This Row],[total_customers]]</f>
        <v>26</v>
      </c>
      <c r="K443" s="2">
        <f>Table1[[#This Row],[lost_customers]]/F442</f>
        <v>5.6540176144394912E-4</v>
      </c>
      <c r="L443" s="2">
        <f>1/Table1[[#This Row],[churn_rate]]</f>
        <v>1768.6538461538462</v>
      </c>
      <c r="M443" s="2">
        <f>Table1[[#This Row],[ARPU]]*Table1[[#This Row],[average_lifespan]]</f>
        <v>410.26602584951644</v>
      </c>
      <c r="N443" s="2">
        <f>Table1[[#This Row],[marketing_spend]]+Table1[[#This Row],[operating_expenses]]-Table1[[#This Row],[revenue]]</f>
        <v>5418</v>
      </c>
      <c r="O443" s="2">
        <f>IF(Table1[[#This Row],[burn_rate]]&gt;0,100000/Table1[[#This Row],[burn_rate]],"0")</f>
        <v>18.456995201181247</v>
      </c>
      <c r="P443" s="2">
        <f>Table1[[#This Row],[LTV]]/Table1[[#This Row],[CAC]]</f>
        <v>9.6066975173309874</v>
      </c>
    </row>
    <row r="444" spans="1:16" x14ac:dyDescent="0.3">
      <c r="A444" s="1">
        <v>49980</v>
      </c>
      <c r="B444" s="2">
        <v>17186</v>
      </c>
      <c r="C444" s="2">
        <v>5356</v>
      </c>
      <c r="D444" s="2">
        <v>8659</v>
      </c>
      <c r="E444" s="2">
        <v>100</v>
      </c>
      <c r="F444" s="2">
        <v>46193</v>
      </c>
      <c r="G444" s="3">
        <v>49980</v>
      </c>
      <c r="H444" s="2">
        <f>Table1[[#This Row],[marketing_spend]]/Table1[[#This Row],[new_customers]]</f>
        <v>53.56</v>
      </c>
      <c r="I444" s="2">
        <f>Table1[[#This Row],[revenue]]/Table1[[#This Row],[total_customers]]</f>
        <v>0.37204771285692639</v>
      </c>
      <c r="J444" s="2">
        <f>F443+Table1[[#This Row],[new_customers]]-Table1[[#This Row],[total_customers]]</f>
        <v>26</v>
      </c>
      <c r="K444" s="2">
        <f>Table1[[#This Row],[lost_customers]]/F443</f>
        <v>5.6375897135670767E-4</v>
      </c>
      <c r="L444" s="2">
        <f>1/Table1[[#This Row],[churn_rate]]</f>
        <v>1773.8076923076922</v>
      </c>
      <c r="M444" s="2">
        <f>Table1[[#This Row],[ARPU]]*Table1[[#This Row],[average_lifespan]]</f>
        <v>659.94109497109946</v>
      </c>
      <c r="N444" s="2">
        <f>Table1[[#This Row],[marketing_spend]]+Table1[[#This Row],[operating_expenses]]-Table1[[#This Row],[revenue]]</f>
        <v>-3171</v>
      </c>
      <c r="O444" s="2" t="str">
        <f>IF(Table1[[#This Row],[burn_rate]]&gt;0,100000/Table1[[#This Row],[burn_rate]],"0")</f>
        <v>0</v>
      </c>
      <c r="P444" s="2">
        <f>Table1[[#This Row],[LTV]]/Table1[[#This Row],[CAC]]</f>
        <v>12.32152903232075</v>
      </c>
    </row>
    <row r="445" spans="1:16" x14ac:dyDescent="0.3">
      <c r="A445" s="1">
        <v>50010</v>
      </c>
      <c r="B445" s="2">
        <v>24512</v>
      </c>
      <c r="C445" s="2">
        <v>2515</v>
      </c>
      <c r="D445" s="2">
        <v>10010</v>
      </c>
      <c r="E445" s="2">
        <v>124</v>
      </c>
      <c r="F445" s="2">
        <v>46305</v>
      </c>
      <c r="G445" s="3">
        <v>50010</v>
      </c>
      <c r="H445" s="2">
        <f>Table1[[#This Row],[marketing_spend]]/Table1[[#This Row],[new_customers]]</f>
        <v>20.282258064516128</v>
      </c>
      <c r="I445" s="2">
        <f>Table1[[#This Row],[revenue]]/Table1[[#This Row],[total_customers]]</f>
        <v>0.52935968038008852</v>
      </c>
      <c r="J445" s="2">
        <f>F444+Table1[[#This Row],[new_customers]]-Table1[[#This Row],[total_customers]]</f>
        <v>12</v>
      </c>
      <c r="K445" s="2">
        <f>Table1[[#This Row],[lost_customers]]/F444</f>
        <v>2.5977962028878834E-4</v>
      </c>
      <c r="L445" s="2">
        <f>1/Table1[[#This Row],[churn_rate]]</f>
        <v>3849.4166666666665</v>
      </c>
      <c r="M445" s="2">
        <f>Table1[[#This Row],[ARPU]]*Table1[[#This Row],[average_lifespan]]</f>
        <v>2037.7259763164523</v>
      </c>
      <c r="N445" s="2">
        <f>Table1[[#This Row],[marketing_spend]]+Table1[[#This Row],[operating_expenses]]-Table1[[#This Row],[revenue]]</f>
        <v>-11987</v>
      </c>
      <c r="O445" s="2" t="str">
        <f>IF(Table1[[#This Row],[burn_rate]]&gt;0,100000/Table1[[#This Row],[burn_rate]],"0")</f>
        <v>0</v>
      </c>
      <c r="P445" s="2">
        <f>Table1[[#This Row],[LTV]]/Table1[[#This Row],[CAC]]</f>
        <v>100.4683980370736</v>
      </c>
    </row>
    <row r="446" spans="1:16" x14ac:dyDescent="0.3">
      <c r="A446" s="1">
        <v>50041</v>
      </c>
      <c r="B446" s="2">
        <v>23923</v>
      </c>
      <c r="C446" s="2">
        <v>2038</v>
      </c>
      <c r="D446" s="2">
        <v>16590</v>
      </c>
      <c r="E446" s="2">
        <v>57</v>
      </c>
      <c r="F446" s="2">
        <v>46338</v>
      </c>
      <c r="G446" s="3">
        <v>50041</v>
      </c>
      <c r="H446" s="2">
        <f>Table1[[#This Row],[marketing_spend]]/Table1[[#This Row],[new_customers]]</f>
        <v>35.754385964912281</v>
      </c>
      <c r="I446" s="2">
        <f>Table1[[#This Row],[revenue]]/Table1[[#This Row],[total_customers]]</f>
        <v>0.51627174241443308</v>
      </c>
      <c r="J446" s="2">
        <f>F445+Table1[[#This Row],[new_customers]]-Table1[[#This Row],[total_customers]]</f>
        <v>24</v>
      </c>
      <c r="K446" s="2">
        <f>Table1[[#This Row],[lost_customers]]/F445</f>
        <v>5.1830255911888563E-4</v>
      </c>
      <c r="L446" s="2">
        <f>1/Table1[[#This Row],[churn_rate]]</f>
        <v>1929.375</v>
      </c>
      <c r="M446" s="2">
        <f>Table1[[#This Row],[ARPU]]*Table1[[#This Row],[average_lifespan]]</f>
        <v>996.08179302084682</v>
      </c>
      <c r="N446" s="2">
        <f>Table1[[#This Row],[marketing_spend]]+Table1[[#This Row],[operating_expenses]]-Table1[[#This Row],[revenue]]</f>
        <v>-5295</v>
      </c>
      <c r="O446" s="2" t="str">
        <f>IF(Table1[[#This Row],[burn_rate]]&gt;0,100000/Table1[[#This Row],[burn_rate]],"0")</f>
        <v>0</v>
      </c>
      <c r="P446" s="2">
        <f>Table1[[#This Row],[LTV]]/Table1[[#This Row],[CAC]]</f>
        <v>27.859009912751848</v>
      </c>
    </row>
    <row r="447" spans="1:16" x14ac:dyDescent="0.3">
      <c r="A447" s="1">
        <v>50072</v>
      </c>
      <c r="B447" s="2">
        <v>26779</v>
      </c>
      <c r="C447" s="2">
        <v>5342</v>
      </c>
      <c r="D447" s="2">
        <v>9733</v>
      </c>
      <c r="E447" s="2">
        <v>94</v>
      </c>
      <c r="F447" s="2">
        <v>46411</v>
      </c>
      <c r="G447" s="3">
        <v>50072</v>
      </c>
      <c r="H447" s="2">
        <f>Table1[[#This Row],[marketing_spend]]/Table1[[#This Row],[new_customers]]</f>
        <v>56.829787234042556</v>
      </c>
      <c r="I447" s="2">
        <f>Table1[[#This Row],[revenue]]/Table1[[#This Row],[total_customers]]</f>
        <v>0.57699683264743273</v>
      </c>
      <c r="J447" s="2">
        <f>F446+Table1[[#This Row],[new_customers]]-Table1[[#This Row],[total_customers]]</f>
        <v>21</v>
      </c>
      <c r="K447" s="2">
        <f>Table1[[#This Row],[lost_customers]]/F446</f>
        <v>4.5319176485821569E-4</v>
      </c>
      <c r="L447" s="2">
        <f>1/Table1[[#This Row],[churn_rate]]</f>
        <v>2206.5714285714289</v>
      </c>
      <c r="M447" s="2">
        <f>Table1[[#This Row],[ARPU]]*Table1[[#This Row],[average_lifespan]]</f>
        <v>1273.1847252960354</v>
      </c>
      <c r="N447" s="2">
        <f>Table1[[#This Row],[marketing_spend]]+Table1[[#This Row],[operating_expenses]]-Table1[[#This Row],[revenue]]</f>
        <v>-11704</v>
      </c>
      <c r="O447" s="2" t="str">
        <f>IF(Table1[[#This Row],[burn_rate]]&gt;0,100000/Table1[[#This Row],[burn_rate]],"0")</f>
        <v>0</v>
      </c>
      <c r="P447" s="2">
        <f>Table1[[#This Row],[LTV]]/Table1[[#This Row],[CAC]]</f>
        <v>22.403475136246222</v>
      </c>
    </row>
    <row r="448" spans="1:16" x14ac:dyDescent="0.3">
      <c r="A448" s="1">
        <v>50100</v>
      </c>
      <c r="B448" s="2">
        <v>17400</v>
      </c>
      <c r="C448" s="2">
        <v>2886</v>
      </c>
      <c r="D448" s="2">
        <v>10125</v>
      </c>
      <c r="E448" s="2">
        <v>108</v>
      </c>
      <c r="F448" s="2">
        <v>46492</v>
      </c>
      <c r="G448" s="3">
        <v>50100</v>
      </c>
      <c r="H448" s="2">
        <f>Table1[[#This Row],[marketing_spend]]/Table1[[#This Row],[new_customers]]</f>
        <v>26.722222222222221</v>
      </c>
      <c r="I448" s="2">
        <f>Table1[[#This Row],[revenue]]/Table1[[#This Row],[total_customers]]</f>
        <v>0.37425793684935044</v>
      </c>
      <c r="J448" s="2">
        <f>F447+Table1[[#This Row],[new_customers]]-Table1[[#This Row],[total_customers]]</f>
        <v>27</v>
      </c>
      <c r="K448" s="2">
        <f>Table1[[#This Row],[lost_customers]]/F447</f>
        <v>5.8175863480640366E-4</v>
      </c>
      <c r="L448" s="2">
        <f>1/Table1[[#This Row],[churn_rate]]</f>
        <v>1718.9259259259259</v>
      </c>
      <c r="M448" s="2">
        <f>Table1[[#This Row],[ARPU]]*Table1[[#This Row],[average_lifespan]]</f>
        <v>643.32167063389636</v>
      </c>
      <c r="N448" s="2">
        <f>Table1[[#This Row],[marketing_spend]]+Table1[[#This Row],[operating_expenses]]-Table1[[#This Row],[revenue]]</f>
        <v>-4389</v>
      </c>
      <c r="O448" s="2" t="str">
        <f>IF(Table1[[#This Row],[burn_rate]]&gt;0,100000/Table1[[#This Row],[burn_rate]],"0")</f>
        <v>0</v>
      </c>
      <c r="P448" s="2">
        <f>Table1[[#This Row],[LTV]]/Table1[[#This Row],[CAC]]</f>
        <v>24.074407632869303</v>
      </c>
    </row>
    <row r="449" spans="1:16" x14ac:dyDescent="0.3">
      <c r="A449" s="1">
        <v>50131</v>
      </c>
      <c r="B449" s="2">
        <v>14171</v>
      </c>
      <c r="C449" s="2">
        <v>4844</v>
      </c>
      <c r="D449" s="2">
        <v>10171</v>
      </c>
      <c r="E449" s="2">
        <v>181</v>
      </c>
      <c r="F449" s="2">
        <v>46645</v>
      </c>
      <c r="G449" s="3">
        <v>50131</v>
      </c>
      <c r="H449" s="2">
        <f>Table1[[#This Row],[marketing_spend]]/Table1[[#This Row],[new_customers]]</f>
        <v>26.762430939226519</v>
      </c>
      <c r="I449" s="2">
        <f>Table1[[#This Row],[revenue]]/Table1[[#This Row],[total_customers]]</f>
        <v>0.30380533819273237</v>
      </c>
      <c r="J449" s="2">
        <f>F448+Table1[[#This Row],[new_customers]]-Table1[[#This Row],[total_customers]]</f>
        <v>28</v>
      </c>
      <c r="K449" s="2">
        <f>Table1[[#This Row],[lost_customers]]/F448</f>
        <v>6.0225415125182832E-4</v>
      </c>
      <c r="L449" s="2">
        <f>1/Table1[[#This Row],[churn_rate]]</f>
        <v>1660.4285714285713</v>
      </c>
      <c r="M449" s="2">
        <f>Table1[[#This Row],[ARPU]]*Table1[[#This Row],[average_lifespan]]</f>
        <v>504.44706368773257</v>
      </c>
      <c r="N449" s="2">
        <f>Table1[[#This Row],[marketing_spend]]+Table1[[#This Row],[operating_expenses]]-Table1[[#This Row],[revenue]]</f>
        <v>844</v>
      </c>
      <c r="O449" s="2">
        <f>IF(Table1[[#This Row],[burn_rate]]&gt;0,100000/Table1[[#This Row],[burn_rate]],"0")</f>
        <v>118.48341232227489</v>
      </c>
      <c r="P449" s="2">
        <f>Table1[[#This Row],[LTV]]/Table1[[#This Row],[CAC]]</f>
        <v>18.849074840520149</v>
      </c>
    </row>
    <row r="450" spans="1:16" x14ac:dyDescent="0.3">
      <c r="A450" s="1">
        <v>50161</v>
      </c>
      <c r="B450" s="2">
        <v>14360</v>
      </c>
      <c r="C450" s="2">
        <v>4204</v>
      </c>
      <c r="D450" s="2">
        <v>16266</v>
      </c>
      <c r="E450" s="2">
        <v>153</v>
      </c>
      <c r="F450" s="2">
        <v>46783</v>
      </c>
      <c r="G450" s="3">
        <v>50161</v>
      </c>
      <c r="H450" s="2">
        <f>Table1[[#This Row],[marketing_spend]]/Table1[[#This Row],[new_customers]]</f>
        <v>27.477124183006534</v>
      </c>
      <c r="I450" s="2">
        <f>Table1[[#This Row],[revenue]]/Table1[[#This Row],[total_customers]]</f>
        <v>0.30694910544428533</v>
      </c>
      <c r="J450" s="2">
        <f>F449+Table1[[#This Row],[new_customers]]-Table1[[#This Row],[total_customers]]</f>
        <v>15</v>
      </c>
      <c r="K450" s="2">
        <f>Table1[[#This Row],[lost_customers]]/F449</f>
        <v>3.2157787544216958E-4</v>
      </c>
      <c r="L450" s="2">
        <f>1/Table1[[#This Row],[churn_rate]]</f>
        <v>3109.6666666666665</v>
      </c>
      <c r="M450" s="2">
        <f>Table1[[#This Row],[ARPU]]*Table1[[#This Row],[average_lifespan]]</f>
        <v>954.50940156324589</v>
      </c>
      <c r="N450" s="2">
        <f>Table1[[#This Row],[marketing_spend]]+Table1[[#This Row],[operating_expenses]]-Table1[[#This Row],[revenue]]</f>
        <v>6110</v>
      </c>
      <c r="O450" s="2">
        <f>IF(Table1[[#This Row],[burn_rate]]&gt;0,100000/Table1[[#This Row],[burn_rate]],"0")</f>
        <v>16.366612111292962</v>
      </c>
      <c r="P450" s="2">
        <f>Table1[[#This Row],[LTV]]/Table1[[#This Row],[CAC]]</f>
        <v>34.738329790479696</v>
      </c>
    </row>
    <row r="451" spans="1:16" x14ac:dyDescent="0.3">
      <c r="A451" s="1">
        <v>50192</v>
      </c>
      <c r="B451" s="2">
        <v>12502</v>
      </c>
      <c r="C451" s="2">
        <v>3098</v>
      </c>
      <c r="D451" s="2">
        <v>11471</v>
      </c>
      <c r="E451" s="2">
        <v>147</v>
      </c>
      <c r="F451" s="2">
        <v>46910</v>
      </c>
      <c r="G451" s="3">
        <v>50192</v>
      </c>
      <c r="H451" s="2">
        <f>Table1[[#This Row],[marketing_spend]]/Table1[[#This Row],[new_customers]]</f>
        <v>21.07482993197279</v>
      </c>
      <c r="I451" s="2">
        <f>Table1[[#This Row],[revenue]]/Table1[[#This Row],[total_customers]]</f>
        <v>0.26651033894691961</v>
      </c>
      <c r="J451" s="2">
        <f>F450+Table1[[#This Row],[new_customers]]-Table1[[#This Row],[total_customers]]</f>
        <v>20</v>
      </c>
      <c r="K451" s="2">
        <f>Table1[[#This Row],[lost_customers]]/F450</f>
        <v>4.2750571788897679E-4</v>
      </c>
      <c r="L451" s="2">
        <f>1/Table1[[#This Row],[churn_rate]]</f>
        <v>2339.15</v>
      </c>
      <c r="M451" s="2">
        <f>Table1[[#This Row],[ARPU]]*Table1[[#This Row],[average_lifespan]]</f>
        <v>623.40765934768706</v>
      </c>
      <c r="N451" s="2">
        <f>Table1[[#This Row],[marketing_spend]]+Table1[[#This Row],[operating_expenses]]-Table1[[#This Row],[revenue]]</f>
        <v>2067</v>
      </c>
      <c r="O451" s="2">
        <f>IF(Table1[[#This Row],[burn_rate]]&gt;0,100000/Table1[[#This Row],[burn_rate]],"0")</f>
        <v>48.379293662312527</v>
      </c>
      <c r="P451" s="2">
        <f>Table1[[#This Row],[LTV]]/Table1[[#This Row],[CAC]]</f>
        <v>29.580673313140736</v>
      </c>
    </row>
    <row r="452" spans="1:16" x14ac:dyDescent="0.3">
      <c r="A452" s="1">
        <v>50222</v>
      </c>
      <c r="B452" s="2">
        <v>27101</v>
      </c>
      <c r="C452" s="2">
        <v>3823</v>
      </c>
      <c r="D452" s="2">
        <v>17028</v>
      </c>
      <c r="E452" s="2">
        <v>128</v>
      </c>
      <c r="F452" s="2">
        <v>47017</v>
      </c>
      <c r="G452" s="3">
        <v>50222</v>
      </c>
      <c r="H452" s="2">
        <f>Table1[[#This Row],[marketing_spend]]/Table1[[#This Row],[new_customers]]</f>
        <v>29.8671875</v>
      </c>
      <c r="I452" s="2">
        <f>Table1[[#This Row],[revenue]]/Table1[[#This Row],[total_customers]]</f>
        <v>0.57640853308377826</v>
      </c>
      <c r="J452" s="2">
        <f>F451+Table1[[#This Row],[new_customers]]-Table1[[#This Row],[total_customers]]</f>
        <v>21</v>
      </c>
      <c r="K452" s="2">
        <f>Table1[[#This Row],[lost_customers]]/F451</f>
        <v>4.4766574291195909E-4</v>
      </c>
      <c r="L452" s="2">
        <f>1/Table1[[#This Row],[churn_rate]]</f>
        <v>2233.8095238095239</v>
      </c>
      <c r="M452" s="2">
        <f>Table1[[#This Row],[ARPU]]*Table1[[#This Row],[average_lifespan]]</f>
        <v>1287.5868708076209</v>
      </c>
      <c r="N452" s="2">
        <f>Table1[[#This Row],[marketing_spend]]+Table1[[#This Row],[operating_expenses]]-Table1[[#This Row],[revenue]]</f>
        <v>-6250</v>
      </c>
      <c r="O452" s="2" t="str">
        <f>IF(Table1[[#This Row],[burn_rate]]&gt;0,100000/Table1[[#This Row],[burn_rate]],"0")</f>
        <v>0</v>
      </c>
      <c r="P452" s="2">
        <f>Table1[[#This Row],[LTV]]/Table1[[#This Row],[CAC]]</f>
        <v>43.110415763373133</v>
      </c>
    </row>
    <row r="453" spans="1:16" x14ac:dyDescent="0.3">
      <c r="A453" s="1">
        <v>50253</v>
      </c>
      <c r="B453" s="2">
        <v>29166</v>
      </c>
      <c r="C453" s="2">
        <v>5201</v>
      </c>
      <c r="D453" s="2">
        <v>13624</v>
      </c>
      <c r="E453" s="2">
        <v>173</v>
      </c>
      <c r="F453" s="2">
        <v>47162</v>
      </c>
      <c r="G453" s="3">
        <v>50253</v>
      </c>
      <c r="H453" s="2">
        <f>Table1[[#This Row],[marketing_spend]]/Table1[[#This Row],[new_customers]]</f>
        <v>30.063583815028903</v>
      </c>
      <c r="I453" s="2">
        <f>Table1[[#This Row],[revenue]]/Table1[[#This Row],[total_customers]]</f>
        <v>0.61842161061871848</v>
      </c>
      <c r="J453" s="2">
        <f>F452+Table1[[#This Row],[new_customers]]-Table1[[#This Row],[total_customers]]</f>
        <v>28</v>
      </c>
      <c r="K453" s="2">
        <f>Table1[[#This Row],[lost_customers]]/F452</f>
        <v>5.9552927664461794E-4</v>
      </c>
      <c r="L453" s="2">
        <f>1/Table1[[#This Row],[churn_rate]]</f>
        <v>1679.1785714285713</v>
      </c>
      <c r="M453" s="2">
        <f>Table1[[#This Row],[ARPU]]*Table1[[#This Row],[average_lifespan]]</f>
        <v>1038.4403166592958</v>
      </c>
      <c r="N453" s="2">
        <f>Table1[[#This Row],[marketing_spend]]+Table1[[#This Row],[operating_expenses]]-Table1[[#This Row],[revenue]]</f>
        <v>-10341</v>
      </c>
      <c r="O453" s="2" t="str">
        <f>IF(Table1[[#This Row],[burn_rate]]&gt;0,100000/Table1[[#This Row],[burn_rate]],"0")</f>
        <v>0</v>
      </c>
      <c r="P453" s="2">
        <f>Table1[[#This Row],[LTV]]/Table1[[#This Row],[CAC]]</f>
        <v>34.541467945021758</v>
      </c>
    </row>
    <row r="454" spans="1:16" x14ac:dyDescent="0.3">
      <c r="A454" s="1">
        <v>50284</v>
      </c>
      <c r="B454" s="2">
        <v>15486</v>
      </c>
      <c r="C454" s="2">
        <v>5155</v>
      </c>
      <c r="D454" s="2">
        <v>16691</v>
      </c>
      <c r="E454" s="2">
        <v>53</v>
      </c>
      <c r="F454" s="2">
        <v>47196</v>
      </c>
      <c r="G454" s="3">
        <v>50284</v>
      </c>
      <c r="H454" s="2">
        <f>Table1[[#This Row],[marketing_spend]]/Table1[[#This Row],[new_customers]]</f>
        <v>97.264150943396231</v>
      </c>
      <c r="I454" s="2">
        <f>Table1[[#This Row],[revenue]]/Table1[[#This Row],[total_customers]]</f>
        <v>0.32812102720569541</v>
      </c>
      <c r="J454" s="2">
        <f>F453+Table1[[#This Row],[new_customers]]-Table1[[#This Row],[total_customers]]</f>
        <v>19</v>
      </c>
      <c r="K454" s="2">
        <f>Table1[[#This Row],[lost_customers]]/F453</f>
        <v>4.0286671472795893E-4</v>
      </c>
      <c r="L454" s="2">
        <f>1/Table1[[#This Row],[churn_rate]]</f>
        <v>2482.2105263157896</v>
      </c>
      <c r="M454" s="2">
        <f>Table1[[#This Row],[ARPU]]*Table1[[#This Row],[average_lifespan]]</f>
        <v>814.46546763552669</v>
      </c>
      <c r="N454" s="2">
        <f>Table1[[#This Row],[marketing_spend]]+Table1[[#This Row],[operating_expenses]]-Table1[[#This Row],[revenue]]</f>
        <v>6360</v>
      </c>
      <c r="O454" s="2">
        <f>IF(Table1[[#This Row],[burn_rate]]&gt;0,100000/Table1[[#This Row],[burn_rate]],"0")</f>
        <v>15.723270440251572</v>
      </c>
      <c r="P454" s="2">
        <f>Table1[[#This Row],[LTV]]/Table1[[#This Row],[CAC]]</f>
        <v>8.3737477758841727</v>
      </c>
    </row>
    <row r="455" spans="1:16" x14ac:dyDescent="0.3">
      <c r="A455" s="1">
        <v>50314</v>
      </c>
      <c r="B455" s="2">
        <v>18335</v>
      </c>
      <c r="C455" s="2">
        <v>5093</v>
      </c>
      <c r="D455" s="2">
        <v>16329</v>
      </c>
      <c r="E455" s="2">
        <v>139</v>
      </c>
      <c r="F455" s="2">
        <v>47313</v>
      </c>
      <c r="G455" s="3">
        <v>50314</v>
      </c>
      <c r="H455" s="2">
        <f>Table1[[#This Row],[marketing_spend]]/Table1[[#This Row],[new_customers]]</f>
        <v>36.640287769784173</v>
      </c>
      <c r="I455" s="2">
        <f>Table1[[#This Row],[revenue]]/Table1[[#This Row],[total_customers]]</f>
        <v>0.38752562720605332</v>
      </c>
      <c r="J455" s="2">
        <f>F454+Table1[[#This Row],[new_customers]]-Table1[[#This Row],[total_customers]]</f>
        <v>22</v>
      </c>
      <c r="K455" s="2">
        <f>Table1[[#This Row],[lost_customers]]/F454</f>
        <v>4.6614119840664462E-4</v>
      </c>
      <c r="L455" s="2">
        <f>1/Table1[[#This Row],[churn_rate]]</f>
        <v>2145.2727272727275</v>
      </c>
      <c r="M455" s="2">
        <f>Table1[[#This Row],[ARPU]]*Table1[[#This Row],[average_lifespan]]</f>
        <v>831.34815916440425</v>
      </c>
      <c r="N455" s="2">
        <f>Table1[[#This Row],[marketing_spend]]+Table1[[#This Row],[operating_expenses]]-Table1[[#This Row],[revenue]]</f>
        <v>3087</v>
      </c>
      <c r="O455" s="2">
        <f>IF(Table1[[#This Row],[burn_rate]]&gt;0,100000/Table1[[#This Row],[burn_rate]],"0")</f>
        <v>32.39390994493035</v>
      </c>
      <c r="P455" s="2">
        <f>Table1[[#This Row],[LTV]]/Table1[[#This Row],[CAC]]</f>
        <v>22.689454962468524</v>
      </c>
    </row>
    <row r="456" spans="1:16" x14ac:dyDescent="0.3">
      <c r="A456" s="1">
        <v>50345</v>
      </c>
      <c r="B456" s="2">
        <v>14491</v>
      </c>
      <c r="C456" s="2">
        <v>5530</v>
      </c>
      <c r="D456" s="2">
        <v>10097</v>
      </c>
      <c r="E456" s="2">
        <v>153</v>
      </c>
      <c r="F456" s="2">
        <v>47441</v>
      </c>
      <c r="G456" s="3">
        <v>50345</v>
      </c>
      <c r="H456" s="2">
        <f>Table1[[#This Row],[marketing_spend]]/Table1[[#This Row],[new_customers]]</f>
        <v>36.143790849673202</v>
      </c>
      <c r="I456" s="2">
        <f>Table1[[#This Row],[revenue]]/Table1[[#This Row],[total_customers]]</f>
        <v>0.30545308910014546</v>
      </c>
      <c r="J456" s="2">
        <f>F455+Table1[[#This Row],[new_customers]]-Table1[[#This Row],[total_customers]]</f>
        <v>25</v>
      </c>
      <c r="K456" s="2">
        <f>Table1[[#This Row],[lost_customers]]/F455</f>
        <v>5.2839600109906364E-4</v>
      </c>
      <c r="L456" s="2">
        <f>1/Table1[[#This Row],[churn_rate]]</f>
        <v>1892.5200000000002</v>
      </c>
      <c r="M456" s="2">
        <f>Table1[[#This Row],[ARPU]]*Table1[[#This Row],[average_lifespan]]</f>
        <v>578.07608018380733</v>
      </c>
      <c r="N456" s="2">
        <f>Table1[[#This Row],[marketing_spend]]+Table1[[#This Row],[operating_expenses]]-Table1[[#This Row],[revenue]]</f>
        <v>1136</v>
      </c>
      <c r="O456" s="2">
        <f>IF(Table1[[#This Row],[burn_rate]]&gt;0,100000/Table1[[#This Row],[burn_rate]],"0")</f>
        <v>88.028169014084511</v>
      </c>
      <c r="P456" s="2">
        <f>Table1[[#This Row],[LTV]]/Table1[[#This Row],[CAC]]</f>
        <v>15.993786666929932</v>
      </c>
    </row>
    <row r="457" spans="1:16" x14ac:dyDescent="0.3">
      <c r="A457" s="1">
        <v>50375</v>
      </c>
      <c r="B457" s="2">
        <v>21130</v>
      </c>
      <c r="C457" s="2">
        <v>5778</v>
      </c>
      <c r="D457" s="2">
        <v>13068</v>
      </c>
      <c r="E457" s="2">
        <v>186</v>
      </c>
      <c r="F457" s="2">
        <v>47606</v>
      </c>
      <c r="G457" s="3">
        <v>50375</v>
      </c>
      <c r="H457" s="2">
        <f>Table1[[#This Row],[marketing_spend]]/Table1[[#This Row],[new_customers]]</f>
        <v>31.06451612903226</v>
      </c>
      <c r="I457" s="2">
        <f>Table1[[#This Row],[revenue]]/Table1[[#This Row],[total_customers]]</f>
        <v>0.44385161534260387</v>
      </c>
      <c r="J457" s="2">
        <f>F456+Table1[[#This Row],[new_customers]]-Table1[[#This Row],[total_customers]]</f>
        <v>21</v>
      </c>
      <c r="K457" s="2">
        <f>Table1[[#This Row],[lost_customers]]/F456</f>
        <v>4.4265508737168272E-4</v>
      </c>
      <c r="L457" s="2">
        <f>1/Table1[[#This Row],[churn_rate]]</f>
        <v>2259.0952380952381</v>
      </c>
      <c r="M457" s="2">
        <f>Table1[[#This Row],[ARPU]]*Table1[[#This Row],[average_lifespan]]</f>
        <v>1002.7030706413557</v>
      </c>
      <c r="N457" s="2">
        <f>Table1[[#This Row],[marketing_spend]]+Table1[[#This Row],[operating_expenses]]-Table1[[#This Row],[revenue]]</f>
        <v>-2284</v>
      </c>
      <c r="O457" s="2" t="str">
        <f>IF(Table1[[#This Row],[burn_rate]]&gt;0,100000/Table1[[#This Row],[burn_rate]],"0")</f>
        <v>0</v>
      </c>
      <c r="P457" s="2">
        <f>Table1[[#This Row],[LTV]]/Table1[[#This Row],[CAC]]</f>
        <v>32.278084309327127</v>
      </c>
    </row>
    <row r="458" spans="1:16" x14ac:dyDescent="0.3">
      <c r="A458" s="1">
        <v>50406</v>
      </c>
      <c r="B458" s="2">
        <v>17651</v>
      </c>
      <c r="C458" s="2">
        <v>4896</v>
      </c>
      <c r="D458" s="2">
        <v>19888</v>
      </c>
      <c r="E458" s="2">
        <v>168</v>
      </c>
      <c r="F458" s="2">
        <v>47760</v>
      </c>
      <c r="G458" s="3">
        <v>50406</v>
      </c>
      <c r="H458" s="2">
        <f>Table1[[#This Row],[marketing_spend]]/Table1[[#This Row],[new_customers]]</f>
        <v>29.142857142857142</v>
      </c>
      <c r="I458" s="2">
        <f>Table1[[#This Row],[revenue]]/Table1[[#This Row],[total_customers]]</f>
        <v>0.36957705192629814</v>
      </c>
      <c r="J458" s="2">
        <f>F457+Table1[[#This Row],[new_customers]]-Table1[[#This Row],[total_customers]]</f>
        <v>14</v>
      </c>
      <c r="K458" s="2">
        <f>Table1[[#This Row],[lost_customers]]/F457</f>
        <v>2.9408057807839348E-4</v>
      </c>
      <c r="L458" s="2">
        <f>1/Table1[[#This Row],[churn_rate]]</f>
        <v>3400.4285714285716</v>
      </c>
      <c r="M458" s="2">
        <f>Table1[[#This Row],[ARPU]]*Table1[[#This Row],[average_lifespan]]</f>
        <v>1256.720366714525</v>
      </c>
      <c r="N458" s="2">
        <f>Table1[[#This Row],[marketing_spend]]+Table1[[#This Row],[operating_expenses]]-Table1[[#This Row],[revenue]]</f>
        <v>7133</v>
      </c>
      <c r="O458" s="2">
        <f>IF(Table1[[#This Row],[burn_rate]]&gt;0,100000/Table1[[#This Row],[burn_rate]],"0")</f>
        <v>14.019346698443853</v>
      </c>
      <c r="P458" s="2">
        <f>Table1[[#This Row],[LTV]]/Table1[[#This Row],[CAC]]</f>
        <v>43.122757681380762</v>
      </c>
    </row>
    <row r="459" spans="1:16" x14ac:dyDescent="0.3">
      <c r="A459" s="1">
        <v>50437</v>
      </c>
      <c r="B459" s="2">
        <v>11167</v>
      </c>
      <c r="C459" s="2">
        <v>5453</v>
      </c>
      <c r="D459" s="2">
        <v>18077</v>
      </c>
      <c r="E459" s="2">
        <v>182</v>
      </c>
      <c r="F459" s="2">
        <v>47916</v>
      </c>
      <c r="G459" s="3">
        <v>50437</v>
      </c>
      <c r="H459" s="2">
        <f>Table1[[#This Row],[marketing_spend]]/Table1[[#This Row],[new_customers]]</f>
        <v>29.96153846153846</v>
      </c>
      <c r="I459" s="2">
        <f>Table1[[#This Row],[revenue]]/Table1[[#This Row],[total_customers]]</f>
        <v>0.23305367726855331</v>
      </c>
      <c r="J459" s="2">
        <f>F458+Table1[[#This Row],[new_customers]]-Table1[[#This Row],[total_customers]]</f>
        <v>26</v>
      </c>
      <c r="K459" s="2">
        <f>Table1[[#This Row],[lost_customers]]/F458</f>
        <v>5.4438860971524285E-4</v>
      </c>
      <c r="L459" s="2">
        <f>1/Table1[[#This Row],[churn_rate]]</f>
        <v>1836.9230769230771</v>
      </c>
      <c r="M459" s="2">
        <f>Table1[[#This Row],[ARPU]]*Table1[[#This Row],[average_lifespan]]</f>
        <v>428.10167793638874</v>
      </c>
      <c r="N459" s="2">
        <f>Table1[[#This Row],[marketing_spend]]+Table1[[#This Row],[operating_expenses]]-Table1[[#This Row],[revenue]]</f>
        <v>12363</v>
      </c>
      <c r="O459" s="2">
        <f>IF(Table1[[#This Row],[burn_rate]]&gt;0,100000/Table1[[#This Row],[burn_rate]],"0")</f>
        <v>8.08865162177465</v>
      </c>
      <c r="P459" s="2">
        <f>Table1[[#This Row],[LTV]]/Table1[[#This Row],[CAC]]</f>
        <v>14.288374359879471</v>
      </c>
    </row>
    <row r="460" spans="1:16" x14ac:dyDescent="0.3">
      <c r="A460" s="1">
        <v>50465</v>
      </c>
      <c r="B460" s="2">
        <v>11062</v>
      </c>
      <c r="C460" s="2">
        <v>5511</v>
      </c>
      <c r="D460" s="2">
        <v>14397</v>
      </c>
      <c r="E460" s="2">
        <v>105</v>
      </c>
      <c r="F460" s="2">
        <v>47997</v>
      </c>
      <c r="G460" s="3">
        <v>50465</v>
      </c>
      <c r="H460" s="2">
        <f>Table1[[#This Row],[marketing_spend]]/Table1[[#This Row],[new_customers]]</f>
        <v>52.485714285714288</v>
      </c>
      <c r="I460" s="2">
        <f>Table1[[#This Row],[revenue]]/Table1[[#This Row],[total_customers]]</f>
        <v>0.2304727378794508</v>
      </c>
      <c r="J460" s="2">
        <f>F459+Table1[[#This Row],[new_customers]]-Table1[[#This Row],[total_customers]]</f>
        <v>24</v>
      </c>
      <c r="K460" s="2">
        <f>Table1[[#This Row],[lost_customers]]/F459</f>
        <v>5.0087653393438513E-4</v>
      </c>
      <c r="L460" s="2">
        <f>1/Table1[[#This Row],[churn_rate]]</f>
        <v>1996.5000000000002</v>
      </c>
      <c r="M460" s="2">
        <f>Table1[[#This Row],[ARPU]]*Table1[[#This Row],[average_lifespan]]</f>
        <v>460.13882117632357</v>
      </c>
      <c r="N460" s="2">
        <f>Table1[[#This Row],[marketing_spend]]+Table1[[#This Row],[operating_expenses]]-Table1[[#This Row],[revenue]]</f>
        <v>8846</v>
      </c>
      <c r="O460" s="2">
        <f>IF(Table1[[#This Row],[burn_rate]]&gt;0,100000/Table1[[#This Row],[burn_rate]],"0")</f>
        <v>11.304544426859598</v>
      </c>
      <c r="P460" s="2">
        <f>Table1[[#This Row],[LTV]]/Table1[[#This Row],[CAC]]</f>
        <v>8.7669345352048591</v>
      </c>
    </row>
    <row r="461" spans="1:16" x14ac:dyDescent="0.3">
      <c r="A461" s="1">
        <v>50496</v>
      </c>
      <c r="B461" s="2">
        <v>28540</v>
      </c>
      <c r="C461" s="2">
        <v>2988</v>
      </c>
      <c r="D461" s="2">
        <v>10757</v>
      </c>
      <c r="E461" s="2">
        <v>145</v>
      </c>
      <c r="F461" s="2">
        <v>48117</v>
      </c>
      <c r="G461" s="3">
        <v>50496</v>
      </c>
      <c r="H461" s="2">
        <f>Table1[[#This Row],[marketing_spend]]/Table1[[#This Row],[new_customers]]</f>
        <v>20.606896551724137</v>
      </c>
      <c r="I461" s="2">
        <f>Table1[[#This Row],[revenue]]/Table1[[#This Row],[total_customers]]</f>
        <v>0.59313756052954258</v>
      </c>
      <c r="J461" s="2">
        <f>F460+Table1[[#This Row],[new_customers]]-Table1[[#This Row],[total_customers]]</f>
        <v>25</v>
      </c>
      <c r="K461" s="2">
        <f>Table1[[#This Row],[lost_customers]]/F460</f>
        <v>5.2086588745129899E-4</v>
      </c>
      <c r="L461" s="2">
        <f>1/Table1[[#This Row],[churn_rate]]</f>
        <v>1919.88</v>
      </c>
      <c r="M461" s="2">
        <f>Table1[[#This Row],[ARPU]]*Table1[[#This Row],[average_lifespan]]</f>
        <v>1138.7529397094584</v>
      </c>
      <c r="N461" s="2">
        <f>Table1[[#This Row],[marketing_spend]]+Table1[[#This Row],[operating_expenses]]-Table1[[#This Row],[revenue]]</f>
        <v>-14795</v>
      </c>
      <c r="O461" s="2" t="str">
        <f>IF(Table1[[#This Row],[burn_rate]]&gt;0,100000/Table1[[#This Row],[burn_rate]],"0")</f>
        <v>0</v>
      </c>
      <c r="P461" s="2">
        <f>Table1[[#This Row],[LTV]]/Table1[[#This Row],[CAC]]</f>
        <v>55.260768493263541</v>
      </c>
    </row>
    <row r="462" spans="1:16" x14ac:dyDescent="0.3">
      <c r="A462" s="1">
        <v>50526</v>
      </c>
      <c r="B462" s="2">
        <v>21174</v>
      </c>
      <c r="C462" s="2">
        <v>6116</v>
      </c>
      <c r="D462" s="2">
        <v>11920</v>
      </c>
      <c r="E462" s="2">
        <v>124</v>
      </c>
      <c r="F462" s="2">
        <v>48230</v>
      </c>
      <c r="G462" s="3">
        <v>50526</v>
      </c>
      <c r="H462" s="2">
        <f>Table1[[#This Row],[marketing_spend]]/Table1[[#This Row],[new_customers]]</f>
        <v>49.322580645161288</v>
      </c>
      <c r="I462" s="2">
        <f>Table1[[#This Row],[revenue]]/Table1[[#This Row],[total_customers]]</f>
        <v>0.43902135600248809</v>
      </c>
      <c r="J462" s="2">
        <f>F461+Table1[[#This Row],[new_customers]]-Table1[[#This Row],[total_customers]]</f>
        <v>11</v>
      </c>
      <c r="K462" s="2">
        <f>Table1[[#This Row],[lost_customers]]/F461</f>
        <v>2.2860943117816989E-4</v>
      </c>
      <c r="L462" s="2">
        <f>1/Table1[[#This Row],[churn_rate]]</f>
        <v>4374.272727272727</v>
      </c>
      <c r="M462" s="2">
        <f>Table1[[#This Row],[ARPU]]*Table1[[#This Row],[average_lifespan]]</f>
        <v>1920.3991442519743</v>
      </c>
      <c r="N462" s="2">
        <f>Table1[[#This Row],[marketing_spend]]+Table1[[#This Row],[operating_expenses]]-Table1[[#This Row],[revenue]]</f>
        <v>-3138</v>
      </c>
      <c r="O462" s="2" t="str">
        <f>IF(Table1[[#This Row],[burn_rate]]&gt;0,100000/Table1[[#This Row],[burn_rate]],"0")</f>
        <v>0</v>
      </c>
      <c r="P462" s="2">
        <f>Table1[[#This Row],[LTV]]/Table1[[#This Row],[CAC]]</f>
        <v>38.935496057430484</v>
      </c>
    </row>
    <row r="463" spans="1:16" x14ac:dyDescent="0.3">
      <c r="A463" s="1">
        <v>50557</v>
      </c>
      <c r="B463" s="2">
        <v>14729</v>
      </c>
      <c r="C463" s="2">
        <v>6964</v>
      </c>
      <c r="D463" s="2">
        <v>16186</v>
      </c>
      <c r="E463" s="2">
        <v>192</v>
      </c>
      <c r="F463" s="2">
        <v>48396</v>
      </c>
      <c r="G463" s="3">
        <v>50557</v>
      </c>
      <c r="H463" s="2">
        <f>Table1[[#This Row],[marketing_spend]]/Table1[[#This Row],[new_customers]]</f>
        <v>36.270833333333336</v>
      </c>
      <c r="I463" s="2">
        <f>Table1[[#This Row],[revenue]]/Table1[[#This Row],[total_customers]]</f>
        <v>0.30434333415984793</v>
      </c>
      <c r="J463" s="2">
        <f>F462+Table1[[#This Row],[new_customers]]-Table1[[#This Row],[total_customers]]</f>
        <v>26</v>
      </c>
      <c r="K463" s="2">
        <f>Table1[[#This Row],[lost_customers]]/F462</f>
        <v>5.3908355795148253E-4</v>
      </c>
      <c r="L463" s="2">
        <f>1/Table1[[#This Row],[churn_rate]]</f>
        <v>1854.9999999999998</v>
      </c>
      <c r="M463" s="2">
        <f>Table1[[#This Row],[ARPU]]*Table1[[#This Row],[average_lifespan]]</f>
        <v>564.55688486651786</v>
      </c>
      <c r="N463" s="2">
        <f>Table1[[#This Row],[marketing_spend]]+Table1[[#This Row],[operating_expenses]]-Table1[[#This Row],[revenue]]</f>
        <v>8421</v>
      </c>
      <c r="O463" s="2">
        <f>IF(Table1[[#This Row],[burn_rate]]&gt;0,100000/Table1[[#This Row],[burn_rate]],"0")</f>
        <v>11.87507421921387</v>
      </c>
      <c r="P463" s="2">
        <f>Table1[[#This Row],[LTV]]/Table1[[#This Row],[CAC]]</f>
        <v>15.565037606888486</v>
      </c>
    </row>
    <row r="464" spans="1:16" x14ac:dyDescent="0.3">
      <c r="A464" s="1">
        <v>50587</v>
      </c>
      <c r="B464" s="2">
        <v>19348</v>
      </c>
      <c r="C464" s="2">
        <v>6026</v>
      </c>
      <c r="D464" s="2">
        <v>9900</v>
      </c>
      <c r="E464" s="2">
        <v>81</v>
      </c>
      <c r="F464" s="2">
        <v>48455</v>
      </c>
      <c r="G464" s="3">
        <v>50587</v>
      </c>
      <c r="H464" s="2">
        <f>Table1[[#This Row],[marketing_spend]]/Table1[[#This Row],[new_customers]]</f>
        <v>74.395061728395063</v>
      </c>
      <c r="I464" s="2">
        <f>Table1[[#This Row],[revenue]]/Table1[[#This Row],[total_customers]]</f>
        <v>0.39929831802703541</v>
      </c>
      <c r="J464" s="2">
        <f>F463+Table1[[#This Row],[new_customers]]-Table1[[#This Row],[total_customers]]</f>
        <v>22</v>
      </c>
      <c r="K464" s="2">
        <f>Table1[[#This Row],[lost_customers]]/F463</f>
        <v>4.5458302339036283E-4</v>
      </c>
      <c r="L464" s="2">
        <f>1/Table1[[#This Row],[churn_rate]]</f>
        <v>2199.818181818182</v>
      </c>
      <c r="M464" s="2">
        <f>Table1[[#This Row],[ARPU]]*Table1[[#This Row],[average_lifespan]]</f>
        <v>878.38369996529127</v>
      </c>
      <c r="N464" s="2">
        <f>Table1[[#This Row],[marketing_spend]]+Table1[[#This Row],[operating_expenses]]-Table1[[#This Row],[revenue]]</f>
        <v>-3422</v>
      </c>
      <c r="O464" s="2" t="str">
        <f>IF(Table1[[#This Row],[burn_rate]]&gt;0,100000/Table1[[#This Row],[burn_rate]],"0")</f>
        <v>0</v>
      </c>
      <c r="P464" s="2">
        <f>Table1[[#This Row],[LTV]]/Table1[[#This Row],[CAC]]</f>
        <v>11.807016212610121</v>
      </c>
    </row>
    <row r="465" spans="1:16" x14ac:dyDescent="0.3">
      <c r="A465" s="1">
        <v>50618</v>
      </c>
      <c r="B465" s="2">
        <v>15334</v>
      </c>
      <c r="C465" s="2">
        <v>6179</v>
      </c>
      <c r="D465" s="2">
        <v>10610</v>
      </c>
      <c r="E465" s="2">
        <v>77</v>
      </c>
      <c r="F465" s="2">
        <v>48513</v>
      </c>
      <c r="G465" s="3">
        <v>50618</v>
      </c>
      <c r="H465" s="2">
        <f>Table1[[#This Row],[marketing_spend]]/Table1[[#This Row],[new_customers]]</f>
        <v>80.246753246753244</v>
      </c>
      <c r="I465" s="2">
        <f>Table1[[#This Row],[revenue]]/Table1[[#This Row],[total_customers]]</f>
        <v>0.3160802259188259</v>
      </c>
      <c r="J465" s="2">
        <f>F464+Table1[[#This Row],[new_customers]]-Table1[[#This Row],[total_customers]]</f>
        <v>19</v>
      </c>
      <c r="K465" s="2">
        <f>Table1[[#This Row],[lost_customers]]/F464</f>
        <v>3.9211639665669178E-4</v>
      </c>
      <c r="L465" s="2">
        <f>1/Table1[[#This Row],[churn_rate]]</f>
        <v>2550.2631578947367</v>
      </c>
      <c r="M465" s="2">
        <f>Table1[[#This Row],[ARPU]]*Table1[[#This Row],[average_lifespan]]</f>
        <v>806.08775509982672</v>
      </c>
      <c r="N465" s="2">
        <f>Table1[[#This Row],[marketing_spend]]+Table1[[#This Row],[operating_expenses]]-Table1[[#This Row],[revenue]]</f>
        <v>1455</v>
      </c>
      <c r="O465" s="2">
        <f>IF(Table1[[#This Row],[burn_rate]]&gt;0,100000/Table1[[#This Row],[burn_rate]],"0")</f>
        <v>68.728522336769757</v>
      </c>
      <c r="P465" s="2">
        <f>Table1[[#This Row],[LTV]]/Table1[[#This Row],[CAC]]</f>
        <v>10.045113633708798</v>
      </c>
    </row>
    <row r="466" spans="1:16" x14ac:dyDescent="0.3">
      <c r="A466" s="1">
        <v>50649</v>
      </c>
      <c r="B466" s="2">
        <v>18924</v>
      </c>
      <c r="C466" s="2">
        <v>3682</v>
      </c>
      <c r="D466" s="2">
        <v>14900</v>
      </c>
      <c r="E466" s="2">
        <v>71</v>
      </c>
      <c r="F466" s="2">
        <v>48566</v>
      </c>
      <c r="G466" s="3">
        <v>50649</v>
      </c>
      <c r="H466" s="2">
        <f>Table1[[#This Row],[marketing_spend]]/Table1[[#This Row],[new_customers]]</f>
        <v>51.859154929577464</v>
      </c>
      <c r="I466" s="2">
        <f>Table1[[#This Row],[revenue]]/Table1[[#This Row],[total_customers]]</f>
        <v>0.38965531441749374</v>
      </c>
      <c r="J466" s="2">
        <f>F465+Table1[[#This Row],[new_customers]]-Table1[[#This Row],[total_customers]]</f>
        <v>18</v>
      </c>
      <c r="K466" s="2">
        <f>Table1[[#This Row],[lost_customers]]/F465</f>
        <v>3.7103456805392368E-4</v>
      </c>
      <c r="L466" s="2">
        <f>1/Table1[[#This Row],[churn_rate]]</f>
        <v>2695.1666666666665</v>
      </c>
      <c r="M466" s="2">
        <f>Table1[[#This Row],[ARPU]]*Table1[[#This Row],[average_lifespan]]</f>
        <v>1050.1860149075485</v>
      </c>
      <c r="N466" s="2">
        <f>Table1[[#This Row],[marketing_spend]]+Table1[[#This Row],[operating_expenses]]-Table1[[#This Row],[revenue]]</f>
        <v>-342</v>
      </c>
      <c r="O466" s="2" t="str">
        <f>IF(Table1[[#This Row],[burn_rate]]&gt;0,100000/Table1[[#This Row],[burn_rate]],"0")</f>
        <v>0</v>
      </c>
      <c r="P466" s="2">
        <f>Table1[[#This Row],[LTV]]/Table1[[#This Row],[CAC]]</f>
        <v>20.250735214132522</v>
      </c>
    </row>
    <row r="467" spans="1:16" x14ac:dyDescent="0.3">
      <c r="A467" s="1">
        <v>50679</v>
      </c>
      <c r="B467" s="2">
        <v>14330</v>
      </c>
      <c r="C467" s="2">
        <v>6665</v>
      </c>
      <c r="D467" s="2">
        <v>9449</v>
      </c>
      <c r="E467" s="2">
        <v>66</v>
      </c>
      <c r="F467" s="2">
        <v>48614</v>
      </c>
      <c r="G467" s="3">
        <v>50679</v>
      </c>
      <c r="H467" s="2">
        <f>Table1[[#This Row],[marketing_spend]]/Table1[[#This Row],[new_customers]]</f>
        <v>100.98484848484848</v>
      </c>
      <c r="I467" s="2">
        <f>Table1[[#This Row],[revenue]]/Table1[[#This Row],[total_customers]]</f>
        <v>0.29477105360595712</v>
      </c>
      <c r="J467" s="2">
        <f>F466+Table1[[#This Row],[new_customers]]-Table1[[#This Row],[total_customers]]</f>
        <v>18</v>
      </c>
      <c r="K467" s="2">
        <f>Table1[[#This Row],[lost_customers]]/F466</f>
        <v>3.7062965860890334E-4</v>
      </c>
      <c r="L467" s="2">
        <f>1/Table1[[#This Row],[churn_rate]]</f>
        <v>2698.1111111111113</v>
      </c>
      <c r="M467" s="2">
        <f>Table1[[#This Row],[ARPU]]*Table1[[#This Row],[average_lifespan]]</f>
        <v>795.32505496816191</v>
      </c>
      <c r="N467" s="2">
        <f>Table1[[#This Row],[marketing_spend]]+Table1[[#This Row],[operating_expenses]]-Table1[[#This Row],[revenue]]</f>
        <v>1784</v>
      </c>
      <c r="O467" s="2">
        <f>IF(Table1[[#This Row],[burn_rate]]&gt;0,100000/Table1[[#This Row],[burn_rate]],"0")</f>
        <v>56.053811659192824</v>
      </c>
      <c r="P467" s="2">
        <f>Table1[[#This Row],[LTV]]/Table1[[#This Row],[CAC]]</f>
        <v>7.8756869659262847</v>
      </c>
    </row>
    <row r="468" spans="1:16" x14ac:dyDescent="0.3">
      <c r="A468" s="1">
        <v>50710</v>
      </c>
      <c r="B468" s="2">
        <v>16801</v>
      </c>
      <c r="C468" s="2">
        <v>5963</v>
      </c>
      <c r="D468" s="2">
        <v>16738</v>
      </c>
      <c r="E468" s="2">
        <v>108</v>
      </c>
      <c r="F468" s="2">
        <v>48708</v>
      </c>
      <c r="G468" s="3">
        <v>50710</v>
      </c>
      <c r="H468" s="2">
        <f>Table1[[#This Row],[marketing_spend]]/Table1[[#This Row],[new_customers]]</f>
        <v>55.212962962962962</v>
      </c>
      <c r="I468" s="2">
        <f>Table1[[#This Row],[revenue]]/Table1[[#This Row],[total_customers]]</f>
        <v>0.34493307054282663</v>
      </c>
      <c r="J468" s="2">
        <f>F467+Table1[[#This Row],[new_customers]]-Table1[[#This Row],[total_customers]]</f>
        <v>14</v>
      </c>
      <c r="K468" s="2">
        <f>Table1[[#This Row],[lost_customers]]/F467</f>
        <v>2.879828855885136E-4</v>
      </c>
      <c r="L468" s="2">
        <f>1/Table1[[#This Row],[churn_rate]]</f>
        <v>3472.4285714285716</v>
      </c>
      <c r="M468" s="2">
        <f>Table1[[#This Row],[ARPU]]*Table1[[#This Row],[average_lifespan]]</f>
        <v>1197.7554493834982</v>
      </c>
      <c r="N468" s="2">
        <f>Table1[[#This Row],[marketing_spend]]+Table1[[#This Row],[operating_expenses]]-Table1[[#This Row],[revenue]]</f>
        <v>5900</v>
      </c>
      <c r="O468" s="2">
        <f>IF(Table1[[#This Row],[burn_rate]]&gt;0,100000/Table1[[#This Row],[burn_rate]],"0")</f>
        <v>16.949152542372882</v>
      </c>
      <c r="P468" s="2">
        <f>Table1[[#This Row],[LTV]]/Table1[[#This Row],[CAC]]</f>
        <v>21.693373894586252</v>
      </c>
    </row>
    <row r="469" spans="1:16" x14ac:dyDescent="0.3">
      <c r="A469" s="1">
        <v>50740</v>
      </c>
      <c r="B469" s="2">
        <v>14846</v>
      </c>
      <c r="C469" s="2">
        <v>2933</v>
      </c>
      <c r="D469" s="2">
        <v>13017</v>
      </c>
      <c r="E469" s="2">
        <v>139</v>
      </c>
      <c r="F469" s="2">
        <v>48828</v>
      </c>
      <c r="G469" s="3">
        <v>50740</v>
      </c>
      <c r="H469" s="2">
        <f>Table1[[#This Row],[marketing_spend]]/Table1[[#This Row],[new_customers]]</f>
        <v>21.100719424460433</v>
      </c>
      <c r="I469" s="2">
        <f>Table1[[#This Row],[revenue]]/Table1[[#This Row],[total_customers]]</f>
        <v>0.30404685835995743</v>
      </c>
      <c r="J469" s="2">
        <f>F468+Table1[[#This Row],[new_customers]]-Table1[[#This Row],[total_customers]]</f>
        <v>19</v>
      </c>
      <c r="K469" s="2">
        <f>Table1[[#This Row],[lost_customers]]/F468</f>
        <v>3.9007965837234128E-4</v>
      </c>
      <c r="L469" s="2">
        <f>1/Table1[[#This Row],[churn_rate]]</f>
        <v>2563.5789473684213</v>
      </c>
      <c r="M469" s="2">
        <f>Table1[[#This Row],[ARPU]]*Table1[[#This Row],[average_lifespan]]</f>
        <v>779.44812510509519</v>
      </c>
      <c r="N469" s="2">
        <f>Table1[[#This Row],[marketing_spend]]+Table1[[#This Row],[operating_expenses]]-Table1[[#This Row],[revenue]]</f>
        <v>1104</v>
      </c>
      <c r="O469" s="2">
        <f>IF(Table1[[#This Row],[burn_rate]]&gt;0,100000/Table1[[#This Row],[burn_rate]],"0")</f>
        <v>90.579710144927532</v>
      </c>
      <c r="P469" s="2">
        <f>Table1[[#This Row],[LTV]]/Table1[[#This Row],[CAC]]</f>
        <v>36.93940995213373</v>
      </c>
    </row>
    <row r="470" spans="1:16" x14ac:dyDescent="0.3">
      <c r="A470" s="1">
        <v>50771</v>
      </c>
      <c r="B470" s="2">
        <v>16731</v>
      </c>
      <c r="C470" s="2">
        <v>5598</v>
      </c>
      <c r="D470" s="2">
        <v>15999</v>
      </c>
      <c r="E470" s="2">
        <v>155</v>
      </c>
      <c r="F470" s="2">
        <v>48955</v>
      </c>
      <c r="G470" s="3">
        <v>50771</v>
      </c>
      <c r="H470" s="2">
        <f>Table1[[#This Row],[marketing_spend]]/Table1[[#This Row],[new_customers]]</f>
        <v>36.116129032258065</v>
      </c>
      <c r="I470" s="2">
        <f>Table1[[#This Row],[revenue]]/Table1[[#This Row],[total_customers]]</f>
        <v>0.34176284342763763</v>
      </c>
      <c r="J470" s="2">
        <f>F469+Table1[[#This Row],[new_customers]]-Table1[[#This Row],[total_customers]]</f>
        <v>28</v>
      </c>
      <c r="K470" s="2">
        <f>Table1[[#This Row],[lost_customers]]/F469</f>
        <v>5.7344146801015813E-4</v>
      </c>
      <c r="L470" s="2">
        <f>1/Table1[[#This Row],[churn_rate]]</f>
        <v>1743.8571428571427</v>
      </c>
      <c r="M470" s="2">
        <f>Table1[[#This Row],[ARPU]]*Table1[[#This Row],[average_lifespan]]</f>
        <v>595.98557567445312</v>
      </c>
      <c r="N470" s="2">
        <f>Table1[[#This Row],[marketing_spend]]+Table1[[#This Row],[operating_expenses]]-Table1[[#This Row],[revenue]]</f>
        <v>4866</v>
      </c>
      <c r="O470" s="2">
        <f>IF(Table1[[#This Row],[burn_rate]]&gt;0,100000/Table1[[#This Row],[burn_rate]],"0")</f>
        <v>20.55076037813399</v>
      </c>
      <c r="P470" s="2">
        <f>Table1[[#This Row],[LTV]]/Table1[[#This Row],[CAC]]</f>
        <v>16.501922870585965</v>
      </c>
    </row>
    <row r="471" spans="1:16" x14ac:dyDescent="0.3">
      <c r="A471" s="1">
        <v>50802</v>
      </c>
      <c r="B471" s="2">
        <v>25368</v>
      </c>
      <c r="C471" s="2">
        <v>5233</v>
      </c>
      <c r="D471" s="2">
        <v>14052</v>
      </c>
      <c r="E471" s="2">
        <v>75</v>
      </c>
      <c r="F471" s="2">
        <v>49020</v>
      </c>
      <c r="G471" s="3">
        <v>50802</v>
      </c>
      <c r="H471" s="2">
        <f>Table1[[#This Row],[marketing_spend]]/Table1[[#This Row],[new_customers]]</f>
        <v>69.773333333333326</v>
      </c>
      <c r="I471" s="2">
        <f>Table1[[#This Row],[revenue]]/Table1[[#This Row],[total_customers]]</f>
        <v>0.51750305997552015</v>
      </c>
      <c r="J471" s="2">
        <f>F470+Table1[[#This Row],[new_customers]]-Table1[[#This Row],[total_customers]]</f>
        <v>10</v>
      </c>
      <c r="K471" s="2">
        <f>Table1[[#This Row],[lost_customers]]/F470</f>
        <v>2.042692268409764E-4</v>
      </c>
      <c r="L471" s="2">
        <f>1/Table1[[#This Row],[churn_rate]]</f>
        <v>4895.5</v>
      </c>
      <c r="M471" s="2">
        <f>Table1[[#This Row],[ARPU]]*Table1[[#This Row],[average_lifespan]]</f>
        <v>2533.4362301101587</v>
      </c>
      <c r="N471" s="2">
        <f>Table1[[#This Row],[marketing_spend]]+Table1[[#This Row],[operating_expenses]]-Table1[[#This Row],[revenue]]</f>
        <v>-6083</v>
      </c>
      <c r="O471" s="2" t="str">
        <f>IF(Table1[[#This Row],[burn_rate]]&gt;0,100000/Table1[[#This Row],[burn_rate]],"0")</f>
        <v>0</v>
      </c>
      <c r="P471" s="2">
        <f>Table1[[#This Row],[LTV]]/Table1[[#This Row],[CAC]]</f>
        <v>36.309519827682387</v>
      </c>
    </row>
    <row r="472" spans="1:16" x14ac:dyDescent="0.3">
      <c r="A472" s="1">
        <v>50830</v>
      </c>
      <c r="B472" s="2">
        <v>27337</v>
      </c>
      <c r="C472" s="2">
        <v>3980</v>
      </c>
      <c r="D472" s="2">
        <v>18195</v>
      </c>
      <c r="E472" s="2">
        <v>74</v>
      </c>
      <c r="F472" s="2">
        <v>49064</v>
      </c>
      <c r="G472" s="3">
        <v>50830</v>
      </c>
      <c r="H472" s="2">
        <f>Table1[[#This Row],[marketing_spend]]/Table1[[#This Row],[new_customers]]</f>
        <v>53.783783783783782</v>
      </c>
      <c r="I472" s="2">
        <f>Table1[[#This Row],[revenue]]/Table1[[#This Row],[total_customers]]</f>
        <v>0.55717022664275229</v>
      </c>
      <c r="J472" s="2">
        <f>F471+Table1[[#This Row],[new_customers]]-Table1[[#This Row],[total_customers]]</f>
        <v>30</v>
      </c>
      <c r="K472" s="2">
        <f>Table1[[#This Row],[lost_customers]]/F471</f>
        <v>6.1199510403916763E-4</v>
      </c>
      <c r="L472" s="2">
        <f>1/Table1[[#This Row],[churn_rate]]</f>
        <v>1634.0000000000002</v>
      </c>
      <c r="M472" s="2">
        <f>Table1[[#This Row],[ARPU]]*Table1[[#This Row],[average_lifespan]]</f>
        <v>910.4161503342574</v>
      </c>
      <c r="N472" s="2">
        <f>Table1[[#This Row],[marketing_spend]]+Table1[[#This Row],[operating_expenses]]-Table1[[#This Row],[revenue]]</f>
        <v>-5162</v>
      </c>
      <c r="O472" s="2" t="str">
        <f>IF(Table1[[#This Row],[burn_rate]]&gt;0,100000/Table1[[#This Row],[burn_rate]],"0")</f>
        <v>0</v>
      </c>
      <c r="P472" s="2">
        <f>Table1[[#This Row],[LTV]]/Table1[[#This Row],[CAC]]</f>
        <v>16.927335458476144</v>
      </c>
    </row>
    <row r="473" spans="1:16" x14ac:dyDescent="0.3">
      <c r="A473" s="1">
        <v>50861</v>
      </c>
      <c r="B473" s="2">
        <v>12539</v>
      </c>
      <c r="C473" s="2">
        <v>3855</v>
      </c>
      <c r="D473" s="2">
        <v>10096</v>
      </c>
      <c r="E473" s="2">
        <v>187</v>
      </c>
      <c r="F473" s="2">
        <v>49224</v>
      </c>
      <c r="G473" s="3">
        <v>50861</v>
      </c>
      <c r="H473" s="2">
        <f>Table1[[#This Row],[marketing_spend]]/Table1[[#This Row],[new_customers]]</f>
        <v>20.614973262032084</v>
      </c>
      <c r="I473" s="2">
        <f>Table1[[#This Row],[revenue]]/Table1[[#This Row],[total_customers]]</f>
        <v>0.25473346335121078</v>
      </c>
      <c r="J473" s="2">
        <f>F472+Table1[[#This Row],[new_customers]]-Table1[[#This Row],[total_customers]]</f>
        <v>27</v>
      </c>
      <c r="K473" s="2">
        <f>Table1[[#This Row],[lost_customers]]/F472</f>
        <v>5.50301646828632E-4</v>
      </c>
      <c r="L473" s="2">
        <f>1/Table1[[#This Row],[churn_rate]]</f>
        <v>1817.1851851851852</v>
      </c>
      <c r="M473" s="2">
        <f>Table1[[#This Row],[ARPU]]*Table1[[#This Row],[average_lifespan]]</f>
        <v>462.89787577273353</v>
      </c>
      <c r="N473" s="2">
        <f>Table1[[#This Row],[marketing_spend]]+Table1[[#This Row],[operating_expenses]]-Table1[[#This Row],[revenue]]</f>
        <v>1412</v>
      </c>
      <c r="O473" s="2">
        <f>IF(Table1[[#This Row],[burn_rate]]&gt;0,100000/Table1[[#This Row],[burn_rate]],"0")</f>
        <v>70.821529745042497</v>
      </c>
      <c r="P473" s="2">
        <f>Table1[[#This Row],[LTV]]/Table1[[#This Row],[CAC]]</f>
        <v>22.454449486251928</v>
      </c>
    </row>
    <row r="474" spans="1:16" x14ac:dyDescent="0.3">
      <c r="A474" s="1">
        <v>50891</v>
      </c>
      <c r="B474" s="2">
        <v>17056</v>
      </c>
      <c r="C474" s="2">
        <v>5056</v>
      </c>
      <c r="D474" s="2">
        <v>16895</v>
      </c>
      <c r="E474" s="2">
        <v>94</v>
      </c>
      <c r="F474" s="2">
        <v>49308</v>
      </c>
      <c r="G474" s="3">
        <v>50891</v>
      </c>
      <c r="H474" s="2">
        <f>Table1[[#This Row],[marketing_spend]]/Table1[[#This Row],[new_customers]]</f>
        <v>53.787234042553195</v>
      </c>
      <c r="I474" s="2">
        <f>Table1[[#This Row],[revenue]]/Table1[[#This Row],[total_customers]]</f>
        <v>0.3459073578324004</v>
      </c>
      <c r="J474" s="2">
        <f>F473+Table1[[#This Row],[new_customers]]-Table1[[#This Row],[total_customers]]</f>
        <v>10</v>
      </c>
      <c r="K474" s="2">
        <f>Table1[[#This Row],[lost_customers]]/F473</f>
        <v>2.0315293352836015E-4</v>
      </c>
      <c r="L474" s="2">
        <f>1/Table1[[#This Row],[churn_rate]]</f>
        <v>4922.3999999999996</v>
      </c>
      <c r="M474" s="2">
        <f>Table1[[#This Row],[ARPU]]*Table1[[#This Row],[average_lifespan]]</f>
        <v>1702.6943781942075</v>
      </c>
      <c r="N474" s="2">
        <f>Table1[[#This Row],[marketing_spend]]+Table1[[#This Row],[operating_expenses]]-Table1[[#This Row],[revenue]]</f>
        <v>4895</v>
      </c>
      <c r="O474" s="2">
        <f>IF(Table1[[#This Row],[burn_rate]]&gt;0,100000/Table1[[#This Row],[burn_rate]],"0")</f>
        <v>20.429009193054139</v>
      </c>
      <c r="P474" s="2">
        <f>Table1[[#This Row],[LTV]]/Table1[[#This Row],[CAC]]</f>
        <v>31.656105923705596</v>
      </c>
    </row>
    <row r="475" spans="1:16" x14ac:dyDescent="0.3">
      <c r="A475" s="1">
        <v>50922</v>
      </c>
      <c r="B475" s="2">
        <v>21516</v>
      </c>
      <c r="C475" s="2">
        <v>2792</v>
      </c>
      <c r="D475" s="2">
        <v>14404</v>
      </c>
      <c r="E475" s="2">
        <v>132</v>
      </c>
      <c r="F475" s="2">
        <v>49418</v>
      </c>
      <c r="G475" s="3">
        <v>50922</v>
      </c>
      <c r="H475" s="2">
        <f>Table1[[#This Row],[marketing_spend]]/Table1[[#This Row],[new_customers]]</f>
        <v>21.151515151515152</v>
      </c>
      <c r="I475" s="2">
        <f>Table1[[#This Row],[revenue]]/Table1[[#This Row],[total_customers]]</f>
        <v>0.4353879153344935</v>
      </c>
      <c r="J475" s="2">
        <f>F474+Table1[[#This Row],[new_customers]]-Table1[[#This Row],[total_customers]]</f>
        <v>22</v>
      </c>
      <c r="K475" s="2">
        <f>Table1[[#This Row],[lost_customers]]/F474</f>
        <v>4.4617506287012251E-4</v>
      </c>
      <c r="L475" s="2">
        <f>1/Table1[[#This Row],[churn_rate]]</f>
        <v>2241.272727272727</v>
      </c>
      <c r="M475" s="2">
        <f>Table1[[#This Row],[ARPU]]*Table1[[#This Row],[average_lifespan]]</f>
        <v>975.82306042332743</v>
      </c>
      <c r="N475" s="2">
        <f>Table1[[#This Row],[marketing_spend]]+Table1[[#This Row],[operating_expenses]]-Table1[[#This Row],[revenue]]</f>
        <v>-4320</v>
      </c>
      <c r="O475" s="2" t="str">
        <f>IF(Table1[[#This Row],[burn_rate]]&gt;0,100000/Table1[[#This Row],[burn_rate]],"0")</f>
        <v>0</v>
      </c>
      <c r="P475" s="2">
        <f>Table1[[#This Row],[LTV]]/Table1[[#This Row],[CAC]]</f>
        <v>46.134901137492555</v>
      </c>
    </row>
    <row r="476" spans="1:16" x14ac:dyDescent="0.3">
      <c r="A476" s="1">
        <v>50952</v>
      </c>
      <c r="B476" s="2">
        <v>21493</v>
      </c>
      <c r="C476" s="2">
        <v>2791</v>
      </c>
      <c r="D476" s="2">
        <v>18595</v>
      </c>
      <c r="E476" s="2">
        <v>60</v>
      </c>
      <c r="F476" s="2">
        <v>49459</v>
      </c>
      <c r="G476" s="3">
        <v>50952</v>
      </c>
      <c r="H476" s="2">
        <f>Table1[[#This Row],[marketing_spend]]/Table1[[#This Row],[new_customers]]</f>
        <v>46.516666666666666</v>
      </c>
      <c r="I476" s="2">
        <f>Table1[[#This Row],[revenue]]/Table1[[#This Row],[total_customers]]</f>
        <v>0.43456196041165412</v>
      </c>
      <c r="J476" s="2">
        <f>F475+Table1[[#This Row],[new_customers]]-Table1[[#This Row],[total_customers]]</f>
        <v>19</v>
      </c>
      <c r="K476" s="2">
        <f>Table1[[#This Row],[lost_customers]]/F475</f>
        <v>3.8447529240357765E-4</v>
      </c>
      <c r="L476" s="2">
        <f>1/Table1[[#This Row],[churn_rate]]</f>
        <v>2600.9473684210525</v>
      </c>
      <c r="M476" s="2">
        <f>Table1[[#This Row],[ARPU]]*Table1[[#This Row],[average_lifespan]]</f>
        <v>1130.2727873485853</v>
      </c>
      <c r="N476" s="2">
        <f>Table1[[#This Row],[marketing_spend]]+Table1[[#This Row],[operating_expenses]]-Table1[[#This Row],[revenue]]</f>
        <v>-107</v>
      </c>
      <c r="O476" s="2" t="str">
        <f>IF(Table1[[#This Row],[burn_rate]]&gt;0,100000/Table1[[#This Row],[burn_rate]],"0")</f>
        <v>0</v>
      </c>
      <c r="P476" s="2">
        <f>Table1[[#This Row],[LTV]]/Table1[[#This Row],[CAC]]</f>
        <v>24.298232619460808</v>
      </c>
    </row>
    <row r="477" spans="1:16" x14ac:dyDescent="0.3">
      <c r="A477" s="1">
        <v>50983</v>
      </c>
      <c r="B477" s="2">
        <v>11542</v>
      </c>
      <c r="C477" s="2">
        <v>3809</v>
      </c>
      <c r="D477" s="2">
        <v>17817</v>
      </c>
      <c r="E477" s="2">
        <v>153</v>
      </c>
      <c r="F477" s="2">
        <v>49593</v>
      </c>
      <c r="G477" s="3">
        <v>50983</v>
      </c>
      <c r="H477" s="2">
        <f>Table1[[#This Row],[marketing_spend]]/Table1[[#This Row],[new_customers]]</f>
        <v>24.895424836601308</v>
      </c>
      <c r="I477" s="2">
        <f>Table1[[#This Row],[revenue]]/Table1[[#This Row],[total_customers]]</f>
        <v>0.2327344584921259</v>
      </c>
      <c r="J477" s="2">
        <f>F476+Table1[[#This Row],[new_customers]]-Table1[[#This Row],[total_customers]]</f>
        <v>19</v>
      </c>
      <c r="K477" s="2">
        <f>Table1[[#This Row],[lost_customers]]/F476</f>
        <v>3.8415657413210945E-4</v>
      </c>
      <c r="L477" s="2">
        <f>1/Table1[[#This Row],[churn_rate]]</f>
        <v>2603.1052631578946</v>
      </c>
      <c r="M477" s="2">
        <f>Table1[[#This Row],[ARPU]]*Table1[[#This Row],[average_lifespan]]</f>
        <v>605.83229381905551</v>
      </c>
      <c r="N477" s="2">
        <f>Table1[[#This Row],[marketing_spend]]+Table1[[#This Row],[operating_expenses]]-Table1[[#This Row],[revenue]]</f>
        <v>10084</v>
      </c>
      <c r="O477" s="2">
        <f>IF(Table1[[#This Row],[burn_rate]]&gt;0,100000/Table1[[#This Row],[burn_rate]],"0")</f>
        <v>9.9166997223324085</v>
      </c>
      <c r="P477" s="2">
        <f>Table1[[#This Row],[LTV]]/Table1[[#This Row],[CAC]]</f>
        <v>24.335085574774347</v>
      </c>
    </row>
    <row r="478" spans="1:16" x14ac:dyDescent="0.3">
      <c r="A478" s="1">
        <v>51014</v>
      </c>
      <c r="B478" s="2">
        <v>23964</v>
      </c>
      <c r="C478" s="2">
        <v>4255</v>
      </c>
      <c r="D478" s="2">
        <v>11331</v>
      </c>
      <c r="E478" s="2">
        <v>117</v>
      </c>
      <c r="F478" s="2">
        <v>49700</v>
      </c>
      <c r="G478" s="3">
        <v>51014</v>
      </c>
      <c r="H478" s="2">
        <f>Table1[[#This Row],[marketing_spend]]/Table1[[#This Row],[new_customers]]</f>
        <v>36.36752136752137</v>
      </c>
      <c r="I478" s="2">
        <f>Table1[[#This Row],[revenue]]/Table1[[#This Row],[total_customers]]</f>
        <v>0.48217303822937624</v>
      </c>
      <c r="J478" s="2">
        <f>F477+Table1[[#This Row],[new_customers]]-Table1[[#This Row],[total_customers]]</f>
        <v>10</v>
      </c>
      <c r="K478" s="2">
        <f>Table1[[#This Row],[lost_customers]]/F477</f>
        <v>2.0164136067590184E-4</v>
      </c>
      <c r="L478" s="2">
        <f>1/Table1[[#This Row],[churn_rate]]</f>
        <v>4959.3</v>
      </c>
      <c r="M478" s="2">
        <f>Table1[[#This Row],[ARPU]]*Table1[[#This Row],[average_lifespan]]</f>
        <v>2391.2407484909459</v>
      </c>
      <c r="N478" s="2">
        <f>Table1[[#This Row],[marketing_spend]]+Table1[[#This Row],[operating_expenses]]-Table1[[#This Row],[revenue]]</f>
        <v>-8378</v>
      </c>
      <c r="O478" s="2" t="str">
        <f>IF(Table1[[#This Row],[burn_rate]]&gt;0,100000/Table1[[#This Row],[burn_rate]],"0")</f>
        <v>0</v>
      </c>
      <c r="P478" s="2">
        <f>Table1[[#This Row],[LTV]]/Table1[[#This Row],[CAC]]</f>
        <v>65.752095786942576</v>
      </c>
    </row>
    <row r="479" spans="1:16" x14ac:dyDescent="0.3">
      <c r="A479" s="1">
        <v>51044</v>
      </c>
      <c r="B479" s="2">
        <v>27575</v>
      </c>
      <c r="C479" s="2">
        <v>5610</v>
      </c>
      <c r="D479" s="2">
        <v>15462</v>
      </c>
      <c r="E479" s="2">
        <v>144</v>
      </c>
      <c r="F479" s="2">
        <v>49827</v>
      </c>
      <c r="G479" s="3">
        <v>51044</v>
      </c>
      <c r="H479" s="2">
        <f>Table1[[#This Row],[marketing_spend]]/Table1[[#This Row],[new_customers]]</f>
        <v>38.958333333333336</v>
      </c>
      <c r="I479" s="2">
        <f>Table1[[#This Row],[revenue]]/Table1[[#This Row],[total_customers]]</f>
        <v>0.55341481526080238</v>
      </c>
      <c r="J479" s="2">
        <f>F478+Table1[[#This Row],[new_customers]]-Table1[[#This Row],[total_customers]]</f>
        <v>17</v>
      </c>
      <c r="K479" s="2">
        <f>Table1[[#This Row],[lost_customers]]/F478</f>
        <v>3.420523138832998E-4</v>
      </c>
      <c r="L479" s="2">
        <f>1/Table1[[#This Row],[churn_rate]]</f>
        <v>2923.5294117647059</v>
      </c>
      <c r="M479" s="2">
        <f>Table1[[#This Row],[ARPU]]*Table1[[#This Row],[average_lifespan]]</f>
        <v>1617.924489321287</v>
      </c>
      <c r="N479" s="2">
        <f>Table1[[#This Row],[marketing_spend]]+Table1[[#This Row],[operating_expenses]]-Table1[[#This Row],[revenue]]</f>
        <v>-6503</v>
      </c>
      <c r="O479" s="2" t="str">
        <f>IF(Table1[[#This Row],[burn_rate]]&gt;0,100000/Table1[[#This Row],[burn_rate]],"0")</f>
        <v>0</v>
      </c>
      <c r="P479" s="2">
        <f>Table1[[#This Row],[LTV]]/Table1[[#This Row],[CAC]]</f>
        <v>41.529612560118593</v>
      </c>
    </row>
    <row r="480" spans="1:16" x14ac:dyDescent="0.3">
      <c r="A480" s="1">
        <v>51075</v>
      </c>
      <c r="B480" s="2">
        <v>16313</v>
      </c>
      <c r="C480" s="2">
        <v>3607</v>
      </c>
      <c r="D480" s="2">
        <v>13105</v>
      </c>
      <c r="E480" s="2">
        <v>114</v>
      </c>
      <c r="F480" s="2">
        <v>49927</v>
      </c>
      <c r="G480" s="3">
        <v>51075</v>
      </c>
      <c r="H480" s="2">
        <f>Table1[[#This Row],[marketing_spend]]/Table1[[#This Row],[new_customers]]</f>
        <v>31.640350877192983</v>
      </c>
      <c r="I480" s="2">
        <f>Table1[[#This Row],[revenue]]/Table1[[#This Row],[total_customers]]</f>
        <v>0.32673703607266608</v>
      </c>
      <c r="J480" s="2">
        <f>F479+Table1[[#This Row],[new_customers]]-Table1[[#This Row],[total_customers]]</f>
        <v>14</v>
      </c>
      <c r="K480" s="2">
        <f>Table1[[#This Row],[lost_customers]]/F479</f>
        <v>2.8097216368635477E-4</v>
      </c>
      <c r="L480" s="2">
        <f>1/Table1[[#This Row],[churn_rate]]</f>
        <v>3559.0714285714289</v>
      </c>
      <c r="M480" s="2">
        <f>Table1[[#This Row],[ARPU]]*Table1[[#This Row],[average_lifespan]]</f>
        <v>1162.8804497423382</v>
      </c>
      <c r="N480" s="2">
        <f>Table1[[#This Row],[marketing_spend]]+Table1[[#This Row],[operating_expenses]]-Table1[[#This Row],[revenue]]</f>
        <v>399</v>
      </c>
      <c r="O480" s="2">
        <f>IF(Table1[[#This Row],[burn_rate]]&gt;0,100000/Table1[[#This Row],[burn_rate]],"0")</f>
        <v>250.62656641604011</v>
      </c>
      <c r="P480" s="2">
        <f>Table1[[#This Row],[LTV]]/Table1[[#This Row],[CAC]]</f>
        <v>36.753083246638909</v>
      </c>
    </row>
    <row r="481" spans="1:16" x14ac:dyDescent="0.3">
      <c r="A481" s="1">
        <v>51105</v>
      </c>
      <c r="B481" s="2">
        <v>29065</v>
      </c>
      <c r="C481" s="2">
        <v>2984</v>
      </c>
      <c r="D481" s="2">
        <v>10978</v>
      </c>
      <c r="E481" s="2">
        <v>98</v>
      </c>
      <c r="F481" s="2">
        <v>50013</v>
      </c>
      <c r="G481" s="3">
        <v>51105</v>
      </c>
      <c r="H481" s="2">
        <f>Table1[[#This Row],[marketing_spend]]/Table1[[#This Row],[new_customers]]</f>
        <v>30.448979591836736</v>
      </c>
      <c r="I481" s="2">
        <f>Table1[[#This Row],[revenue]]/Table1[[#This Row],[total_customers]]</f>
        <v>0.58114890128566576</v>
      </c>
      <c r="J481" s="2">
        <f>F480+Table1[[#This Row],[new_customers]]-Table1[[#This Row],[total_customers]]</f>
        <v>12</v>
      </c>
      <c r="K481" s="2">
        <f>Table1[[#This Row],[lost_customers]]/F480</f>
        <v>2.4035091233200472E-4</v>
      </c>
      <c r="L481" s="2">
        <f>1/Table1[[#This Row],[churn_rate]]</f>
        <v>4160.5833333333339</v>
      </c>
      <c r="M481" s="2">
        <f>Table1[[#This Row],[ARPU]]*Table1[[#This Row],[average_lifespan]]</f>
        <v>2417.9184328741198</v>
      </c>
      <c r="N481" s="2">
        <f>Table1[[#This Row],[marketing_spend]]+Table1[[#This Row],[operating_expenses]]-Table1[[#This Row],[revenue]]</f>
        <v>-15103</v>
      </c>
      <c r="O481" s="2" t="str">
        <f>IF(Table1[[#This Row],[burn_rate]]&gt;0,100000/Table1[[#This Row],[burn_rate]],"0")</f>
        <v>0</v>
      </c>
      <c r="P481" s="2">
        <f>Table1[[#This Row],[LTV]]/Table1[[#This Row],[CAC]]</f>
        <v>79.40884933701868</v>
      </c>
    </row>
    <row r="482" spans="1:16" x14ac:dyDescent="0.3">
      <c r="A482" s="1">
        <v>51136</v>
      </c>
      <c r="B482" s="2">
        <v>27924</v>
      </c>
      <c r="C482" s="2">
        <v>5676</v>
      </c>
      <c r="D482" s="2">
        <v>10839</v>
      </c>
      <c r="E482" s="2">
        <v>101</v>
      </c>
      <c r="F482" s="2">
        <v>50101</v>
      </c>
      <c r="G482" s="3">
        <v>51136</v>
      </c>
      <c r="H482" s="2">
        <f>Table1[[#This Row],[marketing_spend]]/Table1[[#This Row],[new_customers]]</f>
        <v>56.198019801980195</v>
      </c>
      <c r="I482" s="2">
        <f>Table1[[#This Row],[revenue]]/Table1[[#This Row],[total_customers]]</f>
        <v>0.55735414462785171</v>
      </c>
      <c r="J482" s="2">
        <f>F481+Table1[[#This Row],[new_customers]]-Table1[[#This Row],[total_customers]]</f>
        <v>13</v>
      </c>
      <c r="K482" s="2">
        <f>Table1[[#This Row],[lost_customers]]/F481</f>
        <v>2.5993241757143142E-4</v>
      </c>
      <c r="L482" s="2">
        <f>1/Table1[[#This Row],[churn_rate]]</f>
        <v>3847.1538461538462</v>
      </c>
      <c r="M482" s="2">
        <f>Table1[[#This Row],[ARPU]]*Table1[[#This Row],[average_lifespan]]</f>
        <v>2144.2271411748266</v>
      </c>
      <c r="N482" s="2">
        <f>Table1[[#This Row],[marketing_spend]]+Table1[[#This Row],[operating_expenses]]-Table1[[#This Row],[revenue]]</f>
        <v>-11409</v>
      </c>
      <c r="O482" s="2" t="str">
        <f>IF(Table1[[#This Row],[burn_rate]]&gt;0,100000/Table1[[#This Row],[burn_rate]],"0")</f>
        <v>0</v>
      </c>
      <c r="P482" s="2">
        <f>Table1[[#This Row],[LTV]]/Table1[[#This Row],[CAC]]</f>
        <v>38.154852230207453</v>
      </c>
    </row>
    <row r="483" spans="1:16" x14ac:dyDescent="0.3">
      <c r="A483" s="1">
        <v>51167</v>
      </c>
      <c r="B483" s="2">
        <v>23807</v>
      </c>
      <c r="C483" s="2">
        <v>5380</v>
      </c>
      <c r="D483" s="2">
        <v>11384</v>
      </c>
      <c r="E483" s="2">
        <v>151</v>
      </c>
      <c r="F483" s="2">
        <v>50222</v>
      </c>
      <c r="G483" s="3">
        <v>51167</v>
      </c>
      <c r="H483" s="2">
        <f>Table1[[#This Row],[marketing_spend]]/Table1[[#This Row],[new_customers]]</f>
        <v>35.629139072847686</v>
      </c>
      <c r="I483" s="2">
        <f>Table1[[#This Row],[revenue]]/Table1[[#This Row],[total_customers]]</f>
        <v>0.47403528334196171</v>
      </c>
      <c r="J483" s="2">
        <f>F482+Table1[[#This Row],[new_customers]]-Table1[[#This Row],[total_customers]]</f>
        <v>30</v>
      </c>
      <c r="K483" s="2">
        <f>Table1[[#This Row],[lost_customers]]/F482</f>
        <v>5.987904433045249E-4</v>
      </c>
      <c r="L483" s="2">
        <f>1/Table1[[#This Row],[churn_rate]]</f>
        <v>1670.0333333333333</v>
      </c>
      <c r="M483" s="2">
        <f>Table1[[#This Row],[ARPU]]*Table1[[#This Row],[average_lifespan]]</f>
        <v>791.65472435718743</v>
      </c>
      <c r="N483" s="2">
        <f>Table1[[#This Row],[marketing_spend]]+Table1[[#This Row],[operating_expenses]]-Table1[[#This Row],[revenue]]</f>
        <v>-7043</v>
      </c>
      <c r="O483" s="2" t="str">
        <f>IF(Table1[[#This Row],[burn_rate]]&gt;0,100000/Table1[[#This Row],[burn_rate]],"0")</f>
        <v>0</v>
      </c>
      <c r="P483" s="2">
        <f>Table1[[#This Row],[LTV]]/Table1[[#This Row],[CAC]]</f>
        <v>22.219305460582767</v>
      </c>
    </row>
    <row r="484" spans="1:16" x14ac:dyDescent="0.3">
      <c r="A484" s="1">
        <v>51196</v>
      </c>
      <c r="B484" s="2">
        <v>19580</v>
      </c>
      <c r="C484" s="2">
        <v>2519</v>
      </c>
      <c r="D484" s="2">
        <v>18851</v>
      </c>
      <c r="E484" s="2">
        <v>106</v>
      </c>
      <c r="F484" s="2">
        <v>50302</v>
      </c>
      <c r="G484" s="3">
        <v>51196</v>
      </c>
      <c r="H484" s="2">
        <f>Table1[[#This Row],[marketing_spend]]/Table1[[#This Row],[new_customers]]</f>
        <v>23.764150943396228</v>
      </c>
      <c r="I484" s="2">
        <f>Table1[[#This Row],[revenue]]/Table1[[#This Row],[total_customers]]</f>
        <v>0.38924893642399905</v>
      </c>
      <c r="J484" s="2">
        <f>F483+Table1[[#This Row],[new_customers]]-Table1[[#This Row],[total_customers]]</f>
        <v>26</v>
      </c>
      <c r="K484" s="2">
        <f>Table1[[#This Row],[lost_customers]]/F483</f>
        <v>5.1770140575843257E-4</v>
      </c>
      <c r="L484" s="2">
        <f>1/Table1[[#This Row],[churn_rate]]</f>
        <v>1931.6153846153845</v>
      </c>
      <c r="M484" s="2">
        <f>Table1[[#This Row],[ARPU]]*Table1[[#This Row],[average_lifespan]]</f>
        <v>751.87923404177229</v>
      </c>
      <c r="N484" s="2">
        <f>Table1[[#This Row],[marketing_spend]]+Table1[[#This Row],[operating_expenses]]-Table1[[#This Row],[revenue]]</f>
        <v>1790</v>
      </c>
      <c r="O484" s="2">
        <f>IF(Table1[[#This Row],[burn_rate]]&gt;0,100000/Table1[[#This Row],[burn_rate]],"0")</f>
        <v>55.865921787709496</v>
      </c>
      <c r="P484" s="2">
        <f>Table1[[#This Row],[LTV]]/Table1[[#This Row],[CAC]]</f>
        <v>31.63922144042392</v>
      </c>
    </row>
    <row r="485" spans="1:16" x14ac:dyDescent="0.3">
      <c r="A485" s="1">
        <v>51227</v>
      </c>
      <c r="B485" s="2">
        <v>27749</v>
      </c>
      <c r="C485" s="2">
        <v>2590</v>
      </c>
      <c r="D485" s="2">
        <v>18053</v>
      </c>
      <c r="E485" s="2">
        <v>96</v>
      </c>
      <c r="F485" s="2">
        <v>50378</v>
      </c>
      <c r="G485" s="3">
        <v>51227</v>
      </c>
      <c r="H485" s="2">
        <f>Table1[[#This Row],[marketing_spend]]/Table1[[#This Row],[new_customers]]</f>
        <v>26.979166666666668</v>
      </c>
      <c r="I485" s="2">
        <f>Table1[[#This Row],[revenue]]/Table1[[#This Row],[total_customers]]</f>
        <v>0.55081583230775344</v>
      </c>
      <c r="J485" s="2">
        <f>F484+Table1[[#This Row],[new_customers]]-Table1[[#This Row],[total_customers]]</f>
        <v>20</v>
      </c>
      <c r="K485" s="2">
        <f>Table1[[#This Row],[lost_customers]]/F484</f>
        <v>3.9759850502962108E-4</v>
      </c>
      <c r="L485" s="2">
        <f>1/Table1[[#This Row],[churn_rate]]</f>
        <v>2515.1</v>
      </c>
      <c r="M485" s="2">
        <f>Table1[[#This Row],[ARPU]]*Table1[[#This Row],[average_lifespan]]</f>
        <v>1385.3568998372307</v>
      </c>
      <c r="N485" s="2">
        <f>Table1[[#This Row],[marketing_spend]]+Table1[[#This Row],[operating_expenses]]-Table1[[#This Row],[revenue]]</f>
        <v>-7106</v>
      </c>
      <c r="O485" s="2" t="str">
        <f>IF(Table1[[#This Row],[burn_rate]]&gt;0,100000/Table1[[#This Row],[burn_rate]],"0")</f>
        <v>0</v>
      </c>
      <c r="P485" s="2">
        <f>Table1[[#This Row],[LTV]]/Table1[[#This Row],[CAC]]</f>
        <v>51.34913605574291</v>
      </c>
    </row>
    <row r="486" spans="1:16" x14ac:dyDescent="0.3">
      <c r="A486" s="1">
        <v>51257</v>
      </c>
      <c r="B486" s="2">
        <v>18691</v>
      </c>
      <c r="C486" s="2">
        <v>3050</v>
      </c>
      <c r="D486" s="2">
        <v>19048</v>
      </c>
      <c r="E486" s="2">
        <v>75</v>
      </c>
      <c r="F486" s="2">
        <v>50440</v>
      </c>
      <c r="G486" s="3">
        <v>51257</v>
      </c>
      <c r="H486" s="2">
        <f>Table1[[#This Row],[marketing_spend]]/Table1[[#This Row],[new_customers]]</f>
        <v>40.666666666666664</v>
      </c>
      <c r="I486" s="2">
        <f>Table1[[#This Row],[revenue]]/Table1[[#This Row],[total_customers]]</f>
        <v>0.37055908009516259</v>
      </c>
      <c r="J486" s="2">
        <f>F485+Table1[[#This Row],[new_customers]]-Table1[[#This Row],[total_customers]]</f>
        <v>13</v>
      </c>
      <c r="K486" s="2">
        <f>Table1[[#This Row],[lost_customers]]/F485</f>
        <v>2.5804914843781016E-4</v>
      </c>
      <c r="L486" s="2">
        <f>1/Table1[[#This Row],[churn_rate]]</f>
        <v>3875.2307692307691</v>
      </c>
      <c r="M486" s="2">
        <f>Table1[[#This Row],[ARPU]]*Table1[[#This Row],[average_lifespan]]</f>
        <v>1436.0019490026232</v>
      </c>
      <c r="N486" s="2">
        <f>Table1[[#This Row],[marketing_spend]]+Table1[[#This Row],[operating_expenses]]-Table1[[#This Row],[revenue]]</f>
        <v>3407</v>
      </c>
      <c r="O486" s="2">
        <f>IF(Table1[[#This Row],[burn_rate]]&gt;0,100000/Table1[[#This Row],[burn_rate]],"0")</f>
        <v>29.351335485764601</v>
      </c>
      <c r="P486" s="2">
        <f>Table1[[#This Row],[LTV]]/Table1[[#This Row],[CAC]]</f>
        <v>35.31152333613008</v>
      </c>
    </row>
    <row r="487" spans="1:16" x14ac:dyDescent="0.3">
      <c r="A487" s="1">
        <v>51288</v>
      </c>
      <c r="B487" s="2">
        <v>17494</v>
      </c>
      <c r="C487" s="2">
        <v>5633</v>
      </c>
      <c r="D487" s="2">
        <v>8685</v>
      </c>
      <c r="E487" s="2">
        <v>163</v>
      </c>
      <c r="F487" s="2">
        <v>50582</v>
      </c>
      <c r="G487" s="3">
        <v>51288</v>
      </c>
      <c r="H487" s="2">
        <f>Table1[[#This Row],[marketing_spend]]/Table1[[#This Row],[new_customers]]</f>
        <v>34.558282208588956</v>
      </c>
      <c r="I487" s="2">
        <f>Table1[[#This Row],[revenue]]/Table1[[#This Row],[total_customers]]</f>
        <v>0.34585425645486539</v>
      </c>
      <c r="J487" s="2">
        <f>F486+Table1[[#This Row],[new_customers]]-Table1[[#This Row],[total_customers]]</f>
        <v>21</v>
      </c>
      <c r="K487" s="2">
        <f>Table1[[#This Row],[lost_customers]]/F486</f>
        <v>4.163362410785091E-4</v>
      </c>
      <c r="L487" s="2">
        <f>1/Table1[[#This Row],[churn_rate]]</f>
        <v>2401.9047619047619</v>
      </c>
      <c r="M487" s="2">
        <f>Table1[[#This Row],[ARPU]]*Table1[[#This Row],[average_lifespan]]</f>
        <v>830.70898550397192</v>
      </c>
      <c r="N487" s="2">
        <f>Table1[[#This Row],[marketing_spend]]+Table1[[#This Row],[operating_expenses]]-Table1[[#This Row],[revenue]]</f>
        <v>-3176</v>
      </c>
      <c r="O487" s="2" t="str">
        <f>IF(Table1[[#This Row],[burn_rate]]&gt;0,100000/Table1[[#This Row],[burn_rate]],"0")</f>
        <v>0</v>
      </c>
      <c r="P487" s="2">
        <f>Table1[[#This Row],[LTV]]/Table1[[#This Row],[CAC]]</f>
        <v>24.037913125714084</v>
      </c>
    </row>
    <row r="488" spans="1:16" x14ac:dyDescent="0.3">
      <c r="A488" s="1">
        <v>51318</v>
      </c>
      <c r="B488" s="2">
        <v>14312</v>
      </c>
      <c r="C488" s="2">
        <v>6444</v>
      </c>
      <c r="D488" s="2">
        <v>15531</v>
      </c>
      <c r="E488" s="2">
        <v>54</v>
      </c>
      <c r="F488" s="2">
        <v>50609</v>
      </c>
      <c r="G488" s="3">
        <v>51318</v>
      </c>
      <c r="H488" s="2">
        <f>Table1[[#This Row],[marketing_spend]]/Table1[[#This Row],[new_customers]]</f>
        <v>119.33333333333333</v>
      </c>
      <c r="I488" s="2">
        <f>Table1[[#This Row],[revenue]]/Table1[[#This Row],[total_customers]]</f>
        <v>0.28279555019858127</v>
      </c>
      <c r="J488" s="2">
        <f>F487+Table1[[#This Row],[new_customers]]-Table1[[#This Row],[total_customers]]</f>
        <v>27</v>
      </c>
      <c r="K488" s="2">
        <f>Table1[[#This Row],[lost_customers]]/F487</f>
        <v>5.3378672254952354E-4</v>
      </c>
      <c r="L488" s="2">
        <f>1/Table1[[#This Row],[churn_rate]]</f>
        <v>1873.4074074074074</v>
      </c>
      <c r="M488" s="2">
        <f>Table1[[#This Row],[ARPU]]*Table1[[#This Row],[average_lifespan]]</f>
        <v>529.79127852387546</v>
      </c>
      <c r="N488" s="2">
        <f>Table1[[#This Row],[marketing_spend]]+Table1[[#This Row],[operating_expenses]]-Table1[[#This Row],[revenue]]</f>
        <v>7663</v>
      </c>
      <c r="O488" s="2">
        <f>IF(Table1[[#This Row],[burn_rate]]&gt;0,100000/Table1[[#This Row],[burn_rate]],"0")</f>
        <v>13.049719431032234</v>
      </c>
      <c r="P488" s="2">
        <f>Table1[[#This Row],[LTV]]/Table1[[#This Row],[CAC]]</f>
        <v>4.4395917194738166</v>
      </c>
    </row>
    <row r="489" spans="1:16" x14ac:dyDescent="0.3">
      <c r="A489" s="1">
        <v>51349</v>
      </c>
      <c r="B489" s="2">
        <v>11324</v>
      </c>
      <c r="C489" s="2">
        <v>2959</v>
      </c>
      <c r="D489" s="2">
        <v>12283</v>
      </c>
      <c r="E489" s="2">
        <v>133</v>
      </c>
      <c r="F489" s="2">
        <v>50724</v>
      </c>
      <c r="G489" s="3">
        <v>51349</v>
      </c>
      <c r="H489" s="2">
        <f>Table1[[#This Row],[marketing_spend]]/Table1[[#This Row],[new_customers]]</f>
        <v>22.248120300751879</v>
      </c>
      <c r="I489" s="2">
        <f>Table1[[#This Row],[revenue]]/Table1[[#This Row],[total_customers]]</f>
        <v>0.22324737796703731</v>
      </c>
      <c r="J489" s="2">
        <f>F488+Table1[[#This Row],[new_customers]]-Table1[[#This Row],[total_customers]]</f>
        <v>18</v>
      </c>
      <c r="K489" s="2">
        <f>Table1[[#This Row],[lost_customers]]/F488</f>
        <v>3.5566796419609162E-4</v>
      </c>
      <c r="L489" s="2">
        <f>1/Table1[[#This Row],[churn_rate]]</f>
        <v>2811.6111111111109</v>
      </c>
      <c r="M489" s="2">
        <f>Table1[[#This Row],[ARPU]]*Table1[[#This Row],[average_lifespan]]</f>
        <v>627.68480841854387</v>
      </c>
      <c r="N489" s="2">
        <f>Table1[[#This Row],[marketing_spend]]+Table1[[#This Row],[operating_expenses]]-Table1[[#This Row],[revenue]]</f>
        <v>3918</v>
      </c>
      <c r="O489" s="2">
        <f>IF(Table1[[#This Row],[burn_rate]]&gt;0,100000/Table1[[#This Row],[burn_rate]],"0")</f>
        <v>25.523226135783563</v>
      </c>
      <c r="P489" s="2">
        <f>Table1[[#This Row],[LTV]]/Table1[[#This Row],[CAC]]</f>
        <v>28.212936640644251</v>
      </c>
    </row>
    <row r="490" spans="1:16" x14ac:dyDescent="0.3">
      <c r="A490" s="1">
        <v>51380</v>
      </c>
      <c r="B490" s="2">
        <v>13141</v>
      </c>
      <c r="C490" s="2">
        <v>2692</v>
      </c>
      <c r="D490" s="2">
        <v>15736</v>
      </c>
      <c r="E490" s="2">
        <v>101</v>
      </c>
      <c r="F490" s="2">
        <v>50806</v>
      </c>
      <c r="G490" s="3">
        <v>51380</v>
      </c>
      <c r="H490" s="2">
        <f>Table1[[#This Row],[marketing_spend]]/Table1[[#This Row],[new_customers]]</f>
        <v>26.653465346534652</v>
      </c>
      <c r="I490" s="2">
        <f>Table1[[#This Row],[revenue]]/Table1[[#This Row],[total_customers]]</f>
        <v>0.25865055308428136</v>
      </c>
      <c r="J490" s="2">
        <f>F489+Table1[[#This Row],[new_customers]]-Table1[[#This Row],[total_customers]]</f>
        <v>19</v>
      </c>
      <c r="K490" s="2">
        <f>Table1[[#This Row],[lost_customers]]/F489</f>
        <v>3.7457613752858607E-4</v>
      </c>
      <c r="L490" s="2">
        <f>1/Table1[[#This Row],[churn_rate]]</f>
        <v>2669.6842105263158</v>
      </c>
      <c r="M490" s="2">
        <f>Table1[[#This Row],[ARPU]]*Table1[[#This Row],[average_lifespan]]</f>
        <v>690.51529761300469</v>
      </c>
      <c r="N490" s="2">
        <f>Table1[[#This Row],[marketing_spend]]+Table1[[#This Row],[operating_expenses]]-Table1[[#This Row],[revenue]]</f>
        <v>5287</v>
      </c>
      <c r="O490" s="2">
        <f>IF(Table1[[#This Row],[burn_rate]]&gt;0,100000/Table1[[#This Row],[burn_rate]],"0")</f>
        <v>18.914318138831096</v>
      </c>
      <c r="P490" s="2">
        <f>Table1[[#This Row],[LTV]]/Table1[[#This Row],[CAC]]</f>
        <v>25.907148981765779</v>
      </c>
    </row>
    <row r="491" spans="1:16" x14ac:dyDescent="0.3">
      <c r="A491" s="1">
        <v>51410</v>
      </c>
      <c r="B491" s="2">
        <v>29870</v>
      </c>
      <c r="C491" s="2">
        <v>5899</v>
      </c>
      <c r="D491" s="2">
        <v>15710</v>
      </c>
      <c r="E491" s="2">
        <v>154</v>
      </c>
      <c r="F491" s="2">
        <v>50939</v>
      </c>
      <c r="G491" s="3">
        <v>51410</v>
      </c>
      <c r="H491" s="2">
        <f>Table1[[#This Row],[marketing_spend]]/Table1[[#This Row],[new_customers]]</f>
        <v>38.305194805194802</v>
      </c>
      <c r="I491" s="2">
        <f>Table1[[#This Row],[revenue]]/Table1[[#This Row],[total_customers]]</f>
        <v>0.58638764011857325</v>
      </c>
      <c r="J491" s="2">
        <f>F490+Table1[[#This Row],[new_customers]]-Table1[[#This Row],[total_customers]]</f>
        <v>21</v>
      </c>
      <c r="K491" s="2">
        <f>Table1[[#This Row],[lost_customers]]/F490</f>
        <v>4.1333700744006614E-4</v>
      </c>
      <c r="L491" s="2">
        <f>1/Table1[[#This Row],[churn_rate]]</f>
        <v>2419.3333333333335</v>
      </c>
      <c r="M491" s="2">
        <f>Table1[[#This Row],[ARPU]]*Table1[[#This Row],[average_lifespan]]</f>
        <v>1418.667163993535</v>
      </c>
      <c r="N491" s="2">
        <f>Table1[[#This Row],[marketing_spend]]+Table1[[#This Row],[operating_expenses]]-Table1[[#This Row],[revenue]]</f>
        <v>-8261</v>
      </c>
      <c r="O491" s="2" t="str">
        <f>IF(Table1[[#This Row],[burn_rate]]&gt;0,100000/Table1[[#This Row],[burn_rate]],"0")</f>
        <v>0</v>
      </c>
      <c r="P491" s="2">
        <f>Table1[[#This Row],[LTV]]/Table1[[#This Row],[CAC]]</f>
        <v>37.035894771148399</v>
      </c>
    </row>
    <row r="492" spans="1:16" x14ac:dyDescent="0.3">
      <c r="A492" s="1">
        <v>51441</v>
      </c>
      <c r="B492" s="2">
        <v>11810</v>
      </c>
      <c r="C492" s="2">
        <v>6473</v>
      </c>
      <c r="D492" s="2">
        <v>9619</v>
      </c>
      <c r="E492" s="2">
        <v>103</v>
      </c>
      <c r="F492" s="2">
        <v>51022</v>
      </c>
      <c r="G492" s="3">
        <v>51441</v>
      </c>
      <c r="H492" s="2">
        <f>Table1[[#This Row],[marketing_spend]]/Table1[[#This Row],[new_customers]]</f>
        <v>62.844660194174757</v>
      </c>
      <c r="I492" s="2">
        <f>Table1[[#This Row],[revenue]]/Table1[[#This Row],[total_customers]]</f>
        <v>0.23146877817412095</v>
      </c>
      <c r="J492" s="2">
        <f>F491+Table1[[#This Row],[new_customers]]-Table1[[#This Row],[total_customers]]</f>
        <v>20</v>
      </c>
      <c r="K492" s="2">
        <f>Table1[[#This Row],[lost_customers]]/F491</f>
        <v>3.9262647480319598E-4</v>
      </c>
      <c r="L492" s="2">
        <f>1/Table1[[#This Row],[churn_rate]]</f>
        <v>2546.9499999999998</v>
      </c>
      <c r="M492" s="2">
        <f>Table1[[#This Row],[ARPU]]*Table1[[#This Row],[average_lifespan]]</f>
        <v>589.53940457057729</v>
      </c>
      <c r="N492" s="2">
        <f>Table1[[#This Row],[marketing_spend]]+Table1[[#This Row],[operating_expenses]]-Table1[[#This Row],[revenue]]</f>
        <v>4282</v>
      </c>
      <c r="O492" s="2">
        <f>IF(Table1[[#This Row],[burn_rate]]&gt;0,100000/Table1[[#This Row],[burn_rate]],"0")</f>
        <v>23.353573096683792</v>
      </c>
      <c r="P492" s="2">
        <f>Table1[[#This Row],[LTV]]/Table1[[#This Row],[CAC]]</f>
        <v>9.3808989140691281</v>
      </c>
    </row>
    <row r="493" spans="1:16" x14ac:dyDescent="0.3">
      <c r="A493" s="1">
        <v>51471</v>
      </c>
      <c r="B493" s="2">
        <v>16588</v>
      </c>
      <c r="C493" s="2">
        <v>4946</v>
      </c>
      <c r="D493" s="2">
        <v>14868</v>
      </c>
      <c r="E493" s="2">
        <v>64</v>
      </c>
      <c r="F493" s="2">
        <v>51076</v>
      </c>
      <c r="G493" s="3">
        <v>51471</v>
      </c>
      <c r="H493" s="2">
        <f>Table1[[#This Row],[marketing_spend]]/Table1[[#This Row],[new_customers]]</f>
        <v>77.28125</v>
      </c>
      <c r="I493" s="2">
        <f>Table1[[#This Row],[revenue]]/Table1[[#This Row],[total_customers]]</f>
        <v>0.32477092959511317</v>
      </c>
      <c r="J493" s="2">
        <f>F492+Table1[[#This Row],[new_customers]]-Table1[[#This Row],[total_customers]]</f>
        <v>10</v>
      </c>
      <c r="K493" s="2">
        <f>Table1[[#This Row],[lost_customers]]/F492</f>
        <v>1.959938849907883E-4</v>
      </c>
      <c r="L493" s="2">
        <f>1/Table1[[#This Row],[churn_rate]]</f>
        <v>5102.2</v>
      </c>
      <c r="M493" s="2">
        <f>Table1[[#This Row],[ARPU]]*Table1[[#This Row],[average_lifespan]]</f>
        <v>1657.0462369801864</v>
      </c>
      <c r="N493" s="2">
        <f>Table1[[#This Row],[marketing_spend]]+Table1[[#This Row],[operating_expenses]]-Table1[[#This Row],[revenue]]</f>
        <v>3226</v>
      </c>
      <c r="O493" s="2">
        <f>IF(Table1[[#This Row],[burn_rate]]&gt;0,100000/Table1[[#This Row],[burn_rate]],"0")</f>
        <v>30.998140111593305</v>
      </c>
      <c r="P493" s="2">
        <f>Table1[[#This Row],[LTV]]/Table1[[#This Row],[CAC]]</f>
        <v>21.44176287236796</v>
      </c>
    </row>
    <row r="494" spans="1:16" x14ac:dyDescent="0.3">
      <c r="A494" s="1">
        <v>51502</v>
      </c>
      <c r="B494" s="2">
        <v>29307</v>
      </c>
      <c r="C494" s="2">
        <v>2526</v>
      </c>
      <c r="D494" s="2">
        <v>9431</v>
      </c>
      <c r="E494" s="2">
        <v>110</v>
      </c>
      <c r="F494" s="2">
        <v>51171</v>
      </c>
      <c r="G494" s="3">
        <v>51502</v>
      </c>
      <c r="H494" s="2">
        <f>Table1[[#This Row],[marketing_spend]]/Table1[[#This Row],[new_customers]]</f>
        <v>22.963636363636365</v>
      </c>
      <c r="I494" s="2">
        <f>Table1[[#This Row],[revenue]]/Table1[[#This Row],[total_customers]]</f>
        <v>0.57272673975493937</v>
      </c>
      <c r="J494" s="2">
        <f>F493+Table1[[#This Row],[new_customers]]-Table1[[#This Row],[total_customers]]</f>
        <v>15</v>
      </c>
      <c r="K494" s="2">
        <f>Table1[[#This Row],[lost_customers]]/F493</f>
        <v>2.9368000626517349E-4</v>
      </c>
      <c r="L494" s="2">
        <f>1/Table1[[#This Row],[churn_rate]]</f>
        <v>3405.0666666666666</v>
      </c>
      <c r="M494" s="2">
        <f>Table1[[#This Row],[ARPU]]*Table1[[#This Row],[average_lifespan]]</f>
        <v>1950.1727306482189</v>
      </c>
      <c r="N494" s="2">
        <f>Table1[[#This Row],[marketing_spend]]+Table1[[#This Row],[operating_expenses]]-Table1[[#This Row],[revenue]]</f>
        <v>-17350</v>
      </c>
      <c r="O494" s="2" t="str">
        <f>IF(Table1[[#This Row],[burn_rate]]&gt;0,100000/Table1[[#This Row],[burn_rate]],"0")</f>
        <v>0</v>
      </c>
      <c r="P494" s="2">
        <f>Table1[[#This Row],[LTV]]/Table1[[#This Row],[CAC]]</f>
        <v>84.924386528623941</v>
      </c>
    </row>
    <row r="495" spans="1:16" x14ac:dyDescent="0.3">
      <c r="A495" s="1">
        <v>51533</v>
      </c>
      <c r="B495" s="2">
        <v>15301</v>
      </c>
      <c r="C495" s="2">
        <v>5224</v>
      </c>
      <c r="D495" s="2">
        <v>17067</v>
      </c>
      <c r="E495" s="2">
        <v>171</v>
      </c>
      <c r="F495" s="2">
        <v>51323</v>
      </c>
      <c r="G495" s="3">
        <v>51533</v>
      </c>
      <c r="H495" s="2">
        <f>Table1[[#This Row],[marketing_spend]]/Table1[[#This Row],[new_customers]]</f>
        <v>30.549707602339183</v>
      </c>
      <c r="I495" s="2">
        <f>Table1[[#This Row],[revenue]]/Table1[[#This Row],[total_customers]]</f>
        <v>0.29813144204352826</v>
      </c>
      <c r="J495" s="2">
        <f>F494+Table1[[#This Row],[new_customers]]-Table1[[#This Row],[total_customers]]</f>
        <v>19</v>
      </c>
      <c r="K495" s="2">
        <f>Table1[[#This Row],[lost_customers]]/F494</f>
        <v>3.7130405893963375E-4</v>
      </c>
      <c r="L495" s="2">
        <f>1/Table1[[#This Row],[churn_rate]]</f>
        <v>2693.2105263157896</v>
      </c>
      <c r="M495" s="2">
        <f>Table1[[#This Row],[ARPU]]*Table1[[#This Row],[average_lifespan]]</f>
        <v>802.93073793733606</v>
      </c>
      <c r="N495" s="2">
        <f>Table1[[#This Row],[marketing_spend]]+Table1[[#This Row],[operating_expenses]]-Table1[[#This Row],[revenue]]</f>
        <v>6990</v>
      </c>
      <c r="O495" s="2">
        <f>IF(Table1[[#This Row],[burn_rate]]&gt;0,100000/Table1[[#This Row],[burn_rate]],"0")</f>
        <v>14.306151645207439</v>
      </c>
      <c r="P495" s="2">
        <f>Table1[[#This Row],[LTV]]/Table1[[#This Row],[CAC]]</f>
        <v>26.282763435544499</v>
      </c>
    </row>
    <row r="496" spans="1:16" x14ac:dyDescent="0.3">
      <c r="A496" s="1">
        <v>51561</v>
      </c>
      <c r="B496" s="2">
        <v>25485</v>
      </c>
      <c r="C496" s="2">
        <v>4253</v>
      </c>
      <c r="D496" s="2">
        <v>12713</v>
      </c>
      <c r="E496" s="2">
        <v>70</v>
      </c>
      <c r="F496" s="2">
        <v>51383</v>
      </c>
      <c r="G496" s="3">
        <v>51561</v>
      </c>
      <c r="H496" s="2">
        <f>Table1[[#This Row],[marketing_spend]]/Table1[[#This Row],[new_customers]]</f>
        <v>60.75714285714286</v>
      </c>
      <c r="I496" s="2">
        <f>Table1[[#This Row],[revenue]]/Table1[[#This Row],[total_customers]]</f>
        <v>0.49598116108440538</v>
      </c>
      <c r="J496" s="2">
        <f>F495+Table1[[#This Row],[new_customers]]-Table1[[#This Row],[total_customers]]</f>
        <v>10</v>
      </c>
      <c r="K496" s="2">
        <f>Table1[[#This Row],[lost_customers]]/F495</f>
        <v>1.948444167332385E-4</v>
      </c>
      <c r="L496" s="2">
        <f>1/Table1[[#This Row],[churn_rate]]</f>
        <v>5132.3</v>
      </c>
      <c r="M496" s="2">
        <f>Table1[[#This Row],[ARPU]]*Table1[[#This Row],[average_lifespan]]</f>
        <v>2545.5241130334939</v>
      </c>
      <c r="N496" s="2">
        <f>Table1[[#This Row],[marketing_spend]]+Table1[[#This Row],[operating_expenses]]-Table1[[#This Row],[revenue]]</f>
        <v>-8519</v>
      </c>
      <c r="O496" s="2" t="str">
        <f>IF(Table1[[#This Row],[burn_rate]]&gt;0,100000/Table1[[#This Row],[burn_rate]],"0")</f>
        <v>0</v>
      </c>
      <c r="P496" s="2">
        <f>Table1[[#This Row],[LTV]]/Table1[[#This Row],[CAC]]</f>
        <v>41.89670536382426</v>
      </c>
    </row>
    <row r="497" spans="1:16" x14ac:dyDescent="0.3">
      <c r="A497" s="1">
        <v>51592</v>
      </c>
      <c r="B497" s="2">
        <v>21714</v>
      </c>
      <c r="C497" s="2">
        <v>5344</v>
      </c>
      <c r="D497" s="2">
        <v>18653</v>
      </c>
      <c r="E497" s="2">
        <v>95</v>
      </c>
      <c r="F497" s="2">
        <v>51462</v>
      </c>
      <c r="G497" s="3">
        <v>51592</v>
      </c>
      <c r="H497" s="2">
        <f>Table1[[#This Row],[marketing_spend]]/Table1[[#This Row],[new_customers]]</f>
        <v>56.252631578947366</v>
      </c>
      <c r="I497" s="2">
        <f>Table1[[#This Row],[revenue]]/Table1[[#This Row],[total_customers]]</f>
        <v>0.42194240410399908</v>
      </c>
      <c r="J497" s="2">
        <f>F496+Table1[[#This Row],[new_customers]]-Table1[[#This Row],[total_customers]]</f>
        <v>16</v>
      </c>
      <c r="K497" s="2">
        <f>Table1[[#This Row],[lost_customers]]/F496</f>
        <v>3.1138703462234589E-4</v>
      </c>
      <c r="L497" s="2">
        <f>1/Table1[[#This Row],[churn_rate]]</f>
        <v>3211.4375000000005</v>
      </c>
      <c r="M497" s="2">
        <f>Table1[[#This Row],[ARPU]]*Table1[[#This Row],[average_lifespan]]</f>
        <v>1355.0416593797368</v>
      </c>
      <c r="N497" s="2">
        <f>Table1[[#This Row],[marketing_spend]]+Table1[[#This Row],[operating_expenses]]-Table1[[#This Row],[revenue]]</f>
        <v>2283</v>
      </c>
      <c r="O497" s="2">
        <f>IF(Table1[[#This Row],[burn_rate]]&gt;0,100000/Table1[[#This Row],[burn_rate]],"0")</f>
        <v>43.802014892685065</v>
      </c>
      <c r="P497" s="2">
        <f>Table1[[#This Row],[LTV]]/Table1[[#This Row],[CAC]]</f>
        <v>24.088502552596371</v>
      </c>
    </row>
    <row r="498" spans="1:16" x14ac:dyDescent="0.3">
      <c r="A498" s="1">
        <v>51622</v>
      </c>
      <c r="B498" s="2">
        <v>14748</v>
      </c>
      <c r="C498" s="2">
        <v>5965</v>
      </c>
      <c r="D498" s="2">
        <v>17557</v>
      </c>
      <c r="E498" s="2">
        <v>183</v>
      </c>
      <c r="F498" s="2">
        <v>51631</v>
      </c>
      <c r="G498" s="3">
        <v>51622</v>
      </c>
      <c r="H498" s="2">
        <f>Table1[[#This Row],[marketing_spend]]/Table1[[#This Row],[new_customers]]</f>
        <v>32.595628415300546</v>
      </c>
      <c r="I498" s="2">
        <f>Table1[[#This Row],[revenue]]/Table1[[#This Row],[total_customers]]</f>
        <v>0.28564234665220506</v>
      </c>
      <c r="J498" s="2">
        <f>F497+Table1[[#This Row],[new_customers]]-Table1[[#This Row],[total_customers]]</f>
        <v>14</v>
      </c>
      <c r="K498" s="2">
        <f>Table1[[#This Row],[lost_customers]]/F497</f>
        <v>2.7204539271695618E-4</v>
      </c>
      <c r="L498" s="2">
        <f>1/Table1[[#This Row],[churn_rate]]</f>
        <v>3675.8571428571431</v>
      </c>
      <c r="M498" s="2">
        <f>Table1[[#This Row],[ARPU]]*Table1[[#This Row],[average_lifespan]]</f>
        <v>1049.9804602439842</v>
      </c>
      <c r="N498" s="2">
        <f>Table1[[#This Row],[marketing_spend]]+Table1[[#This Row],[operating_expenses]]-Table1[[#This Row],[revenue]]</f>
        <v>8774</v>
      </c>
      <c r="O498" s="2">
        <f>IF(Table1[[#This Row],[burn_rate]]&gt;0,100000/Table1[[#This Row],[burn_rate]],"0")</f>
        <v>11.397310234784591</v>
      </c>
      <c r="P498" s="2">
        <f>Table1[[#This Row],[LTV]]/Table1[[#This Row],[CAC]]</f>
        <v>32.212309174291555</v>
      </c>
    </row>
    <row r="499" spans="1:16" x14ac:dyDescent="0.3">
      <c r="A499" s="1">
        <v>51653</v>
      </c>
      <c r="B499" s="2">
        <v>19435</v>
      </c>
      <c r="C499" s="2">
        <v>3875</v>
      </c>
      <c r="D499" s="2">
        <v>17435</v>
      </c>
      <c r="E499" s="2">
        <v>87</v>
      </c>
      <c r="F499" s="2">
        <v>51697</v>
      </c>
      <c r="G499" s="3">
        <v>51653</v>
      </c>
      <c r="H499" s="2">
        <f>Table1[[#This Row],[marketing_spend]]/Table1[[#This Row],[new_customers]]</f>
        <v>44.540229885057471</v>
      </c>
      <c r="I499" s="2">
        <f>Table1[[#This Row],[revenue]]/Table1[[#This Row],[total_customers]]</f>
        <v>0.37594057682263959</v>
      </c>
      <c r="J499" s="2">
        <f>F498+Table1[[#This Row],[new_customers]]-Table1[[#This Row],[total_customers]]</f>
        <v>21</v>
      </c>
      <c r="K499" s="2">
        <f>Table1[[#This Row],[lost_customers]]/F498</f>
        <v>4.0673238945594702E-4</v>
      </c>
      <c r="L499" s="2">
        <f>1/Table1[[#This Row],[churn_rate]]</f>
        <v>2458.6190476190477</v>
      </c>
      <c r="M499" s="2">
        <f>Table1[[#This Row],[ARPU]]*Table1[[#This Row],[average_lifespan]]</f>
        <v>924.29466294903364</v>
      </c>
      <c r="N499" s="2">
        <f>Table1[[#This Row],[marketing_spend]]+Table1[[#This Row],[operating_expenses]]-Table1[[#This Row],[revenue]]</f>
        <v>1875</v>
      </c>
      <c r="O499" s="2">
        <f>IF(Table1[[#This Row],[burn_rate]]&gt;0,100000/Table1[[#This Row],[burn_rate]],"0")</f>
        <v>53.333333333333336</v>
      </c>
      <c r="P499" s="2">
        <f>Table1[[#This Row],[LTV]]/Table1[[#This Row],[CAC]]</f>
        <v>20.751905981049273</v>
      </c>
    </row>
    <row r="500" spans="1:16" x14ac:dyDescent="0.3">
      <c r="A500" s="1">
        <v>51683</v>
      </c>
      <c r="B500" s="2">
        <v>13709</v>
      </c>
      <c r="C500" s="2">
        <v>3763</v>
      </c>
      <c r="D500" s="2">
        <v>12998</v>
      </c>
      <c r="E500" s="2">
        <v>111</v>
      </c>
      <c r="F500" s="2">
        <v>51795</v>
      </c>
      <c r="G500" s="3">
        <v>51683</v>
      </c>
      <c r="H500" s="2">
        <f>Table1[[#This Row],[marketing_spend]]/Table1[[#This Row],[new_customers]]</f>
        <v>33.900900900900901</v>
      </c>
      <c r="I500" s="2">
        <f>Table1[[#This Row],[revenue]]/Table1[[#This Row],[total_customers]]</f>
        <v>0.26467805772757991</v>
      </c>
      <c r="J500" s="2">
        <f>F499+Table1[[#This Row],[new_customers]]-Table1[[#This Row],[total_customers]]</f>
        <v>13</v>
      </c>
      <c r="K500" s="2">
        <f>Table1[[#This Row],[lost_customers]]/F499</f>
        <v>2.5146526877768536E-4</v>
      </c>
      <c r="L500" s="2">
        <f>1/Table1[[#This Row],[churn_rate]]</f>
        <v>3976.6923076923076</v>
      </c>
      <c r="M500" s="2">
        <f>Table1[[#This Row],[ARPU]]*Table1[[#This Row],[average_lifespan]]</f>
        <v>1052.5431961802076</v>
      </c>
      <c r="N500" s="2">
        <f>Table1[[#This Row],[marketing_spend]]+Table1[[#This Row],[operating_expenses]]-Table1[[#This Row],[revenue]]</f>
        <v>3052</v>
      </c>
      <c r="O500" s="2">
        <f>IF(Table1[[#This Row],[burn_rate]]&gt;0,100000/Table1[[#This Row],[burn_rate]],"0")</f>
        <v>32.765399737876805</v>
      </c>
      <c r="P500" s="2">
        <f>Table1[[#This Row],[LTV]]/Table1[[#This Row],[CAC]]</f>
        <v>31.047646764816115</v>
      </c>
    </row>
    <row r="501" spans="1:16" x14ac:dyDescent="0.3">
      <c r="A501" s="1">
        <v>51714</v>
      </c>
      <c r="B501" s="2">
        <v>23116</v>
      </c>
      <c r="C501" s="2">
        <v>2520</v>
      </c>
      <c r="D501" s="2">
        <v>8162</v>
      </c>
      <c r="E501" s="2">
        <v>135</v>
      </c>
      <c r="F501" s="2">
        <v>51917</v>
      </c>
      <c r="G501" s="3">
        <v>51714</v>
      </c>
      <c r="H501" s="2">
        <f>Table1[[#This Row],[marketing_spend]]/Table1[[#This Row],[new_customers]]</f>
        <v>18.666666666666668</v>
      </c>
      <c r="I501" s="2">
        <f>Table1[[#This Row],[revenue]]/Table1[[#This Row],[total_customers]]</f>
        <v>0.44524914767802454</v>
      </c>
      <c r="J501" s="2">
        <f>F500+Table1[[#This Row],[new_customers]]-Table1[[#This Row],[total_customers]]</f>
        <v>13</v>
      </c>
      <c r="K501" s="2">
        <f>Table1[[#This Row],[lost_customers]]/F500</f>
        <v>2.5098947774881747E-4</v>
      </c>
      <c r="L501" s="2">
        <f>1/Table1[[#This Row],[churn_rate]]</f>
        <v>3984.2307692307691</v>
      </c>
      <c r="M501" s="2">
        <f>Table1[[#This Row],[ARPU]]*Table1[[#This Row],[average_lifespan]]</f>
        <v>1773.9753541525599</v>
      </c>
      <c r="N501" s="2">
        <f>Table1[[#This Row],[marketing_spend]]+Table1[[#This Row],[operating_expenses]]-Table1[[#This Row],[revenue]]</f>
        <v>-12434</v>
      </c>
      <c r="O501" s="2" t="str">
        <f>IF(Table1[[#This Row],[burn_rate]]&gt;0,100000/Table1[[#This Row],[burn_rate]],"0")</f>
        <v>0</v>
      </c>
      <c r="P501" s="2">
        <f>Table1[[#This Row],[LTV]]/Table1[[#This Row],[CAC]]</f>
        <v>95.03439397245856</v>
      </c>
    </row>
    <row r="502" spans="1:16" x14ac:dyDescent="0.3">
      <c r="A502" s="1">
        <v>51745</v>
      </c>
      <c r="B502" s="2">
        <v>19576</v>
      </c>
      <c r="C502" s="2">
        <v>3016</v>
      </c>
      <c r="D502" s="2">
        <v>9974</v>
      </c>
      <c r="E502" s="2">
        <v>127</v>
      </c>
      <c r="F502" s="2">
        <v>52017</v>
      </c>
      <c r="G502" s="3">
        <v>51745</v>
      </c>
      <c r="H502" s="2">
        <f>Table1[[#This Row],[marketing_spend]]/Table1[[#This Row],[new_customers]]</f>
        <v>23.748031496062993</v>
      </c>
      <c r="I502" s="2">
        <f>Table1[[#This Row],[revenue]]/Table1[[#This Row],[total_customers]]</f>
        <v>0.37633850471961089</v>
      </c>
      <c r="J502" s="2">
        <f>F501+Table1[[#This Row],[new_customers]]-Table1[[#This Row],[total_customers]]</f>
        <v>27</v>
      </c>
      <c r="K502" s="2">
        <f>Table1[[#This Row],[lost_customers]]/F501</f>
        <v>5.200608663828804E-4</v>
      </c>
      <c r="L502" s="2">
        <f>1/Table1[[#This Row],[churn_rate]]</f>
        <v>1922.8518518518517</v>
      </c>
      <c r="M502" s="2">
        <f>Table1[[#This Row],[ARPU]]*Table1[[#This Row],[average_lifespan]]</f>
        <v>723.64319072326066</v>
      </c>
      <c r="N502" s="2">
        <f>Table1[[#This Row],[marketing_spend]]+Table1[[#This Row],[operating_expenses]]-Table1[[#This Row],[revenue]]</f>
        <v>-6586</v>
      </c>
      <c r="O502" s="2" t="str">
        <f>IF(Table1[[#This Row],[burn_rate]]&gt;0,100000/Table1[[#This Row],[burn_rate]],"0")</f>
        <v>0</v>
      </c>
      <c r="P502" s="2">
        <f>Table1[[#This Row],[LTV]]/Table1[[#This Row],[CAC]]</f>
        <v>30.471712606715553</v>
      </c>
    </row>
    <row r="503" spans="1:16" x14ac:dyDescent="0.3">
      <c r="A503" s="1">
        <v>51775</v>
      </c>
      <c r="B503" s="2">
        <v>20150</v>
      </c>
      <c r="C503" s="2">
        <v>2116</v>
      </c>
      <c r="D503" s="2">
        <v>11291</v>
      </c>
      <c r="E503" s="2">
        <v>95</v>
      </c>
      <c r="F503" s="2">
        <v>52085</v>
      </c>
      <c r="G503" s="3">
        <v>51775</v>
      </c>
      <c r="H503" s="2">
        <f>Table1[[#This Row],[marketing_spend]]/Table1[[#This Row],[new_customers]]</f>
        <v>22.273684210526316</v>
      </c>
      <c r="I503" s="2">
        <f>Table1[[#This Row],[revenue]]/Table1[[#This Row],[total_customers]]</f>
        <v>0.38686762023615245</v>
      </c>
      <c r="J503" s="2">
        <f>F502+Table1[[#This Row],[new_customers]]-Table1[[#This Row],[total_customers]]</f>
        <v>27</v>
      </c>
      <c r="K503" s="2">
        <f>Table1[[#This Row],[lost_customers]]/F502</f>
        <v>5.1906107618663125E-4</v>
      </c>
      <c r="L503" s="2">
        <f>1/Table1[[#This Row],[churn_rate]]</f>
        <v>1926.5555555555557</v>
      </c>
      <c r="M503" s="2">
        <f>Table1[[#This Row],[ARPU]]*Table1[[#This Row],[average_lifespan]]</f>
        <v>745.32196303051637</v>
      </c>
      <c r="N503" s="2">
        <f>Table1[[#This Row],[marketing_spend]]+Table1[[#This Row],[operating_expenses]]-Table1[[#This Row],[revenue]]</f>
        <v>-6743</v>
      </c>
      <c r="O503" s="2" t="str">
        <f>IF(Table1[[#This Row],[burn_rate]]&gt;0,100000/Table1[[#This Row],[burn_rate]],"0")</f>
        <v>0</v>
      </c>
      <c r="P503" s="2">
        <f>Table1[[#This Row],[LTV]]/Table1[[#This Row],[CAC]]</f>
        <v>33.461997395037358</v>
      </c>
    </row>
    <row r="504" spans="1:16" x14ac:dyDescent="0.3">
      <c r="A504" s="1">
        <v>51806</v>
      </c>
      <c r="B504" s="2">
        <v>29456</v>
      </c>
      <c r="C504" s="2">
        <v>4433</v>
      </c>
      <c r="D504" s="2">
        <v>16461</v>
      </c>
      <c r="E504" s="2">
        <v>190</v>
      </c>
      <c r="F504" s="2">
        <v>52249</v>
      </c>
      <c r="G504" s="3">
        <v>51806</v>
      </c>
      <c r="H504" s="2">
        <f>Table1[[#This Row],[marketing_spend]]/Table1[[#This Row],[new_customers]]</f>
        <v>23.331578947368421</v>
      </c>
      <c r="I504" s="2">
        <f>Table1[[#This Row],[revenue]]/Table1[[#This Row],[total_customers]]</f>
        <v>0.56376198587532778</v>
      </c>
      <c r="J504" s="2">
        <f>F503+Table1[[#This Row],[new_customers]]-Table1[[#This Row],[total_customers]]</f>
        <v>26</v>
      </c>
      <c r="K504" s="2">
        <f>Table1[[#This Row],[lost_customers]]/F503</f>
        <v>4.991840261111644E-4</v>
      </c>
      <c r="L504" s="2">
        <f>1/Table1[[#This Row],[churn_rate]]</f>
        <v>2003.2692307692309</v>
      </c>
      <c r="M504" s="2">
        <f>Table1[[#This Row],[ARPU]]*Table1[[#This Row],[average_lifespan]]</f>
        <v>1129.3670397814019</v>
      </c>
      <c r="N504" s="2">
        <f>Table1[[#This Row],[marketing_spend]]+Table1[[#This Row],[operating_expenses]]-Table1[[#This Row],[revenue]]</f>
        <v>-8562</v>
      </c>
      <c r="O504" s="2" t="str">
        <f>IF(Table1[[#This Row],[burn_rate]]&gt;0,100000/Table1[[#This Row],[burn_rate]],"0")</f>
        <v>0</v>
      </c>
      <c r="P504" s="2">
        <f>Table1[[#This Row],[LTV]]/Table1[[#This Row],[CAC]]</f>
        <v>48.405084042063244</v>
      </c>
    </row>
    <row r="505" spans="1:16" x14ac:dyDescent="0.3">
      <c r="A505" s="1">
        <v>51836</v>
      </c>
      <c r="B505" s="2">
        <v>16530</v>
      </c>
      <c r="C505" s="2">
        <v>2583</v>
      </c>
      <c r="D505" s="2">
        <v>8631</v>
      </c>
      <c r="E505" s="2">
        <v>52</v>
      </c>
      <c r="F505" s="2">
        <v>52281</v>
      </c>
      <c r="G505" s="3">
        <v>51836</v>
      </c>
      <c r="H505" s="2">
        <f>Table1[[#This Row],[marketing_spend]]/Table1[[#This Row],[new_customers]]</f>
        <v>49.67307692307692</v>
      </c>
      <c r="I505" s="2">
        <f>Table1[[#This Row],[revenue]]/Table1[[#This Row],[total_customers]]</f>
        <v>0.31617604866012511</v>
      </c>
      <c r="J505" s="2">
        <f>F504+Table1[[#This Row],[new_customers]]-Table1[[#This Row],[total_customers]]</f>
        <v>20</v>
      </c>
      <c r="K505" s="2">
        <f>Table1[[#This Row],[lost_customers]]/F504</f>
        <v>3.8278244559704491E-4</v>
      </c>
      <c r="L505" s="2">
        <f>1/Table1[[#This Row],[churn_rate]]</f>
        <v>2612.4500000000003</v>
      </c>
      <c r="M505" s="2">
        <f>Table1[[#This Row],[ARPU]]*Table1[[#This Row],[average_lifespan]]</f>
        <v>825.99411832214389</v>
      </c>
      <c r="N505" s="2">
        <f>Table1[[#This Row],[marketing_spend]]+Table1[[#This Row],[operating_expenses]]-Table1[[#This Row],[revenue]]</f>
        <v>-5316</v>
      </c>
      <c r="O505" s="2" t="str">
        <f>IF(Table1[[#This Row],[burn_rate]]&gt;0,100000/Table1[[#This Row],[burn_rate]],"0")</f>
        <v>0</v>
      </c>
      <c r="P505" s="2">
        <f>Table1[[#This Row],[LTV]]/Table1[[#This Row],[CAC]]</f>
        <v>16.628607879501157</v>
      </c>
    </row>
    <row r="506" spans="1:16" x14ac:dyDescent="0.3">
      <c r="A506" s="1">
        <v>51867</v>
      </c>
      <c r="B506" s="2">
        <v>20188</v>
      </c>
      <c r="C506" s="2">
        <v>2394</v>
      </c>
      <c r="D506" s="2">
        <v>8905</v>
      </c>
      <c r="E506" s="2">
        <v>55</v>
      </c>
      <c r="F506" s="2">
        <v>52323</v>
      </c>
      <c r="G506" s="3">
        <v>51867</v>
      </c>
      <c r="H506" s="2">
        <f>Table1[[#This Row],[marketing_spend]]/Table1[[#This Row],[new_customers]]</f>
        <v>43.527272727272724</v>
      </c>
      <c r="I506" s="2">
        <f>Table1[[#This Row],[revenue]]/Table1[[#This Row],[total_customers]]</f>
        <v>0.38583414559562718</v>
      </c>
      <c r="J506" s="2">
        <f>F505+Table1[[#This Row],[new_customers]]-Table1[[#This Row],[total_customers]]</f>
        <v>13</v>
      </c>
      <c r="K506" s="2">
        <f>Table1[[#This Row],[lost_customers]]/F505</f>
        <v>2.4865629961171363E-4</v>
      </c>
      <c r="L506" s="2">
        <f>1/Table1[[#This Row],[churn_rate]]</f>
        <v>4021.6153846153848</v>
      </c>
      <c r="M506" s="2">
        <f>Table1[[#This Row],[ARPU]]*Table1[[#This Row],[average_lifespan]]</f>
        <v>1551.6765358373066</v>
      </c>
      <c r="N506" s="2">
        <f>Table1[[#This Row],[marketing_spend]]+Table1[[#This Row],[operating_expenses]]-Table1[[#This Row],[revenue]]</f>
        <v>-8889</v>
      </c>
      <c r="O506" s="2" t="str">
        <f>IF(Table1[[#This Row],[burn_rate]]&gt;0,100000/Table1[[#This Row],[burn_rate]],"0")</f>
        <v>0</v>
      </c>
      <c r="P506" s="2">
        <f>Table1[[#This Row],[LTV]]/Table1[[#This Row],[CAC]]</f>
        <v>35.648374883480315</v>
      </c>
    </row>
    <row r="507" spans="1:16" x14ac:dyDescent="0.3">
      <c r="A507" s="1">
        <v>51898</v>
      </c>
      <c r="B507" s="2">
        <v>24683</v>
      </c>
      <c r="C507" s="2">
        <v>5788</v>
      </c>
      <c r="D507" s="2">
        <v>19663</v>
      </c>
      <c r="E507" s="2">
        <v>142</v>
      </c>
      <c r="F507" s="2">
        <v>52448</v>
      </c>
      <c r="G507" s="3">
        <v>51898</v>
      </c>
      <c r="H507" s="2">
        <f>Table1[[#This Row],[marketing_spend]]/Table1[[#This Row],[new_customers]]</f>
        <v>40.760563380281688</v>
      </c>
      <c r="I507" s="2">
        <f>Table1[[#This Row],[revenue]]/Table1[[#This Row],[total_customers]]</f>
        <v>0.47061851738865162</v>
      </c>
      <c r="J507" s="2">
        <f>F506+Table1[[#This Row],[new_customers]]-Table1[[#This Row],[total_customers]]</f>
        <v>17</v>
      </c>
      <c r="K507" s="2">
        <f>Table1[[#This Row],[lost_customers]]/F506</f>
        <v>3.2490491753148709E-4</v>
      </c>
      <c r="L507" s="2">
        <f>1/Table1[[#This Row],[churn_rate]]</f>
        <v>3077.8235294117649</v>
      </c>
      <c r="M507" s="2">
        <f>Table1[[#This Row],[ARPU]]*Table1[[#This Row],[average_lifespan]]</f>
        <v>1448.4807461956718</v>
      </c>
      <c r="N507" s="2">
        <f>Table1[[#This Row],[marketing_spend]]+Table1[[#This Row],[operating_expenses]]-Table1[[#This Row],[revenue]]</f>
        <v>768</v>
      </c>
      <c r="O507" s="2">
        <f>IF(Table1[[#This Row],[burn_rate]]&gt;0,100000/Table1[[#This Row],[burn_rate]],"0")</f>
        <v>130.20833333333334</v>
      </c>
      <c r="P507" s="2">
        <f>Table1[[#This Row],[LTV]]/Table1[[#This Row],[CAC]]</f>
        <v>35.536327912886215</v>
      </c>
    </row>
    <row r="508" spans="1:16" x14ac:dyDescent="0.3">
      <c r="A508" s="1">
        <v>51926</v>
      </c>
      <c r="B508" s="2">
        <v>10504</v>
      </c>
      <c r="C508" s="2">
        <v>4768</v>
      </c>
      <c r="D508" s="2">
        <v>19445</v>
      </c>
      <c r="E508" s="2">
        <v>57</v>
      </c>
      <c r="F508" s="2">
        <v>52492</v>
      </c>
      <c r="G508" s="3">
        <v>51926</v>
      </c>
      <c r="H508" s="2">
        <f>Table1[[#This Row],[marketing_spend]]/Table1[[#This Row],[new_customers]]</f>
        <v>83.649122807017548</v>
      </c>
      <c r="I508" s="2">
        <f>Table1[[#This Row],[revenue]]/Table1[[#This Row],[total_customers]]</f>
        <v>0.20010668292311209</v>
      </c>
      <c r="J508" s="2">
        <f>F507+Table1[[#This Row],[new_customers]]-Table1[[#This Row],[total_customers]]</f>
        <v>13</v>
      </c>
      <c r="K508" s="2">
        <f>Table1[[#This Row],[lost_customers]]/F507</f>
        <v>2.4786455155582671E-4</v>
      </c>
      <c r="L508" s="2">
        <f>1/Table1[[#This Row],[churn_rate]]</f>
        <v>4034.4615384615386</v>
      </c>
      <c r="M508" s="2">
        <f>Table1[[#This Row],[ARPU]]*Table1[[#This Row],[average_lifespan]]</f>
        <v>807.32271584241414</v>
      </c>
      <c r="N508" s="2">
        <f>Table1[[#This Row],[marketing_spend]]+Table1[[#This Row],[operating_expenses]]-Table1[[#This Row],[revenue]]</f>
        <v>13709</v>
      </c>
      <c r="O508" s="2">
        <f>IF(Table1[[#This Row],[burn_rate]]&gt;0,100000/Table1[[#This Row],[burn_rate]],"0")</f>
        <v>7.2944780800933691</v>
      </c>
      <c r="P508" s="2">
        <f>Table1[[#This Row],[LTV]]/Table1[[#This Row],[CAC]]</f>
        <v>9.6512992455993292</v>
      </c>
    </row>
    <row r="509" spans="1:16" x14ac:dyDescent="0.3">
      <c r="A509" s="1">
        <v>51957</v>
      </c>
      <c r="B509" s="2">
        <v>11214</v>
      </c>
      <c r="C509" s="2">
        <v>6167</v>
      </c>
      <c r="D509" s="2">
        <v>10014</v>
      </c>
      <c r="E509" s="2">
        <v>157</v>
      </c>
      <c r="F509" s="2">
        <v>52637</v>
      </c>
      <c r="G509" s="3">
        <v>51957</v>
      </c>
      <c r="H509" s="2">
        <f>Table1[[#This Row],[marketing_spend]]/Table1[[#This Row],[new_customers]]</f>
        <v>39.280254777070063</v>
      </c>
      <c r="I509" s="2">
        <f>Table1[[#This Row],[revenue]]/Table1[[#This Row],[total_customers]]</f>
        <v>0.21304405646218438</v>
      </c>
      <c r="J509" s="2">
        <f>F508+Table1[[#This Row],[new_customers]]-Table1[[#This Row],[total_customers]]</f>
        <v>12</v>
      </c>
      <c r="K509" s="2">
        <f>Table1[[#This Row],[lost_customers]]/F508</f>
        <v>2.2860626381162843E-4</v>
      </c>
      <c r="L509" s="2">
        <f>1/Table1[[#This Row],[churn_rate]]</f>
        <v>4374.3333333333339</v>
      </c>
      <c r="M509" s="2">
        <f>Table1[[#This Row],[ARPU]]*Table1[[#This Row],[average_lifespan]]</f>
        <v>931.92571765108198</v>
      </c>
      <c r="N509" s="2">
        <f>Table1[[#This Row],[marketing_spend]]+Table1[[#This Row],[operating_expenses]]-Table1[[#This Row],[revenue]]</f>
        <v>4967</v>
      </c>
      <c r="O509" s="2">
        <f>IF(Table1[[#This Row],[burn_rate]]&gt;0,100000/Table1[[#This Row],[burn_rate]],"0")</f>
        <v>20.132876988121602</v>
      </c>
      <c r="P509" s="2">
        <f>Table1[[#This Row],[LTV]]/Table1[[#This Row],[CAC]]</f>
        <v>23.725042593030626</v>
      </c>
    </row>
    <row r="510" spans="1:16" x14ac:dyDescent="0.3">
      <c r="A510" s="1">
        <v>51987</v>
      </c>
      <c r="B510" s="2">
        <v>11531</v>
      </c>
      <c r="C510" s="2">
        <v>5860</v>
      </c>
      <c r="D510" s="2">
        <v>17833</v>
      </c>
      <c r="E510" s="2">
        <v>124</v>
      </c>
      <c r="F510" s="2">
        <v>52749</v>
      </c>
      <c r="G510" s="3">
        <v>51987</v>
      </c>
      <c r="H510" s="2">
        <f>Table1[[#This Row],[marketing_spend]]/Table1[[#This Row],[new_customers]]</f>
        <v>47.258064516129032</v>
      </c>
      <c r="I510" s="2">
        <f>Table1[[#This Row],[revenue]]/Table1[[#This Row],[total_customers]]</f>
        <v>0.21860130049858764</v>
      </c>
      <c r="J510" s="2">
        <f>F509+Table1[[#This Row],[new_customers]]-Table1[[#This Row],[total_customers]]</f>
        <v>12</v>
      </c>
      <c r="K510" s="2">
        <f>Table1[[#This Row],[lost_customers]]/F509</f>
        <v>2.2797651841860287E-4</v>
      </c>
      <c r="L510" s="2">
        <f>1/Table1[[#This Row],[churn_rate]]</f>
        <v>4386.416666666667</v>
      </c>
      <c r="M510" s="2">
        <f>Table1[[#This Row],[ARPU]]*Table1[[#This Row],[average_lifespan]]</f>
        <v>958.87638786201319</v>
      </c>
      <c r="N510" s="2">
        <f>Table1[[#This Row],[marketing_spend]]+Table1[[#This Row],[operating_expenses]]-Table1[[#This Row],[revenue]]</f>
        <v>12162</v>
      </c>
      <c r="O510" s="2">
        <f>IF(Table1[[#This Row],[burn_rate]]&gt;0,100000/Table1[[#This Row],[burn_rate]],"0")</f>
        <v>8.2223318533135998</v>
      </c>
      <c r="P510" s="2">
        <f>Table1[[#This Row],[LTV]]/Table1[[#This Row],[CAC]]</f>
        <v>20.290217081039188</v>
      </c>
    </row>
    <row r="511" spans="1:16" x14ac:dyDescent="0.3">
      <c r="A511" s="1">
        <v>52018</v>
      </c>
      <c r="B511" s="2">
        <v>10823</v>
      </c>
      <c r="C511" s="2">
        <v>2273</v>
      </c>
      <c r="D511" s="2">
        <v>15896</v>
      </c>
      <c r="E511" s="2">
        <v>126</v>
      </c>
      <c r="F511" s="2">
        <v>52857</v>
      </c>
      <c r="G511" s="3">
        <v>52018</v>
      </c>
      <c r="H511" s="2">
        <f>Table1[[#This Row],[marketing_spend]]/Table1[[#This Row],[new_customers]]</f>
        <v>18.039682539682541</v>
      </c>
      <c r="I511" s="2">
        <f>Table1[[#This Row],[revenue]]/Table1[[#This Row],[total_customers]]</f>
        <v>0.20476001286489964</v>
      </c>
      <c r="J511" s="2">
        <f>F510+Table1[[#This Row],[new_customers]]-Table1[[#This Row],[total_customers]]</f>
        <v>18</v>
      </c>
      <c r="K511" s="2">
        <f>Table1[[#This Row],[lost_customers]]/F510</f>
        <v>3.4123869646817952E-4</v>
      </c>
      <c r="L511" s="2">
        <f>1/Table1[[#This Row],[churn_rate]]</f>
        <v>2930.5</v>
      </c>
      <c r="M511" s="2">
        <f>Table1[[#This Row],[ARPU]]*Table1[[#This Row],[average_lifespan]]</f>
        <v>600.04921770058843</v>
      </c>
      <c r="N511" s="2">
        <f>Table1[[#This Row],[marketing_spend]]+Table1[[#This Row],[operating_expenses]]-Table1[[#This Row],[revenue]]</f>
        <v>7346</v>
      </c>
      <c r="O511" s="2">
        <f>IF(Table1[[#This Row],[burn_rate]]&gt;0,100000/Table1[[#This Row],[burn_rate]],"0")</f>
        <v>13.61285053090117</v>
      </c>
      <c r="P511" s="2">
        <f>Table1[[#This Row],[LTV]]/Table1[[#This Row],[CAC]]</f>
        <v>33.262737100868513</v>
      </c>
    </row>
    <row r="512" spans="1:16" x14ac:dyDescent="0.3">
      <c r="A512" s="1">
        <v>52048</v>
      </c>
      <c r="B512" s="2">
        <v>27312</v>
      </c>
      <c r="C512" s="2">
        <v>4013</v>
      </c>
      <c r="D512" s="2">
        <v>8204</v>
      </c>
      <c r="E512" s="2">
        <v>99</v>
      </c>
      <c r="F512" s="2">
        <v>52932</v>
      </c>
      <c r="G512" s="3">
        <v>52048</v>
      </c>
      <c r="H512" s="2">
        <f>Table1[[#This Row],[marketing_spend]]/Table1[[#This Row],[new_customers]]</f>
        <v>40.535353535353536</v>
      </c>
      <c r="I512" s="2">
        <f>Table1[[#This Row],[revenue]]/Table1[[#This Row],[total_customers]]</f>
        <v>0.51598277034686013</v>
      </c>
      <c r="J512" s="2">
        <f>F511+Table1[[#This Row],[new_customers]]-Table1[[#This Row],[total_customers]]</f>
        <v>24</v>
      </c>
      <c r="K512" s="2">
        <f>Table1[[#This Row],[lost_customers]]/F511</f>
        <v>4.5405528123048983E-4</v>
      </c>
      <c r="L512" s="2">
        <f>1/Table1[[#This Row],[churn_rate]]</f>
        <v>2202.375</v>
      </c>
      <c r="M512" s="2">
        <f>Table1[[#This Row],[ARPU]]*Table1[[#This Row],[average_lifespan]]</f>
        <v>1136.3875538426662</v>
      </c>
      <c r="N512" s="2">
        <f>Table1[[#This Row],[marketing_spend]]+Table1[[#This Row],[operating_expenses]]-Table1[[#This Row],[revenue]]</f>
        <v>-15095</v>
      </c>
      <c r="O512" s="2" t="str">
        <f>IF(Table1[[#This Row],[burn_rate]]&gt;0,100000/Table1[[#This Row],[burn_rate]],"0")</f>
        <v>0</v>
      </c>
      <c r="P512" s="2">
        <f>Table1[[#This Row],[LTV]]/Table1[[#This Row],[CAC]]</f>
        <v>28.03447989793769</v>
      </c>
    </row>
    <row r="513" spans="1:16" x14ac:dyDescent="0.3">
      <c r="A513" s="1">
        <v>52079</v>
      </c>
      <c r="B513" s="2">
        <v>15029</v>
      </c>
      <c r="C513" s="2">
        <v>6433</v>
      </c>
      <c r="D513" s="2">
        <v>8581</v>
      </c>
      <c r="E513" s="2">
        <v>60</v>
      </c>
      <c r="F513" s="2">
        <v>52965</v>
      </c>
      <c r="G513" s="3">
        <v>52079</v>
      </c>
      <c r="H513" s="2">
        <f>Table1[[#This Row],[marketing_spend]]/Table1[[#This Row],[new_customers]]</f>
        <v>107.21666666666667</v>
      </c>
      <c r="I513" s="2">
        <f>Table1[[#This Row],[revenue]]/Table1[[#This Row],[total_customers]]</f>
        <v>0.2837534220711791</v>
      </c>
      <c r="J513" s="2">
        <f>F512+Table1[[#This Row],[new_customers]]-Table1[[#This Row],[total_customers]]</f>
        <v>27</v>
      </c>
      <c r="K513" s="2">
        <f>Table1[[#This Row],[lost_customers]]/F512</f>
        <v>5.1008841532532308E-4</v>
      </c>
      <c r="L513" s="2">
        <f>1/Table1[[#This Row],[churn_rate]]</f>
        <v>1960.4444444444443</v>
      </c>
      <c r="M513" s="2">
        <f>Table1[[#This Row],[ARPU]]*Table1[[#This Row],[average_lifespan]]</f>
        <v>556.28281989154266</v>
      </c>
      <c r="N513" s="2">
        <f>Table1[[#This Row],[marketing_spend]]+Table1[[#This Row],[operating_expenses]]-Table1[[#This Row],[revenue]]</f>
        <v>-15</v>
      </c>
      <c r="O513" s="2" t="str">
        <f>IF(Table1[[#This Row],[burn_rate]]&gt;0,100000/Table1[[#This Row],[burn_rate]],"0")</f>
        <v>0</v>
      </c>
      <c r="P513" s="2">
        <f>Table1[[#This Row],[LTV]]/Table1[[#This Row],[CAC]]</f>
        <v>5.1883987554006774</v>
      </c>
    </row>
    <row r="514" spans="1:16" x14ac:dyDescent="0.3">
      <c r="A514" s="1">
        <v>52110</v>
      </c>
      <c r="B514" s="2">
        <v>23428</v>
      </c>
      <c r="C514" s="2">
        <v>3389</v>
      </c>
      <c r="D514" s="2">
        <v>13675</v>
      </c>
      <c r="E514" s="2">
        <v>144</v>
      </c>
      <c r="F514" s="2">
        <v>53083</v>
      </c>
      <c r="G514" s="3">
        <v>52110</v>
      </c>
      <c r="H514" s="2">
        <f>Table1[[#This Row],[marketing_spend]]/Table1[[#This Row],[new_customers]]</f>
        <v>23.534722222222221</v>
      </c>
      <c r="I514" s="2">
        <f>Table1[[#This Row],[revenue]]/Table1[[#This Row],[total_customers]]</f>
        <v>0.44134657046512066</v>
      </c>
      <c r="J514" s="2">
        <f>F513+Table1[[#This Row],[new_customers]]-Table1[[#This Row],[total_customers]]</f>
        <v>26</v>
      </c>
      <c r="K514" s="2">
        <f>Table1[[#This Row],[lost_customers]]/F513</f>
        <v>4.9089021051637875E-4</v>
      </c>
      <c r="L514" s="2">
        <f>1/Table1[[#This Row],[churn_rate]]</f>
        <v>2037.1153846153845</v>
      </c>
      <c r="M514" s="2">
        <f>Table1[[#This Row],[ARPU]]*Table1[[#This Row],[average_lifespan]]</f>
        <v>899.07388864173515</v>
      </c>
      <c r="N514" s="2">
        <f>Table1[[#This Row],[marketing_spend]]+Table1[[#This Row],[operating_expenses]]-Table1[[#This Row],[revenue]]</f>
        <v>-6364</v>
      </c>
      <c r="O514" s="2" t="str">
        <f>IF(Table1[[#This Row],[burn_rate]]&gt;0,100000/Table1[[#This Row],[burn_rate]],"0")</f>
        <v>0</v>
      </c>
      <c r="P514" s="2">
        <f>Table1[[#This Row],[LTV]]/Table1[[#This Row],[CAC]]</f>
        <v>38.202018283980486</v>
      </c>
    </row>
    <row r="515" spans="1:16" x14ac:dyDescent="0.3">
      <c r="A515" s="1">
        <v>52140</v>
      </c>
      <c r="B515" s="2">
        <v>26517</v>
      </c>
      <c r="C515" s="2">
        <v>5566</v>
      </c>
      <c r="D515" s="2">
        <v>17032</v>
      </c>
      <c r="E515" s="2">
        <v>119</v>
      </c>
      <c r="F515" s="2">
        <v>53189</v>
      </c>
      <c r="G515" s="3">
        <v>52140</v>
      </c>
      <c r="H515" s="2">
        <f>Table1[[#This Row],[marketing_spend]]/Table1[[#This Row],[new_customers]]</f>
        <v>46.773109243697476</v>
      </c>
      <c r="I515" s="2">
        <f>Table1[[#This Row],[revenue]]/Table1[[#This Row],[total_customers]]</f>
        <v>0.49854293180920867</v>
      </c>
      <c r="J515" s="2">
        <f>F514+Table1[[#This Row],[new_customers]]-Table1[[#This Row],[total_customers]]</f>
        <v>13</v>
      </c>
      <c r="K515" s="2">
        <f>Table1[[#This Row],[lost_customers]]/F514</f>
        <v>2.4489949701410996E-4</v>
      </c>
      <c r="L515" s="2">
        <f>1/Table1[[#This Row],[churn_rate]]</f>
        <v>4083.3076923076924</v>
      </c>
      <c r="M515" s="2">
        <f>Table1[[#This Row],[ARPU]]*Table1[[#This Row],[average_lifespan]]</f>
        <v>2035.704188402171</v>
      </c>
      <c r="N515" s="2">
        <f>Table1[[#This Row],[marketing_spend]]+Table1[[#This Row],[operating_expenses]]-Table1[[#This Row],[revenue]]</f>
        <v>-3919</v>
      </c>
      <c r="O515" s="2" t="str">
        <f>IF(Table1[[#This Row],[burn_rate]]&gt;0,100000/Table1[[#This Row],[burn_rate]],"0")</f>
        <v>0</v>
      </c>
      <c r="P515" s="2">
        <f>Table1[[#This Row],[LTV]]/Table1[[#This Row],[CAC]]</f>
        <v>43.522960549740993</v>
      </c>
    </row>
    <row r="516" spans="1:16" x14ac:dyDescent="0.3">
      <c r="A516" s="1">
        <v>52171</v>
      </c>
      <c r="B516" s="2">
        <v>12105</v>
      </c>
      <c r="C516" s="2">
        <v>6702</v>
      </c>
      <c r="D516" s="2">
        <v>13347</v>
      </c>
      <c r="E516" s="2">
        <v>65</v>
      </c>
      <c r="F516" s="2">
        <v>53239</v>
      </c>
      <c r="G516" s="3">
        <v>52171</v>
      </c>
      <c r="H516" s="2">
        <f>Table1[[#This Row],[marketing_spend]]/Table1[[#This Row],[new_customers]]</f>
        <v>103.1076923076923</v>
      </c>
      <c r="I516" s="2">
        <f>Table1[[#This Row],[revenue]]/Table1[[#This Row],[total_customers]]</f>
        <v>0.22737091230113263</v>
      </c>
      <c r="J516" s="2">
        <f>F515+Table1[[#This Row],[new_customers]]-Table1[[#This Row],[total_customers]]</f>
        <v>15</v>
      </c>
      <c r="K516" s="2">
        <f>Table1[[#This Row],[lost_customers]]/F515</f>
        <v>2.8201319821767661E-4</v>
      </c>
      <c r="L516" s="2">
        <f>1/Table1[[#This Row],[churn_rate]]</f>
        <v>3545.9333333333329</v>
      </c>
      <c r="M516" s="2">
        <f>Table1[[#This Row],[ARPU]]*Table1[[#This Row],[average_lifespan]]</f>
        <v>806.24209695899617</v>
      </c>
      <c r="N516" s="2">
        <f>Table1[[#This Row],[marketing_spend]]+Table1[[#This Row],[operating_expenses]]-Table1[[#This Row],[revenue]]</f>
        <v>7944</v>
      </c>
      <c r="O516" s="2">
        <f>IF(Table1[[#This Row],[burn_rate]]&gt;0,100000/Table1[[#This Row],[burn_rate]],"0")</f>
        <v>12.588116817724069</v>
      </c>
      <c r="P516" s="2">
        <f>Table1[[#This Row],[LTV]]/Table1[[#This Row],[CAC]]</f>
        <v>7.8194175324283428</v>
      </c>
    </row>
    <row r="517" spans="1:16" x14ac:dyDescent="0.3">
      <c r="A517" s="1">
        <v>52201</v>
      </c>
      <c r="B517" s="2">
        <v>13627</v>
      </c>
      <c r="C517" s="2">
        <v>2165</v>
      </c>
      <c r="D517" s="2">
        <v>17911</v>
      </c>
      <c r="E517" s="2">
        <v>117</v>
      </c>
      <c r="F517" s="2">
        <v>53336</v>
      </c>
      <c r="G517" s="3">
        <v>52201</v>
      </c>
      <c r="H517" s="2">
        <f>Table1[[#This Row],[marketing_spend]]/Table1[[#This Row],[new_customers]]</f>
        <v>18.504273504273506</v>
      </c>
      <c r="I517" s="2">
        <f>Table1[[#This Row],[revenue]]/Table1[[#This Row],[total_customers]]</f>
        <v>0.25549347532623368</v>
      </c>
      <c r="J517" s="2">
        <f>F516+Table1[[#This Row],[new_customers]]-Table1[[#This Row],[total_customers]]</f>
        <v>20</v>
      </c>
      <c r="K517" s="2">
        <f>Table1[[#This Row],[lost_customers]]/F516</f>
        <v>3.7566445650744757E-4</v>
      </c>
      <c r="L517" s="2">
        <f>1/Table1[[#This Row],[churn_rate]]</f>
        <v>2661.95</v>
      </c>
      <c r="M517" s="2">
        <f>Table1[[#This Row],[ARPU]]*Table1[[#This Row],[average_lifespan]]</f>
        <v>680.11085664466771</v>
      </c>
      <c r="N517" s="2">
        <f>Table1[[#This Row],[marketing_spend]]+Table1[[#This Row],[operating_expenses]]-Table1[[#This Row],[revenue]]</f>
        <v>6449</v>
      </c>
      <c r="O517" s="2">
        <f>IF(Table1[[#This Row],[burn_rate]]&gt;0,100000/Table1[[#This Row],[burn_rate]],"0")</f>
        <v>15.506280043417584</v>
      </c>
      <c r="P517" s="2">
        <f>Table1[[#This Row],[LTV]]/Table1[[#This Row],[CAC]]</f>
        <v>36.754258765554788</v>
      </c>
    </row>
    <row r="518" spans="1:16" x14ac:dyDescent="0.3">
      <c r="A518" s="1">
        <v>52232</v>
      </c>
      <c r="B518" s="2">
        <v>22972</v>
      </c>
      <c r="C518" s="2">
        <v>3567</v>
      </c>
      <c r="D518" s="2">
        <v>10643</v>
      </c>
      <c r="E518" s="2">
        <v>148</v>
      </c>
      <c r="F518" s="2">
        <v>53474</v>
      </c>
      <c r="G518" s="3">
        <v>52232</v>
      </c>
      <c r="H518" s="2">
        <f>Table1[[#This Row],[marketing_spend]]/Table1[[#This Row],[new_customers]]</f>
        <v>24.101351351351351</v>
      </c>
      <c r="I518" s="2">
        <f>Table1[[#This Row],[revenue]]/Table1[[#This Row],[total_customers]]</f>
        <v>0.42959195122863447</v>
      </c>
      <c r="J518" s="2">
        <f>F517+Table1[[#This Row],[new_customers]]-Table1[[#This Row],[total_customers]]</f>
        <v>10</v>
      </c>
      <c r="K518" s="2">
        <f>Table1[[#This Row],[lost_customers]]/F517</f>
        <v>1.8749062546872657E-4</v>
      </c>
      <c r="L518" s="2">
        <f>1/Table1[[#This Row],[churn_rate]]</f>
        <v>5333.5999999999995</v>
      </c>
      <c r="M518" s="2">
        <f>Table1[[#This Row],[ARPU]]*Table1[[#This Row],[average_lifespan]]</f>
        <v>2291.2716310730448</v>
      </c>
      <c r="N518" s="2">
        <f>Table1[[#This Row],[marketing_spend]]+Table1[[#This Row],[operating_expenses]]-Table1[[#This Row],[revenue]]</f>
        <v>-8762</v>
      </c>
      <c r="O518" s="2" t="str">
        <f>IF(Table1[[#This Row],[burn_rate]]&gt;0,100000/Table1[[#This Row],[burn_rate]],"0")</f>
        <v>0</v>
      </c>
      <c r="P518" s="2">
        <f>Table1[[#This Row],[LTV]]/Table1[[#This Row],[CAC]]</f>
        <v>95.068180936027645</v>
      </c>
    </row>
    <row r="519" spans="1:16" x14ac:dyDescent="0.3">
      <c r="A519" s="1">
        <v>52263</v>
      </c>
      <c r="B519" s="2">
        <v>11852</v>
      </c>
      <c r="C519" s="2">
        <v>2728</v>
      </c>
      <c r="D519" s="2">
        <v>16017</v>
      </c>
      <c r="E519" s="2">
        <v>97</v>
      </c>
      <c r="F519" s="2">
        <v>53546</v>
      </c>
      <c r="G519" s="3">
        <v>52263</v>
      </c>
      <c r="H519" s="2">
        <f>Table1[[#This Row],[marketing_spend]]/Table1[[#This Row],[new_customers]]</f>
        <v>28.123711340206185</v>
      </c>
      <c r="I519" s="2">
        <f>Table1[[#This Row],[revenue]]/Table1[[#This Row],[total_customers]]</f>
        <v>0.22134239719120008</v>
      </c>
      <c r="J519" s="2">
        <f>F518+Table1[[#This Row],[new_customers]]-Table1[[#This Row],[total_customers]]</f>
        <v>25</v>
      </c>
      <c r="K519" s="2">
        <f>Table1[[#This Row],[lost_customers]]/F518</f>
        <v>4.675169241126529E-4</v>
      </c>
      <c r="L519" s="2">
        <f>1/Table1[[#This Row],[churn_rate]]</f>
        <v>2138.96</v>
      </c>
      <c r="M519" s="2">
        <f>Table1[[#This Row],[ARPU]]*Table1[[#This Row],[average_lifespan]]</f>
        <v>473.44253389608934</v>
      </c>
      <c r="N519" s="2">
        <f>Table1[[#This Row],[marketing_spend]]+Table1[[#This Row],[operating_expenses]]-Table1[[#This Row],[revenue]]</f>
        <v>6893</v>
      </c>
      <c r="O519" s="2">
        <f>IF(Table1[[#This Row],[burn_rate]]&gt;0,100000/Table1[[#This Row],[burn_rate]],"0")</f>
        <v>14.507471347744088</v>
      </c>
      <c r="P519" s="2">
        <f>Table1[[#This Row],[LTV]]/Table1[[#This Row],[CAC]]</f>
        <v>16.834283646598486</v>
      </c>
    </row>
    <row r="520" spans="1:16" x14ac:dyDescent="0.3">
      <c r="A520" s="1">
        <v>52291</v>
      </c>
      <c r="B520" s="2">
        <v>14910</v>
      </c>
      <c r="C520" s="2">
        <v>4043</v>
      </c>
      <c r="D520" s="2">
        <v>10297</v>
      </c>
      <c r="E520" s="2">
        <v>113</v>
      </c>
      <c r="F520" s="2">
        <v>53630</v>
      </c>
      <c r="G520" s="3">
        <v>52291</v>
      </c>
      <c r="H520" s="2">
        <f>Table1[[#This Row],[marketing_spend]]/Table1[[#This Row],[new_customers]]</f>
        <v>35.778761061946902</v>
      </c>
      <c r="I520" s="2">
        <f>Table1[[#This Row],[revenue]]/Table1[[#This Row],[total_customers]]</f>
        <v>0.27801603580085771</v>
      </c>
      <c r="J520" s="2">
        <f>F519+Table1[[#This Row],[new_customers]]-Table1[[#This Row],[total_customers]]</f>
        <v>29</v>
      </c>
      <c r="K520" s="2">
        <f>Table1[[#This Row],[lost_customers]]/F519</f>
        <v>5.415904082471146E-4</v>
      </c>
      <c r="L520" s="2">
        <f>1/Table1[[#This Row],[churn_rate]]</f>
        <v>1846.4137931034484</v>
      </c>
      <c r="M520" s="2">
        <f>Table1[[#This Row],[ARPU]]*Table1[[#This Row],[average_lifespan]]</f>
        <v>513.3326432066458</v>
      </c>
      <c r="N520" s="2">
        <f>Table1[[#This Row],[marketing_spend]]+Table1[[#This Row],[operating_expenses]]-Table1[[#This Row],[revenue]]</f>
        <v>-570</v>
      </c>
      <c r="O520" s="2" t="str">
        <f>IF(Table1[[#This Row],[burn_rate]]&gt;0,100000/Table1[[#This Row],[burn_rate]],"0")</f>
        <v>0</v>
      </c>
      <c r="P520" s="2">
        <f>Table1[[#This Row],[LTV]]/Table1[[#This Row],[CAC]]</f>
        <v>14.347412486359381</v>
      </c>
    </row>
    <row r="521" spans="1:16" x14ac:dyDescent="0.3">
      <c r="A521" s="1">
        <v>52322</v>
      </c>
      <c r="B521" s="2">
        <v>21003</v>
      </c>
      <c r="C521" s="2">
        <v>6197</v>
      </c>
      <c r="D521" s="2">
        <v>8874</v>
      </c>
      <c r="E521" s="2">
        <v>139</v>
      </c>
      <c r="F521" s="2">
        <v>53742</v>
      </c>
      <c r="G521" s="3">
        <v>52322</v>
      </c>
      <c r="H521" s="2">
        <f>Table1[[#This Row],[marketing_spend]]/Table1[[#This Row],[new_customers]]</f>
        <v>44.582733812949641</v>
      </c>
      <c r="I521" s="2">
        <f>Table1[[#This Row],[revenue]]/Table1[[#This Row],[total_customers]]</f>
        <v>0.39081165568828846</v>
      </c>
      <c r="J521" s="2">
        <f>F520+Table1[[#This Row],[new_customers]]-Table1[[#This Row],[total_customers]]</f>
        <v>27</v>
      </c>
      <c r="K521" s="2">
        <f>Table1[[#This Row],[lost_customers]]/F520</f>
        <v>5.0344956181241842E-4</v>
      </c>
      <c r="L521" s="2">
        <f>1/Table1[[#This Row],[churn_rate]]</f>
        <v>1986.2962962962963</v>
      </c>
      <c r="M521" s="2">
        <f>Table1[[#This Row],[ARPU]]*Table1[[#This Row],[average_lifespan]]</f>
        <v>776.26774424307075</v>
      </c>
      <c r="N521" s="2">
        <f>Table1[[#This Row],[marketing_spend]]+Table1[[#This Row],[operating_expenses]]-Table1[[#This Row],[revenue]]</f>
        <v>-5932</v>
      </c>
      <c r="O521" s="2" t="str">
        <f>IF(Table1[[#This Row],[burn_rate]]&gt;0,100000/Table1[[#This Row],[burn_rate]],"0")</f>
        <v>0</v>
      </c>
      <c r="P521" s="2">
        <f>Table1[[#This Row],[LTV]]/Table1[[#This Row],[CAC]]</f>
        <v>17.411847095334327</v>
      </c>
    </row>
    <row r="522" spans="1:16" x14ac:dyDescent="0.3">
      <c r="A522" s="1">
        <v>52352</v>
      </c>
      <c r="B522" s="2">
        <v>23843</v>
      </c>
      <c r="C522" s="2">
        <v>5496</v>
      </c>
      <c r="D522" s="2">
        <v>13560</v>
      </c>
      <c r="E522" s="2">
        <v>125</v>
      </c>
      <c r="F522" s="2">
        <v>53848</v>
      </c>
      <c r="G522" s="3">
        <v>52352</v>
      </c>
      <c r="H522" s="2">
        <f>Table1[[#This Row],[marketing_spend]]/Table1[[#This Row],[new_customers]]</f>
        <v>43.968000000000004</v>
      </c>
      <c r="I522" s="2">
        <f>Table1[[#This Row],[revenue]]/Table1[[#This Row],[total_customers]]</f>
        <v>0.44278339028376168</v>
      </c>
      <c r="J522" s="2">
        <f>F521+Table1[[#This Row],[new_customers]]-Table1[[#This Row],[total_customers]]</f>
        <v>19</v>
      </c>
      <c r="K522" s="2">
        <f>Table1[[#This Row],[lost_customers]]/F521</f>
        <v>3.535409921476685E-4</v>
      </c>
      <c r="L522" s="2">
        <f>1/Table1[[#This Row],[churn_rate]]</f>
        <v>2828.5263157894738</v>
      </c>
      <c r="M522" s="2">
        <f>Table1[[#This Row],[ARPU]]*Table1[[#This Row],[average_lifespan]]</f>
        <v>1252.4244716121011</v>
      </c>
      <c r="N522" s="2">
        <f>Table1[[#This Row],[marketing_spend]]+Table1[[#This Row],[operating_expenses]]-Table1[[#This Row],[revenue]]</f>
        <v>-4787</v>
      </c>
      <c r="O522" s="2" t="str">
        <f>IF(Table1[[#This Row],[burn_rate]]&gt;0,100000/Table1[[#This Row],[burn_rate]],"0")</f>
        <v>0</v>
      </c>
      <c r="P522" s="2">
        <f>Table1[[#This Row],[LTV]]/Table1[[#This Row],[CAC]]</f>
        <v>28.484908833972458</v>
      </c>
    </row>
    <row r="523" spans="1:16" x14ac:dyDescent="0.3">
      <c r="A523" s="1">
        <v>52383</v>
      </c>
      <c r="B523" s="2">
        <v>21704</v>
      </c>
      <c r="C523" s="2">
        <v>2778</v>
      </c>
      <c r="D523" s="2">
        <v>8689</v>
      </c>
      <c r="E523" s="2">
        <v>188</v>
      </c>
      <c r="F523" s="2">
        <v>54018</v>
      </c>
      <c r="G523" s="3">
        <v>52383</v>
      </c>
      <c r="H523" s="2">
        <f>Table1[[#This Row],[marketing_spend]]/Table1[[#This Row],[new_customers]]</f>
        <v>14.776595744680851</v>
      </c>
      <c r="I523" s="2">
        <f>Table1[[#This Row],[revenue]]/Table1[[#This Row],[total_customers]]</f>
        <v>0.40179199526083897</v>
      </c>
      <c r="J523" s="2">
        <f>F522+Table1[[#This Row],[new_customers]]-Table1[[#This Row],[total_customers]]</f>
        <v>18</v>
      </c>
      <c r="K523" s="2">
        <f>Table1[[#This Row],[lost_customers]]/F522</f>
        <v>3.3427425345416729E-4</v>
      </c>
      <c r="L523" s="2">
        <f>1/Table1[[#This Row],[churn_rate]]</f>
        <v>2991.5555555555557</v>
      </c>
      <c r="M523" s="2">
        <f>Table1[[#This Row],[ARPU]]*Table1[[#This Row],[average_lifespan]]</f>
        <v>1201.9830756003144</v>
      </c>
      <c r="N523" s="2">
        <f>Table1[[#This Row],[marketing_spend]]+Table1[[#This Row],[operating_expenses]]-Table1[[#This Row],[revenue]]</f>
        <v>-10237</v>
      </c>
      <c r="O523" s="2" t="str">
        <f>IF(Table1[[#This Row],[burn_rate]]&gt;0,100000/Table1[[#This Row],[burn_rate]],"0")</f>
        <v>0</v>
      </c>
      <c r="P523" s="2">
        <f>Table1[[#This Row],[LTV]]/Table1[[#This Row],[CAC]]</f>
        <v>81.343707060064474</v>
      </c>
    </row>
    <row r="524" spans="1:16" x14ac:dyDescent="0.3">
      <c r="A524" s="1">
        <v>52413</v>
      </c>
      <c r="B524" s="2">
        <v>25761</v>
      </c>
      <c r="C524" s="2">
        <v>2213</v>
      </c>
      <c r="D524" s="2">
        <v>12000</v>
      </c>
      <c r="E524" s="2">
        <v>150</v>
      </c>
      <c r="F524" s="2">
        <v>54150</v>
      </c>
      <c r="G524" s="3">
        <v>52413</v>
      </c>
      <c r="H524" s="2">
        <f>Table1[[#This Row],[marketing_spend]]/Table1[[#This Row],[new_customers]]</f>
        <v>14.753333333333334</v>
      </c>
      <c r="I524" s="2">
        <f>Table1[[#This Row],[revenue]]/Table1[[#This Row],[total_customers]]</f>
        <v>0.47573407202216067</v>
      </c>
      <c r="J524" s="2">
        <f>F523+Table1[[#This Row],[new_customers]]-Table1[[#This Row],[total_customers]]</f>
        <v>18</v>
      </c>
      <c r="K524" s="2">
        <f>Table1[[#This Row],[lost_customers]]/F523</f>
        <v>3.332222592469177E-4</v>
      </c>
      <c r="L524" s="2">
        <f>1/Table1[[#This Row],[churn_rate]]</f>
        <v>3001</v>
      </c>
      <c r="M524" s="2">
        <f>Table1[[#This Row],[ARPU]]*Table1[[#This Row],[average_lifespan]]</f>
        <v>1427.6779501385042</v>
      </c>
      <c r="N524" s="2">
        <f>Table1[[#This Row],[marketing_spend]]+Table1[[#This Row],[operating_expenses]]-Table1[[#This Row],[revenue]]</f>
        <v>-11548</v>
      </c>
      <c r="O524" s="2" t="str">
        <f>IF(Table1[[#This Row],[burn_rate]]&gt;0,100000/Table1[[#This Row],[burn_rate]],"0")</f>
        <v>0</v>
      </c>
      <c r="P524" s="2">
        <f>Table1[[#This Row],[LTV]]/Table1[[#This Row],[CAC]]</f>
        <v>96.76985653898582</v>
      </c>
    </row>
    <row r="525" spans="1:16" x14ac:dyDescent="0.3">
      <c r="A525" s="1">
        <v>52444</v>
      </c>
      <c r="B525" s="2">
        <v>16190</v>
      </c>
      <c r="C525" s="2">
        <v>5762</v>
      </c>
      <c r="D525" s="2">
        <v>19333</v>
      </c>
      <c r="E525" s="2">
        <v>138</v>
      </c>
      <c r="F525" s="2">
        <v>54266</v>
      </c>
      <c r="G525" s="3">
        <v>52444</v>
      </c>
      <c r="H525" s="2">
        <f>Table1[[#This Row],[marketing_spend]]/Table1[[#This Row],[new_customers]]</f>
        <v>41.753623188405797</v>
      </c>
      <c r="I525" s="2">
        <f>Table1[[#This Row],[revenue]]/Table1[[#This Row],[total_customers]]</f>
        <v>0.29834518851582942</v>
      </c>
      <c r="J525" s="2">
        <f>F524+Table1[[#This Row],[new_customers]]-Table1[[#This Row],[total_customers]]</f>
        <v>22</v>
      </c>
      <c r="K525" s="2">
        <f>Table1[[#This Row],[lost_customers]]/F524</f>
        <v>4.0627885503231761E-4</v>
      </c>
      <c r="L525" s="2">
        <f>1/Table1[[#This Row],[churn_rate]]</f>
        <v>2461.3636363636365</v>
      </c>
      <c r="M525" s="2">
        <f>Table1[[#This Row],[ARPU]]*Table1[[#This Row],[average_lifespan]]</f>
        <v>734.33599809691657</v>
      </c>
      <c r="N525" s="2">
        <f>Table1[[#This Row],[marketing_spend]]+Table1[[#This Row],[operating_expenses]]-Table1[[#This Row],[revenue]]</f>
        <v>8905</v>
      </c>
      <c r="O525" s="2">
        <f>IF(Table1[[#This Row],[burn_rate]]&gt;0,100000/Table1[[#This Row],[burn_rate]],"0")</f>
        <v>11.229646266142616</v>
      </c>
      <c r="P525" s="2">
        <f>Table1[[#This Row],[LTV]]/Table1[[#This Row],[CAC]]</f>
        <v>17.587359898884849</v>
      </c>
    </row>
    <row r="526" spans="1:16" x14ac:dyDescent="0.3">
      <c r="A526" s="1">
        <v>52475</v>
      </c>
      <c r="B526" s="2">
        <v>27640</v>
      </c>
      <c r="C526" s="2">
        <v>3576</v>
      </c>
      <c r="D526" s="2">
        <v>17614</v>
      </c>
      <c r="E526" s="2">
        <v>67</v>
      </c>
      <c r="F526" s="2">
        <v>54320</v>
      </c>
      <c r="G526" s="3">
        <v>52475</v>
      </c>
      <c r="H526" s="2">
        <f>Table1[[#This Row],[marketing_spend]]/Table1[[#This Row],[new_customers]]</f>
        <v>53.373134328358212</v>
      </c>
      <c r="I526" s="2">
        <f>Table1[[#This Row],[revenue]]/Table1[[#This Row],[total_customers]]</f>
        <v>0.50883652430044179</v>
      </c>
      <c r="J526" s="2">
        <f>F525+Table1[[#This Row],[new_customers]]-Table1[[#This Row],[total_customers]]</f>
        <v>13</v>
      </c>
      <c r="K526" s="2">
        <f>Table1[[#This Row],[lost_customers]]/F525</f>
        <v>2.3956068256366785E-4</v>
      </c>
      <c r="L526" s="2">
        <f>1/Table1[[#This Row],[churn_rate]]</f>
        <v>4174.3076923076924</v>
      </c>
      <c r="M526" s="2">
        <f>Table1[[#This Row],[ARPU]]*Table1[[#This Row],[average_lifespan]]</f>
        <v>2124.0402175144441</v>
      </c>
      <c r="N526" s="2">
        <f>Table1[[#This Row],[marketing_spend]]+Table1[[#This Row],[operating_expenses]]-Table1[[#This Row],[revenue]]</f>
        <v>-6450</v>
      </c>
      <c r="O526" s="2" t="str">
        <f>IF(Table1[[#This Row],[burn_rate]]&gt;0,100000/Table1[[#This Row],[burn_rate]],"0")</f>
        <v>0</v>
      </c>
      <c r="P526" s="2">
        <f>Table1[[#This Row],[LTV]]/Table1[[#This Row],[CAC]]</f>
        <v>39.796055529493216</v>
      </c>
    </row>
    <row r="527" spans="1:16" x14ac:dyDescent="0.3">
      <c r="A527" s="1">
        <v>52505</v>
      </c>
      <c r="B527" s="2">
        <v>29760</v>
      </c>
      <c r="C527" s="2">
        <v>4448</v>
      </c>
      <c r="D527" s="2">
        <v>8671</v>
      </c>
      <c r="E527" s="2">
        <v>68</v>
      </c>
      <c r="F527" s="2">
        <v>54361</v>
      </c>
      <c r="G527" s="3">
        <v>52505</v>
      </c>
      <c r="H527" s="2">
        <f>Table1[[#This Row],[marketing_spend]]/Table1[[#This Row],[new_customers]]</f>
        <v>65.411764705882348</v>
      </c>
      <c r="I527" s="2">
        <f>Table1[[#This Row],[revenue]]/Table1[[#This Row],[total_customers]]</f>
        <v>0.54745129780541202</v>
      </c>
      <c r="J527" s="2">
        <f>F526+Table1[[#This Row],[new_customers]]-Table1[[#This Row],[total_customers]]</f>
        <v>27</v>
      </c>
      <c r="K527" s="2">
        <f>Table1[[#This Row],[lost_customers]]/F526</f>
        <v>4.9705449189985269E-4</v>
      </c>
      <c r="L527" s="2">
        <f>1/Table1[[#This Row],[churn_rate]]</f>
        <v>2011.851851851852</v>
      </c>
      <c r="M527" s="2">
        <f>Table1[[#This Row],[ARPU]]*Table1[[#This Row],[average_lifespan]]</f>
        <v>1101.3909072885178</v>
      </c>
      <c r="N527" s="2">
        <f>Table1[[#This Row],[marketing_spend]]+Table1[[#This Row],[operating_expenses]]-Table1[[#This Row],[revenue]]</f>
        <v>-16641</v>
      </c>
      <c r="O527" s="2" t="str">
        <f>IF(Table1[[#This Row],[burn_rate]]&gt;0,100000/Table1[[#This Row],[burn_rate]],"0")</f>
        <v>0</v>
      </c>
      <c r="P527" s="2">
        <f>Table1[[#This Row],[LTV]]/Table1[[#This Row],[CAC]]</f>
        <v>16.837810633007919</v>
      </c>
    </row>
    <row r="528" spans="1:16" x14ac:dyDescent="0.3">
      <c r="A528" s="1">
        <v>52536</v>
      </c>
      <c r="B528" s="2">
        <v>15645</v>
      </c>
      <c r="C528" s="2">
        <v>4936</v>
      </c>
      <c r="D528" s="2">
        <v>15927</v>
      </c>
      <c r="E528" s="2">
        <v>104</v>
      </c>
      <c r="F528" s="2">
        <v>54435</v>
      </c>
      <c r="G528" s="3">
        <v>52536</v>
      </c>
      <c r="H528" s="2">
        <f>Table1[[#This Row],[marketing_spend]]/Table1[[#This Row],[new_customers]]</f>
        <v>47.46153846153846</v>
      </c>
      <c r="I528" s="2">
        <f>Table1[[#This Row],[revenue]]/Table1[[#This Row],[total_customers]]</f>
        <v>0.28740699917332596</v>
      </c>
      <c r="J528" s="2">
        <f>F527+Table1[[#This Row],[new_customers]]-Table1[[#This Row],[total_customers]]</f>
        <v>30</v>
      </c>
      <c r="K528" s="2">
        <f>Table1[[#This Row],[lost_customers]]/F527</f>
        <v>5.5186622762642338E-4</v>
      </c>
      <c r="L528" s="2">
        <f>1/Table1[[#This Row],[churn_rate]]</f>
        <v>1812.0333333333333</v>
      </c>
      <c r="M528" s="2">
        <f>Table1[[#This Row],[ARPU]]*Table1[[#This Row],[average_lifespan]]</f>
        <v>520.79106273537241</v>
      </c>
      <c r="N528" s="2">
        <f>Table1[[#This Row],[marketing_spend]]+Table1[[#This Row],[operating_expenses]]-Table1[[#This Row],[revenue]]</f>
        <v>5218</v>
      </c>
      <c r="O528" s="2">
        <f>IF(Table1[[#This Row],[burn_rate]]&gt;0,100000/Table1[[#This Row],[burn_rate]],"0")</f>
        <v>19.164430816404753</v>
      </c>
      <c r="P528" s="2">
        <f>Table1[[#This Row],[LTV]]/Table1[[#This Row],[CAC]]</f>
        <v>10.972907318573487</v>
      </c>
    </row>
    <row r="529" spans="1:16" x14ac:dyDescent="0.3">
      <c r="A529" s="1">
        <v>52566</v>
      </c>
      <c r="B529" s="2">
        <v>29870</v>
      </c>
      <c r="C529" s="2">
        <v>5117</v>
      </c>
      <c r="D529" s="2">
        <v>9171</v>
      </c>
      <c r="E529" s="2">
        <v>151</v>
      </c>
      <c r="F529" s="2">
        <v>54557</v>
      </c>
      <c r="G529" s="3">
        <v>52566</v>
      </c>
      <c r="H529" s="2">
        <f>Table1[[#This Row],[marketing_spend]]/Table1[[#This Row],[new_customers]]</f>
        <v>33.88741721854305</v>
      </c>
      <c r="I529" s="2">
        <f>Table1[[#This Row],[revenue]]/Table1[[#This Row],[total_customers]]</f>
        <v>0.54750077900177796</v>
      </c>
      <c r="J529" s="2">
        <f>F528+Table1[[#This Row],[new_customers]]-Table1[[#This Row],[total_customers]]</f>
        <v>29</v>
      </c>
      <c r="K529" s="2">
        <f>Table1[[#This Row],[lost_customers]]/F528</f>
        <v>5.3274547625608529E-4</v>
      </c>
      <c r="L529" s="2">
        <f>1/Table1[[#This Row],[churn_rate]]</f>
        <v>1877.0689655172412</v>
      </c>
      <c r="M529" s="2">
        <f>Table1[[#This Row],[ARPU]]*Table1[[#This Row],[average_lifespan]]</f>
        <v>1027.6967208607509</v>
      </c>
      <c r="N529" s="2">
        <f>Table1[[#This Row],[marketing_spend]]+Table1[[#This Row],[operating_expenses]]-Table1[[#This Row],[revenue]]</f>
        <v>-15582</v>
      </c>
      <c r="O529" s="2" t="str">
        <f>IF(Table1[[#This Row],[burn_rate]]&gt;0,100000/Table1[[#This Row],[burn_rate]],"0")</f>
        <v>0</v>
      </c>
      <c r="P529" s="2">
        <f>Table1[[#This Row],[LTV]]/Table1[[#This Row],[CAC]]</f>
        <v>30.326793990614302</v>
      </c>
    </row>
    <row r="530" spans="1:16" x14ac:dyDescent="0.3">
      <c r="A530" s="1">
        <v>52597</v>
      </c>
      <c r="B530" s="2">
        <v>29968</v>
      </c>
      <c r="C530" s="2">
        <v>2591</v>
      </c>
      <c r="D530" s="2">
        <v>13591</v>
      </c>
      <c r="E530" s="2">
        <v>167</v>
      </c>
      <c r="F530" s="2">
        <v>54697</v>
      </c>
      <c r="G530" s="3">
        <v>52597</v>
      </c>
      <c r="H530" s="2">
        <f>Table1[[#This Row],[marketing_spend]]/Table1[[#This Row],[new_customers]]</f>
        <v>15.514970059880239</v>
      </c>
      <c r="I530" s="2">
        <f>Table1[[#This Row],[revenue]]/Table1[[#This Row],[total_customers]]</f>
        <v>0.54789110920160156</v>
      </c>
      <c r="J530" s="2">
        <f>F529+Table1[[#This Row],[new_customers]]-Table1[[#This Row],[total_customers]]</f>
        <v>27</v>
      </c>
      <c r="K530" s="2">
        <f>Table1[[#This Row],[lost_customers]]/F529</f>
        <v>4.9489524717268181E-4</v>
      </c>
      <c r="L530" s="2">
        <f>1/Table1[[#This Row],[churn_rate]]</f>
        <v>2020.6296296296296</v>
      </c>
      <c r="M530" s="2">
        <f>Table1[[#This Row],[ARPU]]*Table1[[#This Row],[average_lifespan]]</f>
        <v>1107.0850090633992</v>
      </c>
      <c r="N530" s="2">
        <f>Table1[[#This Row],[marketing_spend]]+Table1[[#This Row],[operating_expenses]]-Table1[[#This Row],[revenue]]</f>
        <v>-13786</v>
      </c>
      <c r="O530" s="2" t="str">
        <f>IF(Table1[[#This Row],[burn_rate]]&gt;0,100000/Table1[[#This Row],[burn_rate]],"0")</f>
        <v>0</v>
      </c>
      <c r="P530" s="2">
        <f>Table1[[#This Row],[LTV]]/Table1[[#This Row],[CAC]]</f>
        <v>71.355923007945833</v>
      </c>
    </row>
    <row r="531" spans="1:16" x14ac:dyDescent="0.3">
      <c r="A531" s="1">
        <v>52628</v>
      </c>
      <c r="B531" s="2">
        <v>19588</v>
      </c>
      <c r="C531" s="2">
        <v>4720</v>
      </c>
      <c r="D531" s="2">
        <v>19918</v>
      </c>
      <c r="E531" s="2">
        <v>183</v>
      </c>
      <c r="F531" s="2">
        <v>54854</v>
      </c>
      <c r="G531" s="3">
        <v>52628</v>
      </c>
      <c r="H531" s="2">
        <f>Table1[[#This Row],[marketing_spend]]/Table1[[#This Row],[new_customers]]</f>
        <v>25.792349726775956</v>
      </c>
      <c r="I531" s="2">
        <f>Table1[[#This Row],[revenue]]/Table1[[#This Row],[total_customers]]</f>
        <v>0.35709337514128414</v>
      </c>
      <c r="J531" s="2">
        <f>F530+Table1[[#This Row],[new_customers]]-Table1[[#This Row],[total_customers]]</f>
        <v>26</v>
      </c>
      <c r="K531" s="2">
        <f>Table1[[#This Row],[lost_customers]]/F530</f>
        <v>4.7534599703822879E-4</v>
      </c>
      <c r="L531" s="2">
        <f>1/Table1[[#This Row],[churn_rate]]</f>
        <v>2103.7307692307691</v>
      </c>
      <c r="M531" s="2">
        <f>Table1[[#This Row],[ARPU]]*Table1[[#This Row],[average_lifespan]]</f>
        <v>751.22832077318526</v>
      </c>
      <c r="N531" s="2">
        <f>Table1[[#This Row],[marketing_spend]]+Table1[[#This Row],[operating_expenses]]-Table1[[#This Row],[revenue]]</f>
        <v>5050</v>
      </c>
      <c r="O531" s="2">
        <f>IF(Table1[[#This Row],[burn_rate]]&gt;0,100000/Table1[[#This Row],[burn_rate]],"0")</f>
        <v>19.801980198019802</v>
      </c>
      <c r="P531" s="2">
        <f>Table1[[#This Row],[LTV]]/Table1[[#This Row],[CAC]]</f>
        <v>29.126013284214597</v>
      </c>
    </row>
    <row r="532" spans="1:16" x14ac:dyDescent="0.3">
      <c r="A532" s="1">
        <v>52657</v>
      </c>
      <c r="B532" s="2">
        <v>21829</v>
      </c>
      <c r="C532" s="2">
        <v>2713</v>
      </c>
      <c r="D532" s="2">
        <v>17135</v>
      </c>
      <c r="E532" s="2">
        <v>53</v>
      </c>
      <c r="F532" s="2">
        <v>54888</v>
      </c>
      <c r="G532" s="3">
        <v>52657</v>
      </c>
      <c r="H532" s="2">
        <f>Table1[[#This Row],[marketing_spend]]/Table1[[#This Row],[new_customers]]</f>
        <v>51.188679245283019</v>
      </c>
      <c r="I532" s="2">
        <f>Table1[[#This Row],[revenue]]/Table1[[#This Row],[total_customers]]</f>
        <v>0.39770077248214547</v>
      </c>
      <c r="J532" s="2">
        <f>F531+Table1[[#This Row],[new_customers]]-Table1[[#This Row],[total_customers]]</f>
        <v>19</v>
      </c>
      <c r="K532" s="2">
        <f>Table1[[#This Row],[lost_customers]]/F531</f>
        <v>3.4637401101104753E-4</v>
      </c>
      <c r="L532" s="2">
        <f>1/Table1[[#This Row],[churn_rate]]</f>
        <v>2887.0526315789471</v>
      </c>
      <c r="M532" s="2">
        <f>Table1[[#This Row],[ARPU]]*Table1[[#This Row],[average_lifespan]]</f>
        <v>1148.1830617755581</v>
      </c>
      <c r="N532" s="2">
        <f>Table1[[#This Row],[marketing_spend]]+Table1[[#This Row],[operating_expenses]]-Table1[[#This Row],[revenue]]</f>
        <v>-1981</v>
      </c>
      <c r="O532" s="2" t="str">
        <f>IF(Table1[[#This Row],[burn_rate]]&gt;0,100000/Table1[[#This Row],[burn_rate]],"0")</f>
        <v>0</v>
      </c>
      <c r="P532" s="2">
        <f>Table1[[#This Row],[LTV]]/Table1[[#This Row],[CAC]]</f>
        <v>22.43040997939719</v>
      </c>
    </row>
    <row r="533" spans="1:16" x14ac:dyDescent="0.3">
      <c r="A533" s="1">
        <v>52688</v>
      </c>
      <c r="B533" s="2">
        <v>18053</v>
      </c>
      <c r="C533" s="2">
        <v>2935</v>
      </c>
      <c r="D533" s="2">
        <v>14342</v>
      </c>
      <c r="E533" s="2">
        <v>157</v>
      </c>
      <c r="F533" s="2">
        <v>55023</v>
      </c>
      <c r="G533" s="3">
        <v>52688</v>
      </c>
      <c r="H533" s="2">
        <f>Table1[[#This Row],[marketing_spend]]/Table1[[#This Row],[new_customers]]</f>
        <v>18.694267515923567</v>
      </c>
      <c r="I533" s="2">
        <f>Table1[[#This Row],[revenue]]/Table1[[#This Row],[total_customers]]</f>
        <v>0.32809915853370408</v>
      </c>
      <c r="J533" s="2">
        <f>F532+Table1[[#This Row],[new_customers]]-Table1[[#This Row],[total_customers]]</f>
        <v>22</v>
      </c>
      <c r="K533" s="2">
        <f>Table1[[#This Row],[lost_customers]]/F532</f>
        <v>4.0081620754991982E-4</v>
      </c>
      <c r="L533" s="2">
        <f>1/Table1[[#This Row],[churn_rate]]</f>
        <v>2494.909090909091</v>
      </c>
      <c r="M533" s="2">
        <f>Table1[[#This Row],[ARPU]]*Table1[[#This Row],[average_lifespan]]</f>
        <v>818.57757334536143</v>
      </c>
      <c r="N533" s="2">
        <f>Table1[[#This Row],[marketing_spend]]+Table1[[#This Row],[operating_expenses]]-Table1[[#This Row],[revenue]]</f>
        <v>-776</v>
      </c>
      <c r="O533" s="2" t="str">
        <f>IF(Table1[[#This Row],[burn_rate]]&gt;0,100000/Table1[[#This Row],[burn_rate]],"0")</f>
        <v>0</v>
      </c>
      <c r="P533" s="2">
        <f>Table1[[#This Row],[LTV]]/Table1[[#This Row],[CAC]]</f>
        <v>43.787624877417969</v>
      </c>
    </row>
    <row r="534" spans="1:16" x14ac:dyDescent="0.3">
      <c r="A534" s="1">
        <v>52718</v>
      </c>
      <c r="B534" s="2">
        <v>13330</v>
      </c>
      <c r="C534" s="2">
        <v>6337</v>
      </c>
      <c r="D534" s="2">
        <v>9449</v>
      </c>
      <c r="E534" s="2">
        <v>164</v>
      </c>
      <c r="F534" s="2">
        <v>55159</v>
      </c>
      <c r="G534" s="3">
        <v>52718</v>
      </c>
      <c r="H534" s="2">
        <f>Table1[[#This Row],[marketing_spend]]/Table1[[#This Row],[new_customers]]</f>
        <v>38.640243902439025</v>
      </c>
      <c r="I534" s="2">
        <f>Table1[[#This Row],[revenue]]/Table1[[#This Row],[total_customers]]</f>
        <v>0.24166500480429304</v>
      </c>
      <c r="J534" s="2">
        <f>F533+Table1[[#This Row],[new_customers]]-Table1[[#This Row],[total_customers]]</f>
        <v>28</v>
      </c>
      <c r="K534" s="2">
        <f>Table1[[#This Row],[lost_customers]]/F533</f>
        <v>5.0887810551951006E-4</v>
      </c>
      <c r="L534" s="2">
        <f>1/Table1[[#This Row],[churn_rate]]</f>
        <v>1965.1071428571427</v>
      </c>
      <c r="M534" s="2">
        <f>Table1[[#This Row],[ARPU]]*Table1[[#This Row],[average_lifespan]]</f>
        <v>474.89762711952193</v>
      </c>
      <c r="N534" s="2">
        <f>Table1[[#This Row],[marketing_spend]]+Table1[[#This Row],[operating_expenses]]-Table1[[#This Row],[revenue]]</f>
        <v>2456</v>
      </c>
      <c r="O534" s="2">
        <f>IF(Table1[[#This Row],[burn_rate]]&gt;0,100000/Table1[[#This Row],[burn_rate]],"0")</f>
        <v>40.716612377850161</v>
      </c>
      <c r="P534" s="2">
        <f>Table1[[#This Row],[LTV]]/Table1[[#This Row],[CAC]]</f>
        <v>12.290233682752342</v>
      </c>
    </row>
    <row r="535" spans="1:16" x14ac:dyDescent="0.3">
      <c r="A535" s="1">
        <v>52749</v>
      </c>
      <c r="B535" s="2">
        <v>29087</v>
      </c>
      <c r="C535" s="2">
        <v>2001</v>
      </c>
      <c r="D535" s="2">
        <v>19929</v>
      </c>
      <c r="E535" s="2">
        <v>78</v>
      </c>
      <c r="F535" s="2">
        <v>55220</v>
      </c>
      <c r="G535" s="3">
        <v>52749</v>
      </c>
      <c r="H535" s="2">
        <f>Table1[[#This Row],[marketing_spend]]/Table1[[#This Row],[new_customers]]</f>
        <v>25.653846153846153</v>
      </c>
      <c r="I535" s="2">
        <f>Table1[[#This Row],[revenue]]/Table1[[#This Row],[total_customers]]</f>
        <v>0.52674755523361105</v>
      </c>
      <c r="J535" s="2">
        <f>F534+Table1[[#This Row],[new_customers]]-Table1[[#This Row],[total_customers]]</f>
        <v>17</v>
      </c>
      <c r="K535" s="2">
        <f>Table1[[#This Row],[lost_customers]]/F534</f>
        <v>3.0819993110825072E-4</v>
      </c>
      <c r="L535" s="2">
        <f>1/Table1[[#This Row],[churn_rate]]</f>
        <v>3244.6470588235293</v>
      </c>
      <c r="M535" s="2">
        <f>Table1[[#This Row],[ARPU]]*Table1[[#This Row],[average_lifespan]]</f>
        <v>1709.1099058312207</v>
      </c>
      <c r="N535" s="2">
        <f>Table1[[#This Row],[marketing_spend]]+Table1[[#This Row],[operating_expenses]]-Table1[[#This Row],[revenue]]</f>
        <v>-7157</v>
      </c>
      <c r="O535" s="2" t="str">
        <f>IF(Table1[[#This Row],[burn_rate]]&gt;0,100000/Table1[[#This Row],[burn_rate]],"0")</f>
        <v>0</v>
      </c>
      <c r="P535" s="2">
        <f>Table1[[#This Row],[LTV]]/Table1[[#This Row],[CAC]]</f>
        <v>66.621975339747735</v>
      </c>
    </row>
    <row r="536" spans="1:16" x14ac:dyDescent="0.3">
      <c r="A536" s="1">
        <v>52779</v>
      </c>
      <c r="B536" s="2">
        <v>18662</v>
      </c>
      <c r="C536" s="2">
        <v>4848</v>
      </c>
      <c r="D536" s="2">
        <v>10539</v>
      </c>
      <c r="E536" s="2">
        <v>108</v>
      </c>
      <c r="F536" s="2">
        <v>55301</v>
      </c>
      <c r="G536" s="3">
        <v>52779</v>
      </c>
      <c r="H536" s="2">
        <f>Table1[[#This Row],[marketing_spend]]/Table1[[#This Row],[new_customers]]</f>
        <v>44.888888888888886</v>
      </c>
      <c r="I536" s="2">
        <f>Table1[[#This Row],[revenue]]/Table1[[#This Row],[total_customers]]</f>
        <v>0.33746225203884195</v>
      </c>
      <c r="J536" s="2">
        <f>F535+Table1[[#This Row],[new_customers]]-Table1[[#This Row],[total_customers]]</f>
        <v>27</v>
      </c>
      <c r="K536" s="2">
        <f>Table1[[#This Row],[lost_customers]]/F535</f>
        <v>4.8895327779789935E-4</v>
      </c>
      <c r="L536" s="2">
        <f>1/Table1[[#This Row],[churn_rate]]</f>
        <v>2045.185185185185</v>
      </c>
      <c r="M536" s="2">
        <f>Table1[[#This Row],[ARPU]]*Table1[[#This Row],[average_lifespan]]</f>
        <v>690.17279842906851</v>
      </c>
      <c r="N536" s="2">
        <f>Table1[[#This Row],[marketing_spend]]+Table1[[#This Row],[operating_expenses]]-Table1[[#This Row],[revenue]]</f>
        <v>-3275</v>
      </c>
      <c r="O536" s="2" t="str">
        <f>IF(Table1[[#This Row],[burn_rate]]&gt;0,100000/Table1[[#This Row],[burn_rate]],"0")</f>
        <v>0</v>
      </c>
      <c r="P536" s="2">
        <f>Table1[[#This Row],[LTV]]/Table1[[#This Row],[CAC]]</f>
        <v>15.375136598667369</v>
      </c>
    </row>
    <row r="537" spans="1:16" x14ac:dyDescent="0.3">
      <c r="A537" s="1">
        <v>52810</v>
      </c>
      <c r="B537" s="2">
        <v>17114</v>
      </c>
      <c r="C537" s="2">
        <v>6044</v>
      </c>
      <c r="D537" s="2">
        <v>11959</v>
      </c>
      <c r="E537" s="2">
        <v>174</v>
      </c>
      <c r="F537" s="2">
        <v>55462</v>
      </c>
      <c r="G537" s="3">
        <v>52810</v>
      </c>
      <c r="H537" s="2">
        <f>Table1[[#This Row],[marketing_spend]]/Table1[[#This Row],[new_customers]]</f>
        <v>34.735632183908045</v>
      </c>
      <c r="I537" s="2">
        <f>Table1[[#This Row],[revenue]]/Table1[[#This Row],[total_customers]]</f>
        <v>0.30857163463272153</v>
      </c>
      <c r="J537" s="2">
        <f>F536+Table1[[#This Row],[new_customers]]-Table1[[#This Row],[total_customers]]</f>
        <v>13</v>
      </c>
      <c r="K537" s="2">
        <f>Table1[[#This Row],[lost_customers]]/F536</f>
        <v>2.3507712337932405E-4</v>
      </c>
      <c r="L537" s="2">
        <f>1/Table1[[#This Row],[churn_rate]]</f>
        <v>4253.9230769230771</v>
      </c>
      <c r="M537" s="2">
        <f>Table1[[#This Row],[ARPU]]*Table1[[#This Row],[average_lifespan]]</f>
        <v>1312.6399974480103</v>
      </c>
      <c r="N537" s="2">
        <f>Table1[[#This Row],[marketing_spend]]+Table1[[#This Row],[operating_expenses]]-Table1[[#This Row],[revenue]]</f>
        <v>889</v>
      </c>
      <c r="O537" s="2">
        <f>IF(Table1[[#This Row],[burn_rate]]&gt;0,100000/Table1[[#This Row],[burn_rate]],"0")</f>
        <v>112.4859392575928</v>
      </c>
      <c r="P537" s="2">
        <f>Table1[[#This Row],[LTV]]/Table1[[#This Row],[CAC]]</f>
        <v>37.789437385167737</v>
      </c>
    </row>
    <row r="538" spans="1:16" x14ac:dyDescent="0.3">
      <c r="A538" s="1">
        <v>52841</v>
      </c>
      <c r="B538" s="2">
        <v>23323</v>
      </c>
      <c r="C538" s="2">
        <v>3949</v>
      </c>
      <c r="D538" s="2">
        <v>14285</v>
      </c>
      <c r="E538" s="2">
        <v>147</v>
      </c>
      <c r="F538" s="2">
        <v>55599</v>
      </c>
      <c r="G538" s="3">
        <v>52841</v>
      </c>
      <c r="H538" s="2">
        <f>Table1[[#This Row],[marketing_spend]]/Table1[[#This Row],[new_customers]]</f>
        <v>26.863945578231291</v>
      </c>
      <c r="I538" s="2">
        <f>Table1[[#This Row],[revenue]]/Table1[[#This Row],[total_customers]]</f>
        <v>0.41948596197773341</v>
      </c>
      <c r="J538" s="2">
        <f>F537+Table1[[#This Row],[new_customers]]-Table1[[#This Row],[total_customers]]</f>
        <v>10</v>
      </c>
      <c r="K538" s="2">
        <f>Table1[[#This Row],[lost_customers]]/F537</f>
        <v>1.8030363131513468E-4</v>
      </c>
      <c r="L538" s="2">
        <f>1/Table1[[#This Row],[churn_rate]]</f>
        <v>5546.2000000000007</v>
      </c>
      <c r="M538" s="2">
        <f>Table1[[#This Row],[ARPU]]*Table1[[#This Row],[average_lifespan]]</f>
        <v>2326.5530423209052</v>
      </c>
      <c r="N538" s="2">
        <f>Table1[[#This Row],[marketing_spend]]+Table1[[#This Row],[operating_expenses]]-Table1[[#This Row],[revenue]]</f>
        <v>-5089</v>
      </c>
      <c r="O538" s="2" t="str">
        <f>IF(Table1[[#This Row],[burn_rate]]&gt;0,100000/Table1[[#This Row],[burn_rate]],"0")</f>
        <v>0</v>
      </c>
      <c r="P538" s="2">
        <f>Table1[[#This Row],[LTV]]/Table1[[#This Row],[CAC]]</f>
        <v>86.605038546764519</v>
      </c>
    </row>
    <row r="539" spans="1:16" x14ac:dyDescent="0.3">
      <c r="A539" s="1">
        <v>52871</v>
      </c>
      <c r="B539" s="2">
        <v>11353</v>
      </c>
      <c r="C539" s="2">
        <v>2917</v>
      </c>
      <c r="D539" s="2">
        <v>13432</v>
      </c>
      <c r="E539" s="2">
        <v>66</v>
      </c>
      <c r="F539" s="2">
        <v>55652</v>
      </c>
      <c r="G539" s="3">
        <v>52871</v>
      </c>
      <c r="H539" s="2">
        <f>Table1[[#This Row],[marketing_spend]]/Table1[[#This Row],[new_customers]]</f>
        <v>44.196969696969695</v>
      </c>
      <c r="I539" s="2">
        <f>Table1[[#This Row],[revenue]]/Table1[[#This Row],[total_customers]]</f>
        <v>0.20399985624955078</v>
      </c>
      <c r="J539" s="2">
        <f>F538+Table1[[#This Row],[new_customers]]-Table1[[#This Row],[total_customers]]</f>
        <v>13</v>
      </c>
      <c r="K539" s="2">
        <f>Table1[[#This Row],[lost_customers]]/F538</f>
        <v>2.3381715498480189E-4</v>
      </c>
      <c r="L539" s="2">
        <f>1/Table1[[#This Row],[churn_rate]]</f>
        <v>4276.8461538461534</v>
      </c>
      <c r="M539" s="2">
        <f>Table1[[#This Row],[ARPU]]*Table1[[#This Row],[average_lifespan]]</f>
        <v>872.4760005860594</v>
      </c>
      <c r="N539" s="2">
        <f>Table1[[#This Row],[marketing_spend]]+Table1[[#This Row],[operating_expenses]]-Table1[[#This Row],[revenue]]</f>
        <v>4996</v>
      </c>
      <c r="O539" s="2">
        <f>IF(Table1[[#This Row],[burn_rate]]&gt;0,100000/Table1[[#This Row],[burn_rate]],"0")</f>
        <v>20.016012810248199</v>
      </c>
      <c r="P539" s="2">
        <f>Table1[[#This Row],[LTV]]/Table1[[#This Row],[CAC]]</f>
        <v>19.740629427041455</v>
      </c>
    </row>
    <row r="540" spans="1:16" x14ac:dyDescent="0.3">
      <c r="A540" s="1">
        <v>52902</v>
      </c>
      <c r="B540" s="2">
        <v>20975</v>
      </c>
      <c r="C540" s="2">
        <v>5174</v>
      </c>
      <c r="D540" s="2">
        <v>12260</v>
      </c>
      <c r="E540" s="2">
        <v>156</v>
      </c>
      <c r="F540" s="2">
        <v>55797</v>
      </c>
      <c r="G540" s="3">
        <v>52902</v>
      </c>
      <c r="H540" s="2">
        <f>Table1[[#This Row],[marketing_spend]]/Table1[[#This Row],[new_customers]]</f>
        <v>33.166666666666664</v>
      </c>
      <c r="I540" s="2">
        <f>Table1[[#This Row],[revenue]]/Table1[[#This Row],[total_customers]]</f>
        <v>0.37591626789970789</v>
      </c>
      <c r="J540" s="2">
        <f>F539+Table1[[#This Row],[new_customers]]-Table1[[#This Row],[total_customers]]</f>
        <v>11</v>
      </c>
      <c r="K540" s="2">
        <f>Table1[[#This Row],[lost_customers]]/F539</f>
        <v>1.9765686767771149E-4</v>
      </c>
      <c r="L540" s="2">
        <f>1/Table1[[#This Row],[churn_rate]]</f>
        <v>5059.272727272727</v>
      </c>
      <c r="M540" s="2">
        <f>Table1[[#This Row],[ARPU]]*Table1[[#This Row],[average_lifespan]]</f>
        <v>1901.8629219231402</v>
      </c>
      <c r="N540" s="2">
        <f>Table1[[#This Row],[marketing_spend]]+Table1[[#This Row],[operating_expenses]]-Table1[[#This Row],[revenue]]</f>
        <v>-3541</v>
      </c>
      <c r="O540" s="2" t="str">
        <f>IF(Table1[[#This Row],[burn_rate]]&gt;0,100000/Table1[[#This Row],[burn_rate]],"0")</f>
        <v>0</v>
      </c>
      <c r="P540" s="2">
        <f>Table1[[#This Row],[LTV]]/Table1[[#This Row],[CAC]]</f>
        <v>57.34260066099921</v>
      </c>
    </row>
    <row r="541" spans="1:16" x14ac:dyDescent="0.3">
      <c r="A541" s="1">
        <v>52932</v>
      </c>
      <c r="B541" s="2">
        <v>21023</v>
      </c>
      <c r="C541" s="2">
        <v>4241</v>
      </c>
      <c r="D541" s="2">
        <v>10361</v>
      </c>
      <c r="E541" s="2">
        <v>92</v>
      </c>
      <c r="F541" s="2">
        <v>55873</v>
      </c>
      <c r="G541" s="3">
        <v>52932</v>
      </c>
      <c r="H541" s="2">
        <f>Table1[[#This Row],[marketing_spend]]/Table1[[#This Row],[new_customers]]</f>
        <v>46.097826086956523</v>
      </c>
      <c r="I541" s="2">
        <f>Table1[[#This Row],[revenue]]/Table1[[#This Row],[total_customers]]</f>
        <v>0.37626402734773506</v>
      </c>
      <c r="J541" s="2">
        <f>F540+Table1[[#This Row],[new_customers]]-Table1[[#This Row],[total_customers]]</f>
        <v>16</v>
      </c>
      <c r="K541" s="2">
        <f>Table1[[#This Row],[lost_customers]]/F540</f>
        <v>2.8675376812373427E-4</v>
      </c>
      <c r="L541" s="2">
        <f>1/Table1[[#This Row],[churn_rate]]</f>
        <v>3487.3125</v>
      </c>
      <c r="M541" s="2">
        <f>Table1[[#This Row],[ARPU]]*Table1[[#This Row],[average_lifespan]]</f>
        <v>1312.1502458700984</v>
      </c>
      <c r="N541" s="2">
        <f>Table1[[#This Row],[marketing_spend]]+Table1[[#This Row],[operating_expenses]]-Table1[[#This Row],[revenue]]</f>
        <v>-6421</v>
      </c>
      <c r="O541" s="2" t="str">
        <f>IF(Table1[[#This Row],[burn_rate]]&gt;0,100000/Table1[[#This Row],[burn_rate]],"0")</f>
        <v>0</v>
      </c>
      <c r="P541" s="2">
        <f>Table1[[#This Row],[LTV]]/Table1[[#This Row],[CAC]]</f>
        <v>28.464471261506496</v>
      </c>
    </row>
    <row r="542" spans="1:16" x14ac:dyDescent="0.3">
      <c r="A542" s="1">
        <v>52963</v>
      </c>
      <c r="B542" s="2">
        <v>10667</v>
      </c>
      <c r="C542" s="2">
        <v>2089</v>
      </c>
      <c r="D542" s="2">
        <v>14164</v>
      </c>
      <c r="E542" s="2">
        <v>129</v>
      </c>
      <c r="F542" s="2">
        <v>55980</v>
      </c>
      <c r="G542" s="3">
        <v>52963</v>
      </c>
      <c r="H542" s="2">
        <f>Table1[[#This Row],[marketing_spend]]/Table1[[#This Row],[new_customers]]</f>
        <v>16.193798449612402</v>
      </c>
      <c r="I542" s="2">
        <f>Table1[[#This Row],[revenue]]/Table1[[#This Row],[total_customers]]</f>
        <v>0.19055019649874955</v>
      </c>
      <c r="J542" s="2">
        <f>F541+Table1[[#This Row],[new_customers]]-Table1[[#This Row],[total_customers]]</f>
        <v>22</v>
      </c>
      <c r="K542" s="2">
        <f>Table1[[#This Row],[lost_customers]]/F541</f>
        <v>3.9375011186082724E-4</v>
      </c>
      <c r="L542" s="2">
        <f>1/Table1[[#This Row],[churn_rate]]</f>
        <v>2539.681818181818</v>
      </c>
      <c r="M542" s="2">
        <f>Table1[[#This Row],[ARPU]]*Table1[[#This Row],[average_lifespan]]</f>
        <v>483.93686949884693</v>
      </c>
      <c r="N542" s="2">
        <f>Table1[[#This Row],[marketing_spend]]+Table1[[#This Row],[operating_expenses]]-Table1[[#This Row],[revenue]]</f>
        <v>5586</v>
      </c>
      <c r="O542" s="2">
        <f>IF(Table1[[#This Row],[burn_rate]]&gt;0,100000/Table1[[#This Row],[burn_rate]],"0")</f>
        <v>17.90189760114572</v>
      </c>
      <c r="P542" s="2">
        <f>Table1[[#This Row],[LTV]]/Table1[[#This Row],[CAC]]</f>
        <v>29.884086244782797</v>
      </c>
    </row>
    <row r="543" spans="1:16" x14ac:dyDescent="0.3">
      <c r="A543" s="1">
        <v>52994</v>
      </c>
      <c r="B543" s="2">
        <v>19337</v>
      </c>
      <c r="C543" s="2">
        <v>3709</v>
      </c>
      <c r="D543" s="2">
        <v>19844</v>
      </c>
      <c r="E543" s="2">
        <v>57</v>
      </c>
      <c r="F543" s="2">
        <v>56008</v>
      </c>
      <c r="G543" s="3">
        <v>52994</v>
      </c>
      <c r="H543" s="2">
        <f>Table1[[#This Row],[marketing_spend]]/Table1[[#This Row],[new_customers]]</f>
        <v>65.070175438596493</v>
      </c>
      <c r="I543" s="2">
        <f>Table1[[#This Row],[revenue]]/Table1[[#This Row],[total_customers]]</f>
        <v>0.34525424939294386</v>
      </c>
      <c r="J543" s="2">
        <f>F542+Table1[[#This Row],[new_customers]]-Table1[[#This Row],[total_customers]]</f>
        <v>29</v>
      </c>
      <c r="K543" s="2">
        <f>Table1[[#This Row],[lost_customers]]/F542</f>
        <v>5.1804215791354056E-4</v>
      </c>
      <c r="L543" s="2">
        <f>1/Table1[[#This Row],[churn_rate]]</f>
        <v>1930.344827586207</v>
      </c>
      <c r="M543" s="2">
        <f>Table1[[#This Row],[ARPU]]*Table1[[#This Row],[average_lifespan]]</f>
        <v>666.45975451782749</v>
      </c>
      <c r="N543" s="2">
        <f>Table1[[#This Row],[marketing_spend]]+Table1[[#This Row],[operating_expenses]]-Table1[[#This Row],[revenue]]</f>
        <v>4216</v>
      </c>
      <c r="O543" s="2">
        <f>IF(Table1[[#This Row],[burn_rate]]&gt;0,100000/Table1[[#This Row],[burn_rate]],"0")</f>
        <v>23.719165085388994</v>
      </c>
      <c r="P543" s="2">
        <f>Table1[[#This Row],[LTV]]/Table1[[#This Row],[CAC]]</f>
        <v>10.242169319901905</v>
      </c>
    </row>
    <row r="544" spans="1:16" x14ac:dyDescent="0.3">
      <c r="A544" s="1">
        <v>53022</v>
      </c>
      <c r="B544" s="2">
        <v>23659</v>
      </c>
      <c r="C544" s="2">
        <v>4169</v>
      </c>
      <c r="D544" s="2">
        <v>11670</v>
      </c>
      <c r="E544" s="2">
        <v>190</v>
      </c>
      <c r="F544" s="2">
        <v>56168</v>
      </c>
      <c r="G544" s="3">
        <v>53022</v>
      </c>
      <c r="H544" s="2">
        <f>Table1[[#This Row],[marketing_spend]]/Table1[[#This Row],[new_customers]]</f>
        <v>21.942105263157895</v>
      </c>
      <c r="I544" s="2">
        <f>Table1[[#This Row],[revenue]]/Table1[[#This Row],[total_customers]]</f>
        <v>0.42121848739495799</v>
      </c>
      <c r="J544" s="2">
        <f>F543+Table1[[#This Row],[new_customers]]-Table1[[#This Row],[total_customers]]</f>
        <v>30</v>
      </c>
      <c r="K544" s="2">
        <f>Table1[[#This Row],[lost_customers]]/F543</f>
        <v>5.3563776603342381E-4</v>
      </c>
      <c r="L544" s="2">
        <f>1/Table1[[#This Row],[churn_rate]]</f>
        <v>1866.9333333333334</v>
      </c>
      <c r="M544" s="2">
        <f>Table1[[#This Row],[ARPU]]*Table1[[#This Row],[average_lifespan]]</f>
        <v>786.38683473389358</v>
      </c>
      <c r="N544" s="2">
        <f>Table1[[#This Row],[marketing_spend]]+Table1[[#This Row],[operating_expenses]]-Table1[[#This Row],[revenue]]</f>
        <v>-7820</v>
      </c>
      <c r="O544" s="2" t="str">
        <f>IF(Table1[[#This Row],[burn_rate]]&gt;0,100000/Table1[[#This Row],[burn_rate]],"0")</f>
        <v>0</v>
      </c>
      <c r="P544" s="2">
        <f>Table1[[#This Row],[LTV]]/Table1[[#This Row],[CAC]]</f>
        <v>35.83916972881741</v>
      </c>
    </row>
    <row r="545" spans="1:16" x14ac:dyDescent="0.3">
      <c r="A545" s="1">
        <v>53053</v>
      </c>
      <c r="B545" s="2">
        <v>13719</v>
      </c>
      <c r="C545" s="2">
        <v>6238</v>
      </c>
      <c r="D545" s="2">
        <v>9753</v>
      </c>
      <c r="E545" s="2">
        <v>155</v>
      </c>
      <c r="F545" s="2">
        <v>56300</v>
      </c>
      <c r="G545" s="3">
        <v>53053</v>
      </c>
      <c r="H545" s="2">
        <f>Table1[[#This Row],[marketing_spend]]/Table1[[#This Row],[new_customers]]</f>
        <v>40.245161290322578</v>
      </c>
      <c r="I545" s="2">
        <f>Table1[[#This Row],[revenue]]/Table1[[#This Row],[total_customers]]</f>
        <v>0.24367673179396093</v>
      </c>
      <c r="J545" s="2">
        <f>F544+Table1[[#This Row],[new_customers]]-Table1[[#This Row],[total_customers]]</f>
        <v>23</v>
      </c>
      <c r="K545" s="2">
        <f>Table1[[#This Row],[lost_customers]]/F544</f>
        <v>4.094858282295969E-4</v>
      </c>
      <c r="L545" s="2">
        <f>1/Table1[[#This Row],[churn_rate]]</f>
        <v>2442.0869565217395</v>
      </c>
      <c r="M545" s="2">
        <f>Table1[[#This Row],[ARPU]]*Table1[[#This Row],[average_lifespan]]</f>
        <v>595.07976832187819</v>
      </c>
      <c r="N545" s="2">
        <f>Table1[[#This Row],[marketing_spend]]+Table1[[#This Row],[operating_expenses]]-Table1[[#This Row],[revenue]]</f>
        <v>2272</v>
      </c>
      <c r="O545" s="2">
        <f>IF(Table1[[#This Row],[burn_rate]]&gt;0,100000/Table1[[#This Row],[burn_rate]],"0")</f>
        <v>44.014084507042256</v>
      </c>
      <c r="P545" s="2">
        <f>Table1[[#This Row],[LTV]]/Table1[[#This Row],[CAC]]</f>
        <v>14.786368081098288</v>
      </c>
    </row>
    <row r="546" spans="1:16" x14ac:dyDescent="0.3">
      <c r="A546" s="1">
        <v>53083</v>
      </c>
      <c r="B546" s="2">
        <v>29129</v>
      </c>
      <c r="C546" s="2">
        <v>5041</v>
      </c>
      <c r="D546" s="2">
        <v>16100</v>
      </c>
      <c r="E546" s="2">
        <v>57</v>
      </c>
      <c r="F546" s="2">
        <v>56338</v>
      </c>
      <c r="G546" s="3">
        <v>53083</v>
      </c>
      <c r="H546" s="2">
        <f>Table1[[#This Row],[marketing_spend]]/Table1[[#This Row],[new_customers]]</f>
        <v>88.438596491228068</v>
      </c>
      <c r="I546" s="2">
        <f>Table1[[#This Row],[revenue]]/Table1[[#This Row],[total_customers]]</f>
        <v>0.51704000852000431</v>
      </c>
      <c r="J546" s="2">
        <f>F545+Table1[[#This Row],[new_customers]]-Table1[[#This Row],[total_customers]]</f>
        <v>19</v>
      </c>
      <c r="K546" s="2">
        <f>Table1[[#This Row],[lost_customers]]/F545</f>
        <v>3.3747779751332148E-4</v>
      </c>
      <c r="L546" s="2">
        <f>1/Table1[[#This Row],[churn_rate]]</f>
        <v>2963.1578947368421</v>
      </c>
      <c r="M546" s="2">
        <f>Table1[[#This Row],[ARPU]]*Table1[[#This Row],[average_lifespan]]</f>
        <v>1532.0711831408548</v>
      </c>
      <c r="N546" s="2">
        <f>Table1[[#This Row],[marketing_spend]]+Table1[[#This Row],[operating_expenses]]-Table1[[#This Row],[revenue]]</f>
        <v>-7988</v>
      </c>
      <c r="O546" s="2" t="str">
        <f>IF(Table1[[#This Row],[burn_rate]]&gt;0,100000/Table1[[#This Row],[burn_rate]],"0")</f>
        <v>0</v>
      </c>
      <c r="P546" s="2">
        <f>Table1[[#This Row],[LTV]]/Table1[[#This Row],[CAC]]</f>
        <v>17.323558309666481</v>
      </c>
    </row>
    <row r="547" spans="1:16" x14ac:dyDescent="0.3">
      <c r="A547" s="1">
        <v>53114</v>
      </c>
      <c r="B547" s="2">
        <v>17483</v>
      </c>
      <c r="C547" s="2">
        <v>2105</v>
      </c>
      <c r="D547" s="2">
        <v>18544</v>
      </c>
      <c r="E547" s="2">
        <v>145</v>
      </c>
      <c r="F547" s="2">
        <v>56454</v>
      </c>
      <c r="G547" s="3">
        <v>53114</v>
      </c>
      <c r="H547" s="2">
        <f>Table1[[#This Row],[marketing_spend]]/Table1[[#This Row],[new_customers]]</f>
        <v>14.517241379310345</v>
      </c>
      <c r="I547" s="2">
        <f>Table1[[#This Row],[revenue]]/Table1[[#This Row],[total_customers]]</f>
        <v>0.30968576185921282</v>
      </c>
      <c r="J547" s="2">
        <f>F546+Table1[[#This Row],[new_customers]]-Table1[[#This Row],[total_customers]]</f>
        <v>29</v>
      </c>
      <c r="K547" s="2">
        <f>Table1[[#This Row],[lost_customers]]/F546</f>
        <v>5.1475025737512871E-4</v>
      </c>
      <c r="L547" s="2">
        <f>1/Table1[[#This Row],[churn_rate]]</f>
        <v>1942.6896551724137</v>
      </c>
      <c r="M547" s="2">
        <f>Table1[[#This Row],[ARPU]]*Table1[[#This Row],[average_lifespan]]</f>
        <v>601.62332591808035</v>
      </c>
      <c r="N547" s="2">
        <f>Table1[[#This Row],[marketing_spend]]+Table1[[#This Row],[operating_expenses]]-Table1[[#This Row],[revenue]]</f>
        <v>3166</v>
      </c>
      <c r="O547" s="2">
        <f>IF(Table1[[#This Row],[burn_rate]]&gt;0,100000/Table1[[#This Row],[burn_rate]],"0")</f>
        <v>31.585596967782692</v>
      </c>
      <c r="P547" s="2">
        <f>Table1[[#This Row],[LTV]]/Table1[[#This Row],[CAC]]</f>
        <v>41.441986820960402</v>
      </c>
    </row>
    <row r="548" spans="1:16" x14ac:dyDescent="0.3">
      <c r="A548" s="1">
        <v>53144</v>
      </c>
      <c r="B548" s="2">
        <v>10539</v>
      </c>
      <c r="C548" s="2">
        <v>2886</v>
      </c>
      <c r="D548" s="2">
        <v>9938</v>
      </c>
      <c r="E548" s="2">
        <v>143</v>
      </c>
      <c r="F548" s="2">
        <v>56587</v>
      </c>
      <c r="G548" s="3">
        <v>53144</v>
      </c>
      <c r="H548" s="2">
        <f>Table1[[#This Row],[marketing_spend]]/Table1[[#This Row],[new_customers]]</f>
        <v>20.181818181818183</v>
      </c>
      <c r="I548" s="2">
        <f>Table1[[#This Row],[revenue]]/Table1[[#This Row],[total_customers]]</f>
        <v>0.18624419036174386</v>
      </c>
      <c r="J548" s="2">
        <f>F547+Table1[[#This Row],[new_customers]]-Table1[[#This Row],[total_customers]]</f>
        <v>10</v>
      </c>
      <c r="K548" s="2">
        <f>Table1[[#This Row],[lost_customers]]/F547</f>
        <v>1.7713536684734474E-4</v>
      </c>
      <c r="L548" s="2">
        <f>1/Table1[[#This Row],[churn_rate]]</f>
        <v>5645.4</v>
      </c>
      <c r="M548" s="2">
        <f>Table1[[#This Row],[ARPU]]*Table1[[#This Row],[average_lifespan]]</f>
        <v>1051.4229522681887</v>
      </c>
      <c r="N548" s="2">
        <f>Table1[[#This Row],[marketing_spend]]+Table1[[#This Row],[operating_expenses]]-Table1[[#This Row],[revenue]]</f>
        <v>2285</v>
      </c>
      <c r="O548" s="2">
        <f>IF(Table1[[#This Row],[burn_rate]]&gt;0,100000/Table1[[#This Row],[burn_rate]],"0")</f>
        <v>43.763676148796499</v>
      </c>
      <c r="P548" s="2">
        <f>Table1[[#This Row],[LTV]]/Table1[[#This Row],[CAC]]</f>
        <v>52.097533670946284</v>
      </c>
    </row>
    <row r="549" spans="1:16" x14ac:dyDescent="0.3">
      <c r="A549" s="1">
        <v>53175</v>
      </c>
      <c r="B549" s="2">
        <v>14964</v>
      </c>
      <c r="C549" s="2">
        <v>2427</v>
      </c>
      <c r="D549" s="2">
        <v>16562</v>
      </c>
      <c r="E549" s="2">
        <v>114</v>
      </c>
      <c r="F549" s="2">
        <v>56683</v>
      </c>
      <c r="G549" s="3">
        <v>53175</v>
      </c>
      <c r="H549" s="2">
        <f>Table1[[#This Row],[marketing_spend]]/Table1[[#This Row],[new_customers]]</f>
        <v>21.289473684210527</v>
      </c>
      <c r="I549" s="2">
        <f>Table1[[#This Row],[revenue]]/Table1[[#This Row],[total_customers]]</f>
        <v>0.26399449570417938</v>
      </c>
      <c r="J549" s="2">
        <f>F548+Table1[[#This Row],[new_customers]]-Table1[[#This Row],[total_customers]]</f>
        <v>18</v>
      </c>
      <c r="K549" s="2">
        <f>Table1[[#This Row],[lost_customers]]/F548</f>
        <v>3.1809426193295281E-4</v>
      </c>
      <c r="L549" s="2">
        <f>1/Table1[[#This Row],[churn_rate]]</f>
        <v>3143.7222222222222</v>
      </c>
      <c r="M549" s="2">
        <f>Table1[[#This Row],[ARPU]]*Table1[[#This Row],[average_lifespan]]</f>
        <v>829.9253626895777</v>
      </c>
      <c r="N549" s="2">
        <f>Table1[[#This Row],[marketing_spend]]+Table1[[#This Row],[operating_expenses]]-Table1[[#This Row],[revenue]]</f>
        <v>4025</v>
      </c>
      <c r="O549" s="2">
        <f>IF(Table1[[#This Row],[burn_rate]]&gt;0,100000/Table1[[#This Row],[burn_rate]],"0")</f>
        <v>24.844720496894411</v>
      </c>
      <c r="P549" s="2">
        <f>Table1[[#This Row],[LTV]]/Table1[[#This Row],[CAC]]</f>
        <v>38.982897134986345</v>
      </c>
    </row>
    <row r="550" spans="1:16" x14ac:dyDescent="0.3">
      <c r="A550" s="1">
        <v>53206</v>
      </c>
      <c r="B550" s="2">
        <v>14835</v>
      </c>
      <c r="C550" s="2">
        <v>3895</v>
      </c>
      <c r="D550" s="2">
        <v>13976</v>
      </c>
      <c r="E550" s="2">
        <v>88</v>
      </c>
      <c r="F550" s="2">
        <v>56742</v>
      </c>
      <c r="G550" s="3">
        <v>53206</v>
      </c>
      <c r="H550" s="2">
        <f>Table1[[#This Row],[marketing_spend]]/Table1[[#This Row],[new_customers]]</f>
        <v>44.261363636363633</v>
      </c>
      <c r="I550" s="2">
        <f>Table1[[#This Row],[revenue]]/Table1[[#This Row],[total_customers]]</f>
        <v>0.2614465475309295</v>
      </c>
      <c r="J550" s="2">
        <f>F549+Table1[[#This Row],[new_customers]]-Table1[[#This Row],[total_customers]]</f>
        <v>29</v>
      </c>
      <c r="K550" s="2">
        <f>Table1[[#This Row],[lost_customers]]/F549</f>
        <v>5.1161723973678177E-4</v>
      </c>
      <c r="L550" s="2">
        <f>1/Table1[[#This Row],[churn_rate]]</f>
        <v>1954.5862068965516</v>
      </c>
      <c r="M550" s="2">
        <f>Table1[[#This Row],[ARPU]]*Table1[[#This Row],[average_lifespan]]</f>
        <v>511.01981564467849</v>
      </c>
      <c r="N550" s="2">
        <f>Table1[[#This Row],[marketing_spend]]+Table1[[#This Row],[operating_expenses]]-Table1[[#This Row],[revenue]]</f>
        <v>3036</v>
      </c>
      <c r="O550" s="2">
        <f>IF(Table1[[#This Row],[burn_rate]]&gt;0,100000/Table1[[#This Row],[burn_rate]],"0")</f>
        <v>32.938076416337289</v>
      </c>
      <c r="P550" s="2">
        <f>Table1[[#This Row],[LTV]]/Table1[[#This Row],[CAC]]</f>
        <v>11.545505462575536</v>
      </c>
    </row>
    <row r="551" spans="1:16" x14ac:dyDescent="0.3">
      <c r="A551" s="1">
        <v>53236</v>
      </c>
      <c r="B551" s="2">
        <v>16042</v>
      </c>
      <c r="C551" s="2">
        <v>2316</v>
      </c>
      <c r="D551" s="2">
        <v>18123</v>
      </c>
      <c r="E551" s="2">
        <v>130</v>
      </c>
      <c r="F551" s="2">
        <v>56845</v>
      </c>
      <c r="G551" s="3">
        <v>53236</v>
      </c>
      <c r="H551" s="2">
        <f>Table1[[#This Row],[marketing_spend]]/Table1[[#This Row],[new_customers]]</f>
        <v>17.815384615384616</v>
      </c>
      <c r="I551" s="2">
        <f>Table1[[#This Row],[revenue]]/Table1[[#This Row],[total_customers]]</f>
        <v>0.28220599876858121</v>
      </c>
      <c r="J551" s="2">
        <f>F550+Table1[[#This Row],[new_customers]]-Table1[[#This Row],[total_customers]]</f>
        <v>27</v>
      </c>
      <c r="K551" s="2">
        <f>Table1[[#This Row],[lost_customers]]/F550</f>
        <v>4.758380035952205E-4</v>
      </c>
      <c r="L551" s="2">
        <f>1/Table1[[#This Row],[churn_rate]]</f>
        <v>2101.5555555555557</v>
      </c>
      <c r="M551" s="2">
        <f>Table1[[#This Row],[ARPU]]*Table1[[#This Row],[average_lifespan]]</f>
        <v>593.07158452321619</v>
      </c>
      <c r="N551" s="2">
        <f>Table1[[#This Row],[marketing_spend]]+Table1[[#This Row],[operating_expenses]]-Table1[[#This Row],[revenue]]</f>
        <v>4397</v>
      </c>
      <c r="O551" s="2">
        <f>IF(Table1[[#This Row],[burn_rate]]&gt;0,100000/Table1[[#This Row],[burn_rate]],"0")</f>
        <v>22.742779167614284</v>
      </c>
      <c r="P551" s="2">
        <f>Table1[[#This Row],[LTV]]/Table1[[#This Row],[CAC]]</f>
        <v>33.289855780664119</v>
      </c>
    </row>
    <row r="552" spans="1:16" x14ac:dyDescent="0.3">
      <c r="A552" s="1">
        <v>53267</v>
      </c>
      <c r="B552" s="2">
        <v>24837</v>
      </c>
      <c r="C552" s="2">
        <v>2634</v>
      </c>
      <c r="D552" s="2">
        <v>14588</v>
      </c>
      <c r="E552" s="2">
        <v>133</v>
      </c>
      <c r="F552" s="2">
        <v>56948</v>
      </c>
      <c r="G552" s="3">
        <v>53267</v>
      </c>
      <c r="H552" s="2">
        <f>Table1[[#This Row],[marketing_spend]]/Table1[[#This Row],[new_customers]]</f>
        <v>19.804511278195488</v>
      </c>
      <c r="I552" s="2">
        <f>Table1[[#This Row],[revenue]]/Table1[[#This Row],[total_customers]]</f>
        <v>0.43613471939313059</v>
      </c>
      <c r="J552" s="2">
        <f>F551+Table1[[#This Row],[new_customers]]-Table1[[#This Row],[total_customers]]</f>
        <v>30</v>
      </c>
      <c r="K552" s="2">
        <f>Table1[[#This Row],[lost_customers]]/F551</f>
        <v>5.2775090157445681E-4</v>
      </c>
      <c r="L552" s="2">
        <f>1/Table1[[#This Row],[churn_rate]]</f>
        <v>1894.8333333333335</v>
      </c>
      <c r="M552" s="2">
        <f>Table1[[#This Row],[ARPU]]*Table1[[#This Row],[average_lifespan]]</f>
        <v>826.40260413008366</v>
      </c>
      <c r="N552" s="2">
        <f>Table1[[#This Row],[marketing_spend]]+Table1[[#This Row],[operating_expenses]]-Table1[[#This Row],[revenue]]</f>
        <v>-7615</v>
      </c>
      <c r="O552" s="2" t="str">
        <f>IF(Table1[[#This Row],[burn_rate]]&gt;0,100000/Table1[[#This Row],[burn_rate]],"0")</f>
        <v>0</v>
      </c>
      <c r="P552" s="2">
        <f>Table1[[#This Row],[LTV]]/Table1[[#This Row],[CAC]]</f>
        <v>41.7279978547081</v>
      </c>
    </row>
    <row r="553" spans="1:16" x14ac:dyDescent="0.3">
      <c r="A553" s="1">
        <v>53297</v>
      </c>
      <c r="B553" s="2">
        <v>17312</v>
      </c>
      <c r="C553" s="2">
        <v>3925</v>
      </c>
      <c r="D553" s="2">
        <v>16616</v>
      </c>
      <c r="E553" s="2">
        <v>137</v>
      </c>
      <c r="F553" s="2">
        <v>57064</v>
      </c>
      <c r="G553" s="3">
        <v>53297</v>
      </c>
      <c r="H553" s="2">
        <f>Table1[[#This Row],[marketing_spend]]/Table1[[#This Row],[new_customers]]</f>
        <v>28.649635036496349</v>
      </c>
      <c r="I553" s="2">
        <f>Table1[[#This Row],[revenue]]/Table1[[#This Row],[total_customers]]</f>
        <v>0.303378662554325</v>
      </c>
      <c r="J553" s="2">
        <f>F552+Table1[[#This Row],[new_customers]]-Table1[[#This Row],[total_customers]]</f>
        <v>21</v>
      </c>
      <c r="K553" s="2">
        <f>Table1[[#This Row],[lost_customers]]/F552</f>
        <v>3.6875746294865494E-4</v>
      </c>
      <c r="L553" s="2">
        <f>1/Table1[[#This Row],[churn_rate]]</f>
        <v>2711.8095238095239</v>
      </c>
      <c r="M553" s="2">
        <f>Table1[[#This Row],[ARPU]]*Table1[[#This Row],[average_lifespan]]</f>
        <v>822.70514643541435</v>
      </c>
      <c r="N553" s="2">
        <f>Table1[[#This Row],[marketing_spend]]+Table1[[#This Row],[operating_expenses]]-Table1[[#This Row],[revenue]]</f>
        <v>3229</v>
      </c>
      <c r="O553" s="2">
        <f>IF(Table1[[#This Row],[burn_rate]]&gt;0,100000/Table1[[#This Row],[burn_rate]],"0")</f>
        <v>30.96934035305048</v>
      </c>
      <c r="P553" s="2">
        <f>Table1[[#This Row],[LTV]]/Table1[[#This Row],[CAC]]</f>
        <v>28.716077722713827</v>
      </c>
    </row>
    <row r="554" spans="1:16" x14ac:dyDescent="0.3">
      <c r="A554" s="1">
        <v>53328</v>
      </c>
      <c r="B554" s="2">
        <v>15320</v>
      </c>
      <c r="C554" s="2">
        <v>4056</v>
      </c>
      <c r="D554" s="2">
        <v>14304</v>
      </c>
      <c r="E554" s="2">
        <v>135</v>
      </c>
      <c r="F554" s="2">
        <v>57181</v>
      </c>
      <c r="G554" s="3">
        <v>53328</v>
      </c>
      <c r="H554" s="2">
        <f>Table1[[#This Row],[marketing_spend]]/Table1[[#This Row],[new_customers]]</f>
        <v>30.044444444444444</v>
      </c>
      <c r="I554" s="2">
        <f>Table1[[#This Row],[revenue]]/Table1[[#This Row],[total_customers]]</f>
        <v>0.26792116262394849</v>
      </c>
      <c r="J554" s="2">
        <f>F553+Table1[[#This Row],[new_customers]]-Table1[[#This Row],[total_customers]]</f>
        <v>18</v>
      </c>
      <c r="K554" s="2">
        <f>Table1[[#This Row],[lost_customers]]/F553</f>
        <v>3.1543530071498669E-4</v>
      </c>
      <c r="L554" s="2">
        <f>1/Table1[[#This Row],[churn_rate]]</f>
        <v>3170.2222222222222</v>
      </c>
      <c r="M554" s="2">
        <f>Table1[[#This Row],[ARPU]]*Table1[[#This Row],[average_lifespan]]</f>
        <v>849.36962355405535</v>
      </c>
      <c r="N554" s="2">
        <f>Table1[[#This Row],[marketing_spend]]+Table1[[#This Row],[operating_expenses]]-Table1[[#This Row],[revenue]]</f>
        <v>3040</v>
      </c>
      <c r="O554" s="2">
        <f>IF(Table1[[#This Row],[burn_rate]]&gt;0,100000/Table1[[#This Row],[burn_rate]],"0")</f>
        <v>32.89473684210526</v>
      </c>
      <c r="P554" s="2">
        <f>Table1[[#This Row],[LTV]]/Table1[[#This Row],[CAC]]</f>
        <v>28.270438653796223</v>
      </c>
    </row>
    <row r="555" spans="1:16" x14ac:dyDescent="0.3">
      <c r="A555" s="1">
        <v>53359</v>
      </c>
      <c r="B555" s="2">
        <v>23216</v>
      </c>
      <c r="C555" s="2">
        <v>5144</v>
      </c>
      <c r="D555" s="2">
        <v>15345</v>
      </c>
      <c r="E555" s="2">
        <v>142</v>
      </c>
      <c r="F555" s="2">
        <v>57300</v>
      </c>
      <c r="G555" s="3">
        <v>53359</v>
      </c>
      <c r="H555" s="2">
        <f>Table1[[#This Row],[marketing_spend]]/Table1[[#This Row],[new_customers]]</f>
        <v>36.225352112676056</v>
      </c>
      <c r="I555" s="2">
        <f>Table1[[#This Row],[revenue]]/Table1[[#This Row],[total_customers]]</f>
        <v>0.40516579406631764</v>
      </c>
      <c r="J555" s="2">
        <f>F554+Table1[[#This Row],[new_customers]]-Table1[[#This Row],[total_customers]]</f>
        <v>23</v>
      </c>
      <c r="K555" s="2">
        <f>Table1[[#This Row],[lost_customers]]/F554</f>
        <v>4.0223151046676344E-4</v>
      </c>
      <c r="L555" s="2">
        <f>1/Table1[[#This Row],[churn_rate]]</f>
        <v>2486.1304347826085</v>
      </c>
      <c r="M555" s="2">
        <f>Table1[[#This Row],[ARPU]]*Table1[[#This Row],[average_lifespan]]</f>
        <v>1007.2950117611351</v>
      </c>
      <c r="N555" s="2">
        <f>Table1[[#This Row],[marketing_spend]]+Table1[[#This Row],[operating_expenses]]-Table1[[#This Row],[revenue]]</f>
        <v>-2727</v>
      </c>
      <c r="O555" s="2" t="str">
        <f>IF(Table1[[#This Row],[burn_rate]]&gt;0,100000/Table1[[#This Row],[burn_rate]],"0")</f>
        <v>0</v>
      </c>
      <c r="P555" s="2">
        <f>Table1[[#This Row],[LTV]]/Table1[[#This Row],[CAC]]</f>
        <v>27.80635530133771</v>
      </c>
    </row>
    <row r="556" spans="1:16" x14ac:dyDescent="0.3">
      <c r="A556" s="1">
        <v>53387</v>
      </c>
      <c r="B556" s="2">
        <v>12779</v>
      </c>
      <c r="C556" s="2">
        <v>4270</v>
      </c>
      <c r="D556" s="2">
        <v>15875</v>
      </c>
      <c r="E556" s="2">
        <v>135</v>
      </c>
      <c r="F556" s="2">
        <v>57418</v>
      </c>
      <c r="G556" s="3">
        <v>53387</v>
      </c>
      <c r="H556" s="2">
        <f>Table1[[#This Row],[marketing_spend]]/Table1[[#This Row],[new_customers]]</f>
        <v>31.62962962962963</v>
      </c>
      <c r="I556" s="2">
        <f>Table1[[#This Row],[revenue]]/Table1[[#This Row],[total_customers]]</f>
        <v>0.22256086941377268</v>
      </c>
      <c r="J556" s="2">
        <f>F555+Table1[[#This Row],[new_customers]]-Table1[[#This Row],[total_customers]]</f>
        <v>17</v>
      </c>
      <c r="K556" s="2">
        <f>Table1[[#This Row],[lost_customers]]/F555</f>
        <v>2.9668411867364748E-4</v>
      </c>
      <c r="L556" s="2">
        <f>1/Table1[[#This Row],[churn_rate]]</f>
        <v>3370.5882352941176</v>
      </c>
      <c r="M556" s="2">
        <f>Table1[[#This Row],[ARPU]]*Table1[[#This Row],[average_lifespan]]</f>
        <v>750.16104808289265</v>
      </c>
      <c r="N556" s="2">
        <f>Table1[[#This Row],[marketing_spend]]+Table1[[#This Row],[operating_expenses]]-Table1[[#This Row],[revenue]]</f>
        <v>7366</v>
      </c>
      <c r="O556" s="2">
        <f>IF(Table1[[#This Row],[burn_rate]]&gt;0,100000/Table1[[#This Row],[burn_rate]],"0")</f>
        <v>13.575889220743958</v>
      </c>
      <c r="P556" s="2">
        <f>Table1[[#This Row],[LTV]]/Table1[[#This Row],[CAC]]</f>
        <v>23.717035478030564</v>
      </c>
    </row>
    <row r="557" spans="1:16" x14ac:dyDescent="0.3">
      <c r="A557" s="1">
        <v>53418</v>
      </c>
      <c r="B557" s="2">
        <v>27308</v>
      </c>
      <c r="C557" s="2">
        <v>3439</v>
      </c>
      <c r="D557" s="2">
        <v>17086</v>
      </c>
      <c r="E557" s="2">
        <v>93</v>
      </c>
      <c r="F557" s="2">
        <v>57481</v>
      </c>
      <c r="G557" s="3">
        <v>53418</v>
      </c>
      <c r="H557" s="2">
        <f>Table1[[#This Row],[marketing_spend]]/Table1[[#This Row],[new_customers]]</f>
        <v>36.978494623655912</v>
      </c>
      <c r="I557" s="2">
        <f>Table1[[#This Row],[revenue]]/Table1[[#This Row],[total_customers]]</f>
        <v>0.47507872166455001</v>
      </c>
      <c r="J557" s="2">
        <f>F556+Table1[[#This Row],[new_customers]]-Table1[[#This Row],[total_customers]]</f>
        <v>30</v>
      </c>
      <c r="K557" s="2">
        <f>Table1[[#This Row],[lost_customers]]/F556</f>
        <v>5.2248423839214189E-4</v>
      </c>
      <c r="L557" s="2">
        <f>1/Table1[[#This Row],[churn_rate]]</f>
        <v>1913.9333333333332</v>
      </c>
      <c r="M557" s="2">
        <f>Table1[[#This Row],[ARPU]]*Table1[[#This Row],[average_lifespan]]</f>
        <v>909.26900135117103</v>
      </c>
      <c r="N557" s="2">
        <f>Table1[[#This Row],[marketing_spend]]+Table1[[#This Row],[operating_expenses]]-Table1[[#This Row],[revenue]]</f>
        <v>-6783</v>
      </c>
      <c r="O557" s="2" t="str">
        <f>IF(Table1[[#This Row],[burn_rate]]&gt;0,100000/Table1[[#This Row],[burn_rate]],"0")</f>
        <v>0</v>
      </c>
      <c r="P557" s="2">
        <f>Table1[[#This Row],[LTV]]/Table1[[#This Row],[CAC]]</f>
        <v>24.589129725402415</v>
      </c>
    </row>
    <row r="558" spans="1:16" x14ac:dyDescent="0.3">
      <c r="A558" s="1">
        <v>53448</v>
      </c>
      <c r="B558" s="2">
        <v>11581</v>
      </c>
      <c r="C558" s="2">
        <v>2552</v>
      </c>
      <c r="D558" s="2">
        <v>14633</v>
      </c>
      <c r="E558" s="2">
        <v>186</v>
      </c>
      <c r="F558" s="2">
        <v>57653</v>
      </c>
      <c r="G558" s="3">
        <v>53448</v>
      </c>
      <c r="H558" s="2">
        <f>Table1[[#This Row],[marketing_spend]]/Table1[[#This Row],[new_customers]]</f>
        <v>13.720430107526882</v>
      </c>
      <c r="I558" s="2">
        <f>Table1[[#This Row],[revenue]]/Table1[[#This Row],[total_customers]]</f>
        <v>0.2008741956186148</v>
      </c>
      <c r="J558" s="2">
        <f>F557+Table1[[#This Row],[new_customers]]-Table1[[#This Row],[total_customers]]</f>
        <v>14</v>
      </c>
      <c r="K558" s="2">
        <f>Table1[[#This Row],[lost_customers]]/F557</f>
        <v>2.4355874114924931E-4</v>
      </c>
      <c r="L558" s="2">
        <f>1/Table1[[#This Row],[churn_rate]]</f>
        <v>4105.7857142857147</v>
      </c>
      <c r="M558" s="2">
        <f>Table1[[#This Row],[ARPU]]*Table1[[#This Row],[average_lifespan]]</f>
        <v>824.74640273954276</v>
      </c>
      <c r="N558" s="2">
        <f>Table1[[#This Row],[marketing_spend]]+Table1[[#This Row],[operating_expenses]]-Table1[[#This Row],[revenue]]</f>
        <v>5604</v>
      </c>
      <c r="O558" s="2">
        <f>IF(Table1[[#This Row],[burn_rate]]&gt;0,100000/Table1[[#This Row],[burn_rate]],"0")</f>
        <v>17.844396859386151</v>
      </c>
      <c r="P558" s="2">
        <f>Table1[[#This Row],[LTV]]/Table1[[#This Row],[CAC]]</f>
        <v>60.110827158916514</v>
      </c>
    </row>
    <row r="559" spans="1:16" x14ac:dyDescent="0.3">
      <c r="A559" s="1">
        <v>53479</v>
      </c>
      <c r="B559" s="2">
        <v>29708</v>
      </c>
      <c r="C559" s="2">
        <v>2715</v>
      </c>
      <c r="D559" s="2">
        <v>8597</v>
      </c>
      <c r="E559" s="2">
        <v>123</v>
      </c>
      <c r="F559" s="2">
        <v>57754</v>
      </c>
      <c r="G559" s="3">
        <v>53479</v>
      </c>
      <c r="H559" s="2">
        <f>Table1[[#This Row],[marketing_spend]]/Table1[[#This Row],[new_customers]]</f>
        <v>22.073170731707318</v>
      </c>
      <c r="I559" s="2">
        <f>Table1[[#This Row],[revenue]]/Table1[[#This Row],[total_customers]]</f>
        <v>0.51438861377566925</v>
      </c>
      <c r="J559" s="2">
        <f>F558+Table1[[#This Row],[new_customers]]-Table1[[#This Row],[total_customers]]</f>
        <v>22</v>
      </c>
      <c r="K559" s="2">
        <f>Table1[[#This Row],[lost_customers]]/F558</f>
        <v>3.815933255858325E-4</v>
      </c>
      <c r="L559" s="2">
        <f>1/Table1[[#This Row],[churn_rate]]</f>
        <v>2620.590909090909</v>
      </c>
      <c r="M559" s="2">
        <f>Table1[[#This Row],[ARPU]]*Table1[[#This Row],[average_lifespan]]</f>
        <v>1348.0021250003936</v>
      </c>
      <c r="N559" s="2">
        <f>Table1[[#This Row],[marketing_spend]]+Table1[[#This Row],[operating_expenses]]-Table1[[#This Row],[revenue]]</f>
        <v>-18396</v>
      </c>
      <c r="O559" s="2" t="str">
        <f>IF(Table1[[#This Row],[burn_rate]]&gt;0,100000/Table1[[#This Row],[burn_rate]],"0")</f>
        <v>0</v>
      </c>
      <c r="P559" s="2">
        <f>Table1[[#This Row],[LTV]]/Table1[[#This Row],[CAC]]</f>
        <v>61.069709530404566</v>
      </c>
    </row>
    <row r="560" spans="1:16" x14ac:dyDescent="0.3">
      <c r="A560" s="1">
        <v>53509</v>
      </c>
      <c r="B560" s="2">
        <v>22677</v>
      </c>
      <c r="C560" s="2">
        <v>5911</v>
      </c>
      <c r="D560" s="2">
        <v>11062</v>
      </c>
      <c r="E560" s="2">
        <v>85</v>
      </c>
      <c r="F560" s="2">
        <v>57828</v>
      </c>
      <c r="G560" s="3">
        <v>53509</v>
      </c>
      <c r="H560" s="2">
        <f>Table1[[#This Row],[marketing_spend]]/Table1[[#This Row],[new_customers]]</f>
        <v>69.54117647058824</v>
      </c>
      <c r="I560" s="2">
        <f>Table1[[#This Row],[revenue]]/Table1[[#This Row],[total_customers]]</f>
        <v>0.39214567337621914</v>
      </c>
      <c r="J560" s="2">
        <f>F559+Table1[[#This Row],[new_customers]]-Table1[[#This Row],[total_customers]]</f>
        <v>11</v>
      </c>
      <c r="K560" s="2">
        <f>Table1[[#This Row],[lost_customers]]/F559</f>
        <v>1.9046299823388856E-4</v>
      </c>
      <c r="L560" s="2">
        <f>1/Table1[[#This Row],[churn_rate]]</f>
        <v>5250.3636363636369</v>
      </c>
      <c r="M560" s="2">
        <f>Table1[[#This Row],[ARPU]]*Table1[[#This Row],[average_lifespan]]</f>
        <v>2058.9073836518328</v>
      </c>
      <c r="N560" s="2">
        <f>Table1[[#This Row],[marketing_spend]]+Table1[[#This Row],[operating_expenses]]-Table1[[#This Row],[revenue]]</f>
        <v>-5704</v>
      </c>
      <c r="O560" s="2" t="str">
        <f>IF(Table1[[#This Row],[burn_rate]]&gt;0,100000/Table1[[#This Row],[burn_rate]],"0")</f>
        <v>0</v>
      </c>
      <c r="P560" s="2">
        <f>Table1[[#This Row],[LTV]]/Table1[[#This Row],[CAC]]</f>
        <v>29.607025479682925</v>
      </c>
    </row>
    <row r="561" spans="1:16" x14ac:dyDescent="0.3">
      <c r="A561" s="1">
        <v>53540</v>
      </c>
      <c r="B561" s="2">
        <v>15713</v>
      </c>
      <c r="C561" s="2">
        <v>3713</v>
      </c>
      <c r="D561" s="2">
        <v>10336</v>
      </c>
      <c r="E561" s="2">
        <v>150</v>
      </c>
      <c r="F561" s="2">
        <v>57951</v>
      </c>
      <c r="G561" s="3">
        <v>53540</v>
      </c>
      <c r="H561" s="2">
        <f>Table1[[#This Row],[marketing_spend]]/Table1[[#This Row],[new_customers]]</f>
        <v>24.753333333333334</v>
      </c>
      <c r="I561" s="2">
        <f>Table1[[#This Row],[revenue]]/Table1[[#This Row],[total_customers]]</f>
        <v>0.27114286207313076</v>
      </c>
      <c r="J561" s="2">
        <f>F560+Table1[[#This Row],[new_customers]]-Table1[[#This Row],[total_customers]]</f>
        <v>27</v>
      </c>
      <c r="K561" s="2">
        <f>Table1[[#This Row],[lost_customers]]/F560</f>
        <v>4.6690184685619425E-4</v>
      </c>
      <c r="L561" s="2">
        <f>1/Table1[[#This Row],[churn_rate]]</f>
        <v>2141.7777777777778</v>
      </c>
      <c r="M561" s="2">
        <f>Table1[[#This Row],[ARPU]]*Table1[[#This Row],[average_lifespan]]</f>
        <v>580.7277565912965</v>
      </c>
      <c r="N561" s="2">
        <f>Table1[[#This Row],[marketing_spend]]+Table1[[#This Row],[operating_expenses]]-Table1[[#This Row],[revenue]]</f>
        <v>-1664</v>
      </c>
      <c r="O561" s="2" t="str">
        <f>IF(Table1[[#This Row],[burn_rate]]&gt;0,100000/Table1[[#This Row],[burn_rate]],"0")</f>
        <v>0</v>
      </c>
      <c r="P561" s="2">
        <f>Table1[[#This Row],[LTV]]/Table1[[#This Row],[CAC]]</f>
        <v>23.460588065902094</v>
      </c>
    </row>
    <row r="562" spans="1:16" x14ac:dyDescent="0.3">
      <c r="A562" s="1">
        <v>53571</v>
      </c>
      <c r="B562" s="2">
        <v>26639</v>
      </c>
      <c r="C562" s="2">
        <v>5389</v>
      </c>
      <c r="D562" s="2">
        <v>17879</v>
      </c>
      <c r="E562" s="2">
        <v>153</v>
      </c>
      <c r="F562" s="2">
        <v>58089</v>
      </c>
      <c r="G562" s="3">
        <v>53571</v>
      </c>
      <c r="H562" s="2">
        <f>Table1[[#This Row],[marketing_spend]]/Table1[[#This Row],[new_customers]]</f>
        <v>35.222222222222221</v>
      </c>
      <c r="I562" s="2">
        <f>Table1[[#This Row],[revenue]]/Table1[[#This Row],[total_customers]]</f>
        <v>0.4585894059116184</v>
      </c>
      <c r="J562" s="2">
        <f>F561+Table1[[#This Row],[new_customers]]-Table1[[#This Row],[total_customers]]</f>
        <v>15</v>
      </c>
      <c r="K562" s="2">
        <f>Table1[[#This Row],[lost_customers]]/F561</f>
        <v>2.5883936429052133E-4</v>
      </c>
      <c r="L562" s="2">
        <f>1/Table1[[#This Row],[churn_rate]]</f>
        <v>3863.3999999999996</v>
      </c>
      <c r="M562" s="2">
        <f>Table1[[#This Row],[ARPU]]*Table1[[#This Row],[average_lifespan]]</f>
        <v>1771.7143107989464</v>
      </c>
      <c r="N562" s="2">
        <f>Table1[[#This Row],[marketing_spend]]+Table1[[#This Row],[operating_expenses]]-Table1[[#This Row],[revenue]]</f>
        <v>-3371</v>
      </c>
      <c r="O562" s="2" t="str">
        <f>IF(Table1[[#This Row],[burn_rate]]&gt;0,100000/Table1[[#This Row],[burn_rate]],"0")</f>
        <v>0</v>
      </c>
      <c r="P562" s="2">
        <f>Table1[[#This Row],[LTV]]/Table1[[#This Row],[CAC]]</f>
        <v>50.301037215112046</v>
      </c>
    </row>
    <row r="563" spans="1:16" x14ac:dyDescent="0.3">
      <c r="A563" s="1">
        <v>53601</v>
      </c>
      <c r="B563" s="2">
        <v>14804</v>
      </c>
      <c r="C563" s="2">
        <v>3107</v>
      </c>
      <c r="D563" s="2">
        <v>8572</v>
      </c>
      <c r="E563" s="2">
        <v>115</v>
      </c>
      <c r="F563" s="2">
        <v>58181</v>
      </c>
      <c r="G563" s="3">
        <v>53601</v>
      </c>
      <c r="H563" s="2">
        <f>Table1[[#This Row],[marketing_spend]]/Table1[[#This Row],[new_customers]]</f>
        <v>27.017391304347825</v>
      </c>
      <c r="I563" s="2">
        <f>Table1[[#This Row],[revenue]]/Table1[[#This Row],[total_customers]]</f>
        <v>0.25444732816555232</v>
      </c>
      <c r="J563" s="2">
        <f>F562+Table1[[#This Row],[new_customers]]-Table1[[#This Row],[total_customers]]</f>
        <v>23</v>
      </c>
      <c r="K563" s="2">
        <f>Table1[[#This Row],[lost_customers]]/F562</f>
        <v>3.9594415465922983E-4</v>
      </c>
      <c r="L563" s="2">
        <f>1/Table1[[#This Row],[churn_rate]]</f>
        <v>2525.6086956521735</v>
      </c>
      <c r="M563" s="2">
        <f>Table1[[#This Row],[ARPU]]*Table1[[#This Row],[average_lifespan]]</f>
        <v>642.63438460038117</v>
      </c>
      <c r="N563" s="2">
        <f>Table1[[#This Row],[marketing_spend]]+Table1[[#This Row],[operating_expenses]]-Table1[[#This Row],[revenue]]</f>
        <v>-3125</v>
      </c>
      <c r="O563" s="2" t="str">
        <f>IF(Table1[[#This Row],[burn_rate]]&gt;0,100000/Table1[[#This Row],[burn_rate]],"0")</f>
        <v>0</v>
      </c>
      <c r="P563" s="2">
        <f>Table1[[#This Row],[LTV]]/Table1[[#This Row],[CAC]]</f>
        <v>23.785952439344651</v>
      </c>
    </row>
    <row r="564" spans="1:16" x14ac:dyDescent="0.3">
      <c r="A564" s="1">
        <v>53632</v>
      </c>
      <c r="B564" s="2">
        <v>28222</v>
      </c>
      <c r="C564" s="2">
        <v>6206</v>
      </c>
      <c r="D564" s="2">
        <v>15521</v>
      </c>
      <c r="E564" s="2">
        <v>104</v>
      </c>
      <c r="F564" s="2">
        <v>58264</v>
      </c>
      <c r="G564" s="3">
        <v>53632</v>
      </c>
      <c r="H564" s="2">
        <f>Table1[[#This Row],[marketing_spend]]/Table1[[#This Row],[new_customers]]</f>
        <v>59.67307692307692</v>
      </c>
      <c r="I564" s="2">
        <f>Table1[[#This Row],[revenue]]/Table1[[#This Row],[total_customers]]</f>
        <v>0.48438143622133734</v>
      </c>
      <c r="J564" s="2">
        <f>F563+Table1[[#This Row],[new_customers]]-Table1[[#This Row],[total_customers]]</f>
        <v>21</v>
      </c>
      <c r="K564" s="2">
        <f>Table1[[#This Row],[lost_customers]]/F563</f>
        <v>3.6094257575497153E-4</v>
      </c>
      <c r="L564" s="2">
        <f>1/Table1[[#This Row],[churn_rate]]</f>
        <v>2770.5238095238096</v>
      </c>
      <c r="M564" s="2">
        <f>Table1[[#This Row],[ARPU]]*Table1[[#This Row],[average_lifespan]]</f>
        <v>1341.9903019425537</v>
      </c>
      <c r="N564" s="2">
        <f>Table1[[#This Row],[marketing_spend]]+Table1[[#This Row],[operating_expenses]]-Table1[[#This Row],[revenue]]</f>
        <v>-6495</v>
      </c>
      <c r="O564" s="2" t="str">
        <f>IF(Table1[[#This Row],[burn_rate]]&gt;0,100000/Table1[[#This Row],[burn_rate]],"0")</f>
        <v>0</v>
      </c>
      <c r="P564" s="2">
        <f>Table1[[#This Row],[LTV]]/Table1[[#This Row],[CAC]]</f>
        <v>22.489041476317368</v>
      </c>
    </row>
    <row r="565" spans="1:16" x14ac:dyDescent="0.3">
      <c r="A565" s="1">
        <v>53662</v>
      </c>
      <c r="B565" s="2">
        <v>20136</v>
      </c>
      <c r="C565" s="2">
        <v>2250</v>
      </c>
      <c r="D565" s="2">
        <v>14171</v>
      </c>
      <c r="E565" s="2">
        <v>140</v>
      </c>
      <c r="F565" s="2">
        <v>58384</v>
      </c>
      <c r="G565" s="3">
        <v>53662</v>
      </c>
      <c r="H565" s="2">
        <f>Table1[[#This Row],[marketing_spend]]/Table1[[#This Row],[new_customers]]</f>
        <v>16.071428571428573</v>
      </c>
      <c r="I565" s="2">
        <f>Table1[[#This Row],[revenue]]/Table1[[#This Row],[total_customers]]</f>
        <v>0.34488901068785971</v>
      </c>
      <c r="J565" s="2">
        <f>F564+Table1[[#This Row],[new_customers]]-Table1[[#This Row],[total_customers]]</f>
        <v>20</v>
      </c>
      <c r="K565" s="2">
        <f>Table1[[#This Row],[lost_customers]]/F564</f>
        <v>3.432651379925855E-4</v>
      </c>
      <c r="L565" s="2">
        <f>1/Table1[[#This Row],[churn_rate]]</f>
        <v>2913.2</v>
      </c>
      <c r="M565" s="2">
        <f>Table1[[#This Row],[ARPU]]*Table1[[#This Row],[average_lifespan]]</f>
        <v>1004.7306659358728</v>
      </c>
      <c r="N565" s="2">
        <f>Table1[[#This Row],[marketing_spend]]+Table1[[#This Row],[operating_expenses]]-Table1[[#This Row],[revenue]]</f>
        <v>-3715</v>
      </c>
      <c r="O565" s="2" t="str">
        <f>IF(Table1[[#This Row],[burn_rate]]&gt;0,100000/Table1[[#This Row],[burn_rate]],"0")</f>
        <v>0</v>
      </c>
      <c r="P565" s="2">
        <f>Table1[[#This Row],[LTV]]/Table1[[#This Row],[CAC]]</f>
        <v>62.516574769343194</v>
      </c>
    </row>
    <row r="566" spans="1:16" x14ac:dyDescent="0.3">
      <c r="A566" s="1">
        <v>53693</v>
      </c>
      <c r="B566" s="2">
        <v>10009</v>
      </c>
      <c r="C566" s="2">
        <v>4430</v>
      </c>
      <c r="D566" s="2">
        <v>15097</v>
      </c>
      <c r="E566" s="2">
        <v>71</v>
      </c>
      <c r="F566" s="2">
        <v>58438</v>
      </c>
      <c r="G566" s="3">
        <v>53693</v>
      </c>
      <c r="H566" s="2">
        <f>Table1[[#This Row],[marketing_spend]]/Table1[[#This Row],[new_customers]]</f>
        <v>62.394366197183096</v>
      </c>
      <c r="I566" s="2">
        <f>Table1[[#This Row],[revenue]]/Table1[[#This Row],[total_customers]]</f>
        <v>0.17127553988842875</v>
      </c>
      <c r="J566" s="2">
        <f>F565+Table1[[#This Row],[new_customers]]-Table1[[#This Row],[total_customers]]</f>
        <v>17</v>
      </c>
      <c r="K566" s="2">
        <f>Table1[[#This Row],[lost_customers]]/F565</f>
        <v>2.9117566456563442E-4</v>
      </c>
      <c r="L566" s="2">
        <f>1/Table1[[#This Row],[churn_rate]]</f>
        <v>3434.3529411764707</v>
      </c>
      <c r="M566" s="2">
        <f>Table1[[#This Row],[ARPU]]*Table1[[#This Row],[average_lifespan]]</f>
        <v>588.22065416741316</v>
      </c>
      <c r="N566" s="2">
        <f>Table1[[#This Row],[marketing_spend]]+Table1[[#This Row],[operating_expenses]]-Table1[[#This Row],[revenue]]</f>
        <v>9518</v>
      </c>
      <c r="O566" s="2">
        <f>IF(Table1[[#This Row],[burn_rate]]&gt;0,100000/Table1[[#This Row],[burn_rate]],"0")</f>
        <v>10.506408909434755</v>
      </c>
      <c r="P566" s="2">
        <f>Table1[[#This Row],[LTV]]/Table1[[#This Row],[CAC]]</f>
        <v>9.4274642090036878</v>
      </c>
    </row>
    <row r="567" spans="1:16" x14ac:dyDescent="0.3">
      <c r="A567" s="1">
        <v>53724</v>
      </c>
      <c r="B567" s="2">
        <v>29255</v>
      </c>
      <c r="C567" s="2">
        <v>4054</v>
      </c>
      <c r="D567" s="2">
        <v>10090</v>
      </c>
      <c r="E567" s="2">
        <v>150</v>
      </c>
      <c r="F567" s="2">
        <v>58578</v>
      </c>
      <c r="G567" s="3">
        <v>53724</v>
      </c>
      <c r="H567" s="2">
        <f>Table1[[#This Row],[marketing_spend]]/Table1[[#This Row],[new_customers]]</f>
        <v>27.026666666666667</v>
      </c>
      <c r="I567" s="2">
        <f>Table1[[#This Row],[revenue]]/Table1[[#This Row],[total_customers]]</f>
        <v>0.49941957731571579</v>
      </c>
      <c r="J567" s="2">
        <f>F566+Table1[[#This Row],[new_customers]]-Table1[[#This Row],[total_customers]]</f>
        <v>10</v>
      </c>
      <c r="K567" s="2">
        <f>Table1[[#This Row],[lost_customers]]/F566</f>
        <v>1.7112153051096889E-4</v>
      </c>
      <c r="L567" s="2">
        <f>1/Table1[[#This Row],[churn_rate]]</f>
        <v>5843.8</v>
      </c>
      <c r="M567" s="2">
        <f>Table1[[#This Row],[ARPU]]*Table1[[#This Row],[average_lifespan]]</f>
        <v>2918.5081259175799</v>
      </c>
      <c r="N567" s="2">
        <f>Table1[[#This Row],[marketing_spend]]+Table1[[#This Row],[operating_expenses]]-Table1[[#This Row],[revenue]]</f>
        <v>-15111</v>
      </c>
      <c r="O567" s="2" t="str">
        <f>IF(Table1[[#This Row],[burn_rate]]&gt;0,100000/Table1[[#This Row],[burn_rate]],"0")</f>
        <v>0</v>
      </c>
      <c r="P567" s="2">
        <f>Table1[[#This Row],[LTV]]/Table1[[#This Row],[CAC]]</f>
        <v>107.98624047549013</v>
      </c>
    </row>
    <row r="568" spans="1:16" x14ac:dyDescent="0.3">
      <c r="A568" s="1">
        <v>53752</v>
      </c>
      <c r="B568" s="2">
        <v>15124</v>
      </c>
      <c r="C568" s="2">
        <v>2458</v>
      </c>
      <c r="D568" s="2">
        <v>14566</v>
      </c>
      <c r="E568" s="2">
        <v>170</v>
      </c>
      <c r="F568" s="2">
        <v>58724</v>
      </c>
      <c r="G568" s="3">
        <v>53752</v>
      </c>
      <c r="H568" s="2">
        <f>Table1[[#This Row],[marketing_spend]]/Table1[[#This Row],[new_customers]]</f>
        <v>14.458823529411765</v>
      </c>
      <c r="I568" s="2">
        <f>Table1[[#This Row],[revenue]]/Table1[[#This Row],[total_customers]]</f>
        <v>0.2575437640487705</v>
      </c>
      <c r="J568" s="2">
        <f>F567+Table1[[#This Row],[new_customers]]-Table1[[#This Row],[total_customers]]</f>
        <v>24</v>
      </c>
      <c r="K568" s="2">
        <f>Table1[[#This Row],[lost_customers]]/F567</f>
        <v>4.097101300829663E-4</v>
      </c>
      <c r="L568" s="2">
        <f>1/Table1[[#This Row],[churn_rate]]</f>
        <v>2440.75</v>
      </c>
      <c r="M568" s="2">
        <f>Table1[[#This Row],[ARPU]]*Table1[[#This Row],[average_lifespan]]</f>
        <v>628.59994210203661</v>
      </c>
      <c r="N568" s="2">
        <f>Table1[[#This Row],[marketing_spend]]+Table1[[#This Row],[operating_expenses]]-Table1[[#This Row],[revenue]]</f>
        <v>1900</v>
      </c>
      <c r="O568" s="2">
        <f>IF(Table1[[#This Row],[burn_rate]]&gt;0,100000/Table1[[#This Row],[burn_rate]],"0")</f>
        <v>52.631578947368418</v>
      </c>
      <c r="P568" s="2">
        <f>Table1[[#This Row],[LTV]]/Table1[[#This Row],[CAC]]</f>
        <v>43.475179071336953</v>
      </c>
    </row>
    <row r="569" spans="1:16" x14ac:dyDescent="0.3">
      <c r="A569" s="1">
        <v>53783</v>
      </c>
      <c r="B569" s="2">
        <v>11015</v>
      </c>
      <c r="C569" s="2">
        <v>2207</v>
      </c>
      <c r="D569" s="2">
        <v>19861</v>
      </c>
      <c r="E569" s="2">
        <v>142</v>
      </c>
      <c r="F569" s="2">
        <v>58850</v>
      </c>
      <c r="G569" s="3">
        <v>53783</v>
      </c>
      <c r="H569" s="2">
        <f>Table1[[#This Row],[marketing_spend]]/Table1[[#This Row],[new_customers]]</f>
        <v>15.54225352112676</v>
      </c>
      <c r="I569" s="2">
        <f>Table1[[#This Row],[revenue]]/Table1[[#This Row],[total_customers]]</f>
        <v>0.18717077315208155</v>
      </c>
      <c r="J569" s="2">
        <f>F568+Table1[[#This Row],[new_customers]]-Table1[[#This Row],[total_customers]]</f>
        <v>16</v>
      </c>
      <c r="K569" s="2">
        <f>Table1[[#This Row],[lost_customers]]/F568</f>
        <v>2.7246100401879983E-4</v>
      </c>
      <c r="L569" s="2">
        <f>1/Table1[[#This Row],[churn_rate]]</f>
        <v>3670.25</v>
      </c>
      <c r="M569" s="2">
        <f>Table1[[#This Row],[ARPU]]*Table1[[#This Row],[average_lifespan]]</f>
        <v>686.96353016142734</v>
      </c>
      <c r="N569" s="2">
        <f>Table1[[#This Row],[marketing_spend]]+Table1[[#This Row],[operating_expenses]]-Table1[[#This Row],[revenue]]</f>
        <v>11053</v>
      </c>
      <c r="O569" s="2">
        <f>IF(Table1[[#This Row],[burn_rate]]&gt;0,100000/Table1[[#This Row],[burn_rate]],"0")</f>
        <v>9.0473174703700359</v>
      </c>
      <c r="P569" s="2">
        <f>Table1[[#This Row],[LTV]]/Table1[[#This Row],[CAC]]</f>
        <v>44.19973778111585</v>
      </c>
    </row>
    <row r="570" spans="1:16" x14ac:dyDescent="0.3">
      <c r="A570" s="1">
        <v>53813</v>
      </c>
      <c r="B570" s="2">
        <v>12193</v>
      </c>
      <c r="C570" s="2">
        <v>2899</v>
      </c>
      <c r="D570" s="2">
        <v>12624</v>
      </c>
      <c r="E570" s="2">
        <v>157</v>
      </c>
      <c r="F570" s="2">
        <v>58993</v>
      </c>
      <c r="G570" s="3">
        <v>53813</v>
      </c>
      <c r="H570" s="2">
        <f>Table1[[#This Row],[marketing_spend]]/Table1[[#This Row],[new_customers]]</f>
        <v>18.464968152866241</v>
      </c>
      <c r="I570" s="2">
        <f>Table1[[#This Row],[revenue]]/Table1[[#This Row],[total_customers]]</f>
        <v>0.20668553896224975</v>
      </c>
      <c r="J570" s="2">
        <f>F569+Table1[[#This Row],[new_customers]]-Table1[[#This Row],[total_customers]]</f>
        <v>14</v>
      </c>
      <c r="K570" s="2">
        <f>Table1[[#This Row],[lost_customers]]/F569</f>
        <v>2.3789294817332199E-4</v>
      </c>
      <c r="L570" s="2">
        <f>1/Table1[[#This Row],[churn_rate]]</f>
        <v>4203.5714285714284</v>
      </c>
      <c r="M570" s="2">
        <f>Table1[[#This Row],[ARPU]]*Table1[[#This Row],[average_lifespan]]</f>
        <v>868.81742628059988</v>
      </c>
      <c r="N570" s="2">
        <f>Table1[[#This Row],[marketing_spend]]+Table1[[#This Row],[operating_expenses]]-Table1[[#This Row],[revenue]]</f>
        <v>3330</v>
      </c>
      <c r="O570" s="2">
        <f>IF(Table1[[#This Row],[burn_rate]]&gt;0,100000/Table1[[#This Row],[burn_rate]],"0")</f>
        <v>30.03003003003003</v>
      </c>
      <c r="P570" s="2">
        <f>Table1[[#This Row],[LTV]]/Table1[[#This Row],[CAC]]</f>
        <v>47.052202803054222</v>
      </c>
    </row>
    <row r="571" spans="1:16" x14ac:dyDescent="0.3">
      <c r="A571" s="1">
        <v>53844</v>
      </c>
      <c r="B571" s="2">
        <v>18415</v>
      </c>
      <c r="C571" s="2">
        <v>5461</v>
      </c>
      <c r="D571" s="2">
        <v>9633</v>
      </c>
      <c r="E571" s="2">
        <v>190</v>
      </c>
      <c r="F571" s="2">
        <v>59158</v>
      </c>
      <c r="G571" s="3">
        <v>53844</v>
      </c>
      <c r="H571" s="2">
        <f>Table1[[#This Row],[marketing_spend]]/Table1[[#This Row],[new_customers]]</f>
        <v>28.742105263157896</v>
      </c>
      <c r="I571" s="2">
        <f>Table1[[#This Row],[revenue]]/Table1[[#This Row],[total_customers]]</f>
        <v>0.31128503330065249</v>
      </c>
      <c r="J571" s="2">
        <f>F570+Table1[[#This Row],[new_customers]]-Table1[[#This Row],[total_customers]]</f>
        <v>25</v>
      </c>
      <c r="K571" s="2">
        <f>Table1[[#This Row],[lost_customers]]/F570</f>
        <v>4.2377909243469564E-4</v>
      </c>
      <c r="L571" s="2">
        <f>1/Table1[[#This Row],[churn_rate]]</f>
        <v>2359.7200000000003</v>
      </c>
      <c r="M571" s="2">
        <f>Table1[[#This Row],[ARPU]]*Table1[[#This Row],[average_lifespan]]</f>
        <v>734.54551878021573</v>
      </c>
      <c r="N571" s="2">
        <f>Table1[[#This Row],[marketing_spend]]+Table1[[#This Row],[operating_expenses]]-Table1[[#This Row],[revenue]]</f>
        <v>-3321</v>
      </c>
      <c r="O571" s="2" t="str">
        <f>IF(Table1[[#This Row],[burn_rate]]&gt;0,100000/Table1[[#This Row],[burn_rate]],"0")</f>
        <v>0</v>
      </c>
      <c r="P571" s="2">
        <f>Table1[[#This Row],[LTV]]/Table1[[#This Row],[CAC]]</f>
        <v>25.556427132071228</v>
      </c>
    </row>
    <row r="572" spans="1:16" x14ac:dyDescent="0.3">
      <c r="A572" s="1">
        <v>53874</v>
      </c>
      <c r="B572" s="2">
        <v>23550</v>
      </c>
      <c r="C572" s="2">
        <v>5385</v>
      </c>
      <c r="D572" s="2">
        <v>9517</v>
      </c>
      <c r="E572" s="2">
        <v>59</v>
      </c>
      <c r="F572" s="2">
        <v>59206</v>
      </c>
      <c r="G572" s="3">
        <v>53874</v>
      </c>
      <c r="H572" s="2">
        <f>Table1[[#This Row],[marketing_spend]]/Table1[[#This Row],[new_customers]]</f>
        <v>91.271186440677965</v>
      </c>
      <c r="I572" s="2">
        <f>Table1[[#This Row],[revenue]]/Table1[[#This Row],[total_customers]]</f>
        <v>0.39776374016147015</v>
      </c>
      <c r="J572" s="2">
        <f>F571+Table1[[#This Row],[new_customers]]-Table1[[#This Row],[total_customers]]</f>
        <v>11</v>
      </c>
      <c r="K572" s="2">
        <f>Table1[[#This Row],[lost_customers]]/F571</f>
        <v>1.859427296392711E-4</v>
      </c>
      <c r="L572" s="2">
        <f>1/Table1[[#This Row],[churn_rate]]</f>
        <v>5378</v>
      </c>
      <c r="M572" s="2">
        <f>Table1[[#This Row],[ARPU]]*Table1[[#This Row],[average_lifespan]]</f>
        <v>2139.1733945883866</v>
      </c>
      <c r="N572" s="2">
        <f>Table1[[#This Row],[marketing_spend]]+Table1[[#This Row],[operating_expenses]]-Table1[[#This Row],[revenue]]</f>
        <v>-8648</v>
      </c>
      <c r="O572" s="2" t="str">
        <f>IF(Table1[[#This Row],[burn_rate]]&gt;0,100000/Table1[[#This Row],[burn_rate]],"0")</f>
        <v>0</v>
      </c>
      <c r="P572" s="2">
        <f>Table1[[#This Row],[LTV]]/Table1[[#This Row],[CAC]]</f>
        <v>23.437554369677773</v>
      </c>
    </row>
    <row r="573" spans="1:16" x14ac:dyDescent="0.3">
      <c r="A573" s="1">
        <v>53905</v>
      </c>
      <c r="B573" s="2">
        <v>24512</v>
      </c>
      <c r="C573" s="2">
        <v>2021</v>
      </c>
      <c r="D573" s="2">
        <v>18849</v>
      </c>
      <c r="E573" s="2">
        <v>58</v>
      </c>
      <c r="F573" s="2">
        <v>59236</v>
      </c>
      <c r="G573" s="3">
        <v>53905</v>
      </c>
      <c r="H573" s="2">
        <f>Table1[[#This Row],[marketing_spend]]/Table1[[#This Row],[new_customers]]</f>
        <v>34.844827586206897</v>
      </c>
      <c r="I573" s="2">
        <f>Table1[[#This Row],[revenue]]/Table1[[#This Row],[total_customers]]</f>
        <v>0.41380241744884866</v>
      </c>
      <c r="J573" s="2">
        <f>F572+Table1[[#This Row],[new_customers]]-Table1[[#This Row],[total_customers]]</f>
        <v>28</v>
      </c>
      <c r="K573" s="2">
        <f>Table1[[#This Row],[lost_customers]]/F572</f>
        <v>4.7292504138094112E-4</v>
      </c>
      <c r="L573" s="2">
        <f>1/Table1[[#This Row],[churn_rate]]</f>
        <v>2114.5</v>
      </c>
      <c r="M573" s="2">
        <f>Table1[[#This Row],[ARPU]]*Table1[[#This Row],[average_lifespan]]</f>
        <v>874.98521169559046</v>
      </c>
      <c r="N573" s="2">
        <f>Table1[[#This Row],[marketing_spend]]+Table1[[#This Row],[operating_expenses]]-Table1[[#This Row],[revenue]]</f>
        <v>-3642</v>
      </c>
      <c r="O573" s="2" t="str">
        <f>IF(Table1[[#This Row],[burn_rate]]&gt;0,100000/Table1[[#This Row],[burn_rate]],"0")</f>
        <v>0</v>
      </c>
      <c r="P573" s="2">
        <f>Table1[[#This Row],[LTV]]/Table1[[#This Row],[CAC]]</f>
        <v>25.110906619665634</v>
      </c>
    </row>
    <row r="574" spans="1:16" x14ac:dyDescent="0.3">
      <c r="A574" s="1">
        <v>53936</v>
      </c>
      <c r="B574" s="2">
        <v>14158</v>
      </c>
      <c r="C574" s="2">
        <v>2409</v>
      </c>
      <c r="D574" s="2">
        <v>11648</v>
      </c>
      <c r="E574" s="2">
        <v>83</v>
      </c>
      <c r="F574" s="2">
        <v>59296</v>
      </c>
      <c r="G574" s="3">
        <v>53936</v>
      </c>
      <c r="H574" s="2">
        <f>Table1[[#This Row],[marketing_spend]]/Table1[[#This Row],[new_customers]]</f>
        <v>29.024096385542169</v>
      </c>
      <c r="I574" s="2">
        <f>Table1[[#This Row],[revenue]]/Table1[[#This Row],[total_customers]]</f>
        <v>0.23876821370750134</v>
      </c>
      <c r="J574" s="2">
        <f>F573+Table1[[#This Row],[new_customers]]-Table1[[#This Row],[total_customers]]</f>
        <v>23</v>
      </c>
      <c r="K574" s="2">
        <f>Table1[[#This Row],[lost_customers]]/F573</f>
        <v>3.8827739887906001E-4</v>
      </c>
      <c r="L574" s="2">
        <f>1/Table1[[#This Row],[churn_rate]]</f>
        <v>2575.4782608695655</v>
      </c>
      <c r="M574" s="2">
        <f>Table1[[#This Row],[ARPU]]*Table1[[#This Row],[average_lifespan]]</f>
        <v>614.94234379032832</v>
      </c>
      <c r="N574" s="2">
        <f>Table1[[#This Row],[marketing_spend]]+Table1[[#This Row],[operating_expenses]]-Table1[[#This Row],[revenue]]</f>
        <v>-101</v>
      </c>
      <c r="O574" s="2" t="str">
        <f>IF(Table1[[#This Row],[burn_rate]]&gt;0,100000/Table1[[#This Row],[burn_rate]],"0")</f>
        <v>0</v>
      </c>
      <c r="P574" s="2">
        <f>Table1[[#This Row],[LTV]]/Table1[[#This Row],[CAC]]</f>
        <v>21.187303667329701</v>
      </c>
    </row>
    <row r="575" spans="1:16" x14ac:dyDescent="0.3">
      <c r="A575" s="1">
        <v>53966</v>
      </c>
      <c r="B575" s="2">
        <v>16970</v>
      </c>
      <c r="C575" s="2">
        <v>2894</v>
      </c>
      <c r="D575" s="2">
        <v>19780</v>
      </c>
      <c r="E575" s="2">
        <v>178</v>
      </c>
      <c r="F575" s="2">
        <v>59458</v>
      </c>
      <c r="G575" s="3">
        <v>53966</v>
      </c>
      <c r="H575" s="2">
        <f>Table1[[#This Row],[marketing_spend]]/Table1[[#This Row],[new_customers]]</f>
        <v>16.258426966292134</v>
      </c>
      <c r="I575" s="2">
        <f>Table1[[#This Row],[revenue]]/Table1[[#This Row],[total_customers]]</f>
        <v>0.28541155101079752</v>
      </c>
      <c r="J575" s="2">
        <f>F574+Table1[[#This Row],[new_customers]]-Table1[[#This Row],[total_customers]]</f>
        <v>16</v>
      </c>
      <c r="K575" s="2">
        <f>Table1[[#This Row],[lost_customers]]/F574</f>
        <v>2.6983270372369131E-4</v>
      </c>
      <c r="L575" s="2">
        <f>1/Table1[[#This Row],[churn_rate]]</f>
        <v>3706</v>
      </c>
      <c r="M575" s="2">
        <f>Table1[[#This Row],[ARPU]]*Table1[[#This Row],[average_lifespan]]</f>
        <v>1057.7352080460155</v>
      </c>
      <c r="N575" s="2">
        <f>Table1[[#This Row],[marketing_spend]]+Table1[[#This Row],[operating_expenses]]-Table1[[#This Row],[revenue]]</f>
        <v>5704</v>
      </c>
      <c r="O575" s="2">
        <f>IF(Table1[[#This Row],[burn_rate]]&gt;0,100000/Table1[[#This Row],[burn_rate]],"0")</f>
        <v>17.53155680224404</v>
      </c>
      <c r="P575" s="2">
        <f>Table1[[#This Row],[LTV]]/Table1[[#This Row],[CAC]]</f>
        <v>65.057659651759081</v>
      </c>
    </row>
    <row r="576" spans="1:16" x14ac:dyDescent="0.3">
      <c r="A576" s="1">
        <v>53997</v>
      </c>
      <c r="B576" s="2">
        <v>16938</v>
      </c>
      <c r="C576" s="2">
        <v>2514</v>
      </c>
      <c r="D576" s="2">
        <v>9537</v>
      </c>
      <c r="E576" s="2">
        <v>138</v>
      </c>
      <c r="F576" s="2">
        <v>59568</v>
      </c>
      <c r="G576" s="3">
        <v>53997</v>
      </c>
      <c r="H576" s="2">
        <f>Table1[[#This Row],[marketing_spend]]/Table1[[#This Row],[new_customers]]</f>
        <v>18.217391304347824</v>
      </c>
      <c r="I576" s="2">
        <f>Table1[[#This Row],[revenue]]/Table1[[#This Row],[total_customers]]</f>
        <v>0.28434730056406127</v>
      </c>
      <c r="J576" s="2">
        <f>F575+Table1[[#This Row],[new_customers]]-Table1[[#This Row],[total_customers]]</f>
        <v>28</v>
      </c>
      <c r="K576" s="2">
        <f>Table1[[#This Row],[lost_customers]]/F575</f>
        <v>4.7092064987049682E-4</v>
      </c>
      <c r="L576" s="2">
        <f>1/Table1[[#This Row],[churn_rate]]</f>
        <v>2123.5</v>
      </c>
      <c r="M576" s="2">
        <f>Table1[[#This Row],[ARPU]]*Table1[[#This Row],[average_lifespan]]</f>
        <v>603.81149274778409</v>
      </c>
      <c r="N576" s="2">
        <f>Table1[[#This Row],[marketing_spend]]+Table1[[#This Row],[operating_expenses]]-Table1[[#This Row],[revenue]]</f>
        <v>-4887</v>
      </c>
      <c r="O576" s="2" t="str">
        <f>IF(Table1[[#This Row],[burn_rate]]&gt;0,100000/Table1[[#This Row],[burn_rate]],"0")</f>
        <v>0</v>
      </c>
      <c r="P576" s="2">
        <f>Table1[[#This Row],[LTV]]/Table1[[#This Row],[CAC]]</f>
        <v>33.144783611453548</v>
      </c>
    </row>
    <row r="577" spans="1:16" x14ac:dyDescent="0.3">
      <c r="A577" s="1">
        <v>54027</v>
      </c>
      <c r="B577" s="2">
        <v>23772</v>
      </c>
      <c r="C577" s="2">
        <v>6904</v>
      </c>
      <c r="D577" s="2">
        <v>11137</v>
      </c>
      <c r="E577" s="2">
        <v>142</v>
      </c>
      <c r="F577" s="2">
        <v>59699</v>
      </c>
      <c r="G577" s="3">
        <v>54027</v>
      </c>
      <c r="H577" s="2">
        <f>Table1[[#This Row],[marketing_spend]]/Table1[[#This Row],[new_customers]]</f>
        <v>48.619718309859152</v>
      </c>
      <c r="I577" s="2">
        <f>Table1[[#This Row],[revenue]]/Table1[[#This Row],[total_customers]]</f>
        <v>0.39819762475083337</v>
      </c>
      <c r="J577" s="2">
        <f>F576+Table1[[#This Row],[new_customers]]-Table1[[#This Row],[total_customers]]</f>
        <v>11</v>
      </c>
      <c r="K577" s="2">
        <f>Table1[[#This Row],[lost_customers]]/F576</f>
        <v>1.8466290625839376E-4</v>
      </c>
      <c r="L577" s="2">
        <f>1/Table1[[#This Row],[churn_rate]]</f>
        <v>5415.2727272727279</v>
      </c>
      <c r="M577" s="2">
        <f>Table1[[#This Row],[ARPU]]*Table1[[#This Row],[average_lifespan]]</f>
        <v>2156.3487373779676</v>
      </c>
      <c r="N577" s="2">
        <f>Table1[[#This Row],[marketing_spend]]+Table1[[#This Row],[operating_expenses]]-Table1[[#This Row],[revenue]]</f>
        <v>-5731</v>
      </c>
      <c r="O577" s="2" t="str">
        <f>IF(Table1[[#This Row],[burn_rate]]&gt;0,100000/Table1[[#This Row],[burn_rate]],"0")</f>
        <v>0</v>
      </c>
      <c r="P577" s="2">
        <f>Table1[[#This Row],[LTV]]/Table1[[#This Row],[CAC]]</f>
        <v>44.351321075850436</v>
      </c>
    </row>
    <row r="578" spans="1:16" x14ac:dyDescent="0.3">
      <c r="A578" s="1">
        <v>54058</v>
      </c>
      <c r="B578" s="2">
        <v>28017</v>
      </c>
      <c r="C578" s="2">
        <v>6969</v>
      </c>
      <c r="D578" s="2">
        <v>14985</v>
      </c>
      <c r="E578" s="2">
        <v>120</v>
      </c>
      <c r="F578" s="2">
        <v>59796</v>
      </c>
      <c r="G578" s="3">
        <v>54058</v>
      </c>
      <c r="H578" s="2">
        <f>Table1[[#This Row],[marketing_spend]]/Table1[[#This Row],[new_customers]]</f>
        <v>58.075000000000003</v>
      </c>
      <c r="I578" s="2">
        <f>Table1[[#This Row],[revenue]]/Table1[[#This Row],[total_customers]]</f>
        <v>0.4685430463576159</v>
      </c>
      <c r="J578" s="2">
        <f>F577+Table1[[#This Row],[new_customers]]-Table1[[#This Row],[total_customers]]</f>
        <v>23</v>
      </c>
      <c r="K578" s="2">
        <f>Table1[[#This Row],[lost_customers]]/F577</f>
        <v>3.8526608485904286E-4</v>
      </c>
      <c r="L578" s="2">
        <f>1/Table1[[#This Row],[churn_rate]]</f>
        <v>2595.608695652174</v>
      </c>
      <c r="M578" s="2">
        <f>Table1[[#This Row],[ARPU]]*Table1[[#This Row],[average_lifespan]]</f>
        <v>1216.1544054131875</v>
      </c>
      <c r="N578" s="2">
        <f>Table1[[#This Row],[marketing_spend]]+Table1[[#This Row],[operating_expenses]]-Table1[[#This Row],[revenue]]</f>
        <v>-6063</v>
      </c>
      <c r="O578" s="2" t="str">
        <f>IF(Table1[[#This Row],[burn_rate]]&gt;0,100000/Table1[[#This Row],[burn_rate]],"0")</f>
        <v>0</v>
      </c>
      <c r="P578" s="2">
        <f>Table1[[#This Row],[LTV]]/Table1[[#This Row],[CAC]]</f>
        <v>20.941100394544769</v>
      </c>
    </row>
    <row r="579" spans="1:16" x14ac:dyDescent="0.3">
      <c r="A579" s="1">
        <v>54089</v>
      </c>
      <c r="B579" s="2">
        <v>20344</v>
      </c>
      <c r="C579" s="2">
        <v>6109</v>
      </c>
      <c r="D579" s="2">
        <v>8097</v>
      </c>
      <c r="E579" s="2">
        <v>116</v>
      </c>
      <c r="F579" s="2">
        <v>59901</v>
      </c>
      <c r="G579" s="3">
        <v>54089</v>
      </c>
      <c r="H579" s="2">
        <f>Table1[[#This Row],[marketing_spend]]/Table1[[#This Row],[new_customers]]</f>
        <v>52.663793103448278</v>
      </c>
      <c r="I579" s="2">
        <f>Table1[[#This Row],[revenue]]/Table1[[#This Row],[total_customers]]</f>
        <v>0.33962705130131382</v>
      </c>
      <c r="J579" s="2">
        <f>F578+Table1[[#This Row],[new_customers]]-Table1[[#This Row],[total_customers]]</f>
        <v>11</v>
      </c>
      <c r="K579" s="2">
        <f>Table1[[#This Row],[lost_customers]]/F578</f>
        <v>1.8395879323031641E-4</v>
      </c>
      <c r="L579" s="2">
        <f>1/Table1[[#This Row],[churn_rate]]</f>
        <v>5436</v>
      </c>
      <c r="M579" s="2">
        <f>Table1[[#This Row],[ARPU]]*Table1[[#This Row],[average_lifespan]]</f>
        <v>1846.212650873942</v>
      </c>
      <c r="N579" s="2">
        <f>Table1[[#This Row],[marketing_spend]]+Table1[[#This Row],[operating_expenses]]-Table1[[#This Row],[revenue]]</f>
        <v>-6138</v>
      </c>
      <c r="O579" s="2" t="str">
        <f>IF(Table1[[#This Row],[burn_rate]]&gt;0,100000/Table1[[#This Row],[burn_rate]],"0")</f>
        <v>0</v>
      </c>
      <c r="P579" s="2">
        <f>Table1[[#This Row],[LTV]]/Table1[[#This Row],[CAC]]</f>
        <v>35.056583319917706</v>
      </c>
    </row>
    <row r="580" spans="1:16" x14ac:dyDescent="0.3">
      <c r="A580" s="1">
        <v>54118</v>
      </c>
      <c r="B580" s="2">
        <v>17266</v>
      </c>
      <c r="C580" s="2">
        <v>4134</v>
      </c>
      <c r="D580" s="2">
        <v>19407</v>
      </c>
      <c r="E580" s="2">
        <v>197</v>
      </c>
      <c r="F580" s="2">
        <v>60078</v>
      </c>
      <c r="G580" s="3">
        <v>54118</v>
      </c>
      <c r="H580" s="2">
        <f>Table1[[#This Row],[marketing_spend]]/Table1[[#This Row],[new_customers]]</f>
        <v>20.984771573604061</v>
      </c>
      <c r="I580" s="2">
        <f>Table1[[#This Row],[revenue]]/Table1[[#This Row],[total_customers]]</f>
        <v>0.2873930556942641</v>
      </c>
      <c r="J580" s="2">
        <f>F579+Table1[[#This Row],[new_customers]]-Table1[[#This Row],[total_customers]]</f>
        <v>20</v>
      </c>
      <c r="K580" s="2">
        <f>Table1[[#This Row],[lost_customers]]/F579</f>
        <v>3.3388424233318309E-4</v>
      </c>
      <c r="L580" s="2">
        <f>1/Table1[[#This Row],[churn_rate]]</f>
        <v>2995.0499999999997</v>
      </c>
      <c r="M580" s="2">
        <f>Table1[[#This Row],[ARPU]]*Table1[[#This Row],[average_lifespan]]</f>
        <v>860.75657145710557</v>
      </c>
      <c r="N580" s="2">
        <f>Table1[[#This Row],[marketing_spend]]+Table1[[#This Row],[operating_expenses]]-Table1[[#This Row],[revenue]]</f>
        <v>6275</v>
      </c>
      <c r="O580" s="2">
        <f>IF(Table1[[#This Row],[burn_rate]]&gt;0,100000/Table1[[#This Row],[burn_rate]],"0")</f>
        <v>15.936254980079681</v>
      </c>
      <c r="P580" s="2">
        <f>Table1[[#This Row],[LTV]]/Table1[[#This Row],[CAC]]</f>
        <v>41.01815301815428</v>
      </c>
    </row>
    <row r="581" spans="1:16" x14ac:dyDescent="0.3">
      <c r="A581" s="1">
        <v>54149</v>
      </c>
      <c r="B581" s="2">
        <v>18702</v>
      </c>
      <c r="C581" s="2">
        <v>5595</v>
      </c>
      <c r="D581" s="2">
        <v>11750</v>
      </c>
      <c r="E581" s="2">
        <v>166</v>
      </c>
      <c r="F581" s="2">
        <v>60227</v>
      </c>
      <c r="G581" s="3">
        <v>54149</v>
      </c>
      <c r="H581" s="2">
        <f>Table1[[#This Row],[marketing_spend]]/Table1[[#This Row],[new_customers]]</f>
        <v>33.704819277108435</v>
      </c>
      <c r="I581" s="2">
        <f>Table1[[#This Row],[revenue]]/Table1[[#This Row],[total_customers]]</f>
        <v>0.31052517973666294</v>
      </c>
      <c r="J581" s="2">
        <f>F580+Table1[[#This Row],[new_customers]]-Table1[[#This Row],[total_customers]]</f>
        <v>17</v>
      </c>
      <c r="K581" s="2">
        <f>Table1[[#This Row],[lost_customers]]/F580</f>
        <v>2.8296547821165819E-4</v>
      </c>
      <c r="L581" s="2">
        <f>1/Table1[[#This Row],[churn_rate]]</f>
        <v>3534</v>
      </c>
      <c r="M581" s="2">
        <f>Table1[[#This Row],[ARPU]]*Table1[[#This Row],[average_lifespan]]</f>
        <v>1097.3959851893669</v>
      </c>
      <c r="N581" s="2">
        <f>Table1[[#This Row],[marketing_spend]]+Table1[[#This Row],[operating_expenses]]-Table1[[#This Row],[revenue]]</f>
        <v>-1357</v>
      </c>
      <c r="O581" s="2" t="str">
        <f>IF(Table1[[#This Row],[burn_rate]]&gt;0,100000/Table1[[#This Row],[burn_rate]],"0")</f>
        <v>0</v>
      </c>
      <c r="P581" s="2">
        <f>Table1[[#This Row],[LTV]]/Table1[[#This Row],[CAC]]</f>
        <v>32.559022974340465</v>
      </c>
    </row>
    <row r="582" spans="1:16" x14ac:dyDescent="0.3">
      <c r="A582" s="1">
        <v>54179</v>
      </c>
      <c r="B582" s="2">
        <v>10384</v>
      </c>
      <c r="C582" s="2">
        <v>4956</v>
      </c>
      <c r="D582" s="2">
        <v>19349</v>
      </c>
      <c r="E582" s="2">
        <v>143</v>
      </c>
      <c r="F582" s="2">
        <v>60355</v>
      </c>
      <c r="G582" s="3">
        <v>54179</v>
      </c>
      <c r="H582" s="2">
        <f>Table1[[#This Row],[marketing_spend]]/Table1[[#This Row],[new_customers]]</f>
        <v>34.65734265734266</v>
      </c>
      <c r="I582" s="2">
        <f>Table1[[#This Row],[revenue]]/Table1[[#This Row],[total_customers]]</f>
        <v>0.17204871178858422</v>
      </c>
      <c r="J582" s="2">
        <f>F581+Table1[[#This Row],[new_customers]]-Table1[[#This Row],[total_customers]]</f>
        <v>15</v>
      </c>
      <c r="K582" s="2">
        <f>Table1[[#This Row],[lost_customers]]/F581</f>
        <v>2.4905773158218075E-4</v>
      </c>
      <c r="L582" s="2">
        <f>1/Table1[[#This Row],[churn_rate]]</f>
        <v>4015.1333333333332</v>
      </c>
      <c r="M582" s="2">
        <f>Table1[[#This Row],[ARPU]]*Table1[[#This Row],[average_lifespan]]</f>
        <v>690.79851765940407</v>
      </c>
      <c r="N582" s="2">
        <f>Table1[[#This Row],[marketing_spend]]+Table1[[#This Row],[operating_expenses]]-Table1[[#This Row],[revenue]]</f>
        <v>13921</v>
      </c>
      <c r="O582" s="2">
        <f>IF(Table1[[#This Row],[burn_rate]]&gt;0,100000/Table1[[#This Row],[burn_rate]],"0")</f>
        <v>7.1833919977013148</v>
      </c>
      <c r="P582" s="2">
        <f>Table1[[#This Row],[LTV]]/Table1[[#This Row],[CAC]]</f>
        <v>19.932241328751971</v>
      </c>
    </row>
    <row r="583" spans="1:16" x14ac:dyDescent="0.3">
      <c r="A583" s="1">
        <v>54210</v>
      </c>
      <c r="B583" s="2">
        <v>10404</v>
      </c>
      <c r="C583" s="2">
        <v>3560</v>
      </c>
      <c r="D583" s="2">
        <v>16535</v>
      </c>
      <c r="E583" s="2">
        <v>148</v>
      </c>
      <c r="F583" s="2">
        <v>60486</v>
      </c>
      <c r="G583" s="3">
        <v>54210</v>
      </c>
      <c r="H583" s="2">
        <f>Table1[[#This Row],[marketing_spend]]/Table1[[#This Row],[new_customers]]</f>
        <v>24.054054054054053</v>
      </c>
      <c r="I583" s="2">
        <f>Table1[[#This Row],[revenue]]/Table1[[#This Row],[total_customers]]</f>
        <v>0.17200674536256325</v>
      </c>
      <c r="J583" s="2">
        <f>F582+Table1[[#This Row],[new_customers]]-Table1[[#This Row],[total_customers]]</f>
        <v>17</v>
      </c>
      <c r="K583" s="2">
        <f>Table1[[#This Row],[lost_customers]]/F582</f>
        <v>2.8166680473862976E-4</v>
      </c>
      <c r="L583" s="2">
        <f>1/Table1[[#This Row],[churn_rate]]</f>
        <v>3550.294117647059</v>
      </c>
      <c r="M583" s="2">
        <f>Table1[[#This Row],[ARPU]]*Table1[[#This Row],[average_lifespan]]</f>
        <v>610.67453625632379</v>
      </c>
      <c r="N583" s="2">
        <f>Table1[[#This Row],[marketing_spend]]+Table1[[#This Row],[operating_expenses]]-Table1[[#This Row],[revenue]]</f>
        <v>9691</v>
      </c>
      <c r="O583" s="2">
        <f>IF(Table1[[#This Row],[burn_rate]]&gt;0,100000/Table1[[#This Row],[burn_rate]],"0")</f>
        <v>10.318852543597153</v>
      </c>
      <c r="P583" s="2">
        <f>Table1[[#This Row],[LTV]]/Table1[[#This Row],[CAC]]</f>
        <v>25.387593080319082</v>
      </c>
    </row>
    <row r="584" spans="1:16" x14ac:dyDescent="0.3">
      <c r="A584" s="1">
        <v>54240</v>
      </c>
      <c r="B584" s="2">
        <v>18175</v>
      </c>
      <c r="C584" s="2">
        <v>3266</v>
      </c>
      <c r="D584" s="2">
        <v>16174</v>
      </c>
      <c r="E584" s="2">
        <v>162</v>
      </c>
      <c r="F584" s="2">
        <v>60636</v>
      </c>
      <c r="G584" s="3">
        <v>54240</v>
      </c>
      <c r="H584" s="2">
        <f>Table1[[#This Row],[marketing_spend]]/Table1[[#This Row],[new_customers]]</f>
        <v>20.160493827160494</v>
      </c>
      <c r="I584" s="2">
        <f>Table1[[#This Row],[revenue]]/Table1[[#This Row],[total_customers]]</f>
        <v>0.29973942872221121</v>
      </c>
      <c r="J584" s="2">
        <f>F583+Table1[[#This Row],[new_customers]]-Table1[[#This Row],[total_customers]]</f>
        <v>12</v>
      </c>
      <c r="K584" s="2">
        <f>Table1[[#This Row],[lost_customers]]/F583</f>
        <v>1.9839301656581688E-4</v>
      </c>
      <c r="L584" s="2">
        <f>1/Table1[[#This Row],[churn_rate]]</f>
        <v>5040.5</v>
      </c>
      <c r="M584" s="2">
        <f>Table1[[#This Row],[ARPU]]*Table1[[#This Row],[average_lifespan]]</f>
        <v>1510.8365904743057</v>
      </c>
      <c r="N584" s="2">
        <f>Table1[[#This Row],[marketing_spend]]+Table1[[#This Row],[operating_expenses]]-Table1[[#This Row],[revenue]]</f>
        <v>1265</v>
      </c>
      <c r="O584" s="2">
        <f>IF(Table1[[#This Row],[burn_rate]]&gt;0,100000/Table1[[#This Row],[burn_rate]],"0")</f>
        <v>79.051383399209485</v>
      </c>
      <c r="P584" s="2">
        <f>Table1[[#This Row],[LTV]]/Table1[[#This Row],[CAC]]</f>
        <v>74.940455498113138</v>
      </c>
    </row>
    <row r="585" spans="1:16" x14ac:dyDescent="0.3">
      <c r="A585" s="1">
        <v>54271</v>
      </c>
      <c r="B585" s="2">
        <v>25158</v>
      </c>
      <c r="C585" s="2">
        <v>4169</v>
      </c>
      <c r="D585" s="2">
        <v>16103</v>
      </c>
      <c r="E585" s="2">
        <v>152</v>
      </c>
      <c r="F585" s="2">
        <v>60763</v>
      </c>
      <c r="G585" s="3">
        <v>54271</v>
      </c>
      <c r="H585" s="2">
        <f>Table1[[#This Row],[marketing_spend]]/Table1[[#This Row],[new_customers]]</f>
        <v>27.42763157894737</v>
      </c>
      <c r="I585" s="2">
        <f>Table1[[#This Row],[revenue]]/Table1[[#This Row],[total_customers]]</f>
        <v>0.41403485673847573</v>
      </c>
      <c r="J585" s="2">
        <f>F584+Table1[[#This Row],[new_customers]]-Table1[[#This Row],[total_customers]]</f>
        <v>25</v>
      </c>
      <c r="K585" s="2">
        <f>Table1[[#This Row],[lost_customers]]/F584</f>
        <v>4.122963256151461E-4</v>
      </c>
      <c r="L585" s="2">
        <f>1/Table1[[#This Row],[churn_rate]]</f>
        <v>2425.44</v>
      </c>
      <c r="M585" s="2">
        <f>Table1[[#This Row],[ARPU]]*Table1[[#This Row],[average_lifespan]]</f>
        <v>1004.2167029277686</v>
      </c>
      <c r="N585" s="2">
        <f>Table1[[#This Row],[marketing_spend]]+Table1[[#This Row],[operating_expenses]]-Table1[[#This Row],[revenue]]</f>
        <v>-4886</v>
      </c>
      <c r="O585" s="2" t="str">
        <f>IF(Table1[[#This Row],[burn_rate]]&gt;0,100000/Table1[[#This Row],[burn_rate]],"0")</f>
        <v>0</v>
      </c>
      <c r="P585" s="2">
        <f>Table1[[#This Row],[LTV]]/Table1[[#This Row],[CAC]]</f>
        <v>36.613321862561961</v>
      </c>
    </row>
    <row r="586" spans="1:16" x14ac:dyDescent="0.3">
      <c r="A586" s="1">
        <v>54302</v>
      </c>
      <c r="B586" s="2">
        <v>22763</v>
      </c>
      <c r="C586" s="2">
        <v>5638</v>
      </c>
      <c r="D586" s="2">
        <v>13413</v>
      </c>
      <c r="E586" s="2">
        <v>140</v>
      </c>
      <c r="F586" s="2">
        <v>60881</v>
      </c>
      <c r="G586" s="3">
        <v>54302</v>
      </c>
      <c r="H586" s="2">
        <f>Table1[[#This Row],[marketing_spend]]/Table1[[#This Row],[new_customers]]</f>
        <v>40.271428571428572</v>
      </c>
      <c r="I586" s="2">
        <f>Table1[[#This Row],[revenue]]/Table1[[#This Row],[total_customers]]</f>
        <v>0.3738933328953204</v>
      </c>
      <c r="J586" s="2">
        <f>F585+Table1[[#This Row],[new_customers]]-Table1[[#This Row],[total_customers]]</f>
        <v>22</v>
      </c>
      <c r="K586" s="2">
        <f>Table1[[#This Row],[lost_customers]]/F585</f>
        <v>3.6206243931339796E-4</v>
      </c>
      <c r="L586" s="2">
        <f>1/Table1[[#This Row],[churn_rate]]</f>
        <v>2761.9545454545455</v>
      </c>
      <c r="M586" s="2">
        <f>Table1[[#This Row],[ARPU]]*Table1[[#This Row],[average_lifespan]]</f>
        <v>1032.6763903053798</v>
      </c>
      <c r="N586" s="2">
        <f>Table1[[#This Row],[marketing_spend]]+Table1[[#This Row],[operating_expenses]]-Table1[[#This Row],[revenue]]</f>
        <v>-3712</v>
      </c>
      <c r="O586" s="2" t="str">
        <f>IF(Table1[[#This Row],[burn_rate]]&gt;0,100000/Table1[[#This Row],[burn_rate]],"0")</f>
        <v>0</v>
      </c>
      <c r="P586" s="2">
        <f>Table1[[#This Row],[LTV]]/Table1[[#This Row],[CAC]]</f>
        <v>25.642904335358843</v>
      </c>
    </row>
    <row r="587" spans="1:16" x14ac:dyDescent="0.3">
      <c r="A587" s="1">
        <v>54332</v>
      </c>
      <c r="B587" s="2">
        <v>28384</v>
      </c>
      <c r="C587" s="2">
        <v>2749</v>
      </c>
      <c r="D587" s="2">
        <v>12666</v>
      </c>
      <c r="E587" s="2">
        <v>139</v>
      </c>
      <c r="F587" s="2">
        <v>60997</v>
      </c>
      <c r="G587" s="3">
        <v>54332</v>
      </c>
      <c r="H587" s="2">
        <f>Table1[[#This Row],[marketing_spend]]/Table1[[#This Row],[new_customers]]</f>
        <v>19.776978417266186</v>
      </c>
      <c r="I587" s="2">
        <f>Table1[[#This Row],[revenue]]/Table1[[#This Row],[total_customers]]</f>
        <v>0.46533436070626422</v>
      </c>
      <c r="J587" s="2">
        <f>F586+Table1[[#This Row],[new_customers]]-Table1[[#This Row],[total_customers]]</f>
        <v>23</v>
      </c>
      <c r="K587" s="2">
        <f>Table1[[#This Row],[lost_customers]]/F586</f>
        <v>3.7778617302606723E-4</v>
      </c>
      <c r="L587" s="2">
        <f>1/Table1[[#This Row],[churn_rate]]</f>
        <v>2647</v>
      </c>
      <c r="M587" s="2">
        <f>Table1[[#This Row],[ARPU]]*Table1[[#This Row],[average_lifespan]]</f>
        <v>1231.7400527894813</v>
      </c>
      <c r="N587" s="2">
        <f>Table1[[#This Row],[marketing_spend]]+Table1[[#This Row],[operating_expenses]]-Table1[[#This Row],[revenue]]</f>
        <v>-12969</v>
      </c>
      <c r="O587" s="2" t="str">
        <f>IF(Table1[[#This Row],[burn_rate]]&gt;0,100000/Table1[[#This Row],[burn_rate]],"0")</f>
        <v>0</v>
      </c>
      <c r="P587" s="2">
        <f>Table1[[#This Row],[LTV]]/Table1[[#This Row],[CAC]]</f>
        <v>62.281508671421577</v>
      </c>
    </row>
    <row r="588" spans="1:16" x14ac:dyDescent="0.3">
      <c r="A588" s="1">
        <v>54363</v>
      </c>
      <c r="B588" s="2">
        <v>19860</v>
      </c>
      <c r="C588" s="2">
        <v>5427</v>
      </c>
      <c r="D588" s="2">
        <v>8610</v>
      </c>
      <c r="E588" s="2">
        <v>66</v>
      </c>
      <c r="F588" s="2">
        <v>61045</v>
      </c>
      <c r="G588" s="3">
        <v>54363</v>
      </c>
      <c r="H588" s="2">
        <f>Table1[[#This Row],[marketing_spend]]/Table1[[#This Row],[new_customers]]</f>
        <v>82.227272727272734</v>
      </c>
      <c r="I588" s="2">
        <f>Table1[[#This Row],[revenue]]/Table1[[#This Row],[total_customers]]</f>
        <v>0.32533377016954707</v>
      </c>
      <c r="J588" s="2">
        <f>F587+Table1[[#This Row],[new_customers]]-Table1[[#This Row],[total_customers]]</f>
        <v>18</v>
      </c>
      <c r="K588" s="2">
        <f>Table1[[#This Row],[lost_customers]]/F587</f>
        <v>2.9509648015476172E-4</v>
      </c>
      <c r="L588" s="2">
        <f>1/Table1[[#This Row],[churn_rate]]</f>
        <v>3388.7222222222222</v>
      </c>
      <c r="M588" s="2">
        <f>Table1[[#This Row],[ARPU]]*Table1[[#This Row],[average_lifespan]]</f>
        <v>1102.4657766128812</v>
      </c>
      <c r="N588" s="2">
        <f>Table1[[#This Row],[marketing_spend]]+Table1[[#This Row],[operating_expenses]]-Table1[[#This Row],[revenue]]</f>
        <v>-5823</v>
      </c>
      <c r="O588" s="2" t="str">
        <f>IF(Table1[[#This Row],[burn_rate]]&gt;0,100000/Table1[[#This Row],[burn_rate]],"0")</f>
        <v>0</v>
      </c>
      <c r="P588" s="2">
        <f>Table1[[#This Row],[LTV]]/Table1[[#This Row],[CAC]]</f>
        <v>13.407543994186502</v>
      </c>
    </row>
    <row r="589" spans="1:16" x14ac:dyDescent="0.3">
      <c r="A589" s="1">
        <v>54393</v>
      </c>
      <c r="B589" s="2">
        <v>15989</v>
      </c>
      <c r="C589" s="2">
        <v>6780</v>
      </c>
      <c r="D589" s="2">
        <v>9727</v>
      </c>
      <c r="E589" s="2">
        <v>67</v>
      </c>
      <c r="F589" s="2">
        <v>61082</v>
      </c>
      <c r="G589" s="3">
        <v>54393</v>
      </c>
      <c r="H589" s="2">
        <f>Table1[[#This Row],[marketing_spend]]/Table1[[#This Row],[new_customers]]</f>
        <v>101.19402985074628</v>
      </c>
      <c r="I589" s="2">
        <f>Table1[[#This Row],[revenue]]/Table1[[#This Row],[total_customers]]</f>
        <v>0.2617628761337219</v>
      </c>
      <c r="J589" s="2">
        <f>F588+Table1[[#This Row],[new_customers]]-Table1[[#This Row],[total_customers]]</f>
        <v>30</v>
      </c>
      <c r="K589" s="2">
        <f>Table1[[#This Row],[lost_customers]]/F588</f>
        <v>4.914407404373823E-4</v>
      </c>
      <c r="L589" s="2">
        <f>1/Table1[[#This Row],[churn_rate]]</f>
        <v>2034.8333333333333</v>
      </c>
      <c r="M589" s="2">
        <f>Table1[[#This Row],[ARPU]]*Table1[[#This Row],[average_lifespan]]</f>
        <v>532.64382578610173</v>
      </c>
      <c r="N589" s="2">
        <f>Table1[[#This Row],[marketing_spend]]+Table1[[#This Row],[operating_expenses]]-Table1[[#This Row],[revenue]]</f>
        <v>518</v>
      </c>
      <c r="O589" s="2">
        <f>IF(Table1[[#This Row],[burn_rate]]&gt;0,100000/Table1[[#This Row],[burn_rate]],"0")</f>
        <v>193.05019305019306</v>
      </c>
      <c r="P589" s="2">
        <f>Table1[[#This Row],[LTV]]/Table1[[#This Row],[CAC]]</f>
        <v>5.2635894288597074</v>
      </c>
    </row>
    <row r="590" spans="1:16" x14ac:dyDescent="0.3">
      <c r="A590" s="1">
        <v>54424</v>
      </c>
      <c r="B590" s="2">
        <v>25106</v>
      </c>
      <c r="C590" s="2">
        <v>3927</v>
      </c>
      <c r="D590" s="2">
        <v>18482</v>
      </c>
      <c r="E590" s="2">
        <v>165</v>
      </c>
      <c r="F590" s="2">
        <v>61217</v>
      </c>
      <c r="G590" s="3">
        <v>54424</v>
      </c>
      <c r="H590" s="2">
        <f>Table1[[#This Row],[marketing_spend]]/Table1[[#This Row],[new_customers]]</f>
        <v>23.8</v>
      </c>
      <c r="I590" s="2">
        <f>Table1[[#This Row],[revenue]]/Table1[[#This Row],[total_customers]]</f>
        <v>0.41011483738177301</v>
      </c>
      <c r="J590" s="2">
        <f>F589+Table1[[#This Row],[new_customers]]-Table1[[#This Row],[total_customers]]</f>
        <v>30</v>
      </c>
      <c r="K590" s="2">
        <f>Table1[[#This Row],[lost_customers]]/F589</f>
        <v>4.9114305360007857E-4</v>
      </c>
      <c r="L590" s="2">
        <f>1/Table1[[#This Row],[churn_rate]]</f>
        <v>2036.0666666666668</v>
      </c>
      <c r="M590" s="2">
        <f>Table1[[#This Row],[ARPU]]*Table1[[#This Row],[average_lifespan]]</f>
        <v>835.0211498984487</v>
      </c>
      <c r="N590" s="2">
        <f>Table1[[#This Row],[marketing_spend]]+Table1[[#This Row],[operating_expenses]]-Table1[[#This Row],[revenue]]</f>
        <v>-2697</v>
      </c>
      <c r="O590" s="2" t="str">
        <f>IF(Table1[[#This Row],[burn_rate]]&gt;0,100000/Table1[[#This Row],[burn_rate]],"0")</f>
        <v>0</v>
      </c>
      <c r="P590" s="2">
        <f>Table1[[#This Row],[LTV]]/Table1[[#This Row],[CAC]]</f>
        <v>35.084922264640703</v>
      </c>
    </row>
    <row r="591" spans="1:16" x14ac:dyDescent="0.3">
      <c r="A591" s="1">
        <v>54455</v>
      </c>
      <c r="B591" s="2">
        <v>27844</v>
      </c>
      <c r="C591" s="2">
        <v>5804</v>
      </c>
      <c r="D591" s="2">
        <v>9854</v>
      </c>
      <c r="E591" s="2">
        <v>142</v>
      </c>
      <c r="F591" s="2">
        <v>61329</v>
      </c>
      <c r="G591" s="3">
        <v>54455</v>
      </c>
      <c r="H591" s="2">
        <f>Table1[[#This Row],[marketing_spend]]/Table1[[#This Row],[new_customers]]</f>
        <v>40.87323943661972</v>
      </c>
      <c r="I591" s="2">
        <f>Table1[[#This Row],[revenue]]/Table1[[#This Row],[total_customers]]</f>
        <v>0.4540103376869018</v>
      </c>
      <c r="J591" s="2">
        <f>F590+Table1[[#This Row],[new_customers]]-Table1[[#This Row],[total_customers]]</f>
        <v>30</v>
      </c>
      <c r="K591" s="2">
        <f>Table1[[#This Row],[lost_customers]]/F590</f>
        <v>4.9005995066729829E-4</v>
      </c>
      <c r="L591" s="2">
        <f>1/Table1[[#This Row],[churn_rate]]</f>
        <v>2040.5666666666666</v>
      </c>
      <c r="M591" s="2">
        <f>Table1[[#This Row],[ARPU]]*Table1[[#This Row],[average_lifespan]]</f>
        <v>926.43836140596886</v>
      </c>
      <c r="N591" s="2">
        <f>Table1[[#This Row],[marketing_spend]]+Table1[[#This Row],[operating_expenses]]-Table1[[#This Row],[revenue]]</f>
        <v>-12186</v>
      </c>
      <c r="O591" s="2" t="str">
        <f>IF(Table1[[#This Row],[burn_rate]]&gt;0,100000/Table1[[#This Row],[burn_rate]],"0")</f>
        <v>0</v>
      </c>
      <c r="P591" s="2">
        <f>Table1[[#This Row],[LTV]]/Table1[[#This Row],[CAC]]</f>
        <v>22.666134962034384</v>
      </c>
    </row>
    <row r="592" spans="1:16" x14ac:dyDescent="0.3">
      <c r="A592" s="1">
        <v>54483</v>
      </c>
      <c r="B592" s="2">
        <v>13636</v>
      </c>
      <c r="C592" s="2">
        <v>5702</v>
      </c>
      <c r="D592" s="2">
        <v>18800</v>
      </c>
      <c r="E592" s="2">
        <v>140</v>
      </c>
      <c r="F592" s="2">
        <v>61451</v>
      </c>
      <c r="G592" s="3">
        <v>54483</v>
      </c>
      <c r="H592" s="2">
        <f>Table1[[#This Row],[marketing_spend]]/Table1[[#This Row],[new_customers]]</f>
        <v>40.728571428571428</v>
      </c>
      <c r="I592" s="2">
        <f>Table1[[#This Row],[revenue]]/Table1[[#This Row],[total_customers]]</f>
        <v>0.22190037590926104</v>
      </c>
      <c r="J592" s="2">
        <f>F591+Table1[[#This Row],[new_customers]]-Table1[[#This Row],[total_customers]]</f>
        <v>18</v>
      </c>
      <c r="K592" s="2">
        <f>Table1[[#This Row],[lost_customers]]/F591</f>
        <v>2.9349899721175951E-4</v>
      </c>
      <c r="L592" s="2">
        <f>1/Table1[[#This Row],[churn_rate]]</f>
        <v>3407.166666666667</v>
      </c>
      <c r="M592" s="2">
        <f>Table1[[#This Row],[ARPU]]*Table1[[#This Row],[average_lifespan]]</f>
        <v>756.05156411883729</v>
      </c>
      <c r="N592" s="2">
        <f>Table1[[#This Row],[marketing_spend]]+Table1[[#This Row],[operating_expenses]]-Table1[[#This Row],[revenue]]</f>
        <v>10866</v>
      </c>
      <c r="O592" s="2">
        <f>IF(Table1[[#This Row],[burn_rate]]&gt;0,100000/Table1[[#This Row],[burn_rate]],"0")</f>
        <v>9.2030185900975514</v>
      </c>
      <c r="P592" s="2">
        <f>Table1[[#This Row],[LTV]]/Table1[[#This Row],[CAC]]</f>
        <v>18.563174145323959</v>
      </c>
    </row>
    <row r="593" spans="1:16" x14ac:dyDescent="0.3">
      <c r="A593" s="1">
        <v>54514</v>
      </c>
      <c r="B593" s="2">
        <v>20916</v>
      </c>
      <c r="C593" s="2">
        <v>4356</v>
      </c>
      <c r="D593" s="2">
        <v>13055</v>
      </c>
      <c r="E593" s="2">
        <v>131</v>
      </c>
      <c r="F593" s="2">
        <v>61556</v>
      </c>
      <c r="G593" s="3">
        <v>54514</v>
      </c>
      <c r="H593" s="2">
        <f>Table1[[#This Row],[marketing_spend]]/Table1[[#This Row],[new_customers]]</f>
        <v>33.251908396946568</v>
      </c>
      <c r="I593" s="2">
        <f>Table1[[#This Row],[revenue]]/Table1[[#This Row],[total_customers]]</f>
        <v>0.33978816037429332</v>
      </c>
      <c r="J593" s="2">
        <f>F592+Table1[[#This Row],[new_customers]]-Table1[[#This Row],[total_customers]]</f>
        <v>26</v>
      </c>
      <c r="K593" s="2">
        <f>Table1[[#This Row],[lost_customers]]/F592</f>
        <v>4.2310133276919821E-4</v>
      </c>
      <c r="L593" s="2">
        <f>1/Table1[[#This Row],[churn_rate]]</f>
        <v>2363.5</v>
      </c>
      <c r="M593" s="2">
        <f>Table1[[#This Row],[ARPU]]*Table1[[#This Row],[average_lifespan]]</f>
        <v>803.08931704464226</v>
      </c>
      <c r="N593" s="2">
        <f>Table1[[#This Row],[marketing_spend]]+Table1[[#This Row],[operating_expenses]]-Table1[[#This Row],[revenue]]</f>
        <v>-3505</v>
      </c>
      <c r="O593" s="2" t="str">
        <f>IF(Table1[[#This Row],[burn_rate]]&gt;0,100000/Table1[[#This Row],[burn_rate]],"0")</f>
        <v>0</v>
      </c>
      <c r="P593" s="2">
        <f>Table1[[#This Row],[LTV]]/Table1[[#This Row],[CAC]]</f>
        <v>24.151675971728221</v>
      </c>
    </row>
    <row r="594" spans="1:16" x14ac:dyDescent="0.3">
      <c r="A594" s="1">
        <v>54544</v>
      </c>
      <c r="B594" s="2">
        <v>14809</v>
      </c>
      <c r="C594" s="2">
        <v>6790</v>
      </c>
      <c r="D594" s="2">
        <v>18271</v>
      </c>
      <c r="E594" s="2">
        <v>117</v>
      </c>
      <c r="F594" s="2">
        <v>61645</v>
      </c>
      <c r="G594" s="3">
        <v>54544</v>
      </c>
      <c r="H594" s="2">
        <f>Table1[[#This Row],[marketing_spend]]/Table1[[#This Row],[new_customers]]</f>
        <v>58.034188034188034</v>
      </c>
      <c r="I594" s="2">
        <f>Table1[[#This Row],[revenue]]/Table1[[#This Row],[total_customers]]</f>
        <v>0.24023035120447725</v>
      </c>
      <c r="J594" s="2">
        <f>F593+Table1[[#This Row],[new_customers]]-Table1[[#This Row],[total_customers]]</f>
        <v>28</v>
      </c>
      <c r="K594" s="2">
        <f>Table1[[#This Row],[lost_customers]]/F593</f>
        <v>4.5487036194684512E-4</v>
      </c>
      <c r="L594" s="2">
        <f>1/Table1[[#This Row],[churn_rate]]</f>
        <v>2198.4285714285716</v>
      </c>
      <c r="M594" s="2">
        <f>Table1[[#This Row],[ARPU]]*Table1[[#This Row],[average_lifespan]]</f>
        <v>528.12926781224292</v>
      </c>
      <c r="N594" s="2">
        <f>Table1[[#This Row],[marketing_spend]]+Table1[[#This Row],[operating_expenses]]-Table1[[#This Row],[revenue]]</f>
        <v>10252</v>
      </c>
      <c r="O594" s="2">
        <f>IF(Table1[[#This Row],[burn_rate]]&gt;0,100000/Table1[[#This Row],[burn_rate]],"0")</f>
        <v>9.754194303550527</v>
      </c>
      <c r="P594" s="2">
        <f>Table1[[#This Row],[LTV]]/Table1[[#This Row],[CAC]]</f>
        <v>9.1003128621549951</v>
      </c>
    </row>
    <row r="595" spans="1:16" x14ac:dyDescent="0.3">
      <c r="A595" s="1">
        <v>54575</v>
      </c>
      <c r="B595" s="2">
        <v>23456</v>
      </c>
      <c r="C595" s="2">
        <v>4335</v>
      </c>
      <c r="D595" s="2">
        <v>10324</v>
      </c>
      <c r="E595" s="2">
        <v>163</v>
      </c>
      <c r="F595" s="2">
        <v>61792</v>
      </c>
      <c r="G595" s="3">
        <v>54575</v>
      </c>
      <c r="H595" s="2">
        <f>Table1[[#This Row],[marketing_spend]]/Table1[[#This Row],[new_customers]]</f>
        <v>26.595092024539877</v>
      </c>
      <c r="I595" s="2">
        <f>Table1[[#This Row],[revenue]]/Table1[[#This Row],[total_customers]]</f>
        <v>0.3795960642154324</v>
      </c>
      <c r="J595" s="2">
        <f>F594+Table1[[#This Row],[new_customers]]-Table1[[#This Row],[total_customers]]</f>
        <v>16</v>
      </c>
      <c r="K595" s="2">
        <f>Table1[[#This Row],[lost_customers]]/F594</f>
        <v>2.5955065293211126E-4</v>
      </c>
      <c r="L595" s="2">
        <f>1/Table1[[#This Row],[churn_rate]]</f>
        <v>3852.8125000000005</v>
      </c>
      <c r="M595" s="2">
        <f>Table1[[#This Row],[ARPU]]*Table1[[#This Row],[average_lifespan]]</f>
        <v>1462.5124611600208</v>
      </c>
      <c r="N595" s="2">
        <f>Table1[[#This Row],[marketing_spend]]+Table1[[#This Row],[operating_expenses]]-Table1[[#This Row],[revenue]]</f>
        <v>-8797</v>
      </c>
      <c r="O595" s="2" t="str">
        <f>IF(Table1[[#This Row],[burn_rate]]&gt;0,100000/Table1[[#This Row],[burn_rate]],"0")</f>
        <v>0</v>
      </c>
      <c r="P595" s="2">
        <f>Table1[[#This Row],[LTV]]/Table1[[#This Row],[CAC]]</f>
        <v>54.991818032083827</v>
      </c>
    </row>
    <row r="596" spans="1:16" x14ac:dyDescent="0.3">
      <c r="A596" s="1">
        <v>54605</v>
      </c>
      <c r="B596" s="2">
        <v>25444</v>
      </c>
      <c r="C596" s="2">
        <v>2306</v>
      </c>
      <c r="D596" s="2">
        <v>17369</v>
      </c>
      <c r="E596" s="2">
        <v>50</v>
      </c>
      <c r="F596" s="2">
        <v>61824</v>
      </c>
      <c r="G596" s="3">
        <v>54605</v>
      </c>
      <c r="H596" s="2">
        <f>Table1[[#This Row],[marketing_spend]]/Table1[[#This Row],[new_customers]]</f>
        <v>46.12</v>
      </c>
      <c r="I596" s="2">
        <f>Table1[[#This Row],[revenue]]/Table1[[#This Row],[total_customers]]</f>
        <v>0.41155538302277433</v>
      </c>
      <c r="J596" s="2">
        <f>F595+Table1[[#This Row],[new_customers]]-Table1[[#This Row],[total_customers]]</f>
        <v>18</v>
      </c>
      <c r="K596" s="2">
        <f>Table1[[#This Row],[lost_customers]]/F595</f>
        <v>2.9129984464008288E-4</v>
      </c>
      <c r="L596" s="2">
        <f>1/Table1[[#This Row],[churn_rate]]</f>
        <v>3432.8888888888887</v>
      </c>
      <c r="M596" s="2">
        <f>Table1[[#This Row],[ARPU]]*Table1[[#This Row],[average_lifespan]]</f>
        <v>1412.8239015412928</v>
      </c>
      <c r="N596" s="2">
        <f>Table1[[#This Row],[marketing_spend]]+Table1[[#This Row],[operating_expenses]]-Table1[[#This Row],[revenue]]</f>
        <v>-5769</v>
      </c>
      <c r="O596" s="2" t="str">
        <f>IF(Table1[[#This Row],[burn_rate]]&gt;0,100000/Table1[[#This Row],[burn_rate]],"0")</f>
        <v>0</v>
      </c>
      <c r="P596" s="2">
        <f>Table1[[#This Row],[LTV]]/Table1[[#This Row],[CAC]]</f>
        <v>30.633649209481632</v>
      </c>
    </row>
    <row r="597" spans="1:16" x14ac:dyDescent="0.3">
      <c r="A597" s="1">
        <v>54636</v>
      </c>
      <c r="B597" s="2">
        <v>15997</v>
      </c>
      <c r="C597" s="2">
        <v>5665</v>
      </c>
      <c r="D597" s="2">
        <v>17283</v>
      </c>
      <c r="E597" s="2">
        <v>107</v>
      </c>
      <c r="F597" s="2">
        <v>61920</v>
      </c>
      <c r="G597" s="3">
        <v>54636</v>
      </c>
      <c r="H597" s="2">
        <f>Table1[[#This Row],[marketing_spend]]/Table1[[#This Row],[new_customers]]</f>
        <v>52.943925233644862</v>
      </c>
      <c r="I597" s="2">
        <f>Table1[[#This Row],[revenue]]/Table1[[#This Row],[total_customers]]</f>
        <v>0.25834948320413437</v>
      </c>
      <c r="J597" s="2">
        <f>F596+Table1[[#This Row],[new_customers]]-Table1[[#This Row],[total_customers]]</f>
        <v>11</v>
      </c>
      <c r="K597" s="2">
        <f>Table1[[#This Row],[lost_customers]]/F596</f>
        <v>1.7792443064182194E-4</v>
      </c>
      <c r="L597" s="2">
        <f>1/Table1[[#This Row],[churn_rate]]</f>
        <v>5620.3636363636369</v>
      </c>
      <c r="M597" s="2">
        <f>Table1[[#This Row],[ARPU]]*Table1[[#This Row],[average_lifespan]]</f>
        <v>1452.0180408738549</v>
      </c>
      <c r="N597" s="2">
        <f>Table1[[#This Row],[marketing_spend]]+Table1[[#This Row],[operating_expenses]]-Table1[[#This Row],[revenue]]</f>
        <v>6951</v>
      </c>
      <c r="O597" s="2">
        <f>IF(Table1[[#This Row],[burn_rate]]&gt;0,100000/Table1[[#This Row],[burn_rate]],"0")</f>
        <v>14.386419220256078</v>
      </c>
      <c r="P597" s="2">
        <f>Table1[[#This Row],[LTV]]/Table1[[#This Row],[CAC]]</f>
        <v>27.425583472815969</v>
      </c>
    </row>
    <row r="598" spans="1:16" x14ac:dyDescent="0.3">
      <c r="A598" s="1">
        <v>54667</v>
      </c>
      <c r="B598" s="2">
        <v>12048</v>
      </c>
      <c r="C598" s="2">
        <v>3989</v>
      </c>
      <c r="D598" s="2">
        <v>13774</v>
      </c>
      <c r="E598" s="2">
        <v>158</v>
      </c>
      <c r="F598" s="2">
        <v>62054</v>
      </c>
      <c r="G598" s="3">
        <v>54667</v>
      </c>
      <c r="H598" s="2">
        <f>Table1[[#This Row],[marketing_spend]]/Table1[[#This Row],[new_customers]]</f>
        <v>25.246835443037973</v>
      </c>
      <c r="I598" s="2">
        <f>Table1[[#This Row],[revenue]]/Table1[[#This Row],[total_customers]]</f>
        <v>0.19415347922776935</v>
      </c>
      <c r="J598" s="2">
        <f>F597+Table1[[#This Row],[new_customers]]-Table1[[#This Row],[total_customers]]</f>
        <v>24</v>
      </c>
      <c r="K598" s="2">
        <f>Table1[[#This Row],[lost_customers]]/F597</f>
        <v>3.875968992248062E-4</v>
      </c>
      <c r="L598" s="2">
        <f>1/Table1[[#This Row],[churn_rate]]</f>
        <v>2580</v>
      </c>
      <c r="M598" s="2">
        <f>Table1[[#This Row],[ARPU]]*Table1[[#This Row],[average_lifespan]]</f>
        <v>500.91597640764491</v>
      </c>
      <c r="N598" s="2">
        <f>Table1[[#This Row],[marketing_spend]]+Table1[[#This Row],[operating_expenses]]-Table1[[#This Row],[revenue]]</f>
        <v>5715</v>
      </c>
      <c r="O598" s="2">
        <f>IF(Table1[[#This Row],[burn_rate]]&gt;0,100000/Table1[[#This Row],[burn_rate]],"0")</f>
        <v>17.497812773403325</v>
      </c>
      <c r="P598" s="2">
        <f>Table1[[#This Row],[LTV]]/Table1[[#This Row],[CAC]]</f>
        <v>19.840743111659037</v>
      </c>
    </row>
    <row r="599" spans="1:16" x14ac:dyDescent="0.3">
      <c r="A599" s="1">
        <v>54697</v>
      </c>
      <c r="B599" s="2">
        <v>22338</v>
      </c>
      <c r="C599" s="2">
        <v>2661</v>
      </c>
      <c r="D599" s="2">
        <v>14519</v>
      </c>
      <c r="E599" s="2">
        <v>197</v>
      </c>
      <c r="F599" s="2">
        <v>62224</v>
      </c>
      <c r="G599" s="3">
        <v>54697</v>
      </c>
      <c r="H599" s="2">
        <f>Table1[[#This Row],[marketing_spend]]/Table1[[#This Row],[new_customers]]</f>
        <v>13.50761421319797</v>
      </c>
      <c r="I599" s="2">
        <f>Table1[[#This Row],[revenue]]/Table1[[#This Row],[total_customers]]</f>
        <v>0.35899331447672922</v>
      </c>
      <c r="J599" s="2">
        <f>F598+Table1[[#This Row],[new_customers]]-Table1[[#This Row],[total_customers]]</f>
        <v>27</v>
      </c>
      <c r="K599" s="2">
        <f>Table1[[#This Row],[lost_customers]]/F598</f>
        <v>4.3510490862796921E-4</v>
      </c>
      <c r="L599" s="2">
        <f>1/Table1[[#This Row],[churn_rate]]</f>
        <v>2298.2962962962961</v>
      </c>
      <c r="M599" s="2">
        <f>Table1[[#This Row],[ARPU]]*Table1[[#This Row],[average_lifespan]]</f>
        <v>825.07300505699823</v>
      </c>
      <c r="N599" s="2">
        <f>Table1[[#This Row],[marketing_spend]]+Table1[[#This Row],[operating_expenses]]-Table1[[#This Row],[revenue]]</f>
        <v>-5158</v>
      </c>
      <c r="O599" s="2" t="str">
        <f>IF(Table1[[#This Row],[burn_rate]]&gt;0,100000/Table1[[#This Row],[burn_rate]],"0")</f>
        <v>0</v>
      </c>
      <c r="P599" s="2">
        <f>Table1[[#This Row],[LTV]]/Table1[[#This Row],[CAC]]</f>
        <v>61.082067642325683</v>
      </c>
    </row>
    <row r="600" spans="1:16" x14ac:dyDescent="0.3">
      <c r="A600" s="1">
        <v>54728</v>
      </c>
      <c r="B600" s="2">
        <v>27100</v>
      </c>
      <c r="C600" s="2">
        <v>6644</v>
      </c>
      <c r="D600" s="2">
        <v>18983</v>
      </c>
      <c r="E600" s="2">
        <v>165</v>
      </c>
      <c r="F600" s="2">
        <v>62366</v>
      </c>
      <c r="G600" s="3">
        <v>54728</v>
      </c>
      <c r="H600" s="2">
        <f>Table1[[#This Row],[marketing_spend]]/Table1[[#This Row],[new_customers]]</f>
        <v>40.266666666666666</v>
      </c>
      <c r="I600" s="2">
        <f>Table1[[#This Row],[revenue]]/Table1[[#This Row],[total_customers]]</f>
        <v>0.43453163582721355</v>
      </c>
      <c r="J600" s="2">
        <f>F599+Table1[[#This Row],[new_customers]]-Table1[[#This Row],[total_customers]]</f>
        <v>23</v>
      </c>
      <c r="K600" s="2">
        <f>Table1[[#This Row],[lost_customers]]/F599</f>
        <v>3.6963229622010801E-4</v>
      </c>
      <c r="L600" s="2">
        <f>1/Table1[[#This Row],[churn_rate]]</f>
        <v>2705.391304347826</v>
      </c>
      <c r="M600" s="2">
        <f>Table1[[#This Row],[ARPU]]*Table1[[#This Row],[average_lifespan]]</f>
        <v>1175.5781090309797</v>
      </c>
      <c r="N600" s="2">
        <f>Table1[[#This Row],[marketing_spend]]+Table1[[#This Row],[operating_expenses]]-Table1[[#This Row],[revenue]]</f>
        <v>-1473</v>
      </c>
      <c r="O600" s="2" t="str">
        <f>IF(Table1[[#This Row],[burn_rate]]&gt;0,100000/Table1[[#This Row],[burn_rate]],"0")</f>
        <v>0</v>
      </c>
      <c r="P600" s="2">
        <f>Table1[[#This Row],[LTV]]/Table1[[#This Row],[CAC]]</f>
        <v>29.194820588517707</v>
      </c>
    </row>
    <row r="601" spans="1:16" x14ac:dyDescent="0.3">
      <c r="A601" s="1">
        <v>54758</v>
      </c>
      <c r="B601" s="2">
        <v>14544</v>
      </c>
      <c r="C601" s="2">
        <v>2311</v>
      </c>
      <c r="D601" s="2">
        <v>9749</v>
      </c>
      <c r="E601" s="2">
        <v>136</v>
      </c>
      <c r="F601" s="2">
        <v>62479</v>
      </c>
      <c r="G601" s="3">
        <v>54758</v>
      </c>
      <c r="H601" s="2">
        <f>Table1[[#This Row],[marketing_spend]]/Table1[[#This Row],[new_customers]]</f>
        <v>16.992647058823529</v>
      </c>
      <c r="I601" s="2">
        <f>Table1[[#This Row],[revenue]]/Table1[[#This Row],[total_customers]]</f>
        <v>0.23278221482418093</v>
      </c>
      <c r="J601" s="2">
        <f>F600+Table1[[#This Row],[new_customers]]-Table1[[#This Row],[total_customers]]</f>
        <v>23</v>
      </c>
      <c r="K601" s="2">
        <f>Table1[[#This Row],[lost_customers]]/F600</f>
        <v>3.6879068723342845E-4</v>
      </c>
      <c r="L601" s="2">
        <f>1/Table1[[#This Row],[churn_rate]]</f>
        <v>2711.5652173913045</v>
      </c>
      <c r="M601" s="2">
        <f>Table1[[#This Row],[ARPU]]*Table1[[#This Row],[average_lifespan]]</f>
        <v>631.20415694455949</v>
      </c>
      <c r="N601" s="2">
        <f>Table1[[#This Row],[marketing_spend]]+Table1[[#This Row],[operating_expenses]]-Table1[[#This Row],[revenue]]</f>
        <v>-2484</v>
      </c>
      <c r="O601" s="2" t="str">
        <f>IF(Table1[[#This Row],[burn_rate]]&gt;0,100000/Table1[[#This Row],[burn_rate]],"0")</f>
        <v>0</v>
      </c>
      <c r="P601" s="2">
        <f>Table1[[#This Row],[LTV]]/Table1[[#This Row],[CAC]]</f>
        <v>37.145722779948116</v>
      </c>
    </row>
    <row r="602" spans="1:16" x14ac:dyDescent="0.3">
      <c r="A602" s="1">
        <v>54789</v>
      </c>
      <c r="B602" s="2">
        <v>14976</v>
      </c>
      <c r="C602" s="2">
        <v>4920</v>
      </c>
      <c r="D602" s="2">
        <v>18867</v>
      </c>
      <c r="E602" s="2">
        <v>59</v>
      </c>
      <c r="F602" s="2">
        <v>62525</v>
      </c>
      <c r="G602" s="3">
        <v>54789</v>
      </c>
      <c r="H602" s="2">
        <f>Table1[[#This Row],[marketing_spend]]/Table1[[#This Row],[new_customers]]</f>
        <v>83.389830508474574</v>
      </c>
      <c r="I602" s="2">
        <f>Table1[[#This Row],[revenue]]/Table1[[#This Row],[total_customers]]</f>
        <v>0.23952019192323071</v>
      </c>
      <c r="J602" s="2">
        <f>F601+Table1[[#This Row],[new_customers]]-Table1[[#This Row],[total_customers]]</f>
        <v>13</v>
      </c>
      <c r="K602" s="2">
        <f>Table1[[#This Row],[lost_customers]]/F601</f>
        <v>2.0806991149026073E-4</v>
      </c>
      <c r="L602" s="2">
        <f>1/Table1[[#This Row],[churn_rate]]</f>
        <v>4806.0769230769229</v>
      </c>
      <c r="M602" s="2">
        <f>Table1[[#This Row],[ARPU]]*Table1[[#This Row],[average_lifespan]]</f>
        <v>1151.1524670131946</v>
      </c>
      <c r="N602" s="2">
        <f>Table1[[#This Row],[marketing_spend]]+Table1[[#This Row],[operating_expenses]]-Table1[[#This Row],[revenue]]</f>
        <v>8811</v>
      </c>
      <c r="O602" s="2">
        <f>IF(Table1[[#This Row],[burn_rate]]&gt;0,100000/Table1[[#This Row],[burn_rate]],"0")</f>
        <v>11.349449551696743</v>
      </c>
      <c r="P602" s="2">
        <f>Table1[[#This Row],[LTV]]/Table1[[#This Row],[CAC]]</f>
        <v>13.804470641011887</v>
      </c>
    </row>
    <row r="603" spans="1:16" x14ac:dyDescent="0.3">
      <c r="A603" s="1">
        <v>54820</v>
      </c>
      <c r="B603" s="2">
        <v>22775</v>
      </c>
      <c r="C603" s="2">
        <v>3082</v>
      </c>
      <c r="D603" s="2">
        <v>8781</v>
      </c>
      <c r="E603" s="2">
        <v>108</v>
      </c>
      <c r="F603" s="2">
        <v>62612</v>
      </c>
      <c r="G603" s="3">
        <v>54820</v>
      </c>
      <c r="H603" s="2">
        <f>Table1[[#This Row],[marketing_spend]]/Table1[[#This Row],[new_customers]]</f>
        <v>28.537037037037038</v>
      </c>
      <c r="I603" s="2">
        <f>Table1[[#This Row],[revenue]]/Table1[[#This Row],[total_customers]]</f>
        <v>0.36374816329138182</v>
      </c>
      <c r="J603" s="2">
        <f>F602+Table1[[#This Row],[new_customers]]-Table1[[#This Row],[total_customers]]</f>
        <v>21</v>
      </c>
      <c r="K603" s="2">
        <f>Table1[[#This Row],[lost_customers]]/F602</f>
        <v>3.358656537385046E-4</v>
      </c>
      <c r="L603" s="2">
        <f>1/Table1[[#This Row],[churn_rate]]</f>
        <v>2977.3809523809523</v>
      </c>
      <c r="M603" s="2">
        <f>Table1[[#This Row],[ARPU]]*Table1[[#This Row],[average_lifespan]]</f>
        <v>1083.0168528473166</v>
      </c>
      <c r="N603" s="2">
        <f>Table1[[#This Row],[marketing_spend]]+Table1[[#This Row],[operating_expenses]]-Table1[[#This Row],[revenue]]</f>
        <v>-10912</v>
      </c>
      <c r="O603" s="2" t="str">
        <f>IF(Table1[[#This Row],[burn_rate]]&gt;0,100000/Table1[[#This Row],[burn_rate]],"0")</f>
        <v>0</v>
      </c>
      <c r="P603" s="2">
        <f>Table1[[#This Row],[LTV]]/Table1[[#This Row],[CAC]]</f>
        <v>37.951271936246009</v>
      </c>
    </row>
    <row r="604" spans="1:16" x14ac:dyDescent="0.3">
      <c r="A604" s="1">
        <v>54848</v>
      </c>
      <c r="B604" s="2">
        <v>20015</v>
      </c>
      <c r="C604" s="2">
        <v>4971</v>
      </c>
      <c r="D604" s="2">
        <v>15548</v>
      </c>
      <c r="E604" s="2">
        <v>90</v>
      </c>
      <c r="F604" s="2">
        <v>62691</v>
      </c>
      <c r="G604" s="3">
        <v>54848</v>
      </c>
      <c r="H604" s="2">
        <f>Table1[[#This Row],[marketing_spend]]/Table1[[#This Row],[new_customers]]</f>
        <v>55.233333333333334</v>
      </c>
      <c r="I604" s="2">
        <f>Table1[[#This Row],[revenue]]/Table1[[#This Row],[total_customers]]</f>
        <v>0.31926432821298112</v>
      </c>
      <c r="J604" s="2">
        <f>F603+Table1[[#This Row],[new_customers]]-Table1[[#This Row],[total_customers]]</f>
        <v>11</v>
      </c>
      <c r="K604" s="2">
        <f>Table1[[#This Row],[lost_customers]]/F603</f>
        <v>1.7568517217146873E-4</v>
      </c>
      <c r="L604" s="2">
        <f>1/Table1[[#This Row],[churn_rate]]</f>
        <v>5692</v>
      </c>
      <c r="M604" s="2">
        <f>Table1[[#This Row],[ARPU]]*Table1[[#This Row],[average_lifespan]]</f>
        <v>1817.2525561882885</v>
      </c>
      <c r="N604" s="2">
        <f>Table1[[#This Row],[marketing_spend]]+Table1[[#This Row],[operating_expenses]]-Table1[[#This Row],[revenue]]</f>
        <v>504</v>
      </c>
      <c r="O604" s="2">
        <f>IF(Table1[[#This Row],[burn_rate]]&gt;0,100000/Table1[[#This Row],[burn_rate]],"0")</f>
        <v>198.4126984126984</v>
      </c>
      <c r="P604" s="2">
        <f>Table1[[#This Row],[LTV]]/Table1[[#This Row],[CAC]]</f>
        <v>32.901373980475952</v>
      </c>
    </row>
    <row r="605" spans="1:16" x14ac:dyDescent="0.3">
      <c r="A605" s="1">
        <v>54879</v>
      </c>
      <c r="B605" s="2">
        <v>13419</v>
      </c>
      <c r="C605" s="2">
        <v>2754</v>
      </c>
      <c r="D605" s="2">
        <v>19240</v>
      </c>
      <c r="E605" s="2">
        <v>154</v>
      </c>
      <c r="F605" s="2">
        <v>62825</v>
      </c>
      <c r="G605" s="3">
        <v>54879</v>
      </c>
      <c r="H605" s="2">
        <f>Table1[[#This Row],[marketing_spend]]/Table1[[#This Row],[new_customers]]</f>
        <v>17.883116883116884</v>
      </c>
      <c r="I605" s="2">
        <f>Table1[[#This Row],[revenue]]/Table1[[#This Row],[total_customers]]</f>
        <v>0.21359331476323121</v>
      </c>
      <c r="J605" s="2">
        <f>F604+Table1[[#This Row],[new_customers]]-Table1[[#This Row],[total_customers]]</f>
        <v>20</v>
      </c>
      <c r="K605" s="2">
        <f>Table1[[#This Row],[lost_customers]]/F604</f>
        <v>3.1902505941841731E-4</v>
      </c>
      <c r="L605" s="2">
        <f>1/Table1[[#This Row],[churn_rate]]</f>
        <v>3134.55</v>
      </c>
      <c r="M605" s="2">
        <f>Table1[[#This Row],[ARPU]]*Table1[[#This Row],[average_lifespan]]</f>
        <v>669.51892479108642</v>
      </c>
      <c r="N605" s="2">
        <f>Table1[[#This Row],[marketing_spend]]+Table1[[#This Row],[operating_expenses]]-Table1[[#This Row],[revenue]]</f>
        <v>8575</v>
      </c>
      <c r="O605" s="2">
        <f>IF(Table1[[#This Row],[burn_rate]]&gt;0,100000/Table1[[#This Row],[burn_rate]],"0")</f>
        <v>11.661807580174926</v>
      </c>
      <c r="P605" s="2">
        <f>Table1[[#This Row],[LTV]]/Table1[[#This Row],[CAC]]</f>
        <v>37.438603637555303</v>
      </c>
    </row>
    <row r="606" spans="1:16" x14ac:dyDescent="0.3">
      <c r="A606" s="1">
        <v>54909</v>
      </c>
      <c r="B606" s="2">
        <v>24430</v>
      </c>
      <c r="C606" s="2">
        <v>6130</v>
      </c>
      <c r="D606" s="2">
        <v>14823</v>
      </c>
      <c r="E606" s="2">
        <v>182</v>
      </c>
      <c r="F606" s="2">
        <v>62977</v>
      </c>
      <c r="G606" s="3">
        <v>54909</v>
      </c>
      <c r="H606" s="2">
        <f>Table1[[#This Row],[marketing_spend]]/Table1[[#This Row],[new_customers]]</f>
        <v>33.681318681318679</v>
      </c>
      <c r="I606" s="2">
        <f>Table1[[#This Row],[revenue]]/Table1[[#This Row],[total_customers]]</f>
        <v>0.38791939914571988</v>
      </c>
      <c r="J606" s="2">
        <f>F605+Table1[[#This Row],[new_customers]]-Table1[[#This Row],[total_customers]]</f>
        <v>30</v>
      </c>
      <c r="K606" s="2">
        <f>Table1[[#This Row],[lost_customers]]/F605</f>
        <v>4.7751691205730201E-4</v>
      </c>
      <c r="L606" s="2">
        <f>1/Table1[[#This Row],[churn_rate]]</f>
        <v>2094.166666666667</v>
      </c>
      <c r="M606" s="2">
        <f>Table1[[#This Row],[ARPU]]*Table1[[#This Row],[average_lifespan]]</f>
        <v>812.36787504432846</v>
      </c>
      <c r="N606" s="2">
        <f>Table1[[#This Row],[marketing_spend]]+Table1[[#This Row],[operating_expenses]]-Table1[[#This Row],[revenue]]</f>
        <v>-3477</v>
      </c>
      <c r="O606" s="2" t="str">
        <f>IF(Table1[[#This Row],[burn_rate]]&gt;0,100000/Table1[[#This Row],[burn_rate]],"0")</f>
        <v>0</v>
      </c>
      <c r="P606" s="2">
        <f>Table1[[#This Row],[LTV]]/Table1[[#This Row],[CAC]]</f>
        <v>24.119241967058368</v>
      </c>
    </row>
    <row r="607" spans="1:16" x14ac:dyDescent="0.3">
      <c r="A607" s="1">
        <v>54940</v>
      </c>
      <c r="B607" s="2">
        <v>17239</v>
      </c>
      <c r="C607" s="2">
        <v>6540</v>
      </c>
      <c r="D607" s="2">
        <v>10105</v>
      </c>
      <c r="E607" s="2">
        <v>171</v>
      </c>
      <c r="F607" s="2">
        <v>63122</v>
      </c>
      <c r="G607" s="3">
        <v>54940</v>
      </c>
      <c r="H607" s="2">
        <f>Table1[[#This Row],[marketing_spend]]/Table1[[#This Row],[new_customers]]</f>
        <v>38.245614035087719</v>
      </c>
      <c r="I607" s="2">
        <f>Table1[[#This Row],[revenue]]/Table1[[#This Row],[total_customers]]</f>
        <v>0.27310604860429011</v>
      </c>
      <c r="J607" s="2">
        <f>F606+Table1[[#This Row],[new_customers]]-Table1[[#This Row],[total_customers]]</f>
        <v>26</v>
      </c>
      <c r="K607" s="2">
        <f>Table1[[#This Row],[lost_customers]]/F606</f>
        <v>4.1284913539863758E-4</v>
      </c>
      <c r="L607" s="2">
        <f>1/Table1[[#This Row],[churn_rate]]</f>
        <v>2422.1923076923076</v>
      </c>
      <c r="M607" s="2">
        <f>Table1[[#This Row],[ARPU]]*Table1[[#This Row],[average_lifespan]]</f>
        <v>661.51537011355299</v>
      </c>
      <c r="N607" s="2">
        <f>Table1[[#This Row],[marketing_spend]]+Table1[[#This Row],[operating_expenses]]-Table1[[#This Row],[revenue]]</f>
        <v>-594</v>
      </c>
      <c r="O607" s="2" t="str">
        <f>IF(Table1[[#This Row],[burn_rate]]&gt;0,100000/Table1[[#This Row],[burn_rate]],"0")</f>
        <v>0</v>
      </c>
      <c r="P607" s="2">
        <f>Table1[[#This Row],[LTV]]/Table1[[#This Row],[CAC]]</f>
        <v>17.296502796547028</v>
      </c>
    </row>
    <row r="608" spans="1:16" x14ac:dyDescent="0.3">
      <c r="A608" s="1">
        <v>54970</v>
      </c>
      <c r="B608" s="2">
        <v>24489</v>
      </c>
      <c r="C608" s="2">
        <v>2352</v>
      </c>
      <c r="D608" s="2">
        <v>11867</v>
      </c>
      <c r="E608" s="2">
        <v>194</v>
      </c>
      <c r="F608" s="2">
        <v>63302</v>
      </c>
      <c r="G608" s="3">
        <v>54970</v>
      </c>
      <c r="H608" s="2">
        <f>Table1[[#This Row],[marketing_spend]]/Table1[[#This Row],[new_customers]]</f>
        <v>12.123711340206185</v>
      </c>
      <c r="I608" s="2">
        <f>Table1[[#This Row],[revenue]]/Table1[[#This Row],[total_customers]]</f>
        <v>0.38685981485577076</v>
      </c>
      <c r="J608" s="2">
        <f>F607+Table1[[#This Row],[new_customers]]-Table1[[#This Row],[total_customers]]</f>
        <v>14</v>
      </c>
      <c r="K608" s="2">
        <f>Table1[[#This Row],[lost_customers]]/F607</f>
        <v>2.217927188618865E-4</v>
      </c>
      <c r="L608" s="2">
        <f>1/Table1[[#This Row],[churn_rate]]</f>
        <v>4508.7142857142862</v>
      </c>
      <c r="M608" s="2">
        <f>Table1[[#This Row],[ARPU]]*Table1[[#This Row],[average_lifespan]]</f>
        <v>1744.2403738089974</v>
      </c>
      <c r="N608" s="2">
        <f>Table1[[#This Row],[marketing_spend]]+Table1[[#This Row],[operating_expenses]]-Table1[[#This Row],[revenue]]</f>
        <v>-10270</v>
      </c>
      <c r="O608" s="2" t="str">
        <f>IF(Table1[[#This Row],[burn_rate]]&gt;0,100000/Table1[[#This Row],[burn_rate]],"0")</f>
        <v>0</v>
      </c>
      <c r="P608" s="2">
        <f>Table1[[#This Row],[LTV]]/Table1[[#This Row],[CAC]]</f>
        <v>143.87016688730677</v>
      </c>
    </row>
    <row r="609" spans="1:16" x14ac:dyDescent="0.3">
      <c r="A609" s="1">
        <v>55001</v>
      </c>
      <c r="B609" s="2">
        <v>26633</v>
      </c>
      <c r="C609" s="2">
        <v>2902</v>
      </c>
      <c r="D609" s="2">
        <v>15193</v>
      </c>
      <c r="E609" s="2">
        <v>71</v>
      </c>
      <c r="F609" s="2">
        <v>63358</v>
      </c>
      <c r="G609" s="3">
        <v>55001</v>
      </c>
      <c r="H609" s="2">
        <f>Table1[[#This Row],[marketing_spend]]/Table1[[#This Row],[new_customers]]</f>
        <v>40.87323943661972</v>
      </c>
      <c r="I609" s="2">
        <f>Table1[[#This Row],[revenue]]/Table1[[#This Row],[total_customers]]</f>
        <v>0.42035733451182172</v>
      </c>
      <c r="J609" s="2">
        <f>F608+Table1[[#This Row],[new_customers]]-Table1[[#This Row],[total_customers]]</f>
        <v>15</v>
      </c>
      <c r="K609" s="2">
        <f>Table1[[#This Row],[lost_customers]]/F608</f>
        <v>2.3695933777763737E-4</v>
      </c>
      <c r="L609" s="2">
        <f>1/Table1[[#This Row],[churn_rate]]</f>
        <v>4220.1333333333332</v>
      </c>
      <c r="M609" s="2">
        <f>Table1[[#This Row],[ARPU]]*Table1[[#This Row],[average_lifespan]]</f>
        <v>1773.9639992844891</v>
      </c>
      <c r="N609" s="2">
        <f>Table1[[#This Row],[marketing_spend]]+Table1[[#This Row],[operating_expenses]]-Table1[[#This Row],[revenue]]</f>
        <v>-8538</v>
      </c>
      <c r="O609" s="2" t="str">
        <f>IF(Table1[[#This Row],[burn_rate]]&gt;0,100000/Table1[[#This Row],[burn_rate]],"0")</f>
        <v>0</v>
      </c>
      <c r="P609" s="2">
        <f>Table1[[#This Row],[LTV]]/Table1[[#This Row],[CAC]]</f>
        <v>43.40160025816634</v>
      </c>
    </row>
    <row r="610" spans="1:16" x14ac:dyDescent="0.3">
      <c r="A610" s="1">
        <v>55032</v>
      </c>
      <c r="B610" s="2">
        <v>20357</v>
      </c>
      <c r="C610" s="2">
        <v>5888</v>
      </c>
      <c r="D610" s="2">
        <v>12976</v>
      </c>
      <c r="E610" s="2">
        <v>147</v>
      </c>
      <c r="F610" s="2">
        <v>63486</v>
      </c>
      <c r="G610" s="3">
        <v>55032</v>
      </c>
      <c r="H610" s="2">
        <f>Table1[[#This Row],[marketing_spend]]/Table1[[#This Row],[new_customers]]</f>
        <v>40.054421768707485</v>
      </c>
      <c r="I610" s="2">
        <f>Table1[[#This Row],[revenue]]/Table1[[#This Row],[total_customers]]</f>
        <v>0.32065337239706393</v>
      </c>
      <c r="J610" s="2">
        <f>F609+Table1[[#This Row],[new_customers]]-Table1[[#This Row],[total_customers]]</f>
        <v>19</v>
      </c>
      <c r="K610" s="2">
        <f>Table1[[#This Row],[lost_customers]]/F609</f>
        <v>2.9988320338394519E-4</v>
      </c>
      <c r="L610" s="2">
        <f>1/Table1[[#This Row],[churn_rate]]</f>
        <v>3334.6315789473688</v>
      </c>
      <c r="M610" s="2">
        <f>Table1[[#This Row],[ARPU]]*Table1[[#This Row],[average_lifespan]]</f>
        <v>1069.2608614912199</v>
      </c>
      <c r="N610" s="2">
        <f>Table1[[#This Row],[marketing_spend]]+Table1[[#This Row],[operating_expenses]]-Table1[[#This Row],[revenue]]</f>
        <v>-1493</v>
      </c>
      <c r="O610" s="2" t="str">
        <f>IF(Table1[[#This Row],[burn_rate]]&gt;0,100000/Table1[[#This Row],[burn_rate]],"0")</f>
        <v>0</v>
      </c>
      <c r="P610" s="2">
        <f>Table1[[#This Row],[LTV]]/Table1[[#This Row],[CAC]]</f>
        <v>26.695201535191799</v>
      </c>
    </row>
    <row r="611" spans="1:16" x14ac:dyDescent="0.3">
      <c r="A611" s="1">
        <v>55062</v>
      </c>
      <c r="B611" s="2">
        <v>27154</v>
      </c>
      <c r="C611" s="2">
        <v>2158</v>
      </c>
      <c r="D611" s="2">
        <v>10113</v>
      </c>
      <c r="E611" s="2">
        <v>117</v>
      </c>
      <c r="F611" s="2">
        <v>63575</v>
      </c>
      <c r="G611" s="3">
        <v>55062</v>
      </c>
      <c r="H611" s="2">
        <f>Table1[[#This Row],[marketing_spend]]/Table1[[#This Row],[new_customers]]</f>
        <v>18.444444444444443</v>
      </c>
      <c r="I611" s="2">
        <f>Table1[[#This Row],[revenue]]/Table1[[#This Row],[total_customers]]</f>
        <v>0.42711757766417618</v>
      </c>
      <c r="J611" s="2">
        <f>F610+Table1[[#This Row],[new_customers]]-Table1[[#This Row],[total_customers]]</f>
        <v>28</v>
      </c>
      <c r="K611" s="2">
        <f>Table1[[#This Row],[lost_customers]]/F610</f>
        <v>4.4104211952241437E-4</v>
      </c>
      <c r="L611" s="2">
        <f>1/Table1[[#This Row],[churn_rate]]</f>
        <v>2267.3571428571431</v>
      </c>
      <c r="M611" s="2">
        <f>Table1[[#This Row],[ARPU]]*Table1[[#This Row],[average_lifespan]]</f>
        <v>968.42809055671046</v>
      </c>
      <c r="N611" s="2">
        <f>Table1[[#This Row],[marketing_spend]]+Table1[[#This Row],[operating_expenses]]-Table1[[#This Row],[revenue]]</f>
        <v>-14883</v>
      </c>
      <c r="O611" s="2" t="str">
        <f>IF(Table1[[#This Row],[burn_rate]]&gt;0,100000/Table1[[#This Row],[burn_rate]],"0")</f>
        <v>0</v>
      </c>
      <c r="P611" s="2">
        <f>Table1[[#This Row],[LTV]]/Table1[[#This Row],[CAC]]</f>
        <v>52.505137439821652</v>
      </c>
    </row>
    <row r="612" spans="1:16" x14ac:dyDescent="0.3">
      <c r="A612" s="1">
        <v>55093</v>
      </c>
      <c r="B612" s="2">
        <v>14363</v>
      </c>
      <c r="C612" s="2">
        <v>3977</v>
      </c>
      <c r="D612" s="2">
        <v>13879</v>
      </c>
      <c r="E612" s="2">
        <v>188</v>
      </c>
      <c r="F612" s="2">
        <v>63735</v>
      </c>
      <c r="G612" s="3">
        <v>55093</v>
      </c>
      <c r="H612" s="2">
        <f>Table1[[#This Row],[marketing_spend]]/Table1[[#This Row],[new_customers]]</f>
        <v>21.154255319148938</v>
      </c>
      <c r="I612" s="2">
        <f>Table1[[#This Row],[revenue]]/Table1[[#This Row],[total_customers]]</f>
        <v>0.22535498548678121</v>
      </c>
      <c r="J612" s="2">
        <f>F611+Table1[[#This Row],[new_customers]]-Table1[[#This Row],[total_customers]]</f>
        <v>28</v>
      </c>
      <c r="K612" s="2">
        <f>Table1[[#This Row],[lost_customers]]/F611</f>
        <v>4.4042469524184036E-4</v>
      </c>
      <c r="L612" s="2">
        <f>1/Table1[[#This Row],[churn_rate]]</f>
        <v>2270.5357142857142</v>
      </c>
      <c r="M612" s="2">
        <f>Table1[[#This Row],[ARPU]]*Table1[[#This Row],[average_lifespan]]</f>
        <v>511.67654294007554</v>
      </c>
      <c r="N612" s="2">
        <f>Table1[[#This Row],[marketing_spend]]+Table1[[#This Row],[operating_expenses]]-Table1[[#This Row],[revenue]]</f>
        <v>3493</v>
      </c>
      <c r="O612" s="2">
        <f>IF(Table1[[#This Row],[burn_rate]]&gt;0,100000/Table1[[#This Row],[burn_rate]],"0")</f>
        <v>28.628685943315201</v>
      </c>
      <c r="P612" s="2">
        <f>Table1[[#This Row],[LTV]]/Table1[[#This Row],[CAC]]</f>
        <v>24.187877815623384</v>
      </c>
    </row>
    <row r="613" spans="1:16" x14ac:dyDescent="0.3">
      <c r="A613" s="1">
        <v>55123</v>
      </c>
      <c r="B613" s="2">
        <v>20176</v>
      </c>
      <c r="C613" s="2">
        <v>2956</v>
      </c>
      <c r="D613" s="2">
        <v>11970</v>
      </c>
      <c r="E613" s="2">
        <v>105</v>
      </c>
      <c r="F613" s="2">
        <v>63820</v>
      </c>
      <c r="G613" s="3">
        <v>55123</v>
      </c>
      <c r="H613" s="2">
        <f>Table1[[#This Row],[marketing_spend]]/Table1[[#This Row],[new_customers]]</f>
        <v>28.152380952380952</v>
      </c>
      <c r="I613" s="2">
        <f>Table1[[#This Row],[revenue]]/Table1[[#This Row],[total_customers]]</f>
        <v>0.3161391413350047</v>
      </c>
      <c r="J613" s="2">
        <f>F612+Table1[[#This Row],[new_customers]]-Table1[[#This Row],[total_customers]]</f>
        <v>20</v>
      </c>
      <c r="K613" s="2">
        <f>Table1[[#This Row],[lost_customers]]/F612</f>
        <v>3.1379932533145055E-4</v>
      </c>
      <c r="L613" s="2">
        <f>1/Table1[[#This Row],[churn_rate]]</f>
        <v>3186.75</v>
      </c>
      <c r="M613" s="2">
        <f>Table1[[#This Row],[ARPU]]*Table1[[#This Row],[average_lifespan]]</f>
        <v>1007.4564086493262</v>
      </c>
      <c r="N613" s="2">
        <f>Table1[[#This Row],[marketing_spend]]+Table1[[#This Row],[operating_expenses]]-Table1[[#This Row],[revenue]]</f>
        <v>-5250</v>
      </c>
      <c r="O613" s="2" t="str">
        <f>IF(Table1[[#This Row],[burn_rate]]&gt;0,100000/Table1[[#This Row],[burn_rate]],"0")</f>
        <v>0</v>
      </c>
      <c r="P613" s="2">
        <f>Table1[[#This Row],[LTV]]/Table1[[#This Row],[CAC]]</f>
        <v>35.785833189505837</v>
      </c>
    </row>
    <row r="614" spans="1:16" x14ac:dyDescent="0.3">
      <c r="A614" s="1">
        <v>55154</v>
      </c>
      <c r="B614" s="2">
        <v>27461</v>
      </c>
      <c r="C614" s="2">
        <v>4071</v>
      </c>
      <c r="D614" s="2">
        <v>18183</v>
      </c>
      <c r="E614" s="2">
        <v>198</v>
      </c>
      <c r="F614" s="2">
        <v>63998</v>
      </c>
      <c r="G614" s="3">
        <v>55154</v>
      </c>
      <c r="H614" s="2">
        <f>Table1[[#This Row],[marketing_spend]]/Table1[[#This Row],[new_customers]]</f>
        <v>20.560606060606062</v>
      </c>
      <c r="I614" s="2">
        <f>Table1[[#This Row],[revenue]]/Table1[[#This Row],[total_customers]]</f>
        <v>0.42909153411044093</v>
      </c>
      <c r="J614" s="2">
        <f>F613+Table1[[#This Row],[new_customers]]-Table1[[#This Row],[total_customers]]</f>
        <v>20</v>
      </c>
      <c r="K614" s="2">
        <f>Table1[[#This Row],[lost_customers]]/F613</f>
        <v>3.1338138514572234E-4</v>
      </c>
      <c r="L614" s="2">
        <f>1/Table1[[#This Row],[churn_rate]]</f>
        <v>3191</v>
      </c>
      <c r="M614" s="2">
        <f>Table1[[#This Row],[ARPU]]*Table1[[#This Row],[average_lifespan]]</f>
        <v>1369.2310853464171</v>
      </c>
      <c r="N614" s="2">
        <f>Table1[[#This Row],[marketing_spend]]+Table1[[#This Row],[operating_expenses]]-Table1[[#This Row],[revenue]]</f>
        <v>-5207</v>
      </c>
      <c r="O614" s="2" t="str">
        <f>IF(Table1[[#This Row],[burn_rate]]&gt;0,100000/Table1[[#This Row],[burn_rate]],"0")</f>
        <v>0</v>
      </c>
      <c r="P614" s="2">
        <f>Table1[[#This Row],[LTV]]/Table1[[#This Row],[CAC]]</f>
        <v>66.594879611542751</v>
      </c>
    </row>
    <row r="615" spans="1:16" x14ac:dyDescent="0.3">
      <c r="A615" s="1">
        <v>55185</v>
      </c>
      <c r="B615" s="2">
        <v>18427</v>
      </c>
      <c r="C615" s="2">
        <v>2403</v>
      </c>
      <c r="D615" s="2">
        <v>17259</v>
      </c>
      <c r="E615" s="2">
        <v>148</v>
      </c>
      <c r="F615" s="2">
        <v>64120</v>
      </c>
      <c r="G615" s="3">
        <v>55185</v>
      </c>
      <c r="H615" s="2">
        <f>Table1[[#This Row],[marketing_spend]]/Table1[[#This Row],[new_customers]]</f>
        <v>16.236486486486488</v>
      </c>
      <c r="I615" s="2">
        <f>Table1[[#This Row],[revenue]]/Table1[[#This Row],[total_customers]]</f>
        <v>0.28738303181534625</v>
      </c>
      <c r="J615" s="2">
        <f>F614+Table1[[#This Row],[new_customers]]-Table1[[#This Row],[total_customers]]</f>
        <v>26</v>
      </c>
      <c r="K615" s="2">
        <f>Table1[[#This Row],[lost_customers]]/F614</f>
        <v>4.0626269570924093E-4</v>
      </c>
      <c r="L615" s="2">
        <f>1/Table1[[#This Row],[churn_rate]]</f>
        <v>2461.4615384615386</v>
      </c>
      <c r="M615" s="2">
        <f>Table1[[#This Row],[ARPU]]*Table1[[#This Row],[average_lifespan]]</f>
        <v>707.38227961994346</v>
      </c>
      <c r="N615" s="2">
        <f>Table1[[#This Row],[marketing_spend]]+Table1[[#This Row],[operating_expenses]]-Table1[[#This Row],[revenue]]</f>
        <v>1235</v>
      </c>
      <c r="O615" s="2">
        <f>IF(Table1[[#This Row],[burn_rate]]&gt;0,100000/Table1[[#This Row],[burn_rate]],"0")</f>
        <v>80.97165991902834</v>
      </c>
      <c r="P615" s="2">
        <f>Table1[[#This Row],[LTV]]/Table1[[#This Row],[CAC]]</f>
        <v>43.567447933313204</v>
      </c>
    </row>
    <row r="616" spans="1:16" x14ac:dyDescent="0.3">
      <c r="A616" s="1">
        <v>55213</v>
      </c>
      <c r="B616" s="2">
        <v>18580</v>
      </c>
      <c r="C616" s="2">
        <v>6611</v>
      </c>
      <c r="D616" s="2">
        <v>15264</v>
      </c>
      <c r="E616" s="2">
        <v>125</v>
      </c>
      <c r="F616" s="2">
        <v>64228</v>
      </c>
      <c r="G616" s="3">
        <v>55213</v>
      </c>
      <c r="H616" s="2">
        <f>Table1[[#This Row],[marketing_spend]]/Table1[[#This Row],[new_customers]]</f>
        <v>52.887999999999998</v>
      </c>
      <c r="I616" s="2">
        <f>Table1[[#This Row],[revenue]]/Table1[[#This Row],[total_customers]]</f>
        <v>0.28928193311328393</v>
      </c>
      <c r="J616" s="2">
        <f>F615+Table1[[#This Row],[new_customers]]-Table1[[#This Row],[total_customers]]</f>
        <v>17</v>
      </c>
      <c r="K616" s="2">
        <f>Table1[[#This Row],[lost_customers]]/F615</f>
        <v>2.6512788521522148E-4</v>
      </c>
      <c r="L616" s="2">
        <f>1/Table1[[#This Row],[churn_rate]]</f>
        <v>3771.7647058823527</v>
      </c>
      <c r="M616" s="2">
        <f>Table1[[#This Row],[ARPU]]*Table1[[#This Row],[average_lifespan]]</f>
        <v>1091.1033853661038</v>
      </c>
      <c r="N616" s="2">
        <f>Table1[[#This Row],[marketing_spend]]+Table1[[#This Row],[operating_expenses]]-Table1[[#This Row],[revenue]]</f>
        <v>3295</v>
      </c>
      <c r="O616" s="2">
        <f>IF(Table1[[#This Row],[burn_rate]]&gt;0,100000/Table1[[#This Row],[burn_rate]],"0")</f>
        <v>30.349013657056144</v>
      </c>
      <c r="P616" s="2">
        <f>Table1[[#This Row],[LTV]]/Table1[[#This Row],[CAC]]</f>
        <v>20.630452756128118</v>
      </c>
    </row>
    <row r="617" spans="1:16" x14ac:dyDescent="0.3">
      <c r="A617" s="1">
        <v>55244</v>
      </c>
      <c r="B617" s="2">
        <v>14858</v>
      </c>
      <c r="C617" s="2">
        <v>4779</v>
      </c>
      <c r="D617" s="2">
        <v>9577</v>
      </c>
      <c r="E617" s="2">
        <v>75</v>
      </c>
      <c r="F617" s="2">
        <v>64289</v>
      </c>
      <c r="G617" s="3">
        <v>55244</v>
      </c>
      <c r="H617" s="2">
        <f>Table1[[#This Row],[marketing_spend]]/Table1[[#This Row],[new_customers]]</f>
        <v>63.72</v>
      </c>
      <c r="I617" s="2">
        <f>Table1[[#This Row],[revenue]]/Table1[[#This Row],[total_customers]]</f>
        <v>0.23111263202103002</v>
      </c>
      <c r="J617" s="2">
        <f>F616+Table1[[#This Row],[new_customers]]-Table1[[#This Row],[total_customers]]</f>
        <v>14</v>
      </c>
      <c r="K617" s="2">
        <f>Table1[[#This Row],[lost_customers]]/F616</f>
        <v>2.1797346951485334E-4</v>
      </c>
      <c r="L617" s="2">
        <f>1/Table1[[#This Row],[churn_rate]]</f>
        <v>4587.7142857142853</v>
      </c>
      <c r="M617" s="2">
        <f>Table1[[#This Row],[ARPU]]*Table1[[#This Row],[average_lifespan]]</f>
        <v>1060.2787235319083</v>
      </c>
      <c r="N617" s="2">
        <f>Table1[[#This Row],[marketing_spend]]+Table1[[#This Row],[operating_expenses]]-Table1[[#This Row],[revenue]]</f>
        <v>-502</v>
      </c>
      <c r="O617" s="2" t="str">
        <f>IF(Table1[[#This Row],[burn_rate]]&gt;0,100000/Table1[[#This Row],[burn_rate]],"0")</f>
        <v>0</v>
      </c>
      <c r="P617" s="2">
        <f>Table1[[#This Row],[LTV]]/Table1[[#This Row],[CAC]]</f>
        <v>16.639653539421033</v>
      </c>
    </row>
    <row r="618" spans="1:16" x14ac:dyDescent="0.3">
      <c r="A618" s="1">
        <v>55274</v>
      </c>
      <c r="B618" s="2">
        <v>20040</v>
      </c>
      <c r="C618" s="2">
        <v>3387</v>
      </c>
      <c r="D618" s="2">
        <v>17203</v>
      </c>
      <c r="E618" s="2">
        <v>164</v>
      </c>
      <c r="F618" s="2">
        <v>64443</v>
      </c>
      <c r="G618" s="3">
        <v>55274</v>
      </c>
      <c r="H618" s="2">
        <f>Table1[[#This Row],[marketing_spend]]/Table1[[#This Row],[new_customers]]</f>
        <v>20.652439024390244</v>
      </c>
      <c r="I618" s="2">
        <f>Table1[[#This Row],[revenue]]/Table1[[#This Row],[total_customers]]</f>
        <v>0.31097248731437083</v>
      </c>
      <c r="J618" s="2">
        <f>F617+Table1[[#This Row],[new_customers]]-Table1[[#This Row],[total_customers]]</f>
        <v>10</v>
      </c>
      <c r="K618" s="2">
        <f>Table1[[#This Row],[lost_customers]]/F617</f>
        <v>1.5554760534461571E-4</v>
      </c>
      <c r="L618" s="2">
        <f>1/Table1[[#This Row],[churn_rate]]</f>
        <v>6428.9000000000005</v>
      </c>
      <c r="M618" s="2">
        <f>Table1[[#This Row],[ARPU]]*Table1[[#This Row],[average_lifespan]]</f>
        <v>1999.2110236953588</v>
      </c>
      <c r="N618" s="2">
        <f>Table1[[#This Row],[marketing_spend]]+Table1[[#This Row],[operating_expenses]]-Table1[[#This Row],[revenue]]</f>
        <v>550</v>
      </c>
      <c r="O618" s="2">
        <f>IF(Table1[[#This Row],[burn_rate]]&gt;0,100000/Table1[[#This Row],[burn_rate]],"0")</f>
        <v>181.81818181818181</v>
      </c>
      <c r="P618" s="2">
        <f>Table1[[#This Row],[LTV]]/Table1[[#This Row],[CAC]]</f>
        <v>96.802659547103289</v>
      </c>
    </row>
    <row r="619" spans="1:16" x14ac:dyDescent="0.3">
      <c r="A619" s="1">
        <v>55305</v>
      </c>
      <c r="B619" s="2">
        <v>29198</v>
      </c>
      <c r="C619" s="2">
        <v>5453</v>
      </c>
      <c r="D619" s="2">
        <v>10274</v>
      </c>
      <c r="E619" s="2">
        <v>196</v>
      </c>
      <c r="F619" s="2">
        <v>64614</v>
      </c>
      <c r="G619" s="3">
        <v>55305</v>
      </c>
      <c r="H619" s="2">
        <f>Table1[[#This Row],[marketing_spend]]/Table1[[#This Row],[new_customers]]</f>
        <v>27.821428571428573</v>
      </c>
      <c r="I619" s="2">
        <f>Table1[[#This Row],[revenue]]/Table1[[#This Row],[total_customers]]</f>
        <v>0.45188349274151113</v>
      </c>
      <c r="J619" s="2">
        <f>F618+Table1[[#This Row],[new_customers]]-Table1[[#This Row],[total_customers]]</f>
        <v>25</v>
      </c>
      <c r="K619" s="2">
        <f>Table1[[#This Row],[lost_customers]]/F618</f>
        <v>3.8793972968359638E-4</v>
      </c>
      <c r="L619" s="2">
        <f>1/Table1[[#This Row],[churn_rate]]</f>
        <v>2577.7199999999998</v>
      </c>
      <c r="M619" s="2">
        <f>Table1[[#This Row],[ARPU]]*Table1[[#This Row],[average_lifespan]]</f>
        <v>1164.8291169096481</v>
      </c>
      <c r="N619" s="2">
        <f>Table1[[#This Row],[marketing_spend]]+Table1[[#This Row],[operating_expenses]]-Table1[[#This Row],[revenue]]</f>
        <v>-13471</v>
      </c>
      <c r="O619" s="2" t="str">
        <f>IF(Table1[[#This Row],[burn_rate]]&gt;0,100000/Table1[[#This Row],[burn_rate]],"0")</f>
        <v>0</v>
      </c>
      <c r="P619" s="2">
        <f>Table1[[#This Row],[LTV]]/Table1[[#This Row],[CAC]]</f>
        <v>41.868055550025858</v>
      </c>
    </row>
    <row r="620" spans="1:16" x14ac:dyDescent="0.3">
      <c r="A620" s="1">
        <v>55335</v>
      </c>
      <c r="B620" s="2">
        <v>29758</v>
      </c>
      <c r="C620" s="2">
        <v>2955</v>
      </c>
      <c r="D620" s="2">
        <v>12869</v>
      </c>
      <c r="E620" s="2">
        <v>158</v>
      </c>
      <c r="F620" s="2">
        <v>64749</v>
      </c>
      <c r="G620" s="3">
        <v>55335</v>
      </c>
      <c r="H620" s="2">
        <f>Table1[[#This Row],[marketing_spend]]/Table1[[#This Row],[new_customers]]</f>
        <v>18.702531645569621</v>
      </c>
      <c r="I620" s="2">
        <f>Table1[[#This Row],[revenue]]/Table1[[#This Row],[total_customers]]</f>
        <v>0.45959010949976059</v>
      </c>
      <c r="J620" s="2">
        <f>F619+Table1[[#This Row],[new_customers]]-Table1[[#This Row],[total_customers]]</f>
        <v>23</v>
      </c>
      <c r="K620" s="2">
        <f>Table1[[#This Row],[lost_customers]]/F619</f>
        <v>3.5596000866685239E-4</v>
      </c>
      <c r="L620" s="2">
        <f>1/Table1[[#This Row],[churn_rate]]</f>
        <v>2809.304347826087</v>
      </c>
      <c r="M620" s="2">
        <f>Table1[[#This Row],[ARPU]]*Table1[[#This Row],[average_lifespan]]</f>
        <v>1291.1284928355449</v>
      </c>
      <c r="N620" s="2">
        <f>Table1[[#This Row],[marketing_spend]]+Table1[[#This Row],[operating_expenses]]-Table1[[#This Row],[revenue]]</f>
        <v>-13934</v>
      </c>
      <c r="O620" s="2" t="str">
        <f>IF(Table1[[#This Row],[burn_rate]]&gt;0,100000/Table1[[#This Row],[burn_rate]],"0")</f>
        <v>0</v>
      </c>
      <c r="P620" s="2">
        <f>Table1[[#This Row],[LTV]]/Table1[[#This Row],[CAC]]</f>
        <v>69.034958330969914</v>
      </c>
    </row>
    <row r="621" spans="1:16" x14ac:dyDescent="0.3">
      <c r="A621" s="1">
        <v>55366</v>
      </c>
      <c r="B621" s="2">
        <v>25254</v>
      </c>
      <c r="C621" s="2">
        <v>3712</v>
      </c>
      <c r="D621" s="2">
        <v>18006</v>
      </c>
      <c r="E621" s="2">
        <v>96</v>
      </c>
      <c r="F621" s="2">
        <v>64825</v>
      </c>
      <c r="G621" s="3">
        <v>55366</v>
      </c>
      <c r="H621" s="2">
        <f>Table1[[#This Row],[marketing_spend]]/Table1[[#This Row],[new_customers]]</f>
        <v>38.666666666666664</v>
      </c>
      <c r="I621" s="2">
        <f>Table1[[#This Row],[revenue]]/Table1[[#This Row],[total_customers]]</f>
        <v>0.38957192441187816</v>
      </c>
      <c r="J621" s="2">
        <f>F620+Table1[[#This Row],[new_customers]]-Table1[[#This Row],[total_customers]]</f>
        <v>20</v>
      </c>
      <c r="K621" s="2">
        <f>Table1[[#This Row],[lost_customers]]/F620</f>
        <v>3.0888507930624409E-4</v>
      </c>
      <c r="L621" s="2">
        <f>1/Table1[[#This Row],[churn_rate]]</f>
        <v>3237.4500000000003</v>
      </c>
      <c r="M621" s="2">
        <f>Table1[[#This Row],[ARPU]]*Table1[[#This Row],[average_lifespan]]</f>
        <v>1261.2196266872349</v>
      </c>
      <c r="N621" s="2">
        <f>Table1[[#This Row],[marketing_spend]]+Table1[[#This Row],[operating_expenses]]-Table1[[#This Row],[revenue]]</f>
        <v>-3536</v>
      </c>
      <c r="O621" s="2" t="str">
        <f>IF(Table1[[#This Row],[burn_rate]]&gt;0,100000/Table1[[#This Row],[burn_rate]],"0")</f>
        <v>0</v>
      </c>
      <c r="P621" s="2">
        <f>Table1[[#This Row],[LTV]]/Table1[[#This Row],[CAC]]</f>
        <v>32.617748966049184</v>
      </c>
    </row>
    <row r="622" spans="1:16" x14ac:dyDescent="0.3">
      <c r="A622" s="1">
        <v>55397</v>
      </c>
      <c r="B622" s="2">
        <v>21470</v>
      </c>
      <c r="C622" s="2">
        <v>6703</v>
      </c>
      <c r="D622" s="2">
        <v>14744</v>
      </c>
      <c r="E622" s="2">
        <v>120</v>
      </c>
      <c r="F622" s="2">
        <v>64916</v>
      </c>
      <c r="G622" s="3">
        <v>55397</v>
      </c>
      <c r="H622" s="2">
        <f>Table1[[#This Row],[marketing_spend]]/Table1[[#This Row],[new_customers]]</f>
        <v>55.858333333333334</v>
      </c>
      <c r="I622" s="2">
        <f>Table1[[#This Row],[revenue]]/Table1[[#This Row],[total_customers]]</f>
        <v>0.33073510382648347</v>
      </c>
      <c r="J622" s="2">
        <f>F621+Table1[[#This Row],[new_customers]]-Table1[[#This Row],[total_customers]]</f>
        <v>29</v>
      </c>
      <c r="K622" s="2">
        <f>Table1[[#This Row],[lost_customers]]/F621</f>
        <v>4.4735827227150018E-4</v>
      </c>
      <c r="L622" s="2">
        <f>1/Table1[[#This Row],[churn_rate]]</f>
        <v>2235.344827586207</v>
      </c>
      <c r="M622" s="2">
        <f>Table1[[#This Row],[ARPU]]*Table1[[#This Row],[average_lifespan]]</f>
        <v>739.30700363971698</v>
      </c>
      <c r="N622" s="2">
        <f>Table1[[#This Row],[marketing_spend]]+Table1[[#This Row],[operating_expenses]]-Table1[[#This Row],[revenue]]</f>
        <v>-23</v>
      </c>
      <c r="O622" s="2" t="str">
        <f>IF(Table1[[#This Row],[burn_rate]]&gt;0,100000/Table1[[#This Row],[burn_rate]],"0")</f>
        <v>0</v>
      </c>
      <c r="P622" s="2">
        <f>Table1[[#This Row],[LTV]]/Table1[[#This Row],[CAC]]</f>
        <v>13.235393172723562</v>
      </c>
    </row>
    <row r="623" spans="1:16" x14ac:dyDescent="0.3">
      <c r="A623" s="1">
        <v>55427</v>
      </c>
      <c r="B623" s="2">
        <v>11252</v>
      </c>
      <c r="C623" s="2">
        <v>3273</v>
      </c>
      <c r="D623" s="2">
        <v>10426</v>
      </c>
      <c r="E623" s="2">
        <v>89</v>
      </c>
      <c r="F623" s="2">
        <v>64986</v>
      </c>
      <c r="G623" s="3">
        <v>55427</v>
      </c>
      <c r="H623" s="2">
        <f>Table1[[#This Row],[marketing_spend]]/Table1[[#This Row],[new_customers]]</f>
        <v>36.775280898876403</v>
      </c>
      <c r="I623" s="2">
        <f>Table1[[#This Row],[revenue]]/Table1[[#This Row],[total_customers]]</f>
        <v>0.17314498507370818</v>
      </c>
      <c r="J623" s="2">
        <f>F622+Table1[[#This Row],[new_customers]]-Table1[[#This Row],[total_customers]]</f>
        <v>19</v>
      </c>
      <c r="K623" s="2">
        <f>Table1[[#This Row],[lost_customers]]/F622</f>
        <v>2.9268593258980838E-4</v>
      </c>
      <c r="L623" s="2">
        <f>1/Table1[[#This Row],[churn_rate]]</f>
        <v>3416.6315789473683</v>
      </c>
      <c r="M623" s="2">
        <f>Table1[[#This Row],[ARPU]]*Table1[[#This Row],[average_lifespan]]</f>
        <v>591.57262373920207</v>
      </c>
      <c r="N623" s="2">
        <f>Table1[[#This Row],[marketing_spend]]+Table1[[#This Row],[operating_expenses]]-Table1[[#This Row],[revenue]]</f>
        <v>2447</v>
      </c>
      <c r="O623" s="2">
        <f>IF(Table1[[#This Row],[burn_rate]]&gt;0,100000/Table1[[#This Row],[burn_rate]],"0")</f>
        <v>40.866366979975481</v>
      </c>
      <c r="P623" s="2">
        <f>Table1[[#This Row],[LTV]]/Table1[[#This Row],[CAC]]</f>
        <v>16.086148338768403</v>
      </c>
    </row>
    <row r="624" spans="1:16" x14ac:dyDescent="0.3">
      <c r="A624" s="1">
        <v>55458</v>
      </c>
      <c r="B624" s="2">
        <v>16996</v>
      </c>
      <c r="C624" s="2">
        <v>5811</v>
      </c>
      <c r="D624" s="2">
        <v>13546</v>
      </c>
      <c r="E624" s="2">
        <v>182</v>
      </c>
      <c r="F624" s="2">
        <v>65145</v>
      </c>
      <c r="G624" s="3">
        <v>55458</v>
      </c>
      <c r="H624" s="2">
        <f>Table1[[#This Row],[marketing_spend]]/Table1[[#This Row],[new_customers]]</f>
        <v>31.928571428571427</v>
      </c>
      <c r="I624" s="2">
        <f>Table1[[#This Row],[revenue]]/Table1[[#This Row],[total_customers]]</f>
        <v>0.26089492670197251</v>
      </c>
      <c r="J624" s="2">
        <f>F623+Table1[[#This Row],[new_customers]]-Table1[[#This Row],[total_customers]]</f>
        <v>23</v>
      </c>
      <c r="K624" s="2">
        <f>Table1[[#This Row],[lost_customers]]/F623</f>
        <v>3.5392238328255316E-4</v>
      </c>
      <c r="L624" s="2">
        <f>1/Table1[[#This Row],[churn_rate]]</f>
        <v>2825.4782608695655</v>
      </c>
      <c r="M624" s="2">
        <f>Table1[[#This Row],[ARPU]]*Table1[[#This Row],[average_lifespan]]</f>
        <v>737.15294376758209</v>
      </c>
      <c r="N624" s="2">
        <f>Table1[[#This Row],[marketing_spend]]+Table1[[#This Row],[operating_expenses]]-Table1[[#This Row],[revenue]]</f>
        <v>2361</v>
      </c>
      <c r="O624" s="2">
        <f>IF(Table1[[#This Row],[burn_rate]]&gt;0,100000/Table1[[#This Row],[burn_rate]],"0")</f>
        <v>42.35493434985176</v>
      </c>
      <c r="P624" s="2">
        <f>Table1[[#This Row],[LTV]]/Table1[[#This Row],[CAC]]</f>
        <v>23.087564234331431</v>
      </c>
    </row>
    <row r="625" spans="1:16" x14ac:dyDescent="0.3">
      <c r="A625" s="1">
        <v>55488</v>
      </c>
      <c r="B625" s="2">
        <v>22173</v>
      </c>
      <c r="C625" s="2">
        <v>4625</v>
      </c>
      <c r="D625" s="2">
        <v>14852</v>
      </c>
      <c r="E625" s="2">
        <v>198</v>
      </c>
      <c r="F625" s="2">
        <v>65326</v>
      </c>
      <c r="G625" s="3">
        <v>55488</v>
      </c>
      <c r="H625" s="2">
        <f>Table1[[#This Row],[marketing_spend]]/Table1[[#This Row],[new_customers]]</f>
        <v>23.358585858585858</v>
      </c>
      <c r="I625" s="2">
        <f>Table1[[#This Row],[revenue]]/Table1[[#This Row],[total_customers]]</f>
        <v>0.33942075130882038</v>
      </c>
      <c r="J625" s="2">
        <f>F624+Table1[[#This Row],[new_customers]]-Table1[[#This Row],[total_customers]]</f>
        <v>17</v>
      </c>
      <c r="K625" s="2">
        <f>Table1[[#This Row],[lost_customers]]/F624</f>
        <v>2.6095632819095864E-4</v>
      </c>
      <c r="L625" s="2">
        <f>1/Table1[[#This Row],[churn_rate]]</f>
        <v>3832.0588235294117</v>
      </c>
      <c r="M625" s="2">
        <f>Table1[[#This Row],[ARPU]]*Table1[[#This Row],[average_lifespan]]</f>
        <v>1300.6802849419473</v>
      </c>
      <c r="N625" s="2">
        <f>Table1[[#This Row],[marketing_spend]]+Table1[[#This Row],[operating_expenses]]-Table1[[#This Row],[revenue]]</f>
        <v>-2696</v>
      </c>
      <c r="O625" s="2" t="str">
        <f>IF(Table1[[#This Row],[burn_rate]]&gt;0,100000/Table1[[#This Row],[burn_rate]],"0")</f>
        <v>0</v>
      </c>
      <c r="P625" s="2">
        <f>Table1[[#This Row],[LTV]]/Table1[[#This Row],[CAC]]</f>
        <v>55.683177604001209</v>
      </c>
    </row>
    <row r="626" spans="1:16" x14ac:dyDescent="0.3">
      <c r="A626" s="1">
        <v>55519</v>
      </c>
      <c r="B626" s="2">
        <v>14673</v>
      </c>
      <c r="C626" s="2">
        <v>4382</v>
      </c>
      <c r="D626" s="2">
        <v>10551</v>
      </c>
      <c r="E626" s="2">
        <v>181</v>
      </c>
      <c r="F626" s="2">
        <v>65488</v>
      </c>
      <c r="G626" s="3">
        <v>55519</v>
      </c>
      <c r="H626" s="2">
        <f>Table1[[#This Row],[marketing_spend]]/Table1[[#This Row],[new_customers]]</f>
        <v>24.209944751381215</v>
      </c>
      <c r="I626" s="2">
        <f>Table1[[#This Row],[revenue]]/Table1[[#This Row],[total_customers]]</f>
        <v>0.22405631566088444</v>
      </c>
      <c r="J626" s="2">
        <f>F625+Table1[[#This Row],[new_customers]]-Table1[[#This Row],[total_customers]]</f>
        <v>19</v>
      </c>
      <c r="K626" s="2">
        <f>Table1[[#This Row],[lost_customers]]/F625</f>
        <v>2.9084897284389064E-4</v>
      </c>
      <c r="L626" s="2">
        <f>1/Table1[[#This Row],[churn_rate]]</f>
        <v>3438.2105263157896</v>
      </c>
      <c r="M626" s="2">
        <f>Table1[[#This Row],[ARPU]]*Table1[[#This Row],[average_lifespan]]</f>
        <v>770.35278299278616</v>
      </c>
      <c r="N626" s="2">
        <f>Table1[[#This Row],[marketing_spend]]+Table1[[#This Row],[operating_expenses]]-Table1[[#This Row],[revenue]]</f>
        <v>260</v>
      </c>
      <c r="O626" s="2">
        <f>IF(Table1[[#This Row],[burn_rate]]&gt;0,100000/Table1[[#This Row],[burn_rate]],"0")</f>
        <v>384.61538461538464</v>
      </c>
      <c r="P626" s="2">
        <f>Table1[[#This Row],[LTV]]/Table1[[#This Row],[CAC]]</f>
        <v>31.819683642559173</v>
      </c>
    </row>
    <row r="627" spans="1:16" x14ac:dyDescent="0.3">
      <c r="A627" s="1">
        <v>55550</v>
      </c>
      <c r="B627" s="2">
        <v>25781</v>
      </c>
      <c r="C627" s="2">
        <v>3441</v>
      </c>
      <c r="D627" s="2">
        <v>14411</v>
      </c>
      <c r="E627" s="2">
        <v>72</v>
      </c>
      <c r="F627" s="2">
        <v>65537</v>
      </c>
      <c r="G627" s="3">
        <v>55550</v>
      </c>
      <c r="H627" s="2">
        <f>Table1[[#This Row],[marketing_spend]]/Table1[[#This Row],[new_customers]]</f>
        <v>47.791666666666664</v>
      </c>
      <c r="I627" s="2">
        <f>Table1[[#This Row],[revenue]]/Table1[[#This Row],[total_customers]]</f>
        <v>0.39338083830507958</v>
      </c>
      <c r="J627" s="2">
        <f>F626+Table1[[#This Row],[new_customers]]-Table1[[#This Row],[total_customers]]</f>
        <v>23</v>
      </c>
      <c r="K627" s="2">
        <f>Table1[[#This Row],[lost_customers]]/F626</f>
        <v>3.5120938187148789E-4</v>
      </c>
      <c r="L627" s="2">
        <f>1/Table1[[#This Row],[churn_rate]]</f>
        <v>2847.304347826087</v>
      </c>
      <c r="M627" s="2">
        <f>Table1[[#This Row],[ARPU]]*Table1[[#This Row],[average_lifespan]]</f>
        <v>1120.0749712575241</v>
      </c>
      <c r="N627" s="2">
        <f>Table1[[#This Row],[marketing_spend]]+Table1[[#This Row],[operating_expenses]]-Table1[[#This Row],[revenue]]</f>
        <v>-7929</v>
      </c>
      <c r="O627" s="2" t="str">
        <f>IF(Table1[[#This Row],[burn_rate]]&gt;0,100000/Table1[[#This Row],[burn_rate]],"0")</f>
        <v>0</v>
      </c>
      <c r="P627" s="2">
        <f>Table1[[#This Row],[LTV]]/Table1[[#This Row],[CAC]]</f>
        <v>23.43661666101184</v>
      </c>
    </row>
    <row r="628" spans="1:16" x14ac:dyDescent="0.3">
      <c r="A628" s="1">
        <v>55579</v>
      </c>
      <c r="B628" s="2">
        <v>23051</v>
      </c>
      <c r="C628" s="2">
        <v>4979</v>
      </c>
      <c r="D628" s="2">
        <v>19849</v>
      </c>
      <c r="E628" s="2">
        <v>155</v>
      </c>
      <c r="F628" s="2">
        <v>65681</v>
      </c>
      <c r="G628" s="3">
        <v>55579</v>
      </c>
      <c r="H628" s="2">
        <f>Table1[[#This Row],[marketing_spend]]/Table1[[#This Row],[new_customers]]</f>
        <v>32.122580645161293</v>
      </c>
      <c r="I628" s="2">
        <f>Table1[[#This Row],[revenue]]/Table1[[#This Row],[total_customers]]</f>
        <v>0.35095385271235213</v>
      </c>
      <c r="J628" s="2">
        <f>F627+Table1[[#This Row],[new_customers]]-Table1[[#This Row],[total_customers]]</f>
        <v>11</v>
      </c>
      <c r="K628" s="2">
        <f>Table1[[#This Row],[lost_customers]]/F627</f>
        <v>1.6784411858949906E-4</v>
      </c>
      <c r="L628" s="2">
        <f>1/Table1[[#This Row],[churn_rate]]</f>
        <v>5957.909090909091</v>
      </c>
      <c r="M628" s="2">
        <f>Table1[[#This Row],[ARPU]]*Table1[[#This Row],[average_lifespan]]</f>
        <v>2090.9511495644929</v>
      </c>
      <c r="N628" s="2">
        <f>Table1[[#This Row],[marketing_spend]]+Table1[[#This Row],[operating_expenses]]-Table1[[#This Row],[revenue]]</f>
        <v>1777</v>
      </c>
      <c r="O628" s="2">
        <f>IF(Table1[[#This Row],[burn_rate]]&gt;0,100000/Table1[[#This Row],[burn_rate]],"0")</f>
        <v>56.274620146314014</v>
      </c>
      <c r="P628" s="2">
        <f>Table1[[#This Row],[LTV]]/Table1[[#This Row],[CAC]]</f>
        <v>65.092875714500181</v>
      </c>
    </row>
    <row r="629" spans="1:16" x14ac:dyDescent="0.3">
      <c r="A629" s="1">
        <v>55610</v>
      </c>
      <c r="B629" s="2">
        <v>16881</v>
      </c>
      <c r="C629" s="2">
        <v>3797</v>
      </c>
      <c r="D629" s="2">
        <v>8007</v>
      </c>
      <c r="E629" s="2">
        <v>133</v>
      </c>
      <c r="F629" s="2">
        <v>65788</v>
      </c>
      <c r="G629" s="3">
        <v>55610</v>
      </c>
      <c r="H629" s="2">
        <f>Table1[[#This Row],[marketing_spend]]/Table1[[#This Row],[new_customers]]</f>
        <v>28.548872180451127</v>
      </c>
      <c r="I629" s="2">
        <f>Table1[[#This Row],[revenue]]/Table1[[#This Row],[total_customers]]</f>
        <v>0.25659694777163006</v>
      </c>
      <c r="J629" s="2">
        <f>F628+Table1[[#This Row],[new_customers]]-Table1[[#This Row],[total_customers]]</f>
        <v>26</v>
      </c>
      <c r="K629" s="2">
        <f>Table1[[#This Row],[lost_customers]]/F628</f>
        <v>3.9585268190191989E-4</v>
      </c>
      <c r="L629" s="2">
        <f>1/Table1[[#This Row],[churn_rate]]</f>
        <v>2526.1923076923076</v>
      </c>
      <c r="M629" s="2">
        <f>Table1[[#This Row],[ARPU]]*Table1[[#This Row],[average_lifespan]]</f>
        <v>648.21323563801661</v>
      </c>
      <c r="N629" s="2">
        <f>Table1[[#This Row],[marketing_spend]]+Table1[[#This Row],[operating_expenses]]-Table1[[#This Row],[revenue]]</f>
        <v>-5077</v>
      </c>
      <c r="O629" s="2" t="str">
        <f>IF(Table1[[#This Row],[burn_rate]]&gt;0,100000/Table1[[#This Row],[burn_rate]],"0")</f>
        <v>0</v>
      </c>
      <c r="P629" s="2">
        <f>Table1[[#This Row],[LTV]]/Table1[[#This Row],[CAC]]</f>
        <v>22.705388554083807</v>
      </c>
    </row>
    <row r="630" spans="1:16" x14ac:dyDescent="0.3">
      <c r="A630" s="1">
        <v>55640</v>
      </c>
      <c r="B630" s="2">
        <v>16949</v>
      </c>
      <c r="C630" s="2">
        <v>6390</v>
      </c>
      <c r="D630" s="2">
        <v>16087</v>
      </c>
      <c r="E630" s="2">
        <v>192</v>
      </c>
      <c r="F630" s="2">
        <v>65956</v>
      </c>
      <c r="G630" s="3">
        <v>55640</v>
      </c>
      <c r="H630" s="2">
        <f>Table1[[#This Row],[marketing_spend]]/Table1[[#This Row],[new_customers]]</f>
        <v>33.28125</v>
      </c>
      <c r="I630" s="2">
        <f>Table1[[#This Row],[revenue]]/Table1[[#This Row],[total_customers]]</f>
        <v>0.25697434653405299</v>
      </c>
      <c r="J630" s="2">
        <f>F629+Table1[[#This Row],[new_customers]]-Table1[[#This Row],[total_customers]]</f>
        <v>24</v>
      </c>
      <c r="K630" s="2">
        <f>Table1[[#This Row],[lost_customers]]/F629</f>
        <v>3.6480817170304614E-4</v>
      </c>
      <c r="L630" s="2">
        <f>1/Table1[[#This Row],[churn_rate]]</f>
        <v>2741.1666666666665</v>
      </c>
      <c r="M630" s="2">
        <f>Table1[[#This Row],[ARPU]]*Table1[[#This Row],[average_lifespan]]</f>
        <v>704.40951290759483</v>
      </c>
      <c r="N630" s="2">
        <f>Table1[[#This Row],[marketing_spend]]+Table1[[#This Row],[operating_expenses]]-Table1[[#This Row],[revenue]]</f>
        <v>5528</v>
      </c>
      <c r="O630" s="2">
        <f>IF(Table1[[#This Row],[burn_rate]]&gt;0,100000/Table1[[#This Row],[burn_rate]],"0")</f>
        <v>18.089725036179448</v>
      </c>
      <c r="P630" s="2">
        <f>Table1[[#This Row],[LTV]]/Table1[[#This Row],[CAC]]</f>
        <v>21.165356256378438</v>
      </c>
    </row>
    <row r="631" spans="1:16" x14ac:dyDescent="0.3">
      <c r="A631" s="1">
        <v>55671</v>
      </c>
      <c r="B631" s="2">
        <v>19521</v>
      </c>
      <c r="C631" s="2">
        <v>6009</v>
      </c>
      <c r="D631" s="2">
        <v>10555</v>
      </c>
      <c r="E631" s="2">
        <v>165</v>
      </c>
      <c r="F631" s="2">
        <v>66108</v>
      </c>
      <c r="G631" s="3">
        <v>55671</v>
      </c>
      <c r="H631" s="2">
        <f>Table1[[#This Row],[marketing_spend]]/Table1[[#This Row],[new_customers]]</f>
        <v>36.418181818181822</v>
      </c>
      <c r="I631" s="2">
        <f>Table1[[#This Row],[revenue]]/Table1[[#This Row],[total_customers]]</f>
        <v>0.29528952622980575</v>
      </c>
      <c r="J631" s="2">
        <f>F630+Table1[[#This Row],[new_customers]]-Table1[[#This Row],[total_customers]]</f>
        <v>13</v>
      </c>
      <c r="K631" s="2">
        <f>Table1[[#This Row],[lost_customers]]/F630</f>
        <v>1.9710109770149797E-4</v>
      </c>
      <c r="L631" s="2">
        <f>1/Table1[[#This Row],[churn_rate]]</f>
        <v>5073.5384615384619</v>
      </c>
      <c r="M631" s="2">
        <f>Table1[[#This Row],[ARPU]]*Table1[[#This Row],[average_lifespan]]</f>
        <v>1498.1627686163899</v>
      </c>
      <c r="N631" s="2">
        <f>Table1[[#This Row],[marketing_spend]]+Table1[[#This Row],[operating_expenses]]-Table1[[#This Row],[revenue]]</f>
        <v>-2957</v>
      </c>
      <c r="O631" s="2" t="str">
        <f>IF(Table1[[#This Row],[burn_rate]]&gt;0,100000/Table1[[#This Row],[burn_rate]],"0")</f>
        <v>0</v>
      </c>
      <c r="P631" s="2">
        <f>Table1[[#This Row],[LTV]]/Table1[[#This Row],[CAC]]</f>
        <v>41.137769482726632</v>
      </c>
    </row>
    <row r="632" spans="1:16" x14ac:dyDescent="0.3">
      <c r="A632" s="1">
        <v>55701</v>
      </c>
      <c r="B632" s="2">
        <v>18017</v>
      </c>
      <c r="C632" s="2">
        <v>6850</v>
      </c>
      <c r="D632" s="2">
        <v>8475</v>
      </c>
      <c r="E632" s="2">
        <v>158</v>
      </c>
      <c r="F632" s="2">
        <v>66256</v>
      </c>
      <c r="G632" s="3">
        <v>55701</v>
      </c>
      <c r="H632" s="2">
        <f>Table1[[#This Row],[marketing_spend]]/Table1[[#This Row],[new_customers]]</f>
        <v>43.354430379746837</v>
      </c>
      <c r="I632" s="2">
        <f>Table1[[#This Row],[revenue]]/Table1[[#This Row],[total_customers]]</f>
        <v>0.27193008935039847</v>
      </c>
      <c r="J632" s="2">
        <f>F631+Table1[[#This Row],[new_customers]]-Table1[[#This Row],[total_customers]]</f>
        <v>10</v>
      </c>
      <c r="K632" s="2">
        <f>Table1[[#This Row],[lost_customers]]/F631</f>
        <v>1.5126762267804198E-4</v>
      </c>
      <c r="L632" s="2">
        <f>1/Table1[[#This Row],[churn_rate]]</f>
        <v>6610.8</v>
      </c>
      <c r="M632" s="2">
        <f>Table1[[#This Row],[ARPU]]*Table1[[#This Row],[average_lifespan]]</f>
        <v>1797.6754346776142</v>
      </c>
      <c r="N632" s="2">
        <f>Table1[[#This Row],[marketing_spend]]+Table1[[#This Row],[operating_expenses]]-Table1[[#This Row],[revenue]]</f>
        <v>-2692</v>
      </c>
      <c r="O632" s="2" t="str">
        <f>IF(Table1[[#This Row],[burn_rate]]&gt;0,100000/Table1[[#This Row],[burn_rate]],"0")</f>
        <v>0</v>
      </c>
      <c r="P632" s="2">
        <f>Table1[[#This Row],[LTV]]/Table1[[#This Row],[CAC]]</f>
        <v>41.464630464096793</v>
      </c>
    </row>
    <row r="633" spans="1:16" x14ac:dyDescent="0.3">
      <c r="A633" s="1">
        <v>55732</v>
      </c>
      <c r="B633" s="2">
        <v>16941</v>
      </c>
      <c r="C633" s="2">
        <v>3394</v>
      </c>
      <c r="D633" s="2">
        <v>13416</v>
      </c>
      <c r="E633" s="2">
        <v>185</v>
      </c>
      <c r="F633" s="2">
        <v>66430</v>
      </c>
      <c r="G633" s="3">
        <v>55732</v>
      </c>
      <c r="H633" s="2">
        <f>Table1[[#This Row],[marketing_spend]]/Table1[[#This Row],[new_customers]]</f>
        <v>18.345945945945946</v>
      </c>
      <c r="I633" s="2">
        <f>Table1[[#This Row],[revenue]]/Table1[[#This Row],[total_customers]]</f>
        <v>0.25502032214360981</v>
      </c>
      <c r="J633" s="2">
        <f>F632+Table1[[#This Row],[new_customers]]-Table1[[#This Row],[total_customers]]</f>
        <v>11</v>
      </c>
      <c r="K633" s="2">
        <f>Table1[[#This Row],[lost_customers]]/F632</f>
        <v>1.6602269983095872E-4</v>
      </c>
      <c r="L633" s="2">
        <f>1/Table1[[#This Row],[churn_rate]]</f>
        <v>6023.272727272727</v>
      </c>
      <c r="M633" s="2">
        <f>Table1[[#This Row],[ARPU]]*Table1[[#This Row],[average_lifespan]]</f>
        <v>1536.0569512679101</v>
      </c>
      <c r="N633" s="2">
        <f>Table1[[#This Row],[marketing_spend]]+Table1[[#This Row],[operating_expenses]]-Table1[[#This Row],[revenue]]</f>
        <v>-131</v>
      </c>
      <c r="O633" s="2" t="str">
        <f>IF(Table1[[#This Row],[burn_rate]]&gt;0,100000/Table1[[#This Row],[burn_rate]],"0")</f>
        <v>0</v>
      </c>
      <c r="P633" s="2">
        <f>Table1[[#This Row],[LTV]]/Table1[[#This Row],[CAC]]</f>
        <v>83.727323507531935</v>
      </c>
    </row>
    <row r="634" spans="1:16" x14ac:dyDescent="0.3">
      <c r="A634" s="1">
        <v>55763</v>
      </c>
      <c r="B634" s="2">
        <v>20209</v>
      </c>
      <c r="C634" s="2">
        <v>6281</v>
      </c>
      <c r="D634" s="2">
        <v>18403</v>
      </c>
      <c r="E634" s="2">
        <v>90</v>
      </c>
      <c r="F634" s="2">
        <v>66495</v>
      </c>
      <c r="G634" s="3">
        <v>55763</v>
      </c>
      <c r="H634" s="2">
        <f>Table1[[#This Row],[marketing_spend]]/Table1[[#This Row],[new_customers]]</f>
        <v>69.788888888888891</v>
      </c>
      <c r="I634" s="2">
        <f>Table1[[#This Row],[revenue]]/Table1[[#This Row],[total_customers]]</f>
        <v>0.30391758778855554</v>
      </c>
      <c r="J634" s="2">
        <f>F633+Table1[[#This Row],[new_customers]]-Table1[[#This Row],[total_customers]]</f>
        <v>25</v>
      </c>
      <c r="K634" s="2">
        <f>Table1[[#This Row],[lost_customers]]/F633</f>
        <v>3.7633599277434894E-4</v>
      </c>
      <c r="L634" s="2">
        <f>1/Table1[[#This Row],[churn_rate]]</f>
        <v>2657.2</v>
      </c>
      <c r="M634" s="2">
        <f>Table1[[#This Row],[ARPU]]*Table1[[#This Row],[average_lifespan]]</f>
        <v>807.56981427174969</v>
      </c>
      <c r="N634" s="2">
        <f>Table1[[#This Row],[marketing_spend]]+Table1[[#This Row],[operating_expenses]]-Table1[[#This Row],[revenue]]</f>
        <v>4475</v>
      </c>
      <c r="O634" s="2">
        <f>IF(Table1[[#This Row],[burn_rate]]&gt;0,100000/Table1[[#This Row],[burn_rate]],"0")</f>
        <v>22.346368715083798</v>
      </c>
      <c r="P634" s="2">
        <f>Table1[[#This Row],[LTV]]/Table1[[#This Row],[CAC]]</f>
        <v>11.571610139222651</v>
      </c>
    </row>
    <row r="635" spans="1:16" x14ac:dyDescent="0.3">
      <c r="A635" s="1">
        <v>55793</v>
      </c>
      <c r="B635" s="2">
        <v>27715</v>
      </c>
      <c r="C635" s="2">
        <v>3269</v>
      </c>
      <c r="D635" s="2">
        <v>16676</v>
      </c>
      <c r="E635" s="2">
        <v>161</v>
      </c>
      <c r="F635" s="2">
        <v>66631</v>
      </c>
      <c r="G635" s="3">
        <v>55793</v>
      </c>
      <c r="H635" s="2">
        <f>Table1[[#This Row],[marketing_spend]]/Table1[[#This Row],[new_customers]]</f>
        <v>20.304347826086957</v>
      </c>
      <c r="I635" s="2">
        <f>Table1[[#This Row],[revenue]]/Table1[[#This Row],[total_customers]]</f>
        <v>0.41594753192958234</v>
      </c>
      <c r="J635" s="2">
        <f>F634+Table1[[#This Row],[new_customers]]-Table1[[#This Row],[total_customers]]</f>
        <v>25</v>
      </c>
      <c r="K635" s="2">
        <f>Table1[[#This Row],[lost_customers]]/F634</f>
        <v>3.7596811790360177E-4</v>
      </c>
      <c r="L635" s="2">
        <f>1/Table1[[#This Row],[churn_rate]]</f>
        <v>2659.8</v>
      </c>
      <c r="M635" s="2">
        <f>Table1[[#This Row],[ARPU]]*Table1[[#This Row],[average_lifespan]]</f>
        <v>1106.3372454263031</v>
      </c>
      <c r="N635" s="2">
        <f>Table1[[#This Row],[marketing_spend]]+Table1[[#This Row],[operating_expenses]]-Table1[[#This Row],[revenue]]</f>
        <v>-7770</v>
      </c>
      <c r="O635" s="2" t="str">
        <f>IF(Table1[[#This Row],[burn_rate]]&gt;0,100000/Table1[[#This Row],[burn_rate]],"0")</f>
        <v>0</v>
      </c>
      <c r="P635" s="2">
        <f>Table1[[#This Row],[LTV]]/Table1[[#This Row],[CAC]]</f>
        <v>54.487701594871453</v>
      </c>
    </row>
    <row r="636" spans="1:16" x14ac:dyDescent="0.3">
      <c r="A636" s="1">
        <v>55824</v>
      </c>
      <c r="B636" s="2">
        <v>19550</v>
      </c>
      <c r="C636" s="2">
        <v>6732</v>
      </c>
      <c r="D636" s="2">
        <v>15239</v>
      </c>
      <c r="E636" s="2">
        <v>196</v>
      </c>
      <c r="F636" s="2">
        <v>66815</v>
      </c>
      <c r="G636" s="3">
        <v>55824</v>
      </c>
      <c r="H636" s="2">
        <f>Table1[[#This Row],[marketing_spend]]/Table1[[#This Row],[new_customers]]</f>
        <v>34.346938775510203</v>
      </c>
      <c r="I636" s="2">
        <f>Table1[[#This Row],[revenue]]/Table1[[#This Row],[total_customers]]</f>
        <v>0.29259896729776247</v>
      </c>
      <c r="J636" s="2">
        <f>F635+Table1[[#This Row],[new_customers]]-Table1[[#This Row],[total_customers]]</f>
        <v>12</v>
      </c>
      <c r="K636" s="2">
        <f>Table1[[#This Row],[lost_customers]]/F635</f>
        <v>1.8009635154807822E-4</v>
      </c>
      <c r="L636" s="2">
        <f>1/Table1[[#This Row],[churn_rate]]</f>
        <v>5552.583333333333</v>
      </c>
      <c r="M636" s="2">
        <f>Table1[[#This Row],[ARPU]]*Table1[[#This Row],[average_lifespan]]</f>
        <v>1624.6801491681008</v>
      </c>
      <c r="N636" s="2">
        <f>Table1[[#This Row],[marketing_spend]]+Table1[[#This Row],[operating_expenses]]-Table1[[#This Row],[revenue]]</f>
        <v>2421</v>
      </c>
      <c r="O636" s="2">
        <f>IF(Table1[[#This Row],[burn_rate]]&gt;0,100000/Table1[[#This Row],[burn_rate]],"0")</f>
        <v>41.305245766212309</v>
      </c>
      <c r="P636" s="2">
        <f>Table1[[#This Row],[LTV]]/Table1[[#This Row],[CAC]]</f>
        <v>47.302036428542451</v>
      </c>
    </row>
    <row r="637" spans="1:16" x14ac:dyDescent="0.3">
      <c r="A637" s="1">
        <v>55854</v>
      </c>
      <c r="B637" s="2">
        <v>14637</v>
      </c>
      <c r="C637" s="2">
        <v>5714</v>
      </c>
      <c r="D637" s="2">
        <v>14710</v>
      </c>
      <c r="E637" s="2">
        <v>161</v>
      </c>
      <c r="F637" s="2">
        <v>66954</v>
      </c>
      <c r="G637" s="3">
        <v>55854</v>
      </c>
      <c r="H637" s="2">
        <f>Table1[[#This Row],[marketing_spend]]/Table1[[#This Row],[new_customers]]</f>
        <v>35.490683229813662</v>
      </c>
      <c r="I637" s="2">
        <f>Table1[[#This Row],[revenue]]/Table1[[#This Row],[total_customers]]</f>
        <v>0.21861277892284256</v>
      </c>
      <c r="J637" s="2">
        <f>F636+Table1[[#This Row],[new_customers]]-Table1[[#This Row],[total_customers]]</f>
        <v>22</v>
      </c>
      <c r="K637" s="2">
        <f>Table1[[#This Row],[lost_customers]]/F636</f>
        <v>3.2926738007932349E-4</v>
      </c>
      <c r="L637" s="2">
        <f>1/Table1[[#This Row],[churn_rate]]</f>
        <v>3037.0454545454545</v>
      </c>
      <c r="M637" s="2">
        <f>Table1[[#This Row],[ARPU]]*Table1[[#This Row],[average_lifespan]]</f>
        <v>663.93694653316936</v>
      </c>
      <c r="N637" s="2">
        <f>Table1[[#This Row],[marketing_spend]]+Table1[[#This Row],[operating_expenses]]-Table1[[#This Row],[revenue]]</f>
        <v>5787</v>
      </c>
      <c r="O637" s="2">
        <f>IF(Table1[[#This Row],[burn_rate]]&gt;0,100000/Table1[[#This Row],[burn_rate]],"0")</f>
        <v>17.280110592707793</v>
      </c>
      <c r="P637" s="2">
        <f>Table1[[#This Row],[LTV]]/Table1[[#This Row],[CAC]]</f>
        <v>18.707358836513873</v>
      </c>
    </row>
    <row r="638" spans="1:16" x14ac:dyDescent="0.3">
      <c r="A638" s="1">
        <v>55885</v>
      </c>
      <c r="B638" s="2">
        <v>14854</v>
      </c>
      <c r="C638" s="2">
        <v>2529</v>
      </c>
      <c r="D638" s="2">
        <v>13000</v>
      </c>
      <c r="E638" s="2">
        <v>152</v>
      </c>
      <c r="F638" s="2">
        <v>67092</v>
      </c>
      <c r="G638" s="3">
        <v>55885</v>
      </c>
      <c r="H638" s="2">
        <f>Table1[[#This Row],[marketing_spend]]/Table1[[#This Row],[new_customers]]</f>
        <v>16.638157894736842</v>
      </c>
      <c r="I638" s="2">
        <f>Table1[[#This Row],[revenue]]/Table1[[#This Row],[total_customers]]</f>
        <v>0.22139748405174983</v>
      </c>
      <c r="J638" s="2">
        <f>F637+Table1[[#This Row],[new_customers]]-Table1[[#This Row],[total_customers]]</f>
        <v>14</v>
      </c>
      <c r="K638" s="2">
        <f>Table1[[#This Row],[lost_customers]]/F637</f>
        <v>2.0909878423992591E-4</v>
      </c>
      <c r="L638" s="2">
        <f>1/Table1[[#This Row],[churn_rate]]</f>
        <v>4782.4285714285716</v>
      </c>
      <c r="M638" s="2">
        <f>Table1[[#This Row],[ARPU]]*Table1[[#This Row],[average_lifespan]]</f>
        <v>1058.81765337149</v>
      </c>
      <c r="N638" s="2">
        <f>Table1[[#This Row],[marketing_spend]]+Table1[[#This Row],[operating_expenses]]-Table1[[#This Row],[revenue]]</f>
        <v>675</v>
      </c>
      <c r="O638" s="2">
        <f>IF(Table1[[#This Row],[burn_rate]]&gt;0,100000/Table1[[#This Row],[burn_rate]],"0")</f>
        <v>148.14814814814815</v>
      </c>
      <c r="P638" s="2">
        <f>Table1[[#This Row],[LTV]]/Table1[[#This Row],[CAC]]</f>
        <v>63.637913528061084</v>
      </c>
    </row>
    <row r="639" spans="1:16" x14ac:dyDescent="0.3">
      <c r="A639" s="1">
        <v>55916</v>
      </c>
      <c r="B639" s="2">
        <v>29561</v>
      </c>
      <c r="C639" s="2">
        <v>5623</v>
      </c>
      <c r="D639" s="2">
        <v>12654</v>
      </c>
      <c r="E639" s="2">
        <v>95</v>
      </c>
      <c r="F639" s="2">
        <v>67169</v>
      </c>
      <c r="G639" s="3">
        <v>55916</v>
      </c>
      <c r="H639" s="2">
        <f>Table1[[#This Row],[marketing_spend]]/Table1[[#This Row],[new_customers]]</f>
        <v>59.189473684210526</v>
      </c>
      <c r="I639" s="2">
        <f>Table1[[#This Row],[revenue]]/Table1[[#This Row],[total_customers]]</f>
        <v>0.44009885512662089</v>
      </c>
      <c r="J639" s="2">
        <f>F638+Table1[[#This Row],[new_customers]]-Table1[[#This Row],[total_customers]]</f>
        <v>18</v>
      </c>
      <c r="K639" s="2">
        <f>Table1[[#This Row],[lost_customers]]/F638</f>
        <v>2.6828832051511357E-4</v>
      </c>
      <c r="L639" s="2">
        <f>1/Table1[[#This Row],[churn_rate]]</f>
        <v>3727.3333333333335</v>
      </c>
      <c r="M639" s="2">
        <f>Table1[[#This Row],[ARPU]]*Table1[[#This Row],[average_lifespan]]</f>
        <v>1640.3951326752917</v>
      </c>
      <c r="N639" s="2">
        <f>Table1[[#This Row],[marketing_spend]]+Table1[[#This Row],[operating_expenses]]-Table1[[#This Row],[revenue]]</f>
        <v>-11284</v>
      </c>
      <c r="O639" s="2" t="str">
        <f>IF(Table1[[#This Row],[burn_rate]]&gt;0,100000/Table1[[#This Row],[burn_rate]],"0")</f>
        <v>0</v>
      </c>
      <c r="P639" s="2">
        <f>Table1[[#This Row],[LTV]]/Table1[[#This Row],[CAC]]</f>
        <v>27.714305104775516</v>
      </c>
    </row>
    <row r="640" spans="1:16" x14ac:dyDescent="0.3">
      <c r="A640" s="1">
        <v>55944</v>
      </c>
      <c r="B640" s="2">
        <v>20320</v>
      </c>
      <c r="C640" s="2">
        <v>4958</v>
      </c>
      <c r="D640" s="2">
        <v>16078</v>
      </c>
      <c r="E640" s="2">
        <v>117</v>
      </c>
      <c r="F640" s="2">
        <v>67259</v>
      </c>
      <c r="G640" s="3">
        <v>55944</v>
      </c>
      <c r="H640" s="2">
        <f>Table1[[#This Row],[marketing_spend]]/Table1[[#This Row],[new_customers]]</f>
        <v>42.376068376068375</v>
      </c>
      <c r="I640" s="2">
        <f>Table1[[#This Row],[revenue]]/Table1[[#This Row],[total_customers]]</f>
        <v>0.30211570198783805</v>
      </c>
      <c r="J640" s="2">
        <f>F639+Table1[[#This Row],[new_customers]]-Table1[[#This Row],[total_customers]]</f>
        <v>27</v>
      </c>
      <c r="K640" s="2">
        <f>Table1[[#This Row],[lost_customers]]/F639</f>
        <v>4.0197114740430853E-4</v>
      </c>
      <c r="L640" s="2">
        <f>1/Table1[[#This Row],[churn_rate]]</f>
        <v>2487.7407407407409</v>
      </c>
      <c r="M640" s="2">
        <f>Table1[[#This Row],[ARPU]]*Table1[[#This Row],[average_lifespan]]</f>
        <v>751.58554025263311</v>
      </c>
      <c r="N640" s="2">
        <f>Table1[[#This Row],[marketing_spend]]+Table1[[#This Row],[operating_expenses]]-Table1[[#This Row],[revenue]]</f>
        <v>716</v>
      </c>
      <c r="O640" s="2">
        <f>IF(Table1[[#This Row],[burn_rate]]&gt;0,100000/Table1[[#This Row],[burn_rate]],"0")</f>
        <v>139.66480446927375</v>
      </c>
      <c r="P640" s="2">
        <f>Table1[[#This Row],[LTV]]/Table1[[#This Row],[CAC]]</f>
        <v>17.736084753843905</v>
      </c>
    </row>
    <row r="641" spans="1:16" x14ac:dyDescent="0.3">
      <c r="A641" s="1">
        <v>55975</v>
      </c>
      <c r="B641" s="2">
        <v>28564</v>
      </c>
      <c r="C641" s="2">
        <v>4914</v>
      </c>
      <c r="D641" s="2">
        <v>14063</v>
      </c>
      <c r="E641" s="2">
        <v>171</v>
      </c>
      <c r="F641" s="2">
        <v>67418</v>
      </c>
      <c r="G641" s="3">
        <v>55975</v>
      </c>
      <c r="H641" s="2">
        <f>Table1[[#This Row],[marketing_spend]]/Table1[[#This Row],[new_customers]]</f>
        <v>28.736842105263158</v>
      </c>
      <c r="I641" s="2">
        <f>Table1[[#This Row],[revenue]]/Table1[[#This Row],[total_customers]]</f>
        <v>0.42368506926933458</v>
      </c>
      <c r="J641" s="2">
        <f>F640+Table1[[#This Row],[new_customers]]-Table1[[#This Row],[total_customers]]</f>
        <v>12</v>
      </c>
      <c r="K641" s="2">
        <f>Table1[[#This Row],[lost_customers]]/F640</f>
        <v>1.7841478463848705E-4</v>
      </c>
      <c r="L641" s="2">
        <f>1/Table1[[#This Row],[churn_rate]]</f>
        <v>5604.9166666666661</v>
      </c>
      <c r="M641" s="2">
        <f>Table1[[#This Row],[ARPU]]*Table1[[#This Row],[average_lifespan]]</f>
        <v>2374.7195061655143</v>
      </c>
      <c r="N641" s="2">
        <f>Table1[[#This Row],[marketing_spend]]+Table1[[#This Row],[operating_expenses]]-Table1[[#This Row],[revenue]]</f>
        <v>-9587</v>
      </c>
      <c r="O641" s="2" t="str">
        <f>IF(Table1[[#This Row],[burn_rate]]&gt;0,100000/Table1[[#This Row],[burn_rate]],"0")</f>
        <v>0</v>
      </c>
      <c r="P641" s="2">
        <f>Table1[[#This Row],[LTV]]/Table1[[#This Row],[CAC]]</f>
        <v>82.636759372060027</v>
      </c>
    </row>
    <row r="642" spans="1:16" x14ac:dyDescent="0.3">
      <c r="A642" s="1">
        <v>56005</v>
      </c>
      <c r="B642" s="2">
        <v>14892</v>
      </c>
      <c r="C642" s="2">
        <v>6889</v>
      </c>
      <c r="D642" s="2">
        <v>10285</v>
      </c>
      <c r="E642" s="2">
        <v>64</v>
      </c>
      <c r="F642" s="2">
        <v>67471</v>
      </c>
      <c r="G642" s="3">
        <v>56005</v>
      </c>
      <c r="H642" s="2">
        <f>Table1[[#This Row],[marketing_spend]]/Table1[[#This Row],[new_customers]]</f>
        <v>107.640625</v>
      </c>
      <c r="I642" s="2">
        <f>Table1[[#This Row],[revenue]]/Table1[[#This Row],[total_customers]]</f>
        <v>0.22071704880615375</v>
      </c>
      <c r="J642" s="2">
        <f>F641+Table1[[#This Row],[new_customers]]-Table1[[#This Row],[total_customers]]</f>
        <v>11</v>
      </c>
      <c r="K642" s="2">
        <f>Table1[[#This Row],[lost_customers]]/F641</f>
        <v>1.63161173573823E-4</v>
      </c>
      <c r="L642" s="2">
        <f>1/Table1[[#This Row],[churn_rate]]</f>
        <v>6128.909090909091</v>
      </c>
      <c r="M642" s="2">
        <f>Table1[[#This Row],[ARPU]]*Table1[[#This Row],[average_lifespan]]</f>
        <v>1352.7547269466613</v>
      </c>
      <c r="N642" s="2">
        <f>Table1[[#This Row],[marketing_spend]]+Table1[[#This Row],[operating_expenses]]-Table1[[#This Row],[revenue]]</f>
        <v>2282</v>
      </c>
      <c r="O642" s="2">
        <f>IF(Table1[[#This Row],[burn_rate]]&gt;0,100000/Table1[[#This Row],[burn_rate]],"0")</f>
        <v>43.821209465381244</v>
      </c>
      <c r="P642" s="2">
        <f>Table1[[#This Row],[LTV]]/Table1[[#This Row],[CAC]]</f>
        <v>12.567325087035321</v>
      </c>
    </row>
    <row r="643" spans="1:16" x14ac:dyDescent="0.3">
      <c r="A643" s="1">
        <v>56036</v>
      </c>
      <c r="B643" s="2">
        <v>17043</v>
      </c>
      <c r="C643" s="2">
        <v>5591</v>
      </c>
      <c r="D643" s="2">
        <v>13223</v>
      </c>
      <c r="E643" s="2">
        <v>178</v>
      </c>
      <c r="F643" s="2">
        <v>67632</v>
      </c>
      <c r="G643" s="3">
        <v>56036</v>
      </c>
      <c r="H643" s="2">
        <f>Table1[[#This Row],[marketing_spend]]/Table1[[#This Row],[new_customers]]</f>
        <v>31.410112359550563</v>
      </c>
      <c r="I643" s="2">
        <f>Table1[[#This Row],[revenue]]/Table1[[#This Row],[total_customers]]</f>
        <v>0.25199609652235627</v>
      </c>
      <c r="J643" s="2">
        <f>F642+Table1[[#This Row],[new_customers]]-Table1[[#This Row],[total_customers]]</f>
        <v>17</v>
      </c>
      <c r="K643" s="2">
        <f>Table1[[#This Row],[lost_customers]]/F642</f>
        <v>2.5196010137688786E-4</v>
      </c>
      <c r="L643" s="2">
        <f>1/Table1[[#This Row],[churn_rate]]</f>
        <v>3968.8823529411761</v>
      </c>
      <c r="M643" s="2">
        <f>Table1[[#This Row],[ARPU]]*Table1[[#This Row],[average_lifespan]]</f>
        <v>1000.1428604976411</v>
      </c>
      <c r="N643" s="2">
        <f>Table1[[#This Row],[marketing_spend]]+Table1[[#This Row],[operating_expenses]]-Table1[[#This Row],[revenue]]</f>
        <v>1771</v>
      </c>
      <c r="O643" s="2">
        <f>IF(Table1[[#This Row],[burn_rate]]&gt;0,100000/Table1[[#This Row],[burn_rate]],"0")</f>
        <v>56.465273856578207</v>
      </c>
      <c r="P643" s="2">
        <f>Table1[[#This Row],[LTV]]/Table1[[#This Row],[CAC]]</f>
        <v>31.841428933747114</v>
      </c>
    </row>
    <row r="644" spans="1:16" x14ac:dyDescent="0.3">
      <c r="A644" s="1">
        <v>56066</v>
      </c>
      <c r="B644" s="2">
        <v>26521</v>
      </c>
      <c r="C644" s="2">
        <v>4147</v>
      </c>
      <c r="D644" s="2">
        <v>14971</v>
      </c>
      <c r="E644" s="2">
        <v>160</v>
      </c>
      <c r="F644" s="2">
        <v>67778</v>
      </c>
      <c r="G644" s="3">
        <v>56066</v>
      </c>
      <c r="H644" s="2">
        <f>Table1[[#This Row],[marketing_spend]]/Table1[[#This Row],[new_customers]]</f>
        <v>25.918749999999999</v>
      </c>
      <c r="I644" s="2">
        <f>Table1[[#This Row],[revenue]]/Table1[[#This Row],[total_customers]]</f>
        <v>0.39129215969783704</v>
      </c>
      <c r="J644" s="2">
        <f>F643+Table1[[#This Row],[new_customers]]-Table1[[#This Row],[total_customers]]</f>
        <v>14</v>
      </c>
      <c r="K644" s="2">
        <f>Table1[[#This Row],[lost_customers]]/F643</f>
        <v>2.0700260231842915E-4</v>
      </c>
      <c r="L644" s="2">
        <f>1/Table1[[#This Row],[churn_rate]]</f>
        <v>4830.8571428571431</v>
      </c>
      <c r="M644" s="2">
        <f>Table1[[#This Row],[ARPU]]*Table1[[#This Row],[average_lifespan]]</f>
        <v>1890.2765246202939</v>
      </c>
      <c r="N644" s="2">
        <f>Table1[[#This Row],[marketing_spend]]+Table1[[#This Row],[operating_expenses]]-Table1[[#This Row],[revenue]]</f>
        <v>-7403</v>
      </c>
      <c r="O644" s="2" t="str">
        <f>IF(Table1[[#This Row],[burn_rate]]&gt;0,100000/Table1[[#This Row],[burn_rate]],"0")</f>
        <v>0</v>
      </c>
      <c r="P644" s="2">
        <f>Table1[[#This Row],[LTV]]/Table1[[#This Row],[CAC]]</f>
        <v>72.930852167650599</v>
      </c>
    </row>
    <row r="645" spans="1:16" x14ac:dyDescent="0.3">
      <c r="A645" s="1">
        <v>56097</v>
      </c>
      <c r="B645" s="2">
        <v>29856</v>
      </c>
      <c r="C645" s="2">
        <v>6573</v>
      </c>
      <c r="D645" s="2">
        <v>11525</v>
      </c>
      <c r="E645" s="2">
        <v>73</v>
      </c>
      <c r="F645" s="2">
        <v>67830</v>
      </c>
      <c r="G645" s="3">
        <v>56097</v>
      </c>
      <c r="H645" s="2">
        <f>Table1[[#This Row],[marketing_spend]]/Table1[[#This Row],[new_customers]]</f>
        <v>90.041095890410958</v>
      </c>
      <c r="I645" s="2">
        <f>Table1[[#This Row],[revenue]]/Table1[[#This Row],[total_customers]]</f>
        <v>0.44015922158337017</v>
      </c>
      <c r="J645" s="2">
        <f>F644+Table1[[#This Row],[new_customers]]-Table1[[#This Row],[total_customers]]</f>
        <v>21</v>
      </c>
      <c r="K645" s="2">
        <f>Table1[[#This Row],[lost_customers]]/F644</f>
        <v>3.0983504972114848E-4</v>
      </c>
      <c r="L645" s="2">
        <f>1/Table1[[#This Row],[churn_rate]]</f>
        <v>3227.5238095238092</v>
      </c>
      <c r="M645" s="2">
        <f>Table1[[#This Row],[ARPU]]*Table1[[#This Row],[average_lifespan]]</f>
        <v>1420.6243676417935</v>
      </c>
      <c r="N645" s="2">
        <f>Table1[[#This Row],[marketing_spend]]+Table1[[#This Row],[operating_expenses]]-Table1[[#This Row],[revenue]]</f>
        <v>-11758</v>
      </c>
      <c r="O645" s="2" t="str">
        <f>IF(Table1[[#This Row],[burn_rate]]&gt;0,100000/Table1[[#This Row],[burn_rate]],"0")</f>
        <v>0</v>
      </c>
      <c r="P645" s="2">
        <f>Table1[[#This Row],[LTV]]/Table1[[#This Row],[CAC]]</f>
        <v>15.777510853164602</v>
      </c>
    </row>
    <row r="646" spans="1:16" x14ac:dyDescent="0.3">
      <c r="A646" s="1">
        <v>56128</v>
      </c>
      <c r="B646" s="2">
        <v>29216</v>
      </c>
      <c r="C646" s="2">
        <v>5369</v>
      </c>
      <c r="D646" s="2">
        <v>19531</v>
      </c>
      <c r="E646" s="2">
        <v>76</v>
      </c>
      <c r="F646" s="2">
        <v>67887</v>
      </c>
      <c r="G646" s="3">
        <v>56128</v>
      </c>
      <c r="H646" s="2">
        <f>Table1[[#This Row],[marketing_spend]]/Table1[[#This Row],[new_customers]]</f>
        <v>70.64473684210526</v>
      </c>
      <c r="I646" s="2">
        <f>Table1[[#This Row],[revenue]]/Table1[[#This Row],[total_customers]]</f>
        <v>0.43036221957075727</v>
      </c>
      <c r="J646" s="2">
        <f>F645+Table1[[#This Row],[new_customers]]-Table1[[#This Row],[total_customers]]</f>
        <v>19</v>
      </c>
      <c r="K646" s="2">
        <f>Table1[[#This Row],[lost_customers]]/F645</f>
        <v>2.8011204481792715E-4</v>
      </c>
      <c r="L646" s="2">
        <f>1/Table1[[#This Row],[churn_rate]]</f>
        <v>3570.0000000000005</v>
      </c>
      <c r="M646" s="2">
        <f>Table1[[#This Row],[ARPU]]*Table1[[#This Row],[average_lifespan]]</f>
        <v>1536.3931238676037</v>
      </c>
      <c r="N646" s="2">
        <f>Table1[[#This Row],[marketing_spend]]+Table1[[#This Row],[operating_expenses]]-Table1[[#This Row],[revenue]]</f>
        <v>-4316</v>
      </c>
      <c r="O646" s="2" t="str">
        <f>IF(Table1[[#This Row],[burn_rate]]&gt;0,100000/Table1[[#This Row],[burn_rate]],"0")</f>
        <v>0</v>
      </c>
      <c r="P646" s="2">
        <f>Table1[[#This Row],[LTV]]/Table1[[#This Row],[CAC]]</f>
        <v>21.748161187174126</v>
      </c>
    </row>
    <row r="647" spans="1:16" x14ac:dyDescent="0.3">
      <c r="A647" s="1">
        <v>56158</v>
      </c>
      <c r="B647" s="2">
        <v>29963</v>
      </c>
      <c r="C647" s="2">
        <v>2939</v>
      </c>
      <c r="D647" s="2">
        <v>10822</v>
      </c>
      <c r="E647" s="2">
        <v>89</v>
      </c>
      <c r="F647" s="2">
        <v>67965</v>
      </c>
      <c r="G647" s="3">
        <v>56158</v>
      </c>
      <c r="H647" s="2">
        <f>Table1[[#This Row],[marketing_spend]]/Table1[[#This Row],[new_customers]]</f>
        <v>33.022471910112358</v>
      </c>
      <c r="I647" s="2">
        <f>Table1[[#This Row],[revenue]]/Table1[[#This Row],[total_customers]]</f>
        <v>0.44085926579857282</v>
      </c>
      <c r="J647" s="2">
        <f>F646+Table1[[#This Row],[new_customers]]-Table1[[#This Row],[total_customers]]</f>
        <v>11</v>
      </c>
      <c r="K647" s="2">
        <f>Table1[[#This Row],[lost_customers]]/F646</f>
        <v>1.620339682118815E-4</v>
      </c>
      <c r="L647" s="2">
        <f>1/Table1[[#This Row],[churn_rate]]</f>
        <v>6171.545454545455</v>
      </c>
      <c r="M647" s="2">
        <f>Table1[[#This Row],[ARPU]]*Table1[[#This Row],[average_lifespan]]</f>
        <v>2720.7829979334288</v>
      </c>
      <c r="N647" s="2">
        <f>Table1[[#This Row],[marketing_spend]]+Table1[[#This Row],[operating_expenses]]-Table1[[#This Row],[revenue]]</f>
        <v>-16202</v>
      </c>
      <c r="O647" s="2" t="str">
        <f>IF(Table1[[#This Row],[burn_rate]]&gt;0,100000/Table1[[#This Row],[burn_rate]],"0")</f>
        <v>0</v>
      </c>
      <c r="P647" s="2">
        <f>Table1[[#This Row],[LTV]]/Table1[[#This Row],[CAC]]</f>
        <v>82.391863496452928</v>
      </c>
    </row>
    <row r="648" spans="1:16" x14ac:dyDescent="0.3">
      <c r="A648" s="1">
        <v>56189</v>
      </c>
      <c r="B648" s="2">
        <v>14164</v>
      </c>
      <c r="C648" s="2">
        <v>2525</v>
      </c>
      <c r="D648" s="2">
        <v>12943</v>
      </c>
      <c r="E648" s="2">
        <v>73</v>
      </c>
      <c r="F648" s="2">
        <v>68019</v>
      </c>
      <c r="G648" s="3">
        <v>56189</v>
      </c>
      <c r="H648" s="2">
        <f>Table1[[#This Row],[marketing_spend]]/Table1[[#This Row],[new_customers]]</f>
        <v>34.589041095890408</v>
      </c>
      <c r="I648" s="2">
        <f>Table1[[#This Row],[revenue]]/Table1[[#This Row],[total_customers]]</f>
        <v>0.20823593407724311</v>
      </c>
      <c r="J648" s="2">
        <f>F647+Table1[[#This Row],[new_customers]]-Table1[[#This Row],[total_customers]]</f>
        <v>19</v>
      </c>
      <c r="K648" s="2">
        <f>Table1[[#This Row],[lost_customers]]/F647</f>
        <v>2.795556536452586E-4</v>
      </c>
      <c r="L648" s="2">
        <f>1/Table1[[#This Row],[churn_rate]]</f>
        <v>3577.1052631578946</v>
      </c>
      <c r="M648" s="2">
        <f>Table1[[#This Row],[ARPU]]*Table1[[#This Row],[average_lifespan]]</f>
        <v>744.88185576630667</v>
      </c>
      <c r="N648" s="2">
        <f>Table1[[#This Row],[marketing_spend]]+Table1[[#This Row],[operating_expenses]]-Table1[[#This Row],[revenue]]</f>
        <v>1304</v>
      </c>
      <c r="O648" s="2">
        <f>IF(Table1[[#This Row],[burn_rate]]&gt;0,100000/Table1[[#This Row],[burn_rate]],"0")</f>
        <v>76.687116564417181</v>
      </c>
      <c r="P648" s="2">
        <f>Table1[[#This Row],[LTV]]/Table1[[#This Row],[CAC]]</f>
        <v>21.535198206313027</v>
      </c>
    </row>
    <row r="649" spans="1:16" x14ac:dyDescent="0.3">
      <c r="A649" s="1">
        <v>56219</v>
      </c>
      <c r="B649" s="2">
        <v>17941</v>
      </c>
      <c r="C649" s="2">
        <v>2001</v>
      </c>
      <c r="D649" s="2">
        <v>14530</v>
      </c>
      <c r="E649" s="2">
        <v>73</v>
      </c>
      <c r="F649" s="2">
        <v>68067</v>
      </c>
      <c r="G649" s="3">
        <v>56219</v>
      </c>
      <c r="H649" s="2">
        <f>Table1[[#This Row],[marketing_spend]]/Table1[[#This Row],[new_customers]]</f>
        <v>27.410958904109588</v>
      </c>
      <c r="I649" s="2">
        <f>Table1[[#This Row],[revenue]]/Table1[[#This Row],[total_customers]]</f>
        <v>0.2635785329160974</v>
      </c>
      <c r="J649" s="2">
        <f>F648+Table1[[#This Row],[new_customers]]-Table1[[#This Row],[total_customers]]</f>
        <v>25</v>
      </c>
      <c r="K649" s="2">
        <f>Table1[[#This Row],[lost_customers]]/F648</f>
        <v>3.6754436260456636E-4</v>
      </c>
      <c r="L649" s="2">
        <f>1/Table1[[#This Row],[churn_rate]]</f>
        <v>2720.76</v>
      </c>
      <c r="M649" s="2">
        <f>Table1[[#This Row],[ARPU]]*Table1[[#This Row],[average_lifespan]]</f>
        <v>717.13392921680122</v>
      </c>
      <c r="N649" s="2">
        <f>Table1[[#This Row],[marketing_spend]]+Table1[[#This Row],[operating_expenses]]-Table1[[#This Row],[revenue]]</f>
        <v>-1410</v>
      </c>
      <c r="O649" s="2" t="str">
        <f>IF(Table1[[#This Row],[burn_rate]]&gt;0,100000/Table1[[#This Row],[burn_rate]],"0")</f>
        <v>0</v>
      </c>
      <c r="P649" s="2">
        <f>Table1[[#This Row],[LTV]]/Table1[[#This Row],[CAC]]</f>
        <v>26.162307262781855</v>
      </c>
    </row>
    <row r="650" spans="1:16" x14ac:dyDescent="0.3">
      <c r="A650" s="1">
        <v>56250</v>
      </c>
      <c r="B650" s="2">
        <v>24388</v>
      </c>
      <c r="C650" s="2">
        <v>2374</v>
      </c>
      <c r="D650" s="2">
        <v>19116</v>
      </c>
      <c r="E650" s="2">
        <v>53</v>
      </c>
      <c r="F650" s="2">
        <v>68092</v>
      </c>
      <c r="G650" s="3">
        <v>56250</v>
      </c>
      <c r="H650" s="2">
        <f>Table1[[#This Row],[marketing_spend]]/Table1[[#This Row],[new_customers]]</f>
        <v>44.79245283018868</v>
      </c>
      <c r="I650" s="2">
        <f>Table1[[#This Row],[revenue]]/Table1[[#This Row],[total_customers]]</f>
        <v>0.3581624860482876</v>
      </c>
      <c r="J650" s="2">
        <f>F649+Table1[[#This Row],[new_customers]]-Table1[[#This Row],[total_customers]]</f>
        <v>28</v>
      </c>
      <c r="K650" s="2">
        <f>Table1[[#This Row],[lost_customers]]/F649</f>
        <v>4.1135939588934434E-4</v>
      </c>
      <c r="L650" s="2">
        <f>1/Table1[[#This Row],[churn_rate]]</f>
        <v>2430.9642857142858</v>
      </c>
      <c r="M650" s="2">
        <f>Table1[[#This Row],[ARPU]]*Table1[[#This Row],[average_lifespan]]</f>
        <v>870.68021206602828</v>
      </c>
      <c r="N650" s="2">
        <f>Table1[[#This Row],[marketing_spend]]+Table1[[#This Row],[operating_expenses]]-Table1[[#This Row],[revenue]]</f>
        <v>-2898</v>
      </c>
      <c r="O650" s="2" t="str">
        <f>IF(Table1[[#This Row],[burn_rate]]&gt;0,100000/Table1[[#This Row],[burn_rate]],"0")</f>
        <v>0</v>
      </c>
      <c r="P650" s="2">
        <f>Table1[[#This Row],[LTV]]/Table1[[#This Row],[CAC]]</f>
        <v>19.438100774852359</v>
      </c>
    </row>
    <row r="651" spans="1:16" x14ac:dyDescent="0.3">
      <c r="A651" s="1">
        <v>56281</v>
      </c>
      <c r="B651" s="2">
        <v>15569</v>
      </c>
      <c r="C651" s="2">
        <v>4340</v>
      </c>
      <c r="D651" s="2">
        <v>8258</v>
      </c>
      <c r="E651" s="2">
        <v>116</v>
      </c>
      <c r="F651" s="2">
        <v>68192</v>
      </c>
      <c r="G651" s="3">
        <v>56281</v>
      </c>
      <c r="H651" s="2">
        <f>Table1[[#This Row],[marketing_spend]]/Table1[[#This Row],[new_customers]]</f>
        <v>37.413793103448278</v>
      </c>
      <c r="I651" s="2">
        <f>Table1[[#This Row],[revenue]]/Table1[[#This Row],[total_customers]]</f>
        <v>0.22831123885499766</v>
      </c>
      <c r="J651" s="2">
        <f>F650+Table1[[#This Row],[new_customers]]-Table1[[#This Row],[total_customers]]</f>
        <v>16</v>
      </c>
      <c r="K651" s="2">
        <f>Table1[[#This Row],[lost_customers]]/F650</f>
        <v>2.349762086588733E-4</v>
      </c>
      <c r="L651" s="2">
        <f>1/Table1[[#This Row],[churn_rate]]</f>
        <v>4255.75</v>
      </c>
      <c r="M651" s="2">
        <f>Table1[[#This Row],[ARPU]]*Table1[[#This Row],[average_lifespan]]</f>
        <v>971.63555475715623</v>
      </c>
      <c r="N651" s="2">
        <f>Table1[[#This Row],[marketing_spend]]+Table1[[#This Row],[operating_expenses]]-Table1[[#This Row],[revenue]]</f>
        <v>-2971</v>
      </c>
      <c r="O651" s="2" t="str">
        <f>IF(Table1[[#This Row],[burn_rate]]&gt;0,100000/Table1[[#This Row],[burn_rate]],"0")</f>
        <v>0</v>
      </c>
      <c r="P651" s="2">
        <f>Table1[[#This Row],[LTV]]/Table1[[#This Row],[CAC]]</f>
        <v>25.969982569546112</v>
      </c>
    </row>
    <row r="652" spans="1:16" x14ac:dyDescent="0.3">
      <c r="A652" s="1">
        <v>56309</v>
      </c>
      <c r="B652" s="2">
        <v>14300</v>
      </c>
      <c r="C652" s="2">
        <v>6005</v>
      </c>
      <c r="D652" s="2">
        <v>8282</v>
      </c>
      <c r="E652" s="2">
        <v>83</v>
      </c>
      <c r="F652" s="2">
        <v>68262</v>
      </c>
      <c r="G652" s="3">
        <v>56309</v>
      </c>
      <c r="H652" s="2">
        <f>Table1[[#This Row],[marketing_spend]]/Table1[[#This Row],[new_customers]]</f>
        <v>72.349397590361448</v>
      </c>
      <c r="I652" s="2">
        <f>Table1[[#This Row],[revenue]]/Table1[[#This Row],[total_customers]]</f>
        <v>0.20948697664879434</v>
      </c>
      <c r="J652" s="2">
        <f>F651+Table1[[#This Row],[new_customers]]-Table1[[#This Row],[total_customers]]</f>
        <v>13</v>
      </c>
      <c r="K652" s="2">
        <f>Table1[[#This Row],[lost_customers]]/F651</f>
        <v>1.9063819802909432E-4</v>
      </c>
      <c r="L652" s="2">
        <f>1/Table1[[#This Row],[churn_rate]]</f>
        <v>5245.5384615384619</v>
      </c>
      <c r="M652" s="2">
        <f>Table1[[#This Row],[ARPU]]*Table1[[#This Row],[average_lifespan]]</f>
        <v>1098.8719932026604</v>
      </c>
      <c r="N652" s="2">
        <f>Table1[[#This Row],[marketing_spend]]+Table1[[#This Row],[operating_expenses]]-Table1[[#This Row],[revenue]]</f>
        <v>-13</v>
      </c>
      <c r="O652" s="2" t="str">
        <f>IF(Table1[[#This Row],[burn_rate]]&gt;0,100000/Table1[[#This Row],[burn_rate]],"0")</f>
        <v>0</v>
      </c>
      <c r="P652" s="2">
        <f>Table1[[#This Row],[LTV]]/Table1[[#This Row],[CAC]]</f>
        <v>15.188405567996805</v>
      </c>
    </row>
    <row r="653" spans="1:16" x14ac:dyDescent="0.3">
      <c r="A653" s="1">
        <v>56340</v>
      </c>
      <c r="B653" s="2">
        <v>16269</v>
      </c>
      <c r="C653" s="2">
        <v>5052</v>
      </c>
      <c r="D653" s="2">
        <v>9898</v>
      </c>
      <c r="E653" s="2">
        <v>165</v>
      </c>
      <c r="F653" s="2">
        <v>68407</v>
      </c>
      <c r="G653" s="3">
        <v>56340</v>
      </c>
      <c r="H653" s="2">
        <f>Table1[[#This Row],[marketing_spend]]/Table1[[#This Row],[new_customers]]</f>
        <v>30.618181818181817</v>
      </c>
      <c r="I653" s="2">
        <f>Table1[[#This Row],[revenue]]/Table1[[#This Row],[total_customers]]</f>
        <v>0.23782653821977284</v>
      </c>
      <c r="J653" s="2">
        <f>F652+Table1[[#This Row],[new_customers]]-Table1[[#This Row],[total_customers]]</f>
        <v>20</v>
      </c>
      <c r="K653" s="2">
        <f>Table1[[#This Row],[lost_customers]]/F652</f>
        <v>2.929887785297823E-4</v>
      </c>
      <c r="L653" s="2">
        <f>1/Table1[[#This Row],[churn_rate]]</f>
        <v>3413.1</v>
      </c>
      <c r="M653" s="2">
        <f>Table1[[#This Row],[ARPU]]*Table1[[#This Row],[average_lifespan]]</f>
        <v>811.72575759790664</v>
      </c>
      <c r="N653" s="2">
        <f>Table1[[#This Row],[marketing_spend]]+Table1[[#This Row],[operating_expenses]]-Table1[[#This Row],[revenue]]</f>
        <v>-1319</v>
      </c>
      <c r="O653" s="2" t="str">
        <f>IF(Table1[[#This Row],[burn_rate]]&gt;0,100000/Table1[[#This Row],[burn_rate]],"0")</f>
        <v>0</v>
      </c>
      <c r="P653" s="2">
        <f>Table1[[#This Row],[LTV]]/Table1[[#This Row],[CAC]]</f>
        <v>26.511233175703602</v>
      </c>
    </row>
    <row r="654" spans="1:16" x14ac:dyDescent="0.3">
      <c r="A654" s="1">
        <v>56370</v>
      </c>
      <c r="B654" s="2">
        <v>13818</v>
      </c>
      <c r="C654" s="2">
        <v>6648</v>
      </c>
      <c r="D654" s="2">
        <v>12135</v>
      </c>
      <c r="E654" s="2">
        <v>72</v>
      </c>
      <c r="F654" s="2">
        <v>68464</v>
      </c>
      <c r="G654" s="3">
        <v>56370</v>
      </c>
      <c r="H654" s="2">
        <f>Table1[[#This Row],[marketing_spend]]/Table1[[#This Row],[new_customers]]</f>
        <v>92.333333333333329</v>
      </c>
      <c r="I654" s="2">
        <f>Table1[[#This Row],[revenue]]/Table1[[#This Row],[total_customers]]</f>
        <v>0.20182869829399391</v>
      </c>
      <c r="J654" s="2">
        <f>F653+Table1[[#This Row],[new_customers]]-Table1[[#This Row],[total_customers]]</f>
        <v>15</v>
      </c>
      <c r="K654" s="2">
        <f>Table1[[#This Row],[lost_customers]]/F653</f>
        <v>2.1927580510766443E-4</v>
      </c>
      <c r="L654" s="2">
        <f>1/Table1[[#This Row],[churn_rate]]</f>
        <v>4560.4666666666662</v>
      </c>
      <c r="M654" s="2">
        <f>Table1[[#This Row],[ARPU]]*Table1[[#This Row],[average_lifespan]]</f>
        <v>920.43305094648269</v>
      </c>
      <c r="N654" s="2">
        <f>Table1[[#This Row],[marketing_spend]]+Table1[[#This Row],[operating_expenses]]-Table1[[#This Row],[revenue]]</f>
        <v>4965</v>
      </c>
      <c r="O654" s="2">
        <f>IF(Table1[[#This Row],[burn_rate]]&gt;0,100000/Table1[[#This Row],[burn_rate]],"0")</f>
        <v>20.14098690835851</v>
      </c>
      <c r="P654" s="2">
        <f>Table1[[#This Row],[LTV]]/Table1[[#This Row],[CAC]]</f>
        <v>9.9685889994203905</v>
      </c>
    </row>
    <row r="655" spans="1:16" x14ac:dyDescent="0.3">
      <c r="A655" s="1">
        <v>56401</v>
      </c>
      <c r="B655" s="2">
        <v>22015</v>
      </c>
      <c r="C655" s="2">
        <v>4365</v>
      </c>
      <c r="D655" s="2">
        <v>14629</v>
      </c>
      <c r="E655" s="2">
        <v>158</v>
      </c>
      <c r="F655" s="2">
        <v>68599</v>
      </c>
      <c r="G655" s="3">
        <v>56401</v>
      </c>
      <c r="H655" s="2">
        <f>Table1[[#This Row],[marketing_spend]]/Table1[[#This Row],[new_customers]]</f>
        <v>27.626582278481013</v>
      </c>
      <c r="I655" s="2">
        <f>Table1[[#This Row],[revenue]]/Table1[[#This Row],[total_customers]]</f>
        <v>0.32092304552544498</v>
      </c>
      <c r="J655" s="2">
        <f>F654+Table1[[#This Row],[new_customers]]-Table1[[#This Row],[total_customers]]</f>
        <v>23</v>
      </c>
      <c r="K655" s="2">
        <f>Table1[[#This Row],[lost_customers]]/F654</f>
        <v>3.3594297733115214E-4</v>
      </c>
      <c r="L655" s="2">
        <f>1/Table1[[#This Row],[churn_rate]]</f>
        <v>2976.695652173913</v>
      </c>
      <c r="M655" s="2">
        <f>Table1[[#This Row],[ARPU]]*Table1[[#This Row],[average_lifespan]]</f>
        <v>955.29023429800282</v>
      </c>
      <c r="N655" s="2">
        <f>Table1[[#This Row],[marketing_spend]]+Table1[[#This Row],[operating_expenses]]-Table1[[#This Row],[revenue]]</f>
        <v>-3021</v>
      </c>
      <c r="O655" s="2" t="str">
        <f>IF(Table1[[#This Row],[burn_rate]]&gt;0,100000/Table1[[#This Row],[burn_rate]],"0")</f>
        <v>0</v>
      </c>
      <c r="P655" s="2">
        <f>Table1[[#This Row],[LTV]]/Table1[[#This Row],[CAC]]</f>
        <v>34.578661401852102</v>
      </c>
    </row>
    <row r="656" spans="1:16" x14ac:dyDescent="0.3">
      <c r="A656" s="1">
        <v>56431</v>
      </c>
      <c r="B656" s="2">
        <v>22234</v>
      </c>
      <c r="C656" s="2">
        <v>3525</v>
      </c>
      <c r="D656" s="2">
        <v>19168</v>
      </c>
      <c r="E656" s="2">
        <v>118</v>
      </c>
      <c r="F656" s="2">
        <v>68700</v>
      </c>
      <c r="G656" s="3">
        <v>56431</v>
      </c>
      <c r="H656" s="2">
        <f>Table1[[#This Row],[marketing_spend]]/Table1[[#This Row],[new_customers]]</f>
        <v>29.872881355932204</v>
      </c>
      <c r="I656" s="2">
        <f>Table1[[#This Row],[revenue]]/Table1[[#This Row],[total_customers]]</f>
        <v>0.32363901018922853</v>
      </c>
      <c r="J656" s="2">
        <f>F655+Table1[[#This Row],[new_customers]]-Table1[[#This Row],[total_customers]]</f>
        <v>17</v>
      </c>
      <c r="K656" s="2">
        <f>Table1[[#This Row],[lost_customers]]/F655</f>
        <v>2.478170235717722E-4</v>
      </c>
      <c r="L656" s="2">
        <f>1/Table1[[#This Row],[churn_rate]]</f>
        <v>4035.2352941176468</v>
      </c>
      <c r="M656" s="2">
        <f>Table1[[#This Row],[ARPU]]*Table1[[#This Row],[average_lifespan]]</f>
        <v>1305.9595564688757</v>
      </c>
      <c r="N656" s="2">
        <f>Table1[[#This Row],[marketing_spend]]+Table1[[#This Row],[operating_expenses]]-Table1[[#This Row],[revenue]]</f>
        <v>459</v>
      </c>
      <c r="O656" s="2">
        <f>IF(Table1[[#This Row],[burn_rate]]&gt;0,100000/Table1[[#This Row],[burn_rate]],"0")</f>
        <v>217.86492374727669</v>
      </c>
      <c r="P656" s="2">
        <f>Table1[[#This Row],[LTV]]/Table1[[#This Row],[CAC]]</f>
        <v>43.717227705908464</v>
      </c>
    </row>
    <row r="657" spans="1:16" x14ac:dyDescent="0.3">
      <c r="A657" s="1">
        <v>56462</v>
      </c>
      <c r="B657" s="2">
        <v>28290</v>
      </c>
      <c r="C657" s="2">
        <v>6476</v>
      </c>
      <c r="D657" s="2">
        <v>18459</v>
      </c>
      <c r="E657" s="2">
        <v>144</v>
      </c>
      <c r="F657" s="2">
        <v>68832</v>
      </c>
      <c r="G657" s="3">
        <v>56462</v>
      </c>
      <c r="H657" s="2">
        <f>Table1[[#This Row],[marketing_spend]]/Table1[[#This Row],[new_customers]]</f>
        <v>44.972222222222221</v>
      </c>
      <c r="I657" s="2">
        <f>Table1[[#This Row],[revenue]]/Table1[[#This Row],[total_customers]]</f>
        <v>0.41100069735006972</v>
      </c>
      <c r="J657" s="2">
        <f>F656+Table1[[#This Row],[new_customers]]-Table1[[#This Row],[total_customers]]</f>
        <v>12</v>
      </c>
      <c r="K657" s="2">
        <f>Table1[[#This Row],[lost_customers]]/F656</f>
        <v>1.7467248908296942E-4</v>
      </c>
      <c r="L657" s="2">
        <f>1/Table1[[#This Row],[churn_rate]]</f>
        <v>5725</v>
      </c>
      <c r="M657" s="2">
        <f>Table1[[#This Row],[ARPU]]*Table1[[#This Row],[average_lifespan]]</f>
        <v>2352.9789923291492</v>
      </c>
      <c r="N657" s="2">
        <f>Table1[[#This Row],[marketing_spend]]+Table1[[#This Row],[operating_expenses]]-Table1[[#This Row],[revenue]]</f>
        <v>-3355</v>
      </c>
      <c r="O657" s="2" t="str">
        <f>IF(Table1[[#This Row],[burn_rate]]&gt;0,100000/Table1[[#This Row],[burn_rate]],"0")</f>
        <v>0</v>
      </c>
      <c r="P657" s="2">
        <f>Table1[[#This Row],[LTV]]/Table1[[#This Row],[CAC]]</f>
        <v>52.320718791753784</v>
      </c>
    </row>
    <row r="658" spans="1:16" x14ac:dyDescent="0.3">
      <c r="A658" s="1">
        <v>56493</v>
      </c>
      <c r="B658" s="2">
        <v>16254</v>
      </c>
      <c r="C658" s="2">
        <v>3646</v>
      </c>
      <c r="D658" s="2">
        <v>11200</v>
      </c>
      <c r="E658" s="2">
        <v>111</v>
      </c>
      <c r="F658" s="2">
        <v>68931</v>
      </c>
      <c r="G658" s="3">
        <v>56493</v>
      </c>
      <c r="H658" s="2">
        <f>Table1[[#This Row],[marketing_spend]]/Table1[[#This Row],[new_customers]]</f>
        <v>32.846846846846844</v>
      </c>
      <c r="I658" s="2">
        <f>Table1[[#This Row],[revenue]]/Table1[[#This Row],[total_customers]]</f>
        <v>0.23580101840971407</v>
      </c>
      <c r="J658" s="2">
        <f>F657+Table1[[#This Row],[new_customers]]-Table1[[#This Row],[total_customers]]</f>
        <v>12</v>
      </c>
      <c r="K658" s="2">
        <f>Table1[[#This Row],[lost_customers]]/F657</f>
        <v>1.7433751743375174E-4</v>
      </c>
      <c r="L658" s="2">
        <f>1/Table1[[#This Row],[churn_rate]]</f>
        <v>5736</v>
      </c>
      <c r="M658" s="2">
        <f>Table1[[#This Row],[ARPU]]*Table1[[#This Row],[average_lifespan]]</f>
        <v>1352.5546415981198</v>
      </c>
      <c r="N658" s="2">
        <f>Table1[[#This Row],[marketing_spend]]+Table1[[#This Row],[operating_expenses]]-Table1[[#This Row],[revenue]]</f>
        <v>-1408</v>
      </c>
      <c r="O658" s="2" t="str">
        <f>IF(Table1[[#This Row],[burn_rate]]&gt;0,100000/Table1[[#This Row],[burn_rate]],"0")</f>
        <v>0</v>
      </c>
      <c r="P658" s="2">
        <f>Table1[[#This Row],[LTV]]/Table1[[#This Row],[CAC]]</f>
        <v>41.177609768895039</v>
      </c>
    </row>
    <row r="659" spans="1:16" x14ac:dyDescent="0.3">
      <c r="A659" s="1">
        <v>56523</v>
      </c>
      <c r="B659" s="2">
        <v>27144</v>
      </c>
      <c r="C659" s="2">
        <v>2013</v>
      </c>
      <c r="D659" s="2">
        <v>13110</v>
      </c>
      <c r="E659" s="2">
        <v>106</v>
      </c>
      <c r="F659" s="2">
        <v>69012</v>
      </c>
      <c r="G659" s="3">
        <v>56523</v>
      </c>
      <c r="H659" s="2">
        <f>Table1[[#This Row],[marketing_spend]]/Table1[[#This Row],[new_customers]]</f>
        <v>18.990566037735849</v>
      </c>
      <c r="I659" s="2">
        <f>Table1[[#This Row],[revenue]]/Table1[[#This Row],[total_customers]]</f>
        <v>0.39332290036515388</v>
      </c>
      <c r="J659" s="2">
        <f>F658+Table1[[#This Row],[new_customers]]-Table1[[#This Row],[total_customers]]</f>
        <v>25</v>
      </c>
      <c r="K659" s="2">
        <f>Table1[[#This Row],[lost_customers]]/F658</f>
        <v>3.6268152210181193E-4</v>
      </c>
      <c r="L659" s="2">
        <f>1/Table1[[#This Row],[churn_rate]]</f>
        <v>2757.2400000000002</v>
      </c>
      <c r="M659" s="2">
        <f>Table1[[#This Row],[ARPU]]*Table1[[#This Row],[average_lifespan]]</f>
        <v>1084.4856338028169</v>
      </c>
      <c r="N659" s="2">
        <f>Table1[[#This Row],[marketing_spend]]+Table1[[#This Row],[operating_expenses]]-Table1[[#This Row],[revenue]]</f>
        <v>-12021</v>
      </c>
      <c r="O659" s="2" t="str">
        <f>IF(Table1[[#This Row],[burn_rate]]&gt;0,100000/Table1[[#This Row],[burn_rate]],"0")</f>
        <v>0</v>
      </c>
      <c r="P659" s="2">
        <f>Table1[[#This Row],[LTV]]/Table1[[#This Row],[CAC]]</f>
        <v>57.106546042274509</v>
      </c>
    </row>
    <row r="660" spans="1:16" x14ac:dyDescent="0.3">
      <c r="A660" s="1">
        <v>56554</v>
      </c>
      <c r="B660" s="2">
        <v>17350</v>
      </c>
      <c r="C660" s="2">
        <v>6599</v>
      </c>
      <c r="D660" s="2">
        <v>15167</v>
      </c>
      <c r="E660" s="2">
        <v>103</v>
      </c>
      <c r="F660" s="2">
        <v>69104</v>
      </c>
      <c r="G660" s="3">
        <v>56554</v>
      </c>
      <c r="H660" s="2">
        <f>Table1[[#This Row],[marketing_spend]]/Table1[[#This Row],[new_customers]]</f>
        <v>64.067961165048544</v>
      </c>
      <c r="I660" s="2">
        <f>Table1[[#This Row],[revenue]]/Table1[[#This Row],[total_customers]]</f>
        <v>0.25107084973373467</v>
      </c>
      <c r="J660" s="2">
        <f>F659+Table1[[#This Row],[new_customers]]-Table1[[#This Row],[total_customers]]</f>
        <v>11</v>
      </c>
      <c r="K660" s="2">
        <f>Table1[[#This Row],[lost_customers]]/F659</f>
        <v>1.5939256940821885E-4</v>
      </c>
      <c r="L660" s="2">
        <f>1/Table1[[#This Row],[churn_rate]]</f>
        <v>6273.818181818182</v>
      </c>
      <c r="M660" s="2">
        <f>Table1[[#This Row],[ARPU]]*Table1[[#This Row],[average_lifespan]]</f>
        <v>1575.1728619840453</v>
      </c>
      <c r="N660" s="2">
        <f>Table1[[#This Row],[marketing_spend]]+Table1[[#This Row],[operating_expenses]]-Table1[[#This Row],[revenue]]</f>
        <v>4416</v>
      </c>
      <c r="O660" s="2">
        <f>IF(Table1[[#This Row],[burn_rate]]&gt;0,100000/Table1[[#This Row],[burn_rate]],"0")</f>
        <v>22.644927536231883</v>
      </c>
      <c r="P660" s="2">
        <f>Table1[[#This Row],[LTV]]/Table1[[#This Row],[CAC]]</f>
        <v>24.585968295856443</v>
      </c>
    </row>
    <row r="661" spans="1:16" x14ac:dyDescent="0.3">
      <c r="A661" s="1">
        <v>56584</v>
      </c>
      <c r="B661" s="2">
        <v>25183</v>
      </c>
      <c r="C661" s="2">
        <v>4278</v>
      </c>
      <c r="D661" s="2">
        <v>8612</v>
      </c>
      <c r="E661" s="2">
        <v>119</v>
      </c>
      <c r="F661" s="2">
        <v>69194</v>
      </c>
      <c r="G661" s="3">
        <v>56584</v>
      </c>
      <c r="H661" s="2">
        <f>Table1[[#This Row],[marketing_spend]]/Table1[[#This Row],[new_customers]]</f>
        <v>35.949579831932773</v>
      </c>
      <c r="I661" s="2">
        <f>Table1[[#This Row],[revenue]]/Table1[[#This Row],[total_customers]]</f>
        <v>0.36394774113362433</v>
      </c>
      <c r="J661" s="2">
        <f>F660+Table1[[#This Row],[new_customers]]-Table1[[#This Row],[total_customers]]</f>
        <v>29</v>
      </c>
      <c r="K661" s="2">
        <f>Table1[[#This Row],[lost_customers]]/F660</f>
        <v>4.1965732808520493E-4</v>
      </c>
      <c r="L661" s="2">
        <f>1/Table1[[#This Row],[churn_rate]]</f>
        <v>2382.8965517241377</v>
      </c>
      <c r="M661" s="2">
        <f>Table1[[#This Row],[ARPU]]*Table1[[#This Row],[average_lifespan]]</f>
        <v>867.24981735510255</v>
      </c>
      <c r="N661" s="2">
        <f>Table1[[#This Row],[marketing_spend]]+Table1[[#This Row],[operating_expenses]]-Table1[[#This Row],[revenue]]</f>
        <v>-12293</v>
      </c>
      <c r="O661" s="2" t="str">
        <f>IF(Table1[[#This Row],[burn_rate]]&gt;0,100000/Table1[[#This Row],[burn_rate]],"0")</f>
        <v>0</v>
      </c>
      <c r="P661" s="2">
        <f>Table1[[#This Row],[LTV]]/Table1[[#This Row],[CAC]]</f>
        <v>24.124059903052174</v>
      </c>
    </row>
    <row r="662" spans="1:16" x14ac:dyDescent="0.3">
      <c r="A662" s="1">
        <v>56615</v>
      </c>
      <c r="B662" s="2">
        <v>16238</v>
      </c>
      <c r="C662" s="2">
        <v>5155</v>
      </c>
      <c r="D662" s="2">
        <v>8687</v>
      </c>
      <c r="E662" s="2">
        <v>150</v>
      </c>
      <c r="F662" s="2">
        <v>69330</v>
      </c>
      <c r="G662" s="3">
        <v>56615</v>
      </c>
      <c r="H662" s="2">
        <f>Table1[[#This Row],[marketing_spend]]/Table1[[#This Row],[new_customers]]</f>
        <v>34.366666666666667</v>
      </c>
      <c r="I662" s="2">
        <f>Table1[[#This Row],[revenue]]/Table1[[#This Row],[total_customers]]</f>
        <v>0.23421318332612145</v>
      </c>
      <c r="J662" s="2">
        <f>F661+Table1[[#This Row],[new_customers]]-Table1[[#This Row],[total_customers]]</f>
        <v>14</v>
      </c>
      <c r="K662" s="2">
        <f>Table1[[#This Row],[lost_customers]]/F661</f>
        <v>2.0232968176431482E-4</v>
      </c>
      <c r="L662" s="2">
        <f>1/Table1[[#This Row],[churn_rate]]</f>
        <v>4942.4285714285716</v>
      </c>
      <c r="M662" s="2">
        <f>Table1[[#This Row],[ARPU]]*Table1[[#This Row],[average_lifespan]]</f>
        <v>1157.5819290762606</v>
      </c>
      <c r="N662" s="2">
        <f>Table1[[#This Row],[marketing_spend]]+Table1[[#This Row],[operating_expenses]]-Table1[[#This Row],[revenue]]</f>
        <v>-2396</v>
      </c>
      <c r="O662" s="2" t="str">
        <f>IF(Table1[[#This Row],[burn_rate]]&gt;0,100000/Table1[[#This Row],[burn_rate]],"0")</f>
        <v>0</v>
      </c>
      <c r="P662" s="2">
        <f>Table1[[#This Row],[LTV]]/Table1[[#This Row],[CAC]]</f>
        <v>33.683276306777707</v>
      </c>
    </row>
    <row r="663" spans="1:16" x14ac:dyDescent="0.3">
      <c r="A663" s="1">
        <v>56646</v>
      </c>
      <c r="B663" s="2">
        <v>16090</v>
      </c>
      <c r="C663" s="2">
        <v>2129</v>
      </c>
      <c r="D663" s="2">
        <v>11690</v>
      </c>
      <c r="E663" s="2">
        <v>106</v>
      </c>
      <c r="F663" s="2">
        <v>69425</v>
      </c>
      <c r="G663" s="3">
        <v>56646</v>
      </c>
      <c r="H663" s="2">
        <f>Table1[[#This Row],[marketing_spend]]/Table1[[#This Row],[new_customers]]</f>
        <v>20.084905660377359</v>
      </c>
      <c r="I663" s="2">
        <f>Table1[[#This Row],[revenue]]/Table1[[#This Row],[total_customers]]</f>
        <v>0.23176089305005401</v>
      </c>
      <c r="J663" s="2">
        <f>F662+Table1[[#This Row],[new_customers]]-Table1[[#This Row],[total_customers]]</f>
        <v>11</v>
      </c>
      <c r="K663" s="2">
        <f>Table1[[#This Row],[lost_customers]]/F662</f>
        <v>1.5866147410933219E-4</v>
      </c>
      <c r="L663" s="2">
        <f>1/Table1[[#This Row],[churn_rate]]</f>
        <v>6302.7272727272721</v>
      </c>
      <c r="M663" s="2">
        <f>Table1[[#This Row],[ARPU]]*Table1[[#This Row],[average_lifespan]]</f>
        <v>1460.7257013782039</v>
      </c>
      <c r="N663" s="2">
        <f>Table1[[#This Row],[marketing_spend]]+Table1[[#This Row],[operating_expenses]]-Table1[[#This Row],[revenue]]</f>
        <v>-2271</v>
      </c>
      <c r="O663" s="2" t="str">
        <f>IF(Table1[[#This Row],[burn_rate]]&gt;0,100000/Table1[[#This Row],[burn_rate]],"0")</f>
        <v>0</v>
      </c>
      <c r="P663" s="2">
        <f>Table1[[#This Row],[LTV]]/Table1[[#This Row],[CAC]]</f>
        <v>72.727536094922314</v>
      </c>
    </row>
    <row r="664" spans="1:16" x14ac:dyDescent="0.3">
      <c r="A664" s="1">
        <v>56674</v>
      </c>
      <c r="B664" s="2">
        <v>21637</v>
      </c>
      <c r="C664" s="2">
        <v>5814</v>
      </c>
      <c r="D664" s="2">
        <v>16804</v>
      </c>
      <c r="E664" s="2">
        <v>187</v>
      </c>
      <c r="F664" s="2">
        <v>69600</v>
      </c>
      <c r="G664" s="3">
        <v>56674</v>
      </c>
      <c r="H664" s="2">
        <f>Table1[[#This Row],[marketing_spend]]/Table1[[#This Row],[new_customers]]</f>
        <v>31.09090909090909</v>
      </c>
      <c r="I664" s="2">
        <f>Table1[[#This Row],[revenue]]/Table1[[#This Row],[total_customers]]</f>
        <v>0.3108764367816092</v>
      </c>
      <c r="J664" s="2">
        <f>F663+Table1[[#This Row],[new_customers]]-Table1[[#This Row],[total_customers]]</f>
        <v>12</v>
      </c>
      <c r="K664" s="2">
        <f>Table1[[#This Row],[lost_customers]]/F663</f>
        <v>1.7284839755131437E-4</v>
      </c>
      <c r="L664" s="2">
        <f>1/Table1[[#This Row],[churn_rate]]</f>
        <v>5785.4166666666661</v>
      </c>
      <c r="M664" s="2">
        <f>Table1[[#This Row],[ARPU]]*Table1[[#This Row],[average_lifespan]]</f>
        <v>1798.549718630268</v>
      </c>
      <c r="N664" s="2">
        <f>Table1[[#This Row],[marketing_spend]]+Table1[[#This Row],[operating_expenses]]-Table1[[#This Row],[revenue]]</f>
        <v>981</v>
      </c>
      <c r="O664" s="2">
        <f>IF(Table1[[#This Row],[burn_rate]]&gt;0,100000/Table1[[#This Row],[burn_rate]],"0")</f>
        <v>101.9367991845056</v>
      </c>
      <c r="P664" s="2">
        <f>Table1[[#This Row],[LTV]]/Table1[[#This Row],[CAC]]</f>
        <v>57.848090365301019</v>
      </c>
    </row>
    <row r="665" spans="1:16" x14ac:dyDescent="0.3">
      <c r="A665" s="1">
        <v>56705</v>
      </c>
      <c r="B665" s="2">
        <v>22647</v>
      </c>
      <c r="C665" s="2">
        <v>6933</v>
      </c>
      <c r="D665" s="2">
        <v>10307</v>
      </c>
      <c r="E665" s="2">
        <v>184</v>
      </c>
      <c r="F665" s="2">
        <v>69761</v>
      </c>
      <c r="G665" s="3">
        <v>56705</v>
      </c>
      <c r="H665" s="2">
        <f>Table1[[#This Row],[marketing_spend]]/Table1[[#This Row],[new_customers]]</f>
        <v>37.679347826086953</v>
      </c>
      <c r="I665" s="2">
        <f>Table1[[#This Row],[revenue]]/Table1[[#This Row],[total_customers]]</f>
        <v>0.32463697481400783</v>
      </c>
      <c r="J665" s="2">
        <f>F664+Table1[[#This Row],[new_customers]]-Table1[[#This Row],[total_customers]]</f>
        <v>23</v>
      </c>
      <c r="K665" s="2">
        <f>Table1[[#This Row],[lost_customers]]/F664</f>
        <v>3.3045977011494253E-4</v>
      </c>
      <c r="L665" s="2">
        <f>1/Table1[[#This Row],[churn_rate]]</f>
        <v>3026.086956521739</v>
      </c>
      <c r="M665" s="2">
        <f>Table1[[#This Row],[ARPU]]*Table1[[#This Row],[average_lifespan]]</f>
        <v>982.37971508934538</v>
      </c>
      <c r="N665" s="2">
        <f>Table1[[#This Row],[marketing_spend]]+Table1[[#This Row],[operating_expenses]]-Table1[[#This Row],[revenue]]</f>
        <v>-5407</v>
      </c>
      <c r="O665" s="2" t="str">
        <f>IF(Table1[[#This Row],[burn_rate]]&gt;0,100000/Table1[[#This Row],[burn_rate]],"0")</f>
        <v>0</v>
      </c>
      <c r="P665" s="2">
        <f>Table1[[#This Row],[LTV]]/Table1[[#This Row],[CAC]]</f>
        <v>26.072099751397602</v>
      </c>
    </row>
    <row r="666" spans="1:16" x14ac:dyDescent="0.3">
      <c r="A666" s="1">
        <v>56735</v>
      </c>
      <c r="B666" s="2">
        <v>19911</v>
      </c>
      <c r="C666" s="2">
        <v>5216</v>
      </c>
      <c r="D666" s="2">
        <v>15133</v>
      </c>
      <c r="E666" s="2">
        <v>152</v>
      </c>
      <c r="F666" s="2">
        <v>69885</v>
      </c>
      <c r="G666" s="3">
        <v>56735</v>
      </c>
      <c r="H666" s="2">
        <f>Table1[[#This Row],[marketing_spend]]/Table1[[#This Row],[new_customers]]</f>
        <v>34.315789473684212</v>
      </c>
      <c r="I666" s="2">
        <f>Table1[[#This Row],[revenue]]/Table1[[#This Row],[total_customers]]</f>
        <v>0.28491092509122129</v>
      </c>
      <c r="J666" s="2">
        <f>F665+Table1[[#This Row],[new_customers]]-Table1[[#This Row],[total_customers]]</f>
        <v>28</v>
      </c>
      <c r="K666" s="2">
        <f>Table1[[#This Row],[lost_customers]]/F665</f>
        <v>4.0137039319963877E-4</v>
      </c>
      <c r="L666" s="2">
        <f>1/Table1[[#This Row],[churn_rate]]</f>
        <v>2491.4642857142858</v>
      </c>
      <c r="M666" s="2">
        <f>Table1[[#This Row],[ARPU]]*Table1[[#This Row],[average_lifespan]]</f>
        <v>709.84539447459599</v>
      </c>
      <c r="N666" s="2">
        <f>Table1[[#This Row],[marketing_spend]]+Table1[[#This Row],[operating_expenses]]-Table1[[#This Row],[revenue]]</f>
        <v>438</v>
      </c>
      <c r="O666" s="2">
        <f>IF(Table1[[#This Row],[burn_rate]]&gt;0,100000/Table1[[#This Row],[burn_rate]],"0")</f>
        <v>228.31050228310502</v>
      </c>
      <c r="P666" s="2">
        <f>Table1[[#This Row],[LTV]]/Table1[[#This Row],[CAC]]</f>
        <v>20.685678673339453</v>
      </c>
    </row>
    <row r="667" spans="1:16" x14ac:dyDescent="0.3">
      <c r="A667" s="1">
        <v>56766</v>
      </c>
      <c r="B667" s="2">
        <v>18472</v>
      </c>
      <c r="C667" s="2">
        <v>4938</v>
      </c>
      <c r="D667" s="2">
        <v>19205</v>
      </c>
      <c r="E667" s="2">
        <v>134</v>
      </c>
      <c r="F667" s="2">
        <v>69990</v>
      </c>
      <c r="G667" s="3">
        <v>56766</v>
      </c>
      <c r="H667" s="2">
        <f>Table1[[#This Row],[marketing_spend]]/Table1[[#This Row],[new_customers]]</f>
        <v>36.850746268656714</v>
      </c>
      <c r="I667" s="2">
        <f>Table1[[#This Row],[revenue]]/Table1[[#This Row],[total_customers]]</f>
        <v>0.26392341763109017</v>
      </c>
      <c r="J667" s="2">
        <f>F666+Table1[[#This Row],[new_customers]]-Table1[[#This Row],[total_customers]]</f>
        <v>29</v>
      </c>
      <c r="K667" s="2">
        <f>Table1[[#This Row],[lost_customers]]/F666</f>
        <v>4.149674465192817E-4</v>
      </c>
      <c r="L667" s="2">
        <f>1/Table1[[#This Row],[churn_rate]]</f>
        <v>2409.8275862068963</v>
      </c>
      <c r="M667" s="2">
        <f>Table1[[#This Row],[ARPU]]*Table1[[#This Row],[average_lifespan]]</f>
        <v>636.00993245340464</v>
      </c>
      <c r="N667" s="2">
        <f>Table1[[#This Row],[marketing_spend]]+Table1[[#This Row],[operating_expenses]]-Table1[[#This Row],[revenue]]</f>
        <v>5671</v>
      </c>
      <c r="O667" s="2">
        <f>IF(Table1[[#This Row],[burn_rate]]&gt;0,100000/Table1[[#This Row],[burn_rate]],"0")</f>
        <v>17.633574325515781</v>
      </c>
      <c r="P667" s="2">
        <f>Table1[[#This Row],[LTV]]/Table1[[#This Row],[CAC]]</f>
        <v>17.259078766455293</v>
      </c>
    </row>
    <row r="668" spans="1:16" x14ac:dyDescent="0.3">
      <c r="A668" s="1">
        <v>56796</v>
      </c>
      <c r="B668" s="2">
        <v>28271</v>
      </c>
      <c r="C668" s="2">
        <v>5928</v>
      </c>
      <c r="D668" s="2">
        <v>14509</v>
      </c>
      <c r="E668" s="2">
        <v>110</v>
      </c>
      <c r="F668" s="2">
        <v>70090</v>
      </c>
      <c r="G668" s="3">
        <v>56796</v>
      </c>
      <c r="H668" s="2">
        <f>Table1[[#This Row],[marketing_spend]]/Table1[[#This Row],[new_customers]]</f>
        <v>53.890909090909091</v>
      </c>
      <c r="I668" s="2">
        <f>Table1[[#This Row],[revenue]]/Table1[[#This Row],[total_customers]]</f>
        <v>0.40335283207304895</v>
      </c>
      <c r="J668" s="2">
        <f>F667+Table1[[#This Row],[new_customers]]-Table1[[#This Row],[total_customers]]</f>
        <v>10</v>
      </c>
      <c r="K668" s="2">
        <f>Table1[[#This Row],[lost_customers]]/F667</f>
        <v>1.4287755393627662E-4</v>
      </c>
      <c r="L668" s="2">
        <f>1/Table1[[#This Row],[churn_rate]]</f>
        <v>6999</v>
      </c>
      <c r="M668" s="2">
        <f>Table1[[#This Row],[ARPU]]*Table1[[#This Row],[average_lifespan]]</f>
        <v>2823.0664716792694</v>
      </c>
      <c r="N668" s="2">
        <f>Table1[[#This Row],[marketing_spend]]+Table1[[#This Row],[operating_expenses]]-Table1[[#This Row],[revenue]]</f>
        <v>-7834</v>
      </c>
      <c r="O668" s="2" t="str">
        <f>IF(Table1[[#This Row],[burn_rate]]&gt;0,100000/Table1[[#This Row],[burn_rate]],"0")</f>
        <v>0</v>
      </c>
      <c r="P668" s="2">
        <f>Table1[[#This Row],[LTV]]/Table1[[#This Row],[CAC]]</f>
        <v>52.384836687705743</v>
      </c>
    </row>
    <row r="669" spans="1:16" x14ac:dyDescent="0.3">
      <c r="A669" s="1">
        <v>56827</v>
      </c>
      <c r="B669" s="2">
        <v>13266</v>
      </c>
      <c r="C669" s="2">
        <v>4040</v>
      </c>
      <c r="D669" s="2">
        <v>17973</v>
      </c>
      <c r="E669" s="2">
        <v>52</v>
      </c>
      <c r="F669" s="2">
        <v>70132</v>
      </c>
      <c r="G669" s="3">
        <v>56827</v>
      </c>
      <c r="H669" s="2">
        <f>Table1[[#This Row],[marketing_spend]]/Table1[[#This Row],[new_customers]]</f>
        <v>77.692307692307693</v>
      </c>
      <c r="I669" s="2">
        <f>Table1[[#This Row],[revenue]]/Table1[[#This Row],[total_customers]]</f>
        <v>0.1891575885473108</v>
      </c>
      <c r="J669" s="2">
        <f>F668+Table1[[#This Row],[new_customers]]-Table1[[#This Row],[total_customers]]</f>
        <v>10</v>
      </c>
      <c r="K669" s="2">
        <f>Table1[[#This Row],[lost_customers]]/F668</f>
        <v>1.4267370523612499E-4</v>
      </c>
      <c r="L669" s="2">
        <f>1/Table1[[#This Row],[churn_rate]]</f>
        <v>7009</v>
      </c>
      <c r="M669" s="2">
        <f>Table1[[#This Row],[ARPU]]*Table1[[#This Row],[average_lifespan]]</f>
        <v>1325.8055381281013</v>
      </c>
      <c r="N669" s="2">
        <f>Table1[[#This Row],[marketing_spend]]+Table1[[#This Row],[operating_expenses]]-Table1[[#This Row],[revenue]]</f>
        <v>8747</v>
      </c>
      <c r="O669" s="2">
        <f>IF(Table1[[#This Row],[burn_rate]]&gt;0,100000/Table1[[#This Row],[burn_rate]],"0")</f>
        <v>11.432491139819367</v>
      </c>
      <c r="P669" s="2">
        <f>Table1[[#This Row],[LTV]]/Table1[[#This Row],[CAC]]</f>
        <v>17.064823758084472</v>
      </c>
    </row>
    <row r="670" spans="1:16" x14ac:dyDescent="0.3">
      <c r="A670" s="1">
        <v>56858</v>
      </c>
      <c r="B670" s="2">
        <v>10666</v>
      </c>
      <c r="C670" s="2">
        <v>2027</v>
      </c>
      <c r="D670" s="2">
        <v>13906</v>
      </c>
      <c r="E670" s="2">
        <v>177</v>
      </c>
      <c r="F670" s="2">
        <v>70281</v>
      </c>
      <c r="G670" s="3">
        <v>56858</v>
      </c>
      <c r="H670" s="2">
        <f>Table1[[#This Row],[marketing_spend]]/Table1[[#This Row],[new_customers]]</f>
        <v>11.451977401129943</v>
      </c>
      <c r="I670" s="2">
        <f>Table1[[#This Row],[revenue]]/Table1[[#This Row],[total_customers]]</f>
        <v>0.1517622116930607</v>
      </c>
      <c r="J670" s="2">
        <f>F669+Table1[[#This Row],[new_customers]]-Table1[[#This Row],[total_customers]]</f>
        <v>28</v>
      </c>
      <c r="K670" s="2">
        <f>Table1[[#This Row],[lost_customers]]/F669</f>
        <v>3.9924713397593108E-4</v>
      </c>
      <c r="L670" s="2">
        <f>1/Table1[[#This Row],[churn_rate]]</f>
        <v>2504.7142857142858</v>
      </c>
      <c r="M670" s="2">
        <f>Table1[[#This Row],[ARPU]]*Table1[[#This Row],[average_lifespan]]</f>
        <v>380.12097965920475</v>
      </c>
      <c r="N670" s="2">
        <f>Table1[[#This Row],[marketing_spend]]+Table1[[#This Row],[operating_expenses]]-Table1[[#This Row],[revenue]]</f>
        <v>5267</v>
      </c>
      <c r="O670" s="2">
        <f>IF(Table1[[#This Row],[burn_rate]]&gt;0,100000/Table1[[#This Row],[burn_rate]],"0")</f>
        <v>18.986140117714069</v>
      </c>
      <c r="P670" s="2">
        <f>Table1[[#This Row],[LTV]]/Table1[[#This Row],[CAC]]</f>
        <v>33.192606511928588</v>
      </c>
    </row>
    <row r="671" spans="1:16" x14ac:dyDescent="0.3">
      <c r="A671" s="1">
        <v>56888</v>
      </c>
      <c r="B671" s="2">
        <v>14188</v>
      </c>
      <c r="C671" s="2">
        <v>4113</v>
      </c>
      <c r="D671" s="2">
        <v>10591</v>
      </c>
      <c r="E671" s="2">
        <v>135</v>
      </c>
      <c r="F671" s="2">
        <v>70391</v>
      </c>
      <c r="G671" s="3">
        <v>56888</v>
      </c>
      <c r="H671" s="2">
        <f>Table1[[#This Row],[marketing_spend]]/Table1[[#This Row],[new_customers]]</f>
        <v>30.466666666666665</v>
      </c>
      <c r="I671" s="2">
        <f>Table1[[#This Row],[revenue]]/Table1[[#This Row],[total_customers]]</f>
        <v>0.20155985850463837</v>
      </c>
      <c r="J671" s="2">
        <f>F670+Table1[[#This Row],[new_customers]]-Table1[[#This Row],[total_customers]]</f>
        <v>25</v>
      </c>
      <c r="K671" s="2">
        <f>Table1[[#This Row],[lost_customers]]/F670</f>
        <v>3.557149158378509E-4</v>
      </c>
      <c r="L671" s="2">
        <f>1/Table1[[#This Row],[churn_rate]]</f>
        <v>2811.2400000000002</v>
      </c>
      <c r="M671" s="2">
        <f>Table1[[#This Row],[ARPU]]*Table1[[#This Row],[average_lifespan]]</f>
        <v>566.63313662257963</v>
      </c>
      <c r="N671" s="2">
        <f>Table1[[#This Row],[marketing_spend]]+Table1[[#This Row],[operating_expenses]]-Table1[[#This Row],[revenue]]</f>
        <v>516</v>
      </c>
      <c r="O671" s="2">
        <f>IF(Table1[[#This Row],[burn_rate]]&gt;0,100000/Table1[[#This Row],[burn_rate]],"0")</f>
        <v>193.79844961240309</v>
      </c>
      <c r="P671" s="2">
        <f>Table1[[#This Row],[LTV]]/Table1[[#This Row],[CAC]]</f>
        <v>18.598461814745502</v>
      </c>
    </row>
    <row r="672" spans="1:16" x14ac:dyDescent="0.3">
      <c r="A672" s="1">
        <v>56919</v>
      </c>
      <c r="B672" s="2">
        <v>27055</v>
      </c>
      <c r="C672" s="2">
        <v>3252</v>
      </c>
      <c r="D672" s="2">
        <v>18888</v>
      </c>
      <c r="E672" s="2">
        <v>96</v>
      </c>
      <c r="F672" s="2">
        <v>70466</v>
      </c>
      <c r="G672" s="3">
        <v>56919</v>
      </c>
      <c r="H672" s="2">
        <f>Table1[[#This Row],[marketing_spend]]/Table1[[#This Row],[new_customers]]</f>
        <v>33.875</v>
      </c>
      <c r="I672" s="2">
        <f>Table1[[#This Row],[revenue]]/Table1[[#This Row],[total_customers]]</f>
        <v>0.38394402974484149</v>
      </c>
      <c r="J672" s="2">
        <f>F671+Table1[[#This Row],[new_customers]]-Table1[[#This Row],[total_customers]]</f>
        <v>21</v>
      </c>
      <c r="K672" s="2">
        <f>Table1[[#This Row],[lost_customers]]/F671</f>
        <v>2.9833359378329615E-4</v>
      </c>
      <c r="L672" s="2">
        <f>1/Table1[[#This Row],[churn_rate]]</f>
        <v>3351.9523809523812</v>
      </c>
      <c r="M672" s="2">
        <f>Table1[[#This Row],[ARPU]]*Table1[[#This Row],[average_lifespan]]</f>
        <v>1286.9621046556733</v>
      </c>
      <c r="N672" s="2">
        <f>Table1[[#This Row],[marketing_spend]]+Table1[[#This Row],[operating_expenses]]-Table1[[#This Row],[revenue]]</f>
        <v>-4915</v>
      </c>
      <c r="O672" s="2" t="str">
        <f>IF(Table1[[#This Row],[burn_rate]]&gt;0,100000/Table1[[#This Row],[burn_rate]],"0")</f>
        <v>0</v>
      </c>
      <c r="P672" s="2">
        <f>Table1[[#This Row],[LTV]]/Table1[[#This Row],[CAC]]</f>
        <v>37.991501244447925</v>
      </c>
    </row>
    <row r="673" spans="1:16" x14ac:dyDescent="0.3">
      <c r="A673" s="1">
        <v>56949</v>
      </c>
      <c r="B673" s="2">
        <v>20161</v>
      </c>
      <c r="C673" s="2">
        <v>6356</v>
      </c>
      <c r="D673" s="2">
        <v>15183</v>
      </c>
      <c r="E673" s="2">
        <v>125</v>
      </c>
      <c r="F673" s="2">
        <v>70578</v>
      </c>
      <c r="G673" s="3">
        <v>56949</v>
      </c>
      <c r="H673" s="2">
        <f>Table1[[#This Row],[marketing_spend]]/Table1[[#This Row],[new_customers]]</f>
        <v>50.847999999999999</v>
      </c>
      <c r="I673" s="2">
        <f>Table1[[#This Row],[revenue]]/Table1[[#This Row],[total_customers]]</f>
        <v>0.28565558672674202</v>
      </c>
      <c r="J673" s="2">
        <f>F672+Table1[[#This Row],[new_customers]]-Table1[[#This Row],[total_customers]]</f>
        <v>13</v>
      </c>
      <c r="K673" s="2">
        <f>Table1[[#This Row],[lost_customers]]/F672</f>
        <v>1.8448613515738087E-4</v>
      </c>
      <c r="L673" s="2">
        <f>1/Table1[[#This Row],[churn_rate]]</f>
        <v>5420.4615384615381</v>
      </c>
      <c r="M673" s="2">
        <f>Table1[[#This Row],[ARPU]]*Table1[[#This Row],[average_lifespan]]</f>
        <v>1548.3851210989694</v>
      </c>
      <c r="N673" s="2">
        <f>Table1[[#This Row],[marketing_spend]]+Table1[[#This Row],[operating_expenses]]-Table1[[#This Row],[revenue]]</f>
        <v>1378</v>
      </c>
      <c r="O673" s="2">
        <f>IF(Table1[[#This Row],[burn_rate]]&gt;0,100000/Table1[[#This Row],[burn_rate]],"0")</f>
        <v>72.568940493468801</v>
      </c>
      <c r="P673" s="2">
        <f>Table1[[#This Row],[LTV]]/Table1[[#This Row],[CAC]]</f>
        <v>30.45124923495456</v>
      </c>
    </row>
    <row r="674" spans="1:16" x14ac:dyDescent="0.3">
      <c r="A674" s="1">
        <v>56980</v>
      </c>
      <c r="B674" s="2">
        <v>21314</v>
      </c>
      <c r="C674" s="2">
        <v>4046</v>
      </c>
      <c r="D674" s="2">
        <v>13248</v>
      </c>
      <c r="E674" s="2">
        <v>87</v>
      </c>
      <c r="F674" s="2">
        <v>70641</v>
      </c>
      <c r="G674" s="3">
        <v>56980</v>
      </c>
      <c r="H674" s="2">
        <f>Table1[[#This Row],[marketing_spend]]/Table1[[#This Row],[new_customers]]</f>
        <v>46.505747126436781</v>
      </c>
      <c r="I674" s="2">
        <f>Table1[[#This Row],[revenue]]/Table1[[#This Row],[total_customers]]</f>
        <v>0.30172279554366443</v>
      </c>
      <c r="J674" s="2">
        <f>F673+Table1[[#This Row],[new_customers]]-Table1[[#This Row],[total_customers]]</f>
        <v>24</v>
      </c>
      <c r="K674" s="2">
        <f>Table1[[#This Row],[lost_customers]]/F673</f>
        <v>3.4004930714953669E-4</v>
      </c>
      <c r="L674" s="2">
        <f>1/Table1[[#This Row],[churn_rate]]</f>
        <v>2940.75</v>
      </c>
      <c r="M674" s="2">
        <f>Table1[[#This Row],[ARPU]]*Table1[[#This Row],[average_lifespan]]</f>
        <v>887.29131099503115</v>
      </c>
      <c r="N674" s="2">
        <f>Table1[[#This Row],[marketing_spend]]+Table1[[#This Row],[operating_expenses]]-Table1[[#This Row],[revenue]]</f>
        <v>-4020</v>
      </c>
      <c r="O674" s="2" t="str">
        <f>IF(Table1[[#This Row],[burn_rate]]&gt;0,100000/Table1[[#This Row],[burn_rate]],"0")</f>
        <v>0</v>
      </c>
      <c r="P674" s="2">
        <f>Table1[[#This Row],[LTV]]/Table1[[#This Row],[CAC]]</f>
        <v>19.079175495938635</v>
      </c>
    </row>
    <row r="675" spans="1:16" x14ac:dyDescent="0.3">
      <c r="A675" s="1">
        <v>57011</v>
      </c>
      <c r="B675" s="2">
        <v>22891</v>
      </c>
      <c r="C675" s="2">
        <v>6555</v>
      </c>
      <c r="D675" s="2">
        <v>16766</v>
      </c>
      <c r="E675" s="2">
        <v>190</v>
      </c>
      <c r="F675" s="2">
        <v>70805</v>
      </c>
      <c r="G675" s="3">
        <v>57011</v>
      </c>
      <c r="H675" s="2">
        <f>Table1[[#This Row],[marketing_spend]]/Table1[[#This Row],[new_customers]]</f>
        <v>34.5</v>
      </c>
      <c r="I675" s="2">
        <f>Table1[[#This Row],[revenue]]/Table1[[#This Row],[total_customers]]</f>
        <v>0.32329637737447919</v>
      </c>
      <c r="J675" s="2">
        <f>F674+Table1[[#This Row],[new_customers]]-Table1[[#This Row],[total_customers]]</f>
        <v>26</v>
      </c>
      <c r="K675" s="2">
        <f>Table1[[#This Row],[lost_customers]]/F674</f>
        <v>3.6805820982149177E-4</v>
      </c>
      <c r="L675" s="2">
        <f>1/Table1[[#This Row],[churn_rate]]</f>
        <v>2716.9615384615386</v>
      </c>
      <c r="M675" s="2">
        <f>Table1[[#This Row],[ARPU]]*Table1[[#This Row],[average_lifespan]]</f>
        <v>878.38382285040711</v>
      </c>
      <c r="N675" s="2">
        <f>Table1[[#This Row],[marketing_spend]]+Table1[[#This Row],[operating_expenses]]-Table1[[#This Row],[revenue]]</f>
        <v>430</v>
      </c>
      <c r="O675" s="2">
        <f>IF(Table1[[#This Row],[burn_rate]]&gt;0,100000/Table1[[#This Row],[burn_rate]],"0")</f>
        <v>232.55813953488371</v>
      </c>
      <c r="P675" s="2">
        <f>Table1[[#This Row],[LTV]]/Table1[[#This Row],[CAC]]</f>
        <v>25.460400662330642</v>
      </c>
    </row>
    <row r="676" spans="1:16" x14ac:dyDescent="0.3">
      <c r="A676" s="1">
        <v>57040</v>
      </c>
      <c r="B676" s="2">
        <v>14777</v>
      </c>
      <c r="C676" s="2">
        <v>6023</v>
      </c>
      <c r="D676" s="2">
        <v>18102</v>
      </c>
      <c r="E676" s="2">
        <v>136</v>
      </c>
      <c r="F676" s="2">
        <v>70926</v>
      </c>
      <c r="G676" s="3">
        <v>57040</v>
      </c>
      <c r="H676" s="2">
        <f>Table1[[#This Row],[marketing_spend]]/Table1[[#This Row],[new_customers]]</f>
        <v>44.286764705882355</v>
      </c>
      <c r="I676" s="2">
        <f>Table1[[#This Row],[revenue]]/Table1[[#This Row],[total_customers]]</f>
        <v>0.2083439077348222</v>
      </c>
      <c r="J676" s="2">
        <f>F675+Table1[[#This Row],[new_customers]]-Table1[[#This Row],[total_customers]]</f>
        <v>15</v>
      </c>
      <c r="K676" s="2">
        <f>Table1[[#This Row],[lost_customers]]/F675</f>
        <v>2.118494456606172E-4</v>
      </c>
      <c r="L676" s="2">
        <f>1/Table1[[#This Row],[churn_rate]]</f>
        <v>4720.333333333333</v>
      </c>
      <c r="M676" s="2">
        <f>Table1[[#This Row],[ARPU]]*Table1[[#This Row],[average_lifespan]]</f>
        <v>983.45269247760564</v>
      </c>
      <c r="N676" s="2">
        <f>Table1[[#This Row],[marketing_spend]]+Table1[[#This Row],[operating_expenses]]-Table1[[#This Row],[revenue]]</f>
        <v>9348</v>
      </c>
      <c r="O676" s="2">
        <f>IF(Table1[[#This Row],[burn_rate]]&gt;0,100000/Table1[[#This Row],[burn_rate]],"0")</f>
        <v>10.69747539580659</v>
      </c>
      <c r="P676" s="2">
        <f>Table1[[#This Row],[LTV]]/Table1[[#This Row],[CAC]]</f>
        <v>22.206469562834858</v>
      </c>
    </row>
    <row r="677" spans="1:16" x14ac:dyDescent="0.3">
      <c r="A677" s="1">
        <v>57071</v>
      </c>
      <c r="B677" s="2">
        <v>13900</v>
      </c>
      <c r="C677" s="2">
        <v>6396</v>
      </c>
      <c r="D677" s="2">
        <v>13108</v>
      </c>
      <c r="E677" s="2">
        <v>107</v>
      </c>
      <c r="F677" s="2">
        <v>71009</v>
      </c>
      <c r="G677" s="3">
        <v>57071</v>
      </c>
      <c r="H677" s="2">
        <f>Table1[[#This Row],[marketing_spend]]/Table1[[#This Row],[new_customers]]</f>
        <v>59.77570093457944</v>
      </c>
      <c r="I677" s="2">
        <f>Table1[[#This Row],[revenue]]/Table1[[#This Row],[total_customers]]</f>
        <v>0.19574983452801759</v>
      </c>
      <c r="J677" s="2">
        <f>F676+Table1[[#This Row],[new_customers]]-Table1[[#This Row],[total_customers]]</f>
        <v>24</v>
      </c>
      <c r="K677" s="2">
        <f>Table1[[#This Row],[lost_customers]]/F676</f>
        <v>3.3838084764402333E-4</v>
      </c>
      <c r="L677" s="2">
        <f>1/Table1[[#This Row],[churn_rate]]</f>
        <v>2955.25</v>
      </c>
      <c r="M677" s="2">
        <f>Table1[[#This Row],[ARPU]]*Table1[[#This Row],[average_lifespan]]</f>
        <v>578.48969848892398</v>
      </c>
      <c r="N677" s="2">
        <f>Table1[[#This Row],[marketing_spend]]+Table1[[#This Row],[operating_expenses]]-Table1[[#This Row],[revenue]]</f>
        <v>5604</v>
      </c>
      <c r="O677" s="2">
        <f>IF(Table1[[#This Row],[burn_rate]]&gt;0,100000/Table1[[#This Row],[burn_rate]],"0")</f>
        <v>17.844396859386151</v>
      </c>
      <c r="P677" s="2">
        <f>Table1[[#This Row],[LTV]]/Table1[[#This Row],[CAC]]</f>
        <v>9.6776731923569201</v>
      </c>
    </row>
    <row r="678" spans="1:16" x14ac:dyDescent="0.3">
      <c r="A678" s="1">
        <v>57101</v>
      </c>
      <c r="B678" s="2">
        <v>23716</v>
      </c>
      <c r="C678" s="2">
        <v>5374</v>
      </c>
      <c r="D678" s="2">
        <v>11604</v>
      </c>
      <c r="E678" s="2">
        <v>99</v>
      </c>
      <c r="F678" s="2">
        <v>71090</v>
      </c>
      <c r="G678" s="3">
        <v>57101</v>
      </c>
      <c r="H678" s="2">
        <f>Table1[[#This Row],[marketing_spend]]/Table1[[#This Row],[new_customers]]</f>
        <v>54.282828282828284</v>
      </c>
      <c r="I678" s="2">
        <f>Table1[[#This Row],[revenue]]/Table1[[#This Row],[total_customers]]</f>
        <v>0.33360528907019271</v>
      </c>
      <c r="J678" s="2">
        <f>F677+Table1[[#This Row],[new_customers]]-Table1[[#This Row],[total_customers]]</f>
        <v>18</v>
      </c>
      <c r="K678" s="2">
        <f>Table1[[#This Row],[lost_customers]]/F677</f>
        <v>2.5348899435282849E-4</v>
      </c>
      <c r="L678" s="2">
        <f>1/Table1[[#This Row],[churn_rate]]</f>
        <v>3944.9444444444448</v>
      </c>
      <c r="M678" s="2">
        <f>Table1[[#This Row],[ARPU]]*Table1[[#This Row],[average_lifespan]]</f>
        <v>1316.0543317547399</v>
      </c>
      <c r="N678" s="2">
        <f>Table1[[#This Row],[marketing_spend]]+Table1[[#This Row],[operating_expenses]]-Table1[[#This Row],[revenue]]</f>
        <v>-6738</v>
      </c>
      <c r="O678" s="2" t="str">
        <f>IF(Table1[[#This Row],[burn_rate]]&gt;0,100000/Table1[[#This Row],[burn_rate]],"0")</f>
        <v>0</v>
      </c>
      <c r="P678" s="2">
        <f>Table1[[#This Row],[LTV]]/Table1[[#This Row],[CAC]]</f>
        <v>24.244395021161008</v>
      </c>
    </row>
    <row r="679" spans="1:16" x14ac:dyDescent="0.3">
      <c r="A679" s="1">
        <v>57132</v>
      </c>
      <c r="B679" s="2">
        <v>16981</v>
      </c>
      <c r="C679" s="2">
        <v>5466</v>
      </c>
      <c r="D679" s="2">
        <v>8669</v>
      </c>
      <c r="E679" s="2">
        <v>79</v>
      </c>
      <c r="F679" s="2">
        <v>71159</v>
      </c>
      <c r="G679" s="3">
        <v>57132</v>
      </c>
      <c r="H679" s="2">
        <f>Table1[[#This Row],[marketing_spend]]/Table1[[#This Row],[new_customers]]</f>
        <v>69.189873417721515</v>
      </c>
      <c r="I679" s="2">
        <f>Table1[[#This Row],[revenue]]/Table1[[#This Row],[total_customers]]</f>
        <v>0.23863460700684383</v>
      </c>
      <c r="J679" s="2">
        <f>F678+Table1[[#This Row],[new_customers]]-Table1[[#This Row],[total_customers]]</f>
        <v>10</v>
      </c>
      <c r="K679" s="2">
        <f>Table1[[#This Row],[lost_customers]]/F678</f>
        <v>1.4066676044450696E-4</v>
      </c>
      <c r="L679" s="2">
        <f>1/Table1[[#This Row],[churn_rate]]</f>
        <v>7109</v>
      </c>
      <c r="M679" s="2">
        <f>Table1[[#This Row],[ARPU]]*Table1[[#This Row],[average_lifespan]]</f>
        <v>1696.4534212116528</v>
      </c>
      <c r="N679" s="2">
        <f>Table1[[#This Row],[marketing_spend]]+Table1[[#This Row],[operating_expenses]]-Table1[[#This Row],[revenue]]</f>
        <v>-2846</v>
      </c>
      <c r="O679" s="2" t="str">
        <f>IF(Table1[[#This Row],[burn_rate]]&gt;0,100000/Table1[[#This Row],[burn_rate]],"0")</f>
        <v>0</v>
      </c>
      <c r="P679" s="2">
        <f>Table1[[#This Row],[LTV]]/Table1[[#This Row],[CAC]]</f>
        <v>24.518810881031939</v>
      </c>
    </row>
    <row r="680" spans="1:16" x14ac:dyDescent="0.3">
      <c r="A680" s="1">
        <v>57162</v>
      </c>
      <c r="B680" s="2">
        <v>16376</v>
      </c>
      <c r="C680" s="2">
        <v>5081</v>
      </c>
      <c r="D680" s="2">
        <v>12364</v>
      </c>
      <c r="E680" s="2">
        <v>150</v>
      </c>
      <c r="F680" s="2">
        <v>71290</v>
      </c>
      <c r="G680" s="3">
        <v>57162</v>
      </c>
      <c r="H680" s="2">
        <f>Table1[[#This Row],[marketing_spend]]/Table1[[#This Row],[new_customers]]</f>
        <v>33.873333333333335</v>
      </c>
      <c r="I680" s="2">
        <f>Table1[[#This Row],[revenue]]/Table1[[#This Row],[total_customers]]</f>
        <v>0.22970963669518868</v>
      </c>
      <c r="J680" s="2">
        <f>F679+Table1[[#This Row],[new_customers]]-Table1[[#This Row],[total_customers]]</f>
        <v>19</v>
      </c>
      <c r="K680" s="2">
        <f>Table1[[#This Row],[lost_customers]]/F679</f>
        <v>2.6700768701077866E-4</v>
      </c>
      <c r="L680" s="2">
        <f>1/Table1[[#This Row],[churn_rate]]</f>
        <v>3745.2105263157896</v>
      </c>
      <c r="M680" s="2">
        <f>Table1[[#This Row],[ARPU]]*Table1[[#This Row],[average_lifespan]]</f>
        <v>860.31094934699638</v>
      </c>
      <c r="N680" s="2">
        <f>Table1[[#This Row],[marketing_spend]]+Table1[[#This Row],[operating_expenses]]-Table1[[#This Row],[revenue]]</f>
        <v>1069</v>
      </c>
      <c r="O680" s="2">
        <f>IF(Table1[[#This Row],[burn_rate]]&gt;0,100000/Table1[[#This Row],[burn_rate]],"0")</f>
        <v>93.545369504209546</v>
      </c>
      <c r="P680" s="2">
        <f>Table1[[#This Row],[LTV]]/Table1[[#This Row],[CAC]]</f>
        <v>25.39788277938387</v>
      </c>
    </row>
    <row r="681" spans="1:16" x14ac:dyDescent="0.3">
      <c r="A681" s="1">
        <v>57193</v>
      </c>
      <c r="B681" s="2">
        <v>26907</v>
      </c>
      <c r="C681" s="2">
        <v>5778</v>
      </c>
      <c r="D681" s="2">
        <v>15329</v>
      </c>
      <c r="E681" s="2">
        <v>74</v>
      </c>
      <c r="F681" s="2">
        <v>71344</v>
      </c>
      <c r="G681" s="3">
        <v>57193</v>
      </c>
      <c r="H681" s="2">
        <f>Table1[[#This Row],[marketing_spend]]/Table1[[#This Row],[new_customers]]</f>
        <v>78.081081081081081</v>
      </c>
      <c r="I681" s="2">
        <f>Table1[[#This Row],[revenue]]/Table1[[#This Row],[total_customers]]</f>
        <v>0.37714453913433504</v>
      </c>
      <c r="J681" s="2">
        <f>F680+Table1[[#This Row],[new_customers]]-Table1[[#This Row],[total_customers]]</f>
        <v>20</v>
      </c>
      <c r="K681" s="2">
        <f>Table1[[#This Row],[lost_customers]]/F680</f>
        <v>2.8054425585636136E-4</v>
      </c>
      <c r="L681" s="2">
        <f>1/Table1[[#This Row],[churn_rate]]</f>
        <v>3564.5</v>
      </c>
      <c r="M681" s="2">
        <f>Table1[[#This Row],[ARPU]]*Table1[[#This Row],[average_lifespan]]</f>
        <v>1344.3317097443373</v>
      </c>
      <c r="N681" s="2">
        <f>Table1[[#This Row],[marketing_spend]]+Table1[[#This Row],[operating_expenses]]-Table1[[#This Row],[revenue]]</f>
        <v>-5800</v>
      </c>
      <c r="O681" s="2" t="str">
        <f>IF(Table1[[#This Row],[burn_rate]]&gt;0,100000/Table1[[#This Row],[burn_rate]],"0")</f>
        <v>0</v>
      </c>
      <c r="P681" s="2">
        <f>Table1[[#This Row],[LTV]]/Table1[[#This Row],[CAC]]</f>
        <v>17.217124700775521</v>
      </c>
    </row>
    <row r="682" spans="1:16" x14ac:dyDescent="0.3">
      <c r="A682" s="1">
        <v>57224</v>
      </c>
      <c r="B682" s="2">
        <v>28777</v>
      </c>
      <c r="C682" s="2">
        <v>2629</v>
      </c>
      <c r="D682" s="2">
        <v>9283</v>
      </c>
      <c r="E682" s="2">
        <v>161</v>
      </c>
      <c r="F682" s="2">
        <v>71486</v>
      </c>
      <c r="G682" s="3">
        <v>57224</v>
      </c>
      <c r="H682" s="2">
        <f>Table1[[#This Row],[marketing_spend]]/Table1[[#This Row],[new_customers]]</f>
        <v>16.329192546583851</v>
      </c>
      <c r="I682" s="2">
        <f>Table1[[#This Row],[revenue]]/Table1[[#This Row],[total_customers]]</f>
        <v>0.4025543463055703</v>
      </c>
      <c r="J682" s="2">
        <f>F681+Table1[[#This Row],[new_customers]]-Table1[[#This Row],[total_customers]]</f>
        <v>19</v>
      </c>
      <c r="K682" s="2">
        <f>Table1[[#This Row],[lost_customers]]/F681</f>
        <v>2.663153173357255E-4</v>
      </c>
      <c r="L682" s="2">
        <f>1/Table1[[#This Row],[churn_rate]]</f>
        <v>3754.9473684210525</v>
      </c>
      <c r="M682" s="2">
        <f>Table1[[#This Row],[ARPU]]*Table1[[#This Row],[average_lifespan]]</f>
        <v>1511.5703833065581</v>
      </c>
      <c r="N682" s="2">
        <f>Table1[[#This Row],[marketing_spend]]+Table1[[#This Row],[operating_expenses]]-Table1[[#This Row],[revenue]]</f>
        <v>-16865</v>
      </c>
      <c r="O682" s="2" t="str">
        <f>IF(Table1[[#This Row],[burn_rate]]&gt;0,100000/Table1[[#This Row],[burn_rate]],"0")</f>
        <v>0</v>
      </c>
      <c r="P682" s="2">
        <f>Table1[[#This Row],[LTV]]/Table1[[#This Row],[CAC]]</f>
        <v>92.568593272101893</v>
      </c>
    </row>
    <row r="683" spans="1:16" x14ac:dyDescent="0.3">
      <c r="A683" s="1">
        <v>57254</v>
      </c>
      <c r="B683" s="2">
        <v>28977</v>
      </c>
      <c r="C683" s="2">
        <v>2269</v>
      </c>
      <c r="D683" s="2">
        <v>8923</v>
      </c>
      <c r="E683" s="2">
        <v>175</v>
      </c>
      <c r="F683" s="2">
        <v>71632</v>
      </c>
      <c r="G683" s="3">
        <v>57254</v>
      </c>
      <c r="H683" s="2">
        <f>Table1[[#This Row],[marketing_spend]]/Table1[[#This Row],[new_customers]]</f>
        <v>12.965714285714286</v>
      </c>
      <c r="I683" s="2">
        <f>Table1[[#This Row],[revenue]]/Table1[[#This Row],[total_customers]]</f>
        <v>0.40452591020772838</v>
      </c>
      <c r="J683" s="2">
        <f>F682+Table1[[#This Row],[new_customers]]-Table1[[#This Row],[total_customers]]</f>
        <v>29</v>
      </c>
      <c r="K683" s="2">
        <f>Table1[[#This Row],[lost_customers]]/F682</f>
        <v>4.056738382340598E-4</v>
      </c>
      <c r="L683" s="2">
        <f>1/Table1[[#This Row],[churn_rate]]</f>
        <v>2465.0344827586209</v>
      </c>
      <c r="M683" s="2">
        <f>Table1[[#This Row],[ARPU]]*Table1[[#This Row],[average_lifespan]]</f>
        <v>997.17031783136804</v>
      </c>
      <c r="N683" s="2">
        <f>Table1[[#This Row],[marketing_spend]]+Table1[[#This Row],[operating_expenses]]-Table1[[#This Row],[revenue]]</f>
        <v>-17785</v>
      </c>
      <c r="O683" s="2" t="str">
        <f>IF(Table1[[#This Row],[burn_rate]]&gt;0,100000/Table1[[#This Row],[burn_rate]],"0")</f>
        <v>0</v>
      </c>
      <c r="P683" s="2">
        <f>Table1[[#This Row],[LTV]]/Table1[[#This Row],[CAC]]</f>
        <v>76.90824399316412</v>
      </c>
    </row>
    <row r="684" spans="1:16" x14ac:dyDescent="0.3">
      <c r="A684" s="1">
        <v>57285</v>
      </c>
      <c r="B684" s="2">
        <v>20160</v>
      </c>
      <c r="C684" s="2">
        <v>4639</v>
      </c>
      <c r="D684" s="2">
        <v>9125</v>
      </c>
      <c r="E684" s="2">
        <v>172</v>
      </c>
      <c r="F684" s="2">
        <v>71792</v>
      </c>
      <c r="G684" s="3">
        <v>57285</v>
      </c>
      <c r="H684" s="2">
        <f>Table1[[#This Row],[marketing_spend]]/Table1[[#This Row],[new_customers]]</f>
        <v>26.970930232558139</v>
      </c>
      <c r="I684" s="2">
        <f>Table1[[#This Row],[revenue]]/Table1[[#This Row],[total_customers]]</f>
        <v>0.28081123244929795</v>
      </c>
      <c r="J684" s="2">
        <f>F683+Table1[[#This Row],[new_customers]]-Table1[[#This Row],[total_customers]]</f>
        <v>12</v>
      </c>
      <c r="K684" s="2">
        <f>Table1[[#This Row],[lost_customers]]/F683</f>
        <v>1.6752289479562206E-4</v>
      </c>
      <c r="L684" s="2">
        <f>1/Table1[[#This Row],[churn_rate]]</f>
        <v>5969.333333333333</v>
      </c>
      <c r="M684" s="2">
        <f>Table1[[#This Row],[ARPU]]*Table1[[#This Row],[average_lifespan]]</f>
        <v>1676.2558502340091</v>
      </c>
      <c r="N684" s="2">
        <f>Table1[[#This Row],[marketing_spend]]+Table1[[#This Row],[operating_expenses]]-Table1[[#This Row],[revenue]]</f>
        <v>-6396</v>
      </c>
      <c r="O684" s="2" t="str">
        <f>IF(Table1[[#This Row],[burn_rate]]&gt;0,100000/Table1[[#This Row],[burn_rate]],"0")</f>
        <v>0</v>
      </c>
      <c r="P684" s="2">
        <f>Table1[[#This Row],[LTV]]/Table1[[#This Row],[CAC]]</f>
        <v>62.150464807124287</v>
      </c>
    </row>
    <row r="685" spans="1:16" x14ac:dyDescent="0.3">
      <c r="A685" s="1">
        <v>57315</v>
      </c>
      <c r="B685" s="2">
        <v>24124</v>
      </c>
      <c r="C685" s="2">
        <v>3993</v>
      </c>
      <c r="D685" s="2">
        <v>9529</v>
      </c>
      <c r="E685" s="2">
        <v>96</v>
      </c>
      <c r="F685" s="2">
        <v>71867</v>
      </c>
      <c r="G685" s="3">
        <v>57315</v>
      </c>
      <c r="H685" s="2">
        <f>Table1[[#This Row],[marketing_spend]]/Table1[[#This Row],[new_customers]]</f>
        <v>41.59375</v>
      </c>
      <c r="I685" s="2">
        <f>Table1[[#This Row],[revenue]]/Table1[[#This Row],[total_customers]]</f>
        <v>0.33567562302586723</v>
      </c>
      <c r="J685" s="2">
        <f>F684+Table1[[#This Row],[new_customers]]-Table1[[#This Row],[total_customers]]</f>
        <v>21</v>
      </c>
      <c r="K685" s="2">
        <f>Table1[[#This Row],[lost_customers]]/F684</f>
        <v>2.9251170046801873E-4</v>
      </c>
      <c r="L685" s="2">
        <f>1/Table1[[#This Row],[churn_rate]]</f>
        <v>3418.6666666666665</v>
      </c>
      <c r="M685" s="2">
        <f>Table1[[#This Row],[ARPU]]*Table1[[#This Row],[average_lifespan]]</f>
        <v>1147.5630632510981</v>
      </c>
      <c r="N685" s="2">
        <f>Table1[[#This Row],[marketing_spend]]+Table1[[#This Row],[operating_expenses]]-Table1[[#This Row],[revenue]]</f>
        <v>-10602</v>
      </c>
      <c r="O685" s="2" t="str">
        <f>IF(Table1[[#This Row],[burn_rate]]&gt;0,100000/Table1[[#This Row],[burn_rate]],"0")</f>
        <v>0</v>
      </c>
      <c r="P685" s="2">
        <f>Table1[[#This Row],[LTV]]/Table1[[#This Row],[CAC]]</f>
        <v>27.58979566043211</v>
      </c>
    </row>
    <row r="686" spans="1:16" x14ac:dyDescent="0.3">
      <c r="A686" s="1">
        <v>57346</v>
      </c>
      <c r="B686" s="2">
        <v>26282</v>
      </c>
      <c r="C686" s="2">
        <v>4891</v>
      </c>
      <c r="D686" s="2">
        <v>17786</v>
      </c>
      <c r="E686" s="2">
        <v>167</v>
      </c>
      <c r="F686" s="2">
        <v>72015</v>
      </c>
      <c r="G686" s="3">
        <v>57346</v>
      </c>
      <c r="H686" s="2">
        <f>Table1[[#This Row],[marketing_spend]]/Table1[[#This Row],[new_customers]]</f>
        <v>29.287425149700599</v>
      </c>
      <c r="I686" s="2">
        <f>Table1[[#This Row],[revenue]]/Table1[[#This Row],[total_customers]]</f>
        <v>0.36495174616399362</v>
      </c>
      <c r="J686" s="2">
        <f>F685+Table1[[#This Row],[new_customers]]-Table1[[#This Row],[total_customers]]</f>
        <v>19</v>
      </c>
      <c r="K686" s="2">
        <f>Table1[[#This Row],[lost_customers]]/F685</f>
        <v>2.6437725242461771E-4</v>
      </c>
      <c r="L686" s="2">
        <f>1/Table1[[#This Row],[churn_rate]]</f>
        <v>3782.4736842105262</v>
      </c>
      <c r="M686" s="2">
        <f>Table1[[#This Row],[ARPU]]*Table1[[#This Row],[average_lifespan]]</f>
        <v>1380.4203758719857</v>
      </c>
      <c r="N686" s="2">
        <f>Table1[[#This Row],[marketing_spend]]+Table1[[#This Row],[operating_expenses]]-Table1[[#This Row],[revenue]]</f>
        <v>-3605</v>
      </c>
      <c r="O686" s="2" t="str">
        <f>IF(Table1[[#This Row],[burn_rate]]&gt;0,100000/Table1[[#This Row],[burn_rate]],"0")</f>
        <v>0</v>
      </c>
      <c r="P686" s="2">
        <f>Table1[[#This Row],[LTV]]/Table1[[#This Row],[CAC]]</f>
        <v>47.133551987450751</v>
      </c>
    </row>
    <row r="687" spans="1:16" x14ac:dyDescent="0.3">
      <c r="A687" s="1">
        <v>57377</v>
      </c>
      <c r="B687" s="2">
        <v>20488</v>
      </c>
      <c r="C687" s="2">
        <v>6957</v>
      </c>
      <c r="D687" s="2">
        <v>16438</v>
      </c>
      <c r="E687" s="2">
        <v>88</v>
      </c>
      <c r="F687" s="2">
        <v>72079</v>
      </c>
      <c r="G687" s="3">
        <v>57377</v>
      </c>
      <c r="H687" s="2">
        <f>Table1[[#This Row],[marketing_spend]]/Table1[[#This Row],[new_customers]]</f>
        <v>79.056818181818187</v>
      </c>
      <c r="I687" s="2">
        <f>Table1[[#This Row],[revenue]]/Table1[[#This Row],[total_customers]]</f>
        <v>0.28424367707654102</v>
      </c>
      <c r="J687" s="2">
        <f>F686+Table1[[#This Row],[new_customers]]-Table1[[#This Row],[total_customers]]</f>
        <v>24</v>
      </c>
      <c r="K687" s="2">
        <f>Table1[[#This Row],[lost_customers]]/F686</f>
        <v>3.3326390335346802E-4</v>
      </c>
      <c r="L687" s="2">
        <f>1/Table1[[#This Row],[churn_rate]]</f>
        <v>3000.625</v>
      </c>
      <c r="M687" s="2">
        <f>Table1[[#This Row],[ARPU]]*Table1[[#This Row],[average_lifespan]]</f>
        <v>852.90868352779592</v>
      </c>
      <c r="N687" s="2">
        <f>Table1[[#This Row],[marketing_spend]]+Table1[[#This Row],[operating_expenses]]-Table1[[#This Row],[revenue]]</f>
        <v>2907</v>
      </c>
      <c r="O687" s="2">
        <f>IF(Table1[[#This Row],[burn_rate]]&gt;0,100000/Table1[[#This Row],[burn_rate]],"0")</f>
        <v>34.399724802201582</v>
      </c>
      <c r="P687" s="2">
        <f>Table1[[#This Row],[LTV]]/Table1[[#This Row],[CAC]]</f>
        <v>10.788553133598683</v>
      </c>
    </row>
    <row r="688" spans="1:16" x14ac:dyDescent="0.3">
      <c r="A688" s="1">
        <v>57405</v>
      </c>
      <c r="B688" s="2">
        <v>15240</v>
      </c>
      <c r="C688" s="2">
        <v>5432</v>
      </c>
      <c r="D688" s="2">
        <v>11711</v>
      </c>
      <c r="E688" s="2">
        <v>65</v>
      </c>
      <c r="F688" s="2">
        <v>72124</v>
      </c>
      <c r="G688" s="3">
        <v>57405</v>
      </c>
      <c r="H688" s="2">
        <f>Table1[[#This Row],[marketing_spend]]/Table1[[#This Row],[new_customers]]</f>
        <v>83.569230769230771</v>
      </c>
      <c r="I688" s="2">
        <f>Table1[[#This Row],[revenue]]/Table1[[#This Row],[total_customers]]</f>
        <v>0.2113027563640397</v>
      </c>
      <c r="J688" s="2">
        <f>F687+Table1[[#This Row],[new_customers]]-Table1[[#This Row],[total_customers]]</f>
        <v>20</v>
      </c>
      <c r="K688" s="2">
        <f>Table1[[#This Row],[lost_customers]]/F687</f>
        <v>2.7747332787635788E-4</v>
      </c>
      <c r="L688" s="2">
        <f>1/Table1[[#This Row],[churn_rate]]</f>
        <v>3603.9500000000003</v>
      </c>
      <c r="M688" s="2">
        <f>Table1[[#This Row],[ARPU]]*Table1[[#This Row],[average_lifespan]]</f>
        <v>761.52456879818089</v>
      </c>
      <c r="N688" s="2">
        <f>Table1[[#This Row],[marketing_spend]]+Table1[[#This Row],[operating_expenses]]-Table1[[#This Row],[revenue]]</f>
        <v>1903</v>
      </c>
      <c r="O688" s="2">
        <f>IF(Table1[[#This Row],[burn_rate]]&gt;0,100000/Table1[[#This Row],[burn_rate]],"0")</f>
        <v>52.548607461902257</v>
      </c>
      <c r="P688" s="2">
        <f>Table1[[#This Row],[LTV]]/Table1[[#This Row],[CAC]]</f>
        <v>9.112499442540825</v>
      </c>
    </row>
    <row r="689" spans="1:16" x14ac:dyDescent="0.3">
      <c r="A689" s="1">
        <v>57436</v>
      </c>
      <c r="B689" s="2">
        <v>20453</v>
      </c>
      <c r="C689" s="2">
        <v>3280</v>
      </c>
      <c r="D689" s="2">
        <v>16004</v>
      </c>
      <c r="E689" s="2">
        <v>71</v>
      </c>
      <c r="F689" s="2">
        <v>72179</v>
      </c>
      <c r="G689" s="3">
        <v>57436</v>
      </c>
      <c r="H689" s="2">
        <f>Table1[[#This Row],[marketing_spend]]/Table1[[#This Row],[new_customers]]</f>
        <v>46.197183098591552</v>
      </c>
      <c r="I689" s="2">
        <f>Table1[[#This Row],[revenue]]/Table1[[#This Row],[total_customers]]</f>
        <v>0.28336496764987046</v>
      </c>
      <c r="J689" s="2">
        <f>F688+Table1[[#This Row],[new_customers]]-Table1[[#This Row],[total_customers]]</f>
        <v>16</v>
      </c>
      <c r="K689" s="2">
        <f>Table1[[#This Row],[lost_customers]]/F688</f>
        <v>2.2184016416172149E-4</v>
      </c>
      <c r="L689" s="2">
        <f>1/Table1[[#This Row],[churn_rate]]</f>
        <v>4507.75</v>
      </c>
      <c r="M689" s="2">
        <f>Table1[[#This Row],[ARPU]]*Table1[[#This Row],[average_lifespan]]</f>
        <v>1277.3384329237035</v>
      </c>
      <c r="N689" s="2">
        <f>Table1[[#This Row],[marketing_spend]]+Table1[[#This Row],[operating_expenses]]-Table1[[#This Row],[revenue]]</f>
        <v>-1169</v>
      </c>
      <c r="O689" s="2" t="str">
        <f>IF(Table1[[#This Row],[burn_rate]]&gt;0,100000/Table1[[#This Row],[burn_rate]],"0")</f>
        <v>0</v>
      </c>
      <c r="P689" s="2">
        <f>Table1[[#This Row],[LTV]]/Table1[[#This Row],[CAC]]</f>
        <v>27.649703883409433</v>
      </c>
    </row>
    <row r="690" spans="1:16" x14ac:dyDescent="0.3">
      <c r="A690" s="1">
        <v>57466</v>
      </c>
      <c r="B690" s="2">
        <v>20478</v>
      </c>
      <c r="C690" s="2">
        <v>4360</v>
      </c>
      <c r="D690" s="2">
        <v>17752</v>
      </c>
      <c r="E690" s="2">
        <v>103</v>
      </c>
      <c r="F690" s="2">
        <v>72266</v>
      </c>
      <c r="G690" s="3">
        <v>57466</v>
      </c>
      <c r="H690" s="2">
        <f>Table1[[#This Row],[marketing_spend]]/Table1[[#This Row],[new_customers]]</f>
        <v>42.33009708737864</v>
      </c>
      <c r="I690" s="2">
        <f>Table1[[#This Row],[revenue]]/Table1[[#This Row],[total_customers]]</f>
        <v>0.28336977278388176</v>
      </c>
      <c r="J690" s="2">
        <f>F689+Table1[[#This Row],[new_customers]]-Table1[[#This Row],[total_customers]]</f>
        <v>16</v>
      </c>
      <c r="K690" s="2">
        <f>Table1[[#This Row],[lost_customers]]/F689</f>
        <v>2.2167112317987225E-4</v>
      </c>
      <c r="L690" s="2">
        <f>1/Table1[[#This Row],[churn_rate]]</f>
        <v>4511.1875</v>
      </c>
      <c r="M690" s="2">
        <f>Table1[[#This Row],[ARPU]]*Table1[[#This Row],[average_lifespan]]</f>
        <v>1278.3341768604876</v>
      </c>
      <c r="N690" s="2">
        <f>Table1[[#This Row],[marketing_spend]]+Table1[[#This Row],[operating_expenses]]-Table1[[#This Row],[revenue]]</f>
        <v>1634</v>
      </c>
      <c r="O690" s="2">
        <f>IF(Table1[[#This Row],[burn_rate]]&gt;0,100000/Table1[[#This Row],[burn_rate]],"0")</f>
        <v>61.199510403916769</v>
      </c>
      <c r="P690" s="2">
        <f>Table1[[#This Row],[LTV]]/Table1[[#This Row],[CAC]]</f>
        <v>30.199178948768399</v>
      </c>
    </row>
    <row r="691" spans="1:16" x14ac:dyDescent="0.3">
      <c r="A691" s="1">
        <v>57497</v>
      </c>
      <c r="B691" s="2">
        <v>22394</v>
      </c>
      <c r="C691" s="2">
        <v>2575</v>
      </c>
      <c r="D691" s="2">
        <v>14274</v>
      </c>
      <c r="E691" s="2">
        <v>198</v>
      </c>
      <c r="F691" s="2">
        <v>72444</v>
      </c>
      <c r="G691" s="3">
        <v>57497</v>
      </c>
      <c r="H691" s="2">
        <f>Table1[[#This Row],[marketing_spend]]/Table1[[#This Row],[new_customers]]</f>
        <v>13.005050505050505</v>
      </c>
      <c r="I691" s="2">
        <f>Table1[[#This Row],[revenue]]/Table1[[#This Row],[total_customers]]</f>
        <v>0.30912152835293466</v>
      </c>
      <c r="J691" s="2">
        <f>F690+Table1[[#This Row],[new_customers]]-Table1[[#This Row],[total_customers]]</f>
        <v>20</v>
      </c>
      <c r="K691" s="2">
        <f>Table1[[#This Row],[lost_customers]]/F690</f>
        <v>2.7675532062103894E-4</v>
      </c>
      <c r="L691" s="2">
        <f>1/Table1[[#This Row],[churn_rate]]</f>
        <v>3613.2999999999997</v>
      </c>
      <c r="M691" s="2">
        <f>Table1[[#This Row],[ARPU]]*Table1[[#This Row],[average_lifespan]]</f>
        <v>1116.9488183976587</v>
      </c>
      <c r="N691" s="2">
        <f>Table1[[#This Row],[marketing_spend]]+Table1[[#This Row],[operating_expenses]]-Table1[[#This Row],[revenue]]</f>
        <v>-5545</v>
      </c>
      <c r="O691" s="2" t="str">
        <f>IF(Table1[[#This Row],[burn_rate]]&gt;0,100000/Table1[[#This Row],[burn_rate]],"0")</f>
        <v>0</v>
      </c>
      <c r="P691" s="2">
        <f>Table1[[#This Row],[LTV]]/Table1[[#This Row],[CAC]]</f>
        <v>85.885773220480161</v>
      </c>
    </row>
    <row r="692" spans="1:16" x14ac:dyDescent="0.3">
      <c r="A692" s="1">
        <v>57527</v>
      </c>
      <c r="B692" s="2">
        <v>29262</v>
      </c>
      <c r="C692" s="2">
        <v>3307</v>
      </c>
      <c r="D692" s="2">
        <v>18592</v>
      </c>
      <c r="E692" s="2">
        <v>65</v>
      </c>
      <c r="F692" s="2">
        <v>72490</v>
      </c>
      <c r="G692" s="3">
        <v>57527</v>
      </c>
      <c r="H692" s="2">
        <f>Table1[[#This Row],[marketing_spend]]/Table1[[#This Row],[new_customers]]</f>
        <v>50.876923076923077</v>
      </c>
      <c r="I692" s="2">
        <f>Table1[[#This Row],[revenue]]/Table1[[#This Row],[total_customers]]</f>
        <v>0.40366947165126227</v>
      </c>
      <c r="J692" s="2">
        <f>F691+Table1[[#This Row],[new_customers]]-Table1[[#This Row],[total_customers]]</f>
        <v>19</v>
      </c>
      <c r="K692" s="2">
        <f>Table1[[#This Row],[lost_customers]]/F691</f>
        <v>2.6227154767820662E-4</v>
      </c>
      <c r="L692" s="2">
        <f>1/Table1[[#This Row],[churn_rate]]</f>
        <v>3812.8421052631579</v>
      </c>
      <c r="M692" s="2">
        <f>Table1[[#This Row],[ARPU]]*Table1[[#This Row],[average_lifespan]]</f>
        <v>1539.1279581212655</v>
      </c>
      <c r="N692" s="2">
        <f>Table1[[#This Row],[marketing_spend]]+Table1[[#This Row],[operating_expenses]]-Table1[[#This Row],[revenue]]</f>
        <v>-7363</v>
      </c>
      <c r="O692" s="2" t="str">
        <f>IF(Table1[[#This Row],[burn_rate]]&gt;0,100000/Table1[[#This Row],[burn_rate]],"0")</f>
        <v>0</v>
      </c>
      <c r="P692" s="2">
        <f>Table1[[#This Row],[LTV]]/Table1[[#This Row],[CAC]]</f>
        <v>30.251985871751515</v>
      </c>
    </row>
    <row r="693" spans="1:16" x14ac:dyDescent="0.3">
      <c r="A693" s="1">
        <v>57558</v>
      </c>
      <c r="B693" s="2">
        <v>14432</v>
      </c>
      <c r="C693" s="2">
        <v>5192</v>
      </c>
      <c r="D693" s="2">
        <v>18435</v>
      </c>
      <c r="E693" s="2">
        <v>108</v>
      </c>
      <c r="F693" s="2">
        <v>72572</v>
      </c>
      <c r="G693" s="3">
        <v>57558</v>
      </c>
      <c r="H693" s="2">
        <f>Table1[[#This Row],[marketing_spend]]/Table1[[#This Row],[new_customers]]</f>
        <v>48.074074074074076</v>
      </c>
      <c r="I693" s="2">
        <f>Table1[[#This Row],[revenue]]/Table1[[#This Row],[total_customers]]</f>
        <v>0.19886457586948134</v>
      </c>
      <c r="J693" s="2">
        <f>F692+Table1[[#This Row],[new_customers]]-Table1[[#This Row],[total_customers]]</f>
        <v>26</v>
      </c>
      <c r="K693" s="2">
        <f>Table1[[#This Row],[lost_customers]]/F692</f>
        <v>3.5867016140157261E-4</v>
      </c>
      <c r="L693" s="2">
        <f>1/Table1[[#This Row],[churn_rate]]</f>
        <v>2788.0769230769233</v>
      </c>
      <c r="M693" s="2">
        <f>Table1[[#This Row],[ARPU]]*Table1[[#This Row],[average_lifespan]]</f>
        <v>554.44973479918087</v>
      </c>
      <c r="N693" s="2">
        <f>Table1[[#This Row],[marketing_spend]]+Table1[[#This Row],[operating_expenses]]-Table1[[#This Row],[revenue]]</f>
        <v>9195</v>
      </c>
      <c r="O693" s="2">
        <f>IF(Table1[[#This Row],[burn_rate]]&gt;0,100000/Table1[[#This Row],[burn_rate]],"0")</f>
        <v>10.87547580206634</v>
      </c>
      <c r="P693" s="2">
        <f>Table1[[#This Row],[LTV]]/Table1[[#This Row],[CAC]]</f>
        <v>11.533237934959848</v>
      </c>
    </row>
    <row r="694" spans="1:16" x14ac:dyDescent="0.3">
      <c r="A694" s="1">
        <v>57589</v>
      </c>
      <c r="B694" s="2">
        <v>23568</v>
      </c>
      <c r="C694" s="2">
        <v>5178</v>
      </c>
      <c r="D694" s="2">
        <v>11864</v>
      </c>
      <c r="E694" s="2">
        <v>80</v>
      </c>
      <c r="F694" s="2">
        <v>72630</v>
      </c>
      <c r="G694" s="3">
        <v>57589</v>
      </c>
      <c r="H694" s="2">
        <f>Table1[[#This Row],[marketing_spend]]/Table1[[#This Row],[new_customers]]</f>
        <v>64.724999999999994</v>
      </c>
      <c r="I694" s="2">
        <f>Table1[[#This Row],[revenue]]/Table1[[#This Row],[total_customers]]</f>
        <v>0.3244940107393639</v>
      </c>
      <c r="J694" s="2">
        <f>F693+Table1[[#This Row],[new_customers]]-Table1[[#This Row],[total_customers]]</f>
        <v>22</v>
      </c>
      <c r="K694" s="2">
        <f>Table1[[#This Row],[lost_customers]]/F693</f>
        <v>3.0314721931323373E-4</v>
      </c>
      <c r="L694" s="2">
        <f>1/Table1[[#This Row],[churn_rate]]</f>
        <v>3298.727272727273</v>
      </c>
      <c r="M694" s="2">
        <f>Table1[[#This Row],[ARPU]]*Table1[[#This Row],[average_lifespan]]</f>
        <v>1070.4172430625963</v>
      </c>
      <c r="N694" s="2">
        <f>Table1[[#This Row],[marketing_spend]]+Table1[[#This Row],[operating_expenses]]-Table1[[#This Row],[revenue]]</f>
        <v>-6526</v>
      </c>
      <c r="O694" s="2" t="str">
        <f>IF(Table1[[#This Row],[burn_rate]]&gt;0,100000/Table1[[#This Row],[burn_rate]],"0")</f>
        <v>0</v>
      </c>
      <c r="P694" s="2">
        <f>Table1[[#This Row],[LTV]]/Table1[[#This Row],[CAC]]</f>
        <v>16.537925732909947</v>
      </c>
    </row>
    <row r="695" spans="1:16" x14ac:dyDescent="0.3">
      <c r="A695" s="1">
        <v>57619</v>
      </c>
      <c r="B695" s="2">
        <v>24178</v>
      </c>
      <c r="C695" s="2">
        <v>4734</v>
      </c>
      <c r="D695" s="2">
        <v>18131</v>
      </c>
      <c r="E695" s="2">
        <v>81</v>
      </c>
      <c r="F695" s="2">
        <v>72699</v>
      </c>
      <c r="G695" s="3">
        <v>57619</v>
      </c>
      <c r="H695" s="2">
        <f>Table1[[#This Row],[marketing_spend]]/Table1[[#This Row],[new_customers]]</f>
        <v>58.444444444444443</v>
      </c>
      <c r="I695" s="2">
        <f>Table1[[#This Row],[revenue]]/Table1[[#This Row],[total_customers]]</f>
        <v>0.33257678922681194</v>
      </c>
      <c r="J695" s="2">
        <f>F694+Table1[[#This Row],[new_customers]]-Table1[[#This Row],[total_customers]]</f>
        <v>12</v>
      </c>
      <c r="K695" s="2">
        <f>Table1[[#This Row],[lost_customers]]/F694</f>
        <v>1.6522098306484924E-4</v>
      </c>
      <c r="L695" s="2">
        <f>1/Table1[[#This Row],[churn_rate]]</f>
        <v>6052.5</v>
      </c>
      <c r="M695" s="2">
        <f>Table1[[#This Row],[ARPU]]*Table1[[#This Row],[average_lifespan]]</f>
        <v>2012.9210167952792</v>
      </c>
      <c r="N695" s="2">
        <f>Table1[[#This Row],[marketing_spend]]+Table1[[#This Row],[operating_expenses]]-Table1[[#This Row],[revenue]]</f>
        <v>-1313</v>
      </c>
      <c r="O695" s="2" t="str">
        <f>IF(Table1[[#This Row],[burn_rate]]&gt;0,100000/Table1[[#This Row],[burn_rate]],"0")</f>
        <v>0</v>
      </c>
      <c r="P695" s="2">
        <f>Table1[[#This Row],[LTV]]/Table1[[#This Row],[CAC]]</f>
        <v>34.44161435581276</v>
      </c>
    </row>
    <row r="696" spans="1:16" x14ac:dyDescent="0.3">
      <c r="A696" s="1">
        <v>57650</v>
      </c>
      <c r="B696" s="2">
        <v>27660</v>
      </c>
      <c r="C696" s="2">
        <v>4212</v>
      </c>
      <c r="D696" s="2">
        <v>15833</v>
      </c>
      <c r="E696" s="2">
        <v>58</v>
      </c>
      <c r="F696" s="2">
        <v>72740</v>
      </c>
      <c r="G696" s="3">
        <v>57650</v>
      </c>
      <c r="H696" s="2">
        <f>Table1[[#This Row],[marketing_spend]]/Table1[[#This Row],[new_customers]]</f>
        <v>72.620689655172413</v>
      </c>
      <c r="I696" s="2">
        <f>Table1[[#This Row],[revenue]]/Table1[[#This Row],[total_customers]]</f>
        <v>0.3802584547704152</v>
      </c>
      <c r="J696" s="2">
        <f>F695+Table1[[#This Row],[new_customers]]-Table1[[#This Row],[total_customers]]</f>
        <v>17</v>
      </c>
      <c r="K696" s="2">
        <f>Table1[[#This Row],[lost_customers]]/F695</f>
        <v>2.3384090565207224E-4</v>
      </c>
      <c r="L696" s="2">
        <f>1/Table1[[#This Row],[churn_rate]]</f>
        <v>4276.411764705882</v>
      </c>
      <c r="M696" s="2">
        <f>Table1[[#This Row],[ARPU]]*Table1[[#This Row],[average_lifespan]]</f>
        <v>1626.1417296090831</v>
      </c>
      <c r="N696" s="2">
        <f>Table1[[#This Row],[marketing_spend]]+Table1[[#This Row],[operating_expenses]]-Table1[[#This Row],[revenue]]</f>
        <v>-7615</v>
      </c>
      <c r="O696" s="2" t="str">
        <f>IF(Table1[[#This Row],[burn_rate]]&gt;0,100000/Table1[[#This Row],[burn_rate]],"0")</f>
        <v>0</v>
      </c>
      <c r="P696" s="2">
        <f>Table1[[#This Row],[LTV]]/Table1[[#This Row],[CAC]]</f>
        <v>22.39226503260371</v>
      </c>
    </row>
    <row r="697" spans="1:16" x14ac:dyDescent="0.3">
      <c r="A697" s="1">
        <v>57680</v>
      </c>
      <c r="B697" s="2">
        <v>10302</v>
      </c>
      <c r="C697" s="2">
        <v>4352</v>
      </c>
      <c r="D697" s="2">
        <v>19261</v>
      </c>
      <c r="E697" s="2">
        <v>188</v>
      </c>
      <c r="F697" s="2">
        <v>72915</v>
      </c>
      <c r="G697" s="3">
        <v>57680</v>
      </c>
      <c r="H697" s="2">
        <f>Table1[[#This Row],[marketing_spend]]/Table1[[#This Row],[new_customers]]</f>
        <v>23.148936170212767</v>
      </c>
      <c r="I697" s="2">
        <f>Table1[[#This Row],[revenue]]/Table1[[#This Row],[total_customers]]</f>
        <v>0.14128780086401974</v>
      </c>
      <c r="J697" s="2">
        <f>F696+Table1[[#This Row],[new_customers]]-Table1[[#This Row],[total_customers]]</f>
        <v>13</v>
      </c>
      <c r="K697" s="2">
        <f>Table1[[#This Row],[lost_customers]]/F696</f>
        <v>1.7871872422326092E-4</v>
      </c>
      <c r="L697" s="2">
        <f>1/Table1[[#This Row],[churn_rate]]</f>
        <v>5595.3846153846162</v>
      </c>
      <c r="M697" s="2">
        <f>Table1[[#This Row],[ARPU]]*Table1[[#This Row],[average_lifespan]]</f>
        <v>790.5595872960613</v>
      </c>
      <c r="N697" s="2">
        <f>Table1[[#This Row],[marketing_spend]]+Table1[[#This Row],[operating_expenses]]-Table1[[#This Row],[revenue]]</f>
        <v>13311</v>
      </c>
      <c r="O697" s="2">
        <f>IF(Table1[[#This Row],[burn_rate]]&gt;0,100000/Table1[[#This Row],[burn_rate]],"0")</f>
        <v>7.5125835774922995</v>
      </c>
      <c r="P697" s="2">
        <f>Table1[[#This Row],[LTV]]/Table1[[#This Row],[CAC]]</f>
        <v>34.15101158356147</v>
      </c>
    </row>
    <row r="698" spans="1:16" x14ac:dyDescent="0.3">
      <c r="A698" s="1">
        <v>57711</v>
      </c>
      <c r="B698" s="2">
        <v>27022</v>
      </c>
      <c r="C698" s="2">
        <v>5568</v>
      </c>
      <c r="D698" s="2">
        <v>14788</v>
      </c>
      <c r="E698" s="2">
        <v>59</v>
      </c>
      <c r="F698" s="2">
        <v>72957</v>
      </c>
      <c r="G698" s="3">
        <v>57711</v>
      </c>
      <c r="H698" s="2">
        <f>Table1[[#This Row],[marketing_spend]]/Table1[[#This Row],[new_customers]]</f>
        <v>94.372881355932208</v>
      </c>
      <c r="I698" s="2">
        <f>Table1[[#This Row],[revenue]]/Table1[[#This Row],[total_customers]]</f>
        <v>0.37038255410721382</v>
      </c>
      <c r="J698" s="2">
        <f>F697+Table1[[#This Row],[new_customers]]-Table1[[#This Row],[total_customers]]</f>
        <v>17</v>
      </c>
      <c r="K698" s="2">
        <f>Table1[[#This Row],[lost_customers]]/F697</f>
        <v>2.3314818624425702E-4</v>
      </c>
      <c r="L698" s="2">
        <f>1/Table1[[#This Row],[churn_rate]]</f>
        <v>4289.1176470588234</v>
      </c>
      <c r="M698" s="2">
        <f>Table1[[#This Row],[ARPU]]*Table1[[#This Row],[average_lifespan]]</f>
        <v>1588.6143489839703</v>
      </c>
      <c r="N698" s="2">
        <f>Table1[[#This Row],[marketing_spend]]+Table1[[#This Row],[operating_expenses]]-Table1[[#This Row],[revenue]]</f>
        <v>-6666</v>
      </c>
      <c r="O698" s="2" t="str">
        <f>IF(Table1[[#This Row],[burn_rate]]&gt;0,100000/Table1[[#This Row],[burn_rate]],"0")</f>
        <v>0</v>
      </c>
      <c r="P698" s="2">
        <f>Table1[[#This Row],[LTV]]/Table1[[#This Row],[CAC]]</f>
        <v>16.833377620340201</v>
      </c>
    </row>
    <row r="699" spans="1:16" x14ac:dyDescent="0.3">
      <c r="A699" s="1">
        <v>57742</v>
      </c>
      <c r="B699" s="2">
        <v>10055</v>
      </c>
      <c r="C699" s="2">
        <v>3655</v>
      </c>
      <c r="D699" s="2">
        <v>8226</v>
      </c>
      <c r="E699" s="2">
        <v>66</v>
      </c>
      <c r="F699" s="2">
        <v>73005</v>
      </c>
      <c r="G699" s="3">
        <v>57742</v>
      </c>
      <c r="H699" s="2">
        <f>Table1[[#This Row],[marketing_spend]]/Table1[[#This Row],[new_customers]]</f>
        <v>55.378787878787875</v>
      </c>
      <c r="I699" s="2">
        <f>Table1[[#This Row],[revenue]]/Table1[[#This Row],[total_customers]]</f>
        <v>0.13773029244572291</v>
      </c>
      <c r="J699" s="2">
        <f>F698+Table1[[#This Row],[new_customers]]-Table1[[#This Row],[total_customers]]</f>
        <v>18</v>
      </c>
      <c r="K699" s="2">
        <f>Table1[[#This Row],[lost_customers]]/F698</f>
        <v>2.4672067108022532E-4</v>
      </c>
      <c r="L699" s="2">
        <f>1/Table1[[#This Row],[churn_rate]]</f>
        <v>4053.166666666667</v>
      </c>
      <c r="M699" s="2">
        <f>Table1[[#This Row],[ARPU]]*Table1[[#This Row],[average_lifespan]]</f>
        <v>558.24383033125594</v>
      </c>
      <c r="N699" s="2">
        <f>Table1[[#This Row],[marketing_spend]]+Table1[[#This Row],[operating_expenses]]-Table1[[#This Row],[revenue]]</f>
        <v>1826</v>
      </c>
      <c r="O699" s="2">
        <f>IF(Table1[[#This Row],[burn_rate]]&gt;0,100000/Table1[[#This Row],[burn_rate]],"0")</f>
        <v>54.7645125958379</v>
      </c>
      <c r="P699" s="2">
        <f>Table1[[#This Row],[LTV]]/Table1[[#This Row],[CAC]]</f>
        <v>10.080463146884513</v>
      </c>
    </row>
    <row r="700" spans="1:16" x14ac:dyDescent="0.3">
      <c r="A700" s="1">
        <v>57770</v>
      </c>
      <c r="B700" s="2">
        <v>23013</v>
      </c>
      <c r="C700" s="2">
        <v>3579</v>
      </c>
      <c r="D700" s="2">
        <v>19739</v>
      </c>
      <c r="E700" s="2">
        <v>117</v>
      </c>
      <c r="F700" s="2">
        <v>73109</v>
      </c>
      <c r="G700" s="3">
        <v>57770</v>
      </c>
      <c r="H700" s="2">
        <f>Table1[[#This Row],[marketing_spend]]/Table1[[#This Row],[new_customers]]</f>
        <v>30.589743589743591</v>
      </c>
      <c r="I700" s="2">
        <f>Table1[[#This Row],[revenue]]/Table1[[#This Row],[total_customers]]</f>
        <v>0.31477656649660096</v>
      </c>
      <c r="J700" s="2">
        <f>F699+Table1[[#This Row],[new_customers]]-Table1[[#This Row],[total_customers]]</f>
        <v>13</v>
      </c>
      <c r="K700" s="2">
        <f>Table1[[#This Row],[lost_customers]]/F699</f>
        <v>1.7806999520580781E-4</v>
      </c>
      <c r="L700" s="2">
        <f>1/Table1[[#This Row],[churn_rate]]</f>
        <v>5615.7692307692314</v>
      </c>
      <c r="M700" s="2">
        <f>Table1[[#This Row],[ARPU]]*Table1[[#This Row],[average_lifespan]]</f>
        <v>1767.7125566987966</v>
      </c>
      <c r="N700" s="2">
        <f>Table1[[#This Row],[marketing_spend]]+Table1[[#This Row],[operating_expenses]]-Table1[[#This Row],[revenue]]</f>
        <v>305</v>
      </c>
      <c r="O700" s="2">
        <f>IF(Table1[[#This Row],[burn_rate]]&gt;0,100000/Table1[[#This Row],[burn_rate]],"0")</f>
        <v>327.86885245901641</v>
      </c>
      <c r="P700" s="2">
        <f>Table1[[#This Row],[LTV]]/Table1[[#This Row],[CAC]]</f>
        <v>57.787753320413294</v>
      </c>
    </row>
    <row r="701" spans="1:16" x14ac:dyDescent="0.3">
      <c r="A701" s="1">
        <v>57801</v>
      </c>
      <c r="B701" s="2">
        <v>18717</v>
      </c>
      <c r="C701" s="2">
        <v>4203</v>
      </c>
      <c r="D701" s="2">
        <v>8264</v>
      </c>
      <c r="E701" s="2">
        <v>97</v>
      </c>
      <c r="F701" s="2">
        <v>73194</v>
      </c>
      <c r="G701" s="3">
        <v>57801</v>
      </c>
      <c r="H701" s="2">
        <f>Table1[[#This Row],[marketing_spend]]/Table1[[#This Row],[new_customers]]</f>
        <v>43.329896907216494</v>
      </c>
      <c r="I701" s="2">
        <f>Table1[[#This Row],[revenue]]/Table1[[#This Row],[total_customers]]</f>
        <v>0.25571768177719484</v>
      </c>
      <c r="J701" s="2">
        <f>F700+Table1[[#This Row],[new_customers]]-Table1[[#This Row],[total_customers]]</f>
        <v>12</v>
      </c>
      <c r="K701" s="2">
        <f>Table1[[#This Row],[lost_customers]]/F700</f>
        <v>1.6413847816274329E-4</v>
      </c>
      <c r="L701" s="2">
        <f>1/Table1[[#This Row],[churn_rate]]</f>
        <v>6092.416666666667</v>
      </c>
      <c r="M701" s="2">
        <f>Table1[[#This Row],[ARPU]]*Table1[[#This Row],[average_lifespan]]</f>
        <v>1557.9386664207448</v>
      </c>
      <c r="N701" s="2">
        <f>Table1[[#This Row],[marketing_spend]]+Table1[[#This Row],[operating_expenses]]-Table1[[#This Row],[revenue]]</f>
        <v>-6250</v>
      </c>
      <c r="O701" s="2" t="str">
        <f>IF(Table1[[#This Row],[burn_rate]]&gt;0,100000/Table1[[#This Row],[burn_rate]],"0")</f>
        <v>0</v>
      </c>
      <c r="P701" s="2">
        <f>Table1[[#This Row],[LTV]]/Table1[[#This Row],[CAC]]</f>
        <v>35.955282094411672</v>
      </c>
    </row>
    <row r="702" spans="1:16" x14ac:dyDescent="0.3">
      <c r="A702" s="1">
        <v>57831</v>
      </c>
      <c r="B702" s="2">
        <v>18150</v>
      </c>
      <c r="C702" s="2">
        <v>3390</v>
      </c>
      <c r="D702" s="2">
        <v>17587</v>
      </c>
      <c r="E702" s="2">
        <v>160</v>
      </c>
      <c r="F702" s="2">
        <v>73338</v>
      </c>
      <c r="G702" s="3">
        <v>57831</v>
      </c>
      <c r="H702" s="2">
        <f>Table1[[#This Row],[marketing_spend]]/Table1[[#This Row],[new_customers]]</f>
        <v>21.1875</v>
      </c>
      <c r="I702" s="2">
        <f>Table1[[#This Row],[revenue]]/Table1[[#This Row],[total_customers]]</f>
        <v>0.24748425100220894</v>
      </c>
      <c r="J702" s="2">
        <f>F701+Table1[[#This Row],[new_customers]]-Table1[[#This Row],[total_customers]]</f>
        <v>16</v>
      </c>
      <c r="K702" s="2">
        <f>Table1[[#This Row],[lost_customers]]/F701</f>
        <v>2.1859715277208514E-4</v>
      </c>
      <c r="L702" s="2">
        <f>1/Table1[[#This Row],[churn_rate]]</f>
        <v>4574.625</v>
      </c>
      <c r="M702" s="2">
        <f>Table1[[#This Row],[ARPU]]*Table1[[#This Row],[average_lifespan]]</f>
        <v>1132.1476417409801</v>
      </c>
      <c r="N702" s="2">
        <f>Table1[[#This Row],[marketing_spend]]+Table1[[#This Row],[operating_expenses]]-Table1[[#This Row],[revenue]]</f>
        <v>2827</v>
      </c>
      <c r="O702" s="2">
        <f>IF(Table1[[#This Row],[burn_rate]]&gt;0,100000/Table1[[#This Row],[burn_rate]],"0")</f>
        <v>35.373187124159884</v>
      </c>
      <c r="P702" s="2">
        <f>Table1[[#This Row],[LTV]]/Table1[[#This Row],[CAC]]</f>
        <v>53.434696955326494</v>
      </c>
    </row>
    <row r="703" spans="1:16" x14ac:dyDescent="0.3">
      <c r="A703" s="1">
        <v>57862</v>
      </c>
      <c r="B703" s="2">
        <v>12125</v>
      </c>
      <c r="C703" s="2">
        <v>3742</v>
      </c>
      <c r="D703" s="2">
        <v>19749</v>
      </c>
      <c r="E703" s="2">
        <v>172</v>
      </c>
      <c r="F703" s="2">
        <v>73481</v>
      </c>
      <c r="G703" s="3">
        <v>57862</v>
      </c>
      <c r="H703" s="2">
        <f>Table1[[#This Row],[marketing_spend]]/Table1[[#This Row],[new_customers]]</f>
        <v>21.755813953488371</v>
      </c>
      <c r="I703" s="2">
        <f>Table1[[#This Row],[revenue]]/Table1[[#This Row],[total_customers]]</f>
        <v>0.16500864168968848</v>
      </c>
      <c r="J703" s="2">
        <f>F702+Table1[[#This Row],[new_customers]]-Table1[[#This Row],[total_customers]]</f>
        <v>29</v>
      </c>
      <c r="K703" s="2">
        <f>Table1[[#This Row],[lost_customers]]/F702</f>
        <v>3.9542938176661483E-4</v>
      </c>
      <c r="L703" s="2">
        <f>1/Table1[[#This Row],[churn_rate]]</f>
        <v>2528.8965517241381</v>
      </c>
      <c r="M703" s="2">
        <f>Table1[[#This Row],[ARPU]]*Table1[[#This Row],[average_lifespan]]</f>
        <v>417.28978497373708</v>
      </c>
      <c r="N703" s="2">
        <f>Table1[[#This Row],[marketing_spend]]+Table1[[#This Row],[operating_expenses]]-Table1[[#This Row],[revenue]]</f>
        <v>11366</v>
      </c>
      <c r="O703" s="2">
        <f>IF(Table1[[#This Row],[burn_rate]]&gt;0,100000/Table1[[#This Row],[burn_rate]],"0")</f>
        <v>8.7981699806440261</v>
      </c>
      <c r="P703" s="2">
        <f>Table1[[#This Row],[LTV]]/Table1[[#This Row],[CAC]]</f>
        <v>19.180610105687542</v>
      </c>
    </row>
    <row r="704" spans="1:16" x14ac:dyDescent="0.3">
      <c r="A704" s="1">
        <v>57892</v>
      </c>
      <c r="B704" s="2">
        <v>21479</v>
      </c>
      <c r="C704" s="2">
        <v>3925</v>
      </c>
      <c r="D704" s="2">
        <v>8645</v>
      </c>
      <c r="E704" s="2">
        <v>198</v>
      </c>
      <c r="F704" s="2">
        <v>73651</v>
      </c>
      <c r="G704" s="3">
        <v>57892</v>
      </c>
      <c r="H704" s="2">
        <f>Table1[[#This Row],[marketing_spend]]/Table1[[#This Row],[new_customers]]</f>
        <v>19.823232323232322</v>
      </c>
      <c r="I704" s="2">
        <f>Table1[[#This Row],[revenue]]/Table1[[#This Row],[total_customers]]</f>
        <v>0.29163215706507717</v>
      </c>
      <c r="J704" s="2">
        <f>F703+Table1[[#This Row],[new_customers]]-Table1[[#This Row],[total_customers]]</f>
        <v>28</v>
      </c>
      <c r="K704" s="2">
        <f>Table1[[#This Row],[lost_customers]]/F703</f>
        <v>3.8105088390196103E-4</v>
      </c>
      <c r="L704" s="2">
        <f>1/Table1[[#This Row],[churn_rate]]</f>
        <v>2624.3214285714289</v>
      </c>
      <c r="M704" s="2">
        <f>Table1[[#This Row],[ARPU]]*Table1[[#This Row],[average_lifespan]]</f>
        <v>765.33651904639066</v>
      </c>
      <c r="N704" s="2">
        <f>Table1[[#This Row],[marketing_spend]]+Table1[[#This Row],[operating_expenses]]-Table1[[#This Row],[revenue]]</f>
        <v>-8909</v>
      </c>
      <c r="O704" s="2" t="str">
        <f>IF(Table1[[#This Row],[burn_rate]]&gt;0,100000/Table1[[#This Row],[burn_rate]],"0")</f>
        <v>0</v>
      </c>
      <c r="P704" s="2">
        <f>Table1[[#This Row],[LTV]]/Table1[[#This Row],[CAC]]</f>
        <v>38.60805879520646</v>
      </c>
    </row>
    <row r="705" spans="1:16" x14ac:dyDescent="0.3">
      <c r="A705" s="1">
        <v>57923</v>
      </c>
      <c r="B705" s="2">
        <v>25745</v>
      </c>
      <c r="C705" s="2">
        <v>2619</v>
      </c>
      <c r="D705" s="2">
        <v>15544</v>
      </c>
      <c r="E705" s="2">
        <v>150</v>
      </c>
      <c r="F705" s="2">
        <v>73776</v>
      </c>
      <c r="G705" s="3">
        <v>57923</v>
      </c>
      <c r="H705" s="2">
        <f>Table1[[#This Row],[marketing_spend]]/Table1[[#This Row],[new_customers]]</f>
        <v>17.46</v>
      </c>
      <c r="I705" s="2">
        <f>Table1[[#This Row],[revenue]]/Table1[[#This Row],[total_customers]]</f>
        <v>0.34896172196920405</v>
      </c>
      <c r="J705" s="2">
        <f>F704+Table1[[#This Row],[new_customers]]-Table1[[#This Row],[total_customers]]</f>
        <v>25</v>
      </c>
      <c r="K705" s="2">
        <f>Table1[[#This Row],[lost_customers]]/F704</f>
        <v>3.39438704158803E-4</v>
      </c>
      <c r="L705" s="2">
        <f>1/Table1[[#This Row],[churn_rate]]</f>
        <v>2946.04</v>
      </c>
      <c r="M705" s="2">
        <f>Table1[[#This Row],[ARPU]]*Table1[[#This Row],[average_lifespan]]</f>
        <v>1028.0551913901538</v>
      </c>
      <c r="N705" s="2">
        <f>Table1[[#This Row],[marketing_spend]]+Table1[[#This Row],[operating_expenses]]-Table1[[#This Row],[revenue]]</f>
        <v>-7582</v>
      </c>
      <c r="O705" s="2" t="str">
        <f>IF(Table1[[#This Row],[burn_rate]]&gt;0,100000/Table1[[#This Row],[burn_rate]],"0")</f>
        <v>0</v>
      </c>
      <c r="P705" s="2">
        <f>Table1[[#This Row],[LTV]]/Table1[[#This Row],[CAC]]</f>
        <v>58.880595154075245</v>
      </c>
    </row>
    <row r="706" spans="1:16" x14ac:dyDescent="0.3">
      <c r="A706" s="1">
        <v>57954</v>
      </c>
      <c r="B706" s="2">
        <v>26748</v>
      </c>
      <c r="C706" s="2">
        <v>3274</v>
      </c>
      <c r="D706" s="2">
        <v>13569</v>
      </c>
      <c r="E706" s="2">
        <v>151</v>
      </c>
      <c r="F706" s="2">
        <v>73901</v>
      </c>
      <c r="G706" s="3">
        <v>57954</v>
      </c>
      <c r="H706" s="2">
        <f>Table1[[#This Row],[marketing_spend]]/Table1[[#This Row],[new_customers]]</f>
        <v>21.682119205298012</v>
      </c>
      <c r="I706" s="2">
        <f>Table1[[#This Row],[revenue]]/Table1[[#This Row],[total_customers]]</f>
        <v>0.36194368141161826</v>
      </c>
      <c r="J706" s="2">
        <f>F705+Table1[[#This Row],[new_customers]]-Table1[[#This Row],[total_customers]]</f>
        <v>26</v>
      </c>
      <c r="K706" s="2">
        <f>Table1[[#This Row],[lost_customers]]/F705</f>
        <v>3.5241813055736284E-4</v>
      </c>
      <c r="L706" s="2">
        <f>1/Table1[[#This Row],[churn_rate]]</f>
        <v>2837.5384615384614</v>
      </c>
      <c r="M706" s="2">
        <f>Table1[[#This Row],[ARPU]]*Table1[[#This Row],[average_lifespan]]</f>
        <v>1027.0291169162904</v>
      </c>
      <c r="N706" s="2">
        <f>Table1[[#This Row],[marketing_spend]]+Table1[[#This Row],[operating_expenses]]-Table1[[#This Row],[revenue]]</f>
        <v>-9905</v>
      </c>
      <c r="O706" s="2" t="str">
        <f>IF(Table1[[#This Row],[burn_rate]]&gt;0,100000/Table1[[#This Row],[burn_rate]],"0")</f>
        <v>0</v>
      </c>
      <c r="P706" s="2">
        <f>Table1[[#This Row],[LTV]]/Table1[[#This Row],[CAC]]</f>
        <v>47.367561592657253</v>
      </c>
    </row>
    <row r="707" spans="1:16" x14ac:dyDescent="0.3">
      <c r="A707" s="1">
        <v>57984</v>
      </c>
      <c r="B707" s="2">
        <v>16809</v>
      </c>
      <c r="C707" s="2">
        <v>2956</v>
      </c>
      <c r="D707" s="2">
        <v>10990</v>
      </c>
      <c r="E707" s="2">
        <v>114</v>
      </c>
      <c r="F707" s="2">
        <v>74003</v>
      </c>
      <c r="G707" s="3">
        <v>57984</v>
      </c>
      <c r="H707" s="2">
        <f>Table1[[#This Row],[marketing_spend]]/Table1[[#This Row],[new_customers]]</f>
        <v>25.92982456140351</v>
      </c>
      <c r="I707" s="2">
        <f>Table1[[#This Row],[revenue]]/Table1[[#This Row],[total_customers]]</f>
        <v>0.2271394402929611</v>
      </c>
      <c r="J707" s="2">
        <f>F706+Table1[[#This Row],[new_customers]]-Table1[[#This Row],[total_customers]]</f>
        <v>12</v>
      </c>
      <c r="K707" s="2">
        <f>Table1[[#This Row],[lost_customers]]/F706</f>
        <v>1.623793994668543E-4</v>
      </c>
      <c r="L707" s="2">
        <f>1/Table1[[#This Row],[churn_rate]]</f>
        <v>6158.416666666667</v>
      </c>
      <c r="M707" s="2">
        <f>Table1[[#This Row],[ARPU]]*Table1[[#This Row],[average_lifespan]]</f>
        <v>1398.8193147575098</v>
      </c>
      <c r="N707" s="2">
        <f>Table1[[#This Row],[marketing_spend]]+Table1[[#This Row],[operating_expenses]]-Table1[[#This Row],[revenue]]</f>
        <v>-2863</v>
      </c>
      <c r="O707" s="2" t="str">
        <f>IF(Table1[[#This Row],[burn_rate]]&gt;0,100000/Table1[[#This Row],[burn_rate]],"0")</f>
        <v>0</v>
      </c>
      <c r="P707" s="2">
        <f>Table1[[#This Row],[LTV]]/Table1[[#This Row],[CAC]]</f>
        <v>53.946347050864716</v>
      </c>
    </row>
    <row r="708" spans="1:16" x14ac:dyDescent="0.3">
      <c r="A708" s="1">
        <v>58015</v>
      </c>
      <c r="B708" s="2">
        <v>14621</v>
      </c>
      <c r="C708" s="2">
        <v>3939</v>
      </c>
      <c r="D708" s="2">
        <v>18091</v>
      </c>
      <c r="E708" s="2">
        <v>100</v>
      </c>
      <c r="F708" s="2">
        <v>74083</v>
      </c>
      <c r="G708" s="3">
        <v>58015</v>
      </c>
      <c r="H708" s="2">
        <f>Table1[[#This Row],[marketing_spend]]/Table1[[#This Row],[new_customers]]</f>
        <v>39.39</v>
      </c>
      <c r="I708" s="2">
        <f>Table1[[#This Row],[revenue]]/Table1[[#This Row],[total_customers]]</f>
        <v>0.19735971815396244</v>
      </c>
      <c r="J708" s="2">
        <f>F707+Table1[[#This Row],[new_customers]]-Table1[[#This Row],[total_customers]]</f>
        <v>20</v>
      </c>
      <c r="K708" s="2">
        <f>Table1[[#This Row],[lost_customers]]/F707</f>
        <v>2.7025931381160221E-4</v>
      </c>
      <c r="L708" s="2">
        <f>1/Table1[[#This Row],[churn_rate]]</f>
        <v>3700.1500000000005</v>
      </c>
      <c r="M708" s="2">
        <f>Table1[[#This Row],[ARPU]]*Table1[[#This Row],[average_lifespan]]</f>
        <v>730.26056112738422</v>
      </c>
      <c r="N708" s="2">
        <f>Table1[[#This Row],[marketing_spend]]+Table1[[#This Row],[operating_expenses]]-Table1[[#This Row],[revenue]]</f>
        <v>7409</v>
      </c>
      <c r="O708" s="2">
        <f>IF(Table1[[#This Row],[burn_rate]]&gt;0,100000/Table1[[#This Row],[burn_rate]],"0")</f>
        <v>13.497098123903362</v>
      </c>
      <c r="P708" s="2">
        <f>Table1[[#This Row],[LTV]]/Table1[[#This Row],[CAC]]</f>
        <v>18.539237398511911</v>
      </c>
    </row>
    <row r="709" spans="1:16" x14ac:dyDescent="0.3">
      <c r="A709" s="1">
        <v>58045</v>
      </c>
      <c r="B709" s="2">
        <v>25034</v>
      </c>
      <c r="C709" s="2">
        <v>5953</v>
      </c>
      <c r="D709" s="2">
        <v>10504</v>
      </c>
      <c r="E709" s="2">
        <v>85</v>
      </c>
      <c r="F709" s="2">
        <v>74155</v>
      </c>
      <c r="G709" s="3">
        <v>58045</v>
      </c>
      <c r="H709" s="2">
        <f>Table1[[#This Row],[marketing_spend]]/Table1[[#This Row],[new_customers]]</f>
        <v>70.035294117647055</v>
      </c>
      <c r="I709" s="2">
        <f>Table1[[#This Row],[revenue]]/Table1[[#This Row],[total_customers]]</f>
        <v>0.33759018272537256</v>
      </c>
      <c r="J709" s="2">
        <f>F708+Table1[[#This Row],[new_customers]]-Table1[[#This Row],[total_customers]]</f>
        <v>13</v>
      </c>
      <c r="K709" s="2">
        <f>Table1[[#This Row],[lost_customers]]/F708</f>
        <v>1.7547885479799683E-4</v>
      </c>
      <c r="L709" s="2">
        <f>1/Table1[[#This Row],[churn_rate]]</f>
        <v>5698.6923076923076</v>
      </c>
      <c r="M709" s="2">
        <f>Table1[[#This Row],[ARPU]]*Table1[[#This Row],[average_lifespan]]</f>
        <v>1923.8225774495211</v>
      </c>
      <c r="N709" s="2">
        <f>Table1[[#This Row],[marketing_spend]]+Table1[[#This Row],[operating_expenses]]-Table1[[#This Row],[revenue]]</f>
        <v>-8577</v>
      </c>
      <c r="O709" s="2" t="str">
        <f>IF(Table1[[#This Row],[burn_rate]]&gt;0,100000/Table1[[#This Row],[burn_rate]],"0")</f>
        <v>0</v>
      </c>
      <c r="P709" s="2">
        <f>Table1[[#This Row],[LTV]]/Table1[[#This Row],[CAC]]</f>
        <v>27.469329595701211</v>
      </c>
    </row>
    <row r="710" spans="1:16" x14ac:dyDescent="0.3">
      <c r="A710" s="1">
        <v>58076</v>
      </c>
      <c r="B710" s="2">
        <v>23623</v>
      </c>
      <c r="C710" s="2">
        <v>4381</v>
      </c>
      <c r="D710" s="2">
        <v>18964</v>
      </c>
      <c r="E710" s="2">
        <v>130</v>
      </c>
      <c r="F710" s="2">
        <v>74267</v>
      </c>
      <c r="G710" s="3">
        <v>58076</v>
      </c>
      <c r="H710" s="2">
        <f>Table1[[#This Row],[marketing_spend]]/Table1[[#This Row],[new_customers]]</f>
        <v>33.700000000000003</v>
      </c>
      <c r="I710" s="2">
        <f>Table1[[#This Row],[revenue]]/Table1[[#This Row],[total_customers]]</f>
        <v>0.31808205528700501</v>
      </c>
      <c r="J710" s="2">
        <f>F709+Table1[[#This Row],[new_customers]]-Table1[[#This Row],[total_customers]]</f>
        <v>18</v>
      </c>
      <c r="K710" s="2">
        <f>Table1[[#This Row],[lost_customers]]/F709</f>
        <v>2.4273481221765222E-4</v>
      </c>
      <c r="L710" s="2">
        <f>1/Table1[[#This Row],[churn_rate]]</f>
        <v>4119.7222222222217</v>
      </c>
      <c r="M710" s="2">
        <f>Table1[[#This Row],[ARPU]]*Table1[[#This Row],[average_lifespan]]</f>
        <v>1310.4097116559919</v>
      </c>
      <c r="N710" s="2">
        <f>Table1[[#This Row],[marketing_spend]]+Table1[[#This Row],[operating_expenses]]-Table1[[#This Row],[revenue]]</f>
        <v>-278</v>
      </c>
      <c r="O710" s="2" t="str">
        <f>IF(Table1[[#This Row],[burn_rate]]&gt;0,100000/Table1[[#This Row],[burn_rate]],"0")</f>
        <v>0</v>
      </c>
      <c r="P710" s="2">
        <f>Table1[[#This Row],[LTV]]/Table1[[#This Row],[CAC]]</f>
        <v>38.884561176735666</v>
      </c>
    </row>
    <row r="711" spans="1:16" x14ac:dyDescent="0.3">
      <c r="A711" s="1">
        <v>58107</v>
      </c>
      <c r="B711" s="2">
        <v>15126</v>
      </c>
      <c r="C711" s="2">
        <v>2968</v>
      </c>
      <c r="D711" s="2">
        <v>17346</v>
      </c>
      <c r="E711" s="2">
        <v>176</v>
      </c>
      <c r="F711" s="2">
        <v>74413</v>
      </c>
      <c r="G711" s="3">
        <v>58107</v>
      </c>
      <c r="H711" s="2">
        <f>Table1[[#This Row],[marketing_spend]]/Table1[[#This Row],[new_customers]]</f>
        <v>16.863636363636363</v>
      </c>
      <c r="I711" s="2">
        <f>Table1[[#This Row],[revenue]]/Table1[[#This Row],[total_customers]]</f>
        <v>0.20327093384220499</v>
      </c>
      <c r="J711" s="2">
        <f>F710+Table1[[#This Row],[new_customers]]-Table1[[#This Row],[total_customers]]</f>
        <v>30</v>
      </c>
      <c r="K711" s="2">
        <f>Table1[[#This Row],[lost_customers]]/F710</f>
        <v>4.0394791764848453E-4</v>
      </c>
      <c r="L711" s="2">
        <f>1/Table1[[#This Row],[churn_rate]]</f>
        <v>2475.5666666666666</v>
      </c>
      <c r="M711" s="2">
        <f>Table1[[#This Row],[ARPU]]*Table1[[#This Row],[average_lifespan]]</f>
        <v>503.21074812196792</v>
      </c>
      <c r="N711" s="2">
        <f>Table1[[#This Row],[marketing_spend]]+Table1[[#This Row],[operating_expenses]]-Table1[[#This Row],[revenue]]</f>
        <v>5188</v>
      </c>
      <c r="O711" s="2">
        <f>IF(Table1[[#This Row],[burn_rate]]&gt;0,100000/Table1[[#This Row],[burn_rate]],"0")</f>
        <v>19.275250578257516</v>
      </c>
      <c r="P711" s="2">
        <f>Table1[[#This Row],[LTV]]/Table1[[#This Row],[CAC]]</f>
        <v>29.839990454671952</v>
      </c>
    </row>
    <row r="712" spans="1:16" x14ac:dyDescent="0.3">
      <c r="A712" s="1">
        <v>58135</v>
      </c>
      <c r="B712" s="2">
        <v>15122</v>
      </c>
      <c r="C712" s="2">
        <v>3316</v>
      </c>
      <c r="D712" s="2">
        <v>8587</v>
      </c>
      <c r="E712" s="2">
        <v>137</v>
      </c>
      <c r="F712" s="2">
        <v>74531</v>
      </c>
      <c r="G712" s="3">
        <v>58135</v>
      </c>
      <c r="H712" s="2">
        <f>Table1[[#This Row],[marketing_spend]]/Table1[[#This Row],[new_customers]]</f>
        <v>24.204379562043794</v>
      </c>
      <c r="I712" s="2">
        <f>Table1[[#This Row],[revenue]]/Table1[[#This Row],[total_customers]]</f>
        <v>0.202895439481558</v>
      </c>
      <c r="J712" s="2">
        <f>F711+Table1[[#This Row],[new_customers]]-Table1[[#This Row],[total_customers]]</f>
        <v>19</v>
      </c>
      <c r="K712" s="2">
        <f>Table1[[#This Row],[lost_customers]]/F711</f>
        <v>2.5533172967089085E-4</v>
      </c>
      <c r="L712" s="2">
        <f>1/Table1[[#This Row],[churn_rate]]</f>
        <v>3916.4736842105262</v>
      </c>
      <c r="M712" s="2">
        <f>Table1[[#This Row],[ARPU]]*Table1[[#This Row],[average_lifespan]]</f>
        <v>794.63464937585127</v>
      </c>
      <c r="N712" s="2">
        <f>Table1[[#This Row],[marketing_spend]]+Table1[[#This Row],[operating_expenses]]-Table1[[#This Row],[revenue]]</f>
        <v>-3219</v>
      </c>
      <c r="O712" s="2" t="str">
        <f>IF(Table1[[#This Row],[burn_rate]]&gt;0,100000/Table1[[#This Row],[burn_rate]],"0")</f>
        <v>0</v>
      </c>
      <c r="P712" s="2">
        <f>Table1[[#This Row],[LTV]]/Table1[[#This Row],[CAC]]</f>
        <v>32.830201135250796</v>
      </c>
    </row>
    <row r="713" spans="1:16" x14ac:dyDescent="0.3">
      <c r="A713" s="1">
        <v>58166</v>
      </c>
      <c r="B713" s="2">
        <v>28030</v>
      </c>
      <c r="C713" s="2">
        <v>3043</v>
      </c>
      <c r="D713" s="2">
        <v>18013</v>
      </c>
      <c r="E713" s="2">
        <v>153</v>
      </c>
      <c r="F713" s="2">
        <v>74658</v>
      </c>
      <c r="G713" s="3">
        <v>58166</v>
      </c>
      <c r="H713" s="2">
        <f>Table1[[#This Row],[marketing_spend]]/Table1[[#This Row],[new_customers]]</f>
        <v>19.888888888888889</v>
      </c>
      <c r="I713" s="2">
        <f>Table1[[#This Row],[revenue]]/Table1[[#This Row],[total_customers]]</f>
        <v>0.37544536419405822</v>
      </c>
      <c r="J713" s="2">
        <f>F712+Table1[[#This Row],[new_customers]]-Table1[[#This Row],[total_customers]]</f>
        <v>26</v>
      </c>
      <c r="K713" s="2">
        <f>Table1[[#This Row],[lost_customers]]/F712</f>
        <v>3.4884813030819389E-4</v>
      </c>
      <c r="L713" s="2">
        <f>1/Table1[[#This Row],[churn_rate]]</f>
        <v>2866.5769230769233</v>
      </c>
      <c r="M713" s="2">
        <f>Table1[[#This Row],[ARPU]]*Table1[[#This Row],[average_lifespan]]</f>
        <v>1076.2430168748983</v>
      </c>
      <c r="N713" s="2">
        <f>Table1[[#This Row],[marketing_spend]]+Table1[[#This Row],[operating_expenses]]-Table1[[#This Row],[revenue]]</f>
        <v>-6974</v>
      </c>
      <c r="O713" s="2" t="str">
        <f>IF(Table1[[#This Row],[burn_rate]]&gt;0,100000/Table1[[#This Row],[burn_rate]],"0")</f>
        <v>0</v>
      </c>
      <c r="P713" s="2">
        <f>Table1[[#This Row],[LTV]]/Table1[[#This Row],[CAC]]</f>
        <v>54.112777384771427</v>
      </c>
    </row>
    <row r="714" spans="1:16" x14ac:dyDescent="0.3">
      <c r="A714" s="1">
        <v>58196</v>
      </c>
      <c r="B714" s="2">
        <v>27302</v>
      </c>
      <c r="C714" s="2">
        <v>2281</v>
      </c>
      <c r="D714" s="2">
        <v>17177</v>
      </c>
      <c r="E714" s="2">
        <v>64</v>
      </c>
      <c r="F714" s="2">
        <v>74708</v>
      </c>
      <c r="G714" s="3">
        <v>58196</v>
      </c>
      <c r="H714" s="2">
        <f>Table1[[#This Row],[marketing_spend]]/Table1[[#This Row],[new_customers]]</f>
        <v>35.640625</v>
      </c>
      <c r="I714" s="2">
        <f>Table1[[#This Row],[revenue]]/Table1[[#This Row],[total_customers]]</f>
        <v>0.3654494833217326</v>
      </c>
      <c r="J714" s="2">
        <f>F713+Table1[[#This Row],[new_customers]]-Table1[[#This Row],[total_customers]]</f>
        <v>14</v>
      </c>
      <c r="K714" s="2">
        <f>Table1[[#This Row],[lost_customers]]/F713</f>
        <v>1.8752176591925847E-4</v>
      </c>
      <c r="L714" s="2">
        <f>1/Table1[[#This Row],[churn_rate]]</f>
        <v>5332.7142857142862</v>
      </c>
      <c r="M714" s="2">
        <f>Table1[[#This Row],[ARPU]]*Table1[[#This Row],[average_lifespan]]</f>
        <v>1948.8376804167083</v>
      </c>
      <c r="N714" s="2">
        <f>Table1[[#This Row],[marketing_spend]]+Table1[[#This Row],[operating_expenses]]-Table1[[#This Row],[revenue]]</f>
        <v>-7844</v>
      </c>
      <c r="O714" s="2" t="str">
        <f>IF(Table1[[#This Row],[burn_rate]]&gt;0,100000/Table1[[#This Row],[burn_rate]],"0")</f>
        <v>0</v>
      </c>
      <c r="P714" s="2">
        <f>Table1[[#This Row],[LTV]]/Table1[[#This Row],[CAC]]</f>
        <v>54.680233032296947</v>
      </c>
    </row>
    <row r="715" spans="1:16" x14ac:dyDescent="0.3">
      <c r="A715" s="1">
        <v>58227</v>
      </c>
      <c r="B715" s="2">
        <v>29181</v>
      </c>
      <c r="C715" s="2">
        <v>4844</v>
      </c>
      <c r="D715" s="2">
        <v>12079</v>
      </c>
      <c r="E715" s="2">
        <v>145</v>
      </c>
      <c r="F715" s="2">
        <v>74836</v>
      </c>
      <c r="G715" s="3">
        <v>58227</v>
      </c>
      <c r="H715" s="2">
        <f>Table1[[#This Row],[marketing_spend]]/Table1[[#This Row],[new_customers]]</f>
        <v>33.406896551724138</v>
      </c>
      <c r="I715" s="2">
        <f>Table1[[#This Row],[revenue]]/Table1[[#This Row],[total_customers]]</f>
        <v>0.38993265273397831</v>
      </c>
      <c r="J715" s="2">
        <f>F714+Table1[[#This Row],[new_customers]]-Table1[[#This Row],[total_customers]]</f>
        <v>17</v>
      </c>
      <c r="K715" s="2">
        <f>Table1[[#This Row],[lost_customers]]/F714</f>
        <v>2.2755260480805269E-4</v>
      </c>
      <c r="L715" s="2">
        <f>1/Table1[[#This Row],[churn_rate]]</f>
        <v>4394.588235294118</v>
      </c>
      <c r="M715" s="2">
        <f>Table1[[#This Row],[ARPU]]*Table1[[#This Row],[average_lifespan]]</f>
        <v>1713.5934482617679</v>
      </c>
      <c r="N715" s="2">
        <f>Table1[[#This Row],[marketing_spend]]+Table1[[#This Row],[operating_expenses]]-Table1[[#This Row],[revenue]]</f>
        <v>-12258</v>
      </c>
      <c r="O715" s="2" t="str">
        <f>IF(Table1[[#This Row],[burn_rate]]&gt;0,100000/Table1[[#This Row],[burn_rate]],"0")</f>
        <v>0</v>
      </c>
      <c r="P715" s="2">
        <f>Table1[[#This Row],[LTV]]/Table1[[#This Row],[CAC]]</f>
        <v>51.294601568529387</v>
      </c>
    </row>
    <row r="716" spans="1:16" x14ac:dyDescent="0.3">
      <c r="A716" s="1">
        <v>58257</v>
      </c>
      <c r="B716" s="2">
        <v>15870</v>
      </c>
      <c r="C716" s="2">
        <v>3058</v>
      </c>
      <c r="D716" s="2">
        <v>11348</v>
      </c>
      <c r="E716" s="2">
        <v>172</v>
      </c>
      <c r="F716" s="2">
        <v>74978</v>
      </c>
      <c r="G716" s="3">
        <v>58257</v>
      </c>
      <c r="H716" s="2">
        <f>Table1[[#This Row],[marketing_spend]]/Table1[[#This Row],[new_customers]]</f>
        <v>17.779069767441861</v>
      </c>
      <c r="I716" s="2">
        <f>Table1[[#This Row],[revenue]]/Table1[[#This Row],[total_customers]]</f>
        <v>0.21166208754568006</v>
      </c>
      <c r="J716" s="2">
        <f>F715+Table1[[#This Row],[new_customers]]-Table1[[#This Row],[total_customers]]</f>
        <v>30</v>
      </c>
      <c r="K716" s="2">
        <f>Table1[[#This Row],[lost_customers]]/F715</f>
        <v>4.008765834625047E-4</v>
      </c>
      <c r="L716" s="2">
        <f>1/Table1[[#This Row],[churn_rate]]</f>
        <v>2494.5333333333333</v>
      </c>
      <c r="M716" s="2">
        <f>Table1[[#This Row],[ARPU]]*Table1[[#This Row],[average_lifespan]]</f>
        <v>527.99813278561703</v>
      </c>
      <c r="N716" s="2">
        <f>Table1[[#This Row],[marketing_spend]]+Table1[[#This Row],[operating_expenses]]-Table1[[#This Row],[revenue]]</f>
        <v>-1464</v>
      </c>
      <c r="O716" s="2" t="str">
        <f>IF(Table1[[#This Row],[burn_rate]]&gt;0,100000/Table1[[#This Row],[burn_rate]],"0")</f>
        <v>0</v>
      </c>
      <c r="P716" s="2">
        <f>Table1[[#This Row],[LTV]]/Table1[[#This Row],[CAC]]</f>
        <v>29.69773670344216</v>
      </c>
    </row>
    <row r="717" spans="1:16" x14ac:dyDescent="0.3">
      <c r="A717" s="1">
        <v>58288</v>
      </c>
      <c r="B717" s="2">
        <v>11531</v>
      </c>
      <c r="C717" s="2">
        <v>6293</v>
      </c>
      <c r="D717" s="2">
        <v>14299</v>
      </c>
      <c r="E717" s="2">
        <v>50</v>
      </c>
      <c r="F717" s="2">
        <v>75012</v>
      </c>
      <c r="G717" s="3">
        <v>58288</v>
      </c>
      <c r="H717" s="2">
        <f>Table1[[#This Row],[marketing_spend]]/Table1[[#This Row],[new_customers]]</f>
        <v>125.86</v>
      </c>
      <c r="I717" s="2">
        <f>Table1[[#This Row],[revenue]]/Table1[[#This Row],[total_customers]]</f>
        <v>0.15372207113528502</v>
      </c>
      <c r="J717" s="2">
        <f>F716+Table1[[#This Row],[new_customers]]-Table1[[#This Row],[total_customers]]</f>
        <v>16</v>
      </c>
      <c r="K717" s="2">
        <f>Table1[[#This Row],[lost_customers]]/F716</f>
        <v>2.1339592947264532E-4</v>
      </c>
      <c r="L717" s="2">
        <f>1/Table1[[#This Row],[churn_rate]]</f>
        <v>4686.125</v>
      </c>
      <c r="M717" s="2">
        <f>Table1[[#This Row],[ARPU]]*Table1[[#This Row],[average_lifespan]]</f>
        <v>720.36084059883751</v>
      </c>
      <c r="N717" s="2">
        <f>Table1[[#This Row],[marketing_spend]]+Table1[[#This Row],[operating_expenses]]-Table1[[#This Row],[revenue]]</f>
        <v>9061</v>
      </c>
      <c r="O717" s="2">
        <f>IF(Table1[[#This Row],[burn_rate]]&gt;0,100000/Table1[[#This Row],[burn_rate]],"0")</f>
        <v>11.036309458117206</v>
      </c>
      <c r="P717" s="2">
        <f>Table1[[#This Row],[LTV]]/Table1[[#This Row],[CAC]]</f>
        <v>5.7235089829877444</v>
      </c>
    </row>
    <row r="718" spans="1:16" x14ac:dyDescent="0.3">
      <c r="A718" s="1">
        <v>58319</v>
      </c>
      <c r="B718" s="2">
        <v>18172</v>
      </c>
      <c r="C718" s="2">
        <v>4532</v>
      </c>
      <c r="D718" s="2">
        <v>11831</v>
      </c>
      <c r="E718" s="2">
        <v>171</v>
      </c>
      <c r="F718" s="2">
        <v>75171</v>
      </c>
      <c r="G718" s="3">
        <v>58319</v>
      </c>
      <c r="H718" s="2">
        <f>Table1[[#This Row],[marketing_spend]]/Table1[[#This Row],[new_customers]]</f>
        <v>26.502923976608187</v>
      </c>
      <c r="I718" s="2">
        <f>Table1[[#This Row],[revenue]]/Table1[[#This Row],[total_customers]]</f>
        <v>0.24174216120578415</v>
      </c>
      <c r="J718" s="2">
        <f>F717+Table1[[#This Row],[new_customers]]-Table1[[#This Row],[total_customers]]</f>
        <v>12</v>
      </c>
      <c r="K718" s="2">
        <f>Table1[[#This Row],[lost_customers]]/F717</f>
        <v>1.5997440409534473E-4</v>
      </c>
      <c r="L718" s="2">
        <f>1/Table1[[#This Row],[churn_rate]]</f>
        <v>6251</v>
      </c>
      <c r="M718" s="2">
        <f>Table1[[#This Row],[ARPU]]*Table1[[#This Row],[average_lifespan]]</f>
        <v>1511.1302496973567</v>
      </c>
      <c r="N718" s="2">
        <f>Table1[[#This Row],[marketing_spend]]+Table1[[#This Row],[operating_expenses]]-Table1[[#This Row],[revenue]]</f>
        <v>-1809</v>
      </c>
      <c r="O718" s="2" t="str">
        <f>IF(Table1[[#This Row],[burn_rate]]&gt;0,100000/Table1[[#This Row],[burn_rate]],"0")</f>
        <v>0</v>
      </c>
      <c r="P718" s="2">
        <f>Table1[[#This Row],[LTV]]/Table1[[#This Row],[CAC]]</f>
        <v>57.017491769251542</v>
      </c>
    </row>
    <row r="719" spans="1:16" x14ac:dyDescent="0.3">
      <c r="A719" s="1">
        <v>58349</v>
      </c>
      <c r="B719" s="2">
        <v>29729</v>
      </c>
      <c r="C719" s="2">
        <v>5828</v>
      </c>
      <c r="D719" s="2">
        <v>17433</v>
      </c>
      <c r="E719" s="2">
        <v>175</v>
      </c>
      <c r="F719" s="2">
        <v>75328</v>
      </c>
      <c r="G719" s="3">
        <v>58349</v>
      </c>
      <c r="H719" s="2">
        <f>Table1[[#This Row],[marketing_spend]]/Table1[[#This Row],[new_customers]]</f>
        <v>33.302857142857142</v>
      </c>
      <c r="I719" s="2">
        <f>Table1[[#This Row],[revenue]]/Table1[[#This Row],[total_customers]]</f>
        <v>0.39466068394222598</v>
      </c>
      <c r="J719" s="2">
        <f>F718+Table1[[#This Row],[new_customers]]-Table1[[#This Row],[total_customers]]</f>
        <v>18</v>
      </c>
      <c r="K719" s="2">
        <f>Table1[[#This Row],[lost_customers]]/F718</f>
        <v>2.3945404477790637E-4</v>
      </c>
      <c r="L719" s="2">
        <f>1/Table1[[#This Row],[churn_rate]]</f>
        <v>4176.166666666667</v>
      </c>
      <c r="M719" s="2">
        <f>Table1[[#This Row],[ARPU]]*Table1[[#This Row],[average_lifespan]]</f>
        <v>1648.1687929233929</v>
      </c>
      <c r="N719" s="2">
        <f>Table1[[#This Row],[marketing_spend]]+Table1[[#This Row],[operating_expenses]]-Table1[[#This Row],[revenue]]</f>
        <v>-6468</v>
      </c>
      <c r="O719" s="2" t="str">
        <f>IF(Table1[[#This Row],[burn_rate]]&gt;0,100000/Table1[[#This Row],[burn_rate]],"0")</f>
        <v>0</v>
      </c>
      <c r="P719" s="2">
        <f>Table1[[#This Row],[LTV]]/Table1[[#This Row],[CAC]]</f>
        <v>49.490312073025699</v>
      </c>
    </row>
    <row r="720" spans="1:16" x14ac:dyDescent="0.3">
      <c r="A720" s="1">
        <v>58380</v>
      </c>
      <c r="B720" s="2">
        <v>17673</v>
      </c>
      <c r="C720" s="2">
        <v>3008</v>
      </c>
      <c r="D720" s="2">
        <v>16381</v>
      </c>
      <c r="E720" s="2">
        <v>106</v>
      </c>
      <c r="F720" s="2">
        <v>75416</v>
      </c>
      <c r="G720" s="3">
        <v>58380</v>
      </c>
      <c r="H720" s="2">
        <f>Table1[[#This Row],[marketing_spend]]/Table1[[#This Row],[new_customers]]</f>
        <v>28.377358490566039</v>
      </c>
      <c r="I720" s="2">
        <f>Table1[[#This Row],[revenue]]/Table1[[#This Row],[total_customers]]</f>
        <v>0.23434019306248011</v>
      </c>
      <c r="J720" s="2">
        <f>F719+Table1[[#This Row],[new_customers]]-Table1[[#This Row],[total_customers]]</f>
        <v>18</v>
      </c>
      <c r="K720" s="2">
        <f>Table1[[#This Row],[lost_customers]]/F719</f>
        <v>2.3895497026338148E-4</v>
      </c>
      <c r="L720" s="2">
        <f>1/Table1[[#This Row],[churn_rate]]</f>
        <v>4184.8888888888887</v>
      </c>
      <c r="M720" s="2">
        <f>Table1[[#This Row],[ARPU]]*Table1[[#This Row],[average_lifespan]]</f>
        <v>980.68767016725008</v>
      </c>
      <c r="N720" s="2">
        <f>Table1[[#This Row],[marketing_spend]]+Table1[[#This Row],[operating_expenses]]-Table1[[#This Row],[revenue]]</f>
        <v>1716</v>
      </c>
      <c r="O720" s="2">
        <f>IF(Table1[[#This Row],[burn_rate]]&gt;0,100000/Table1[[#This Row],[burn_rate]],"0")</f>
        <v>58.275058275058278</v>
      </c>
      <c r="P720" s="2">
        <f>Table1[[#This Row],[LTV]]/Table1[[#This Row],[CAC]]</f>
        <v>34.558807525840592</v>
      </c>
    </row>
    <row r="721" spans="1:16" x14ac:dyDescent="0.3">
      <c r="A721" s="1">
        <v>58410</v>
      </c>
      <c r="B721" s="2">
        <v>16882</v>
      </c>
      <c r="C721" s="2">
        <v>3229</v>
      </c>
      <c r="D721" s="2">
        <v>17172</v>
      </c>
      <c r="E721" s="2">
        <v>130</v>
      </c>
      <c r="F721" s="2">
        <v>75528</v>
      </c>
      <c r="G721" s="3">
        <v>58410</v>
      </c>
      <c r="H721" s="2">
        <f>Table1[[#This Row],[marketing_spend]]/Table1[[#This Row],[new_customers]]</f>
        <v>24.838461538461537</v>
      </c>
      <c r="I721" s="2">
        <f>Table1[[#This Row],[revenue]]/Table1[[#This Row],[total_customers]]</f>
        <v>0.22351975426331958</v>
      </c>
      <c r="J721" s="2">
        <f>F720+Table1[[#This Row],[new_customers]]-Table1[[#This Row],[total_customers]]</f>
        <v>18</v>
      </c>
      <c r="K721" s="2">
        <f>Table1[[#This Row],[lost_customers]]/F720</f>
        <v>2.3867614299352921E-4</v>
      </c>
      <c r="L721" s="2">
        <f>1/Table1[[#This Row],[churn_rate]]</f>
        <v>4189.7777777777783</v>
      </c>
      <c r="M721" s="2">
        <f>Table1[[#This Row],[ARPU]]*Table1[[#This Row],[average_lifespan]]</f>
        <v>936.49809930680613</v>
      </c>
      <c r="N721" s="2">
        <f>Table1[[#This Row],[marketing_spend]]+Table1[[#This Row],[operating_expenses]]-Table1[[#This Row],[revenue]]</f>
        <v>3519</v>
      </c>
      <c r="O721" s="2">
        <f>IF(Table1[[#This Row],[burn_rate]]&gt;0,100000/Table1[[#This Row],[burn_rate]],"0")</f>
        <v>28.417163967036089</v>
      </c>
      <c r="P721" s="2">
        <f>Table1[[#This Row],[LTV]]/Table1[[#This Row],[CAC]]</f>
        <v>37.703546890642549</v>
      </c>
    </row>
    <row r="722" spans="1:16" x14ac:dyDescent="0.3">
      <c r="A722" s="1">
        <v>58441</v>
      </c>
      <c r="B722" s="2">
        <v>11906</v>
      </c>
      <c r="C722" s="2">
        <v>3035</v>
      </c>
      <c r="D722" s="2">
        <v>17890</v>
      </c>
      <c r="E722" s="2">
        <v>122</v>
      </c>
      <c r="F722" s="2">
        <v>75620</v>
      </c>
      <c r="G722" s="3">
        <v>58441</v>
      </c>
      <c r="H722" s="2">
        <f>Table1[[#This Row],[marketing_spend]]/Table1[[#This Row],[new_customers]]</f>
        <v>24.877049180327869</v>
      </c>
      <c r="I722" s="2">
        <f>Table1[[#This Row],[revenue]]/Table1[[#This Row],[total_customers]]</f>
        <v>0.15744512033853478</v>
      </c>
      <c r="J722" s="2">
        <f>F721+Table1[[#This Row],[new_customers]]-Table1[[#This Row],[total_customers]]</f>
        <v>30</v>
      </c>
      <c r="K722" s="2">
        <f>Table1[[#This Row],[lost_customers]]/F721</f>
        <v>3.9720368605020655E-4</v>
      </c>
      <c r="L722" s="2">
        <f>1/Table1[[#This Row],[churn_rate]]</f>
        <v>2517.6</v>
      </c>
      <c r="M722" s="2">
        <f>Table1[[#This Row],[ARPU]]*Table1[[#This Row],[average_lifespan]]</f>
        <v>396.38383496429515</v>
      </c>
      <c r="N722" s="2">
        <f>Table1[[#This Row],[marketing_spend]]+Table1[[#This Row],[operating_expenses]]-Table1[[#This Row],[revenue]]</f>
        <v>9019</v>
      </c>
      <c r="O722" s="2">
        <f>IF(Table1[[#This Row],[burn_rate]]&gt;0,100000/Table1[[#This Row],[burn_rate]],"0")</f>
        <v>11.087703736556159</v>
      </c>
      <c r="P722" s="2">
        <f>Table1[[#This Row],[LTV]]/Table1[[#This Row],[CAC]]</f>
        <v>15.933715935961782</v>
      </c>
    </row>
    <row r="723" spans="1:16" x14ac:dyDescent="0.3">
      <c r="A723" s="1">
        <v>58472</v>
      </c>
      <c r="B723" s="2">
        <v>13086</v>
      </c>
      <c r="C723" s="2">
        <v>6585</v>
      </c>
      <c r="D723" s="2">
        <v>9715</v>
      </c>
      <c r="E723" s="2">
        <v>190</v>
      </c>
      <c r="F723" s="2">
        <v>75790</v>
      </c>
      <c r="G723" s="3">
        <v>58472</v>
      </c>
      <c r="H723" s="2">
        <f>Table1[[#This Row],[marketing_spend]]/Table1[[#This Row],[new_customers]]</f>
        <v>34.657894736842103</v>
      </c>
      <c r="I723" s="2">
        <f>Table1[[#This Row],[revenue]]/Table1[[#This Row],[total_customers]]</f>
        <v>0.17266130096318777</v>
      </c>
      <c r="J723" s="2">
        <f>F722+Table1[[#This Row],[new_customers]]-Table1[[#This Row],[total_customers]]</f>
        <v>20</v>
      </c>
      <c r="K723" s="2">
        <f>Table1[[#This Row],[lost_customers]]/F722</f>
        <v>2.6448029621793179E-4</v>
      </c>
      <c r="L723" s="2">
        <f>1/Table1[[#This Row],[churn_rate]]</f>
        <v>3780.9999999999995</v>
      </c>
      <c r="M723" s="2">
        <f>Table1[[#This Row],[ARPU]]*Table1[[#This Row],[average_lifespan]]</f>
        <v>652.83237894181286</v>
      </c>
      <c r="N723" s="2">
        <f>Table1[[#This Row],[marketing_spend]]+Table1[[#This Row],[operating_expenses]]-Table1[[#This Row],[revenue]]</f>
        <v>3214</v>
      </c>
      <c r="O723" s="2">
        <f>IF(Table1[[#This Row],[burn_rate]]&gt;0,100000/Table1[[#This Row],[burn_rate]],"0")</f>
        <v>31.113876789047914</v>
      </c>
      <c r="P723" s="2">
        <f>Table1[[#This Row],[LTV]]/Table1[[#This Row],[CAC]]</f>
        <v>18.836469551851852</v>
      </c>
    </row>
    <row r="724" spans="1:16" x14ac:dyDescent="0.3">
      <c r="A724" s="1">
        <v>58501</v>
      </c>
      <c r="B724" s="2">
        <v>23503</v>
      </c>
      <c r="C724" s="2">
        <v>2275</v>
      </c>
      <c r="D724" s="2">
        <v>18785</v>
      </c>
      <c r="E724" s="2">
        <v>119</v>
      </c>
      <c r="F724" s="2">
        <v>75896</v>
      </c>
      <c r="G724" s="3">
        <v>58501</v>
      </c>
      <c r="H724" s="2">
        <f>Table1[[#This Row],[marketing_spend]]/Table1[[#This Row],[new_customers]]</f>
        <v>19.117647058823529</v>
      </c>
      <c r="I724" s="2">
        <f>Table1[[#This Row],[revenue]]/Table1[[#This Row],[total_customers]]</f>
        <v>0.30967376409823971</v>
      </c>
      <c r="J724" s="2">
        <f>F723+Table1[[#This Row],[new_customers]]-Table1[[#This Row],[total_customers]]</f>
        <v>13</v>
      </c>
      <c r="K724" s="2">
        <f>Table1[[#This Row],[lost_customers]]/F723</f>
        <v>1.7152658662092623E-4</v>
      </c>
      <c r="L724" s="2">
        <f>1/Table1[[#This Row],[churn_rate]]</f>
        <v>5830.0000000000009</v>
      </c>
      <c r="M724" s="2">
        <f>Table1[[#This Row],[ARPU]]*Table1[[#This Row],[average_lifespan]]</f>
        <v>1805.3980446927378</v>
      </c>
      <c r="N724" s="2">
        <f>Table1[[#This Row],[marketing_spend]]+Table1[[#This Row],[operating_expenses]]-Table1[[#This Row],[revenue]]</f>
        <v>-2443</v>
      </c>
      <c r="O724" s="2" t="str">
        <f>IF(Table1[[#This Row],[burn_rate]]&gt;0,100000/Table1[[#This Row],[burn_rate]],"0")</f>
        <v>0</v>
      </c>
      <c r="P724" s="2">
        <f>Table1[[#This Row],[LTV]]/Table1[[#This Row],[CAC]]</f>
        <v>94.436205414697056</v>
      </c>
    </row>
    <row r="725" spans="1:16" x14ac:dyDescent="0.3">
      <c r="A725" s="1">
        <v>58532</v>
      </c>
      <c r="B725" s="2">
        <v>18152</v>
      </c>
      <c r="C725" s="2">
        <v>4740</v>
      </c>
      <c r="D725" s="2">
        <v>14450</v>
      </c>
      <c r="E725" s="2">
        <v>55</v>
      </c>
      <c r="F725" s="2">
        <v>75924</v>
      </c>
      <c r="G725" s="3">
        <v>58532</v>
      </c>
      <c r="H725" s="2">
        <f>Table1[[#This Row],[marketing_spend]]/Table1[[#This Row],[new_customers]]</f>
        <v>86.181818181818187</v>
      </c>
      <c r="I725" s="2">
        <f>Table1[[#This Row],[revenue]]/Table1[[#This Row],[total_customers]]</f>
        <v>0.23908118644960749</v>
      </c>
      <c r="J725" s="2">
        <f>F724+Table1[[#This Row],[new_customers]]-Table1[[#This Row],[total_customers]]</f>
        <v>27</v>
      </c>
      <c r="K725" s="2">
        <f>Table1[[#This Row],[lost_customers]]/F724</f>
        <v>3.557499736481501E-4</v>
      </c>
      <c r="L725" s="2">
        <f>1/Table1[[#This Row],[churn_rate]]</f>
        <v>2810.962962962963</v>
      </c>
      <c r="M725" s="2">
        <f>Table1[[#This Row],[ARPU]]*Table1[[#This Row],[average_lifespan]]</f>
        <v>672.04836025108932</v>
      </c>
      <c r="N725" s="2">
        <f>Table1[[#This Row],[marketing_spend]]+Table1[[#This Row],[operating_expenses]]-Table1[[#This Row],[revenue]]</f>
        <v>1038</v>
      </c>
      <c r="O725" s="2">
        <f>IF(Table1[[#This Row],[burn_rate]]&gt;0,100000/Table1[[#This Row],[burn_rate]],"0")</f>
        <v>96.339113680154142</v>
      </c>
      <c r="P725" s="2">
        <f>Table1[[#This Row],[LTV]]/Table1[[#This Row],[CAC]]</f>
        <v>7.7980294965843697</v>
      </c>
    </row>
    <row r="726" spans="1:16" x14ac:dyDescent="0.3">
      <c r="A726" s="1">
        <v>58562</v>
      </c>
      <c r="B726" s="2">
        <v>15750</v>
      </c>
      <c r="C726" s="2">
        <v>4289</v>
      </c>
      <c r="D726" s="2">
        <v>13433</v>
      </c>
      <c r="E726" s="2">
        <v>133</v>
      </c>
      <c r="F726" s="2">
        <v>76031</v>
      </c>
      <c r="G726" s="3">
        <v>58562</v>
      </c>
      <c r="H726" s="2">
        <f>Table1[[#This Row],[marketing_spend]]/Table1[[#This Row],[new_customers]]</f>
        <v>32.248120300751879</v>
      </c>
      <c r="I726" s="2">
        <f>Table1[[#This Row],[revenue]]/Table1[[#This Row],[total_customers]]</f>
        <v>0.20715234575370572</v>
      </c>
      <c r="J726" s="2">
        <f>F725+Table1[[#This Row],[new_customers]]-Table1[[#This Row],[total_customers]]</f>
        <v>26</v>
      </c>
      <c r="K726" s="2">
        <f>Table1[[#This Row],[lost_customers]]/F725</f>
        <v>3.4244771086876349E-4</v>
      </c>
      <c r="L726" s="2">
        <f>1/Table1[[#This Row],[churn_rate]]</f>
        <v>2920.1538461538462</v>
      </c>
      <c r="M726" s="2">
        <f>Table1[[#This Row],[ARPU]]*Table1[[#This Row],[average_lifespan]]</f>
        <v>604.91671919247517</v>
      </c>
      <c r="N726" s="2">
        <f>Table1[[#This Row],[marketing_spend]]+Table1[[#This Row],[operating_expenses]]-Table1[[#This Row],[revenue]]</f>
        <v>1972</v>
      </c>
      <c r="O726" s="2">
        <f>IF(Table1[[#This Row],[burn_rate]]&gt;0,100000/Table1[[#This Row],[burn_rate]],"0")</f>
        <v>50.709939148073019</v>
      </c>
      <c r="P726" s="2">
        <f>Table1[[#This Row],[LTV]]/Table1[[#This Row],[CAC]]</f>
        <v>18.758200898251154</v>
      </c>
    </row>
    <row r="727" spans="1:16" x14ac:dyDescent="0.3">
      <c r="A727" s="1">
        <v>58593</v>
      </c>
      <c r="B727" s="2">
        <v>22772</v>
      </c>
      <c r="C727" s="2">
        <v>3239</v>
      </c>
      <c r="D727" s="2">
        <v>9098</v>
      </c>
      <c r="E727" s="2">
        <v>101</v>
      </c>
      <c r="F727" s="2">
        <v>76117</v>
      </c>
      <c r="G727" s="3">
        <v>58593</v>
      </c>
      <c r="H727" s="2">
        <f>Table1[[#This Row],[marketing_spend]]/Table1[[#This Row],[new_customers]]</f>
        <v>32.069306930693067</v>
      </c>
      <c r="I727" s="2">
        <f>Table1[[#This Row],[revenue]]/Table1[[#This Row],[total_customers]]</f>
        <v>0.29917101304570598</v>
      </c>
      <c r="J727" s="2">
        <f>F726+Table1[[#This Row],[new_customers]]-Table1[[#This Row],[total_customers]]</f>
        <v>15</v>
      </c>
      <c r="K727" s="2">
        <f>Table1[[#This Row],[lost_customers]]/F726</f>
        <v>1.9728794833686261E-4</v>
      </c>
      <c r="L727" s="2">
        <f>1/Table1[[#This Row],[churn_rate]]</f>
        <v>5068.7333333333327</v>
      </c>
      <c r="M727" s="2">
        <f>Table1[[#This Row],[ARPU]]*Table1[[#This Row],[average_lifespan]]</f>
        <v>1516.4180861918712</v>
      </c>
      <c r="N727" s="2">
        <f>Table1[[#This Row],[marketing_spend]]+Table1[[#This Row],[operating_expenses]]-Table1[[#This Row],[revenue]]</f>
        <v>-10435</v>
      </c>
      <c r="O727" s="2" t="str">
        <f>IF(Table1[[#This Row],[burn_rate]]&gt;0,100000/Table1[[#This Row],[burn_rate]],"0")</f>
        <v>0</v>
      </c>
      <c r="P727" s="2">
        <f>Table1[[#This Row],[LTV]]/Table1[[#This Row],[CAC]]</f>
        <v>47.285651962142332</v>
      </c>
    </row>
    <row r="728" spans="1:16" x14ac:dyDescent="0.3">
      <c r="A728" s="1">
        <v>58623</v>
      </c>
      <c r="B728" s="2">
        <v>20267</v>
      </c>
      <c r="C728" s="2">
        <v>2125</v>
      </c>
      <c r="D728" s="2">
        <v>15096</v>
      </c>
      <c r="E728" s="2">
        <v>52</v>
      </c>
      <c r="F728" s="2">
        <v>76139</v>
      </c>
      <c r="G728" s="3">
        <v>58623</v>
      </c>
      <c r="H728" s="2">
        <f>Table1[[#This Row],[marketing_spend]]/Table1[[#This Row],[new_customers]]</f>
        <v>40.865384615384613</v>
      </c>
      <c r="I728" s="2">
        <f>Table1[[#This Row],[revenue]]/Table1[[#This Row],[total_customers]]</f>
        <v>0.26618421571073958</v>
      </c>
      <c r="J728" s="2">
        <f>F727+Table1[[#This Row],[new_customers]]-Table1[[#This Row],[total_customers]]</f>
        <v>30</v>
      </c>
      <c r="K728" s="2">
        <f>Table1[[#This Row],[lost_customers]]/F727</f>
        <v>3.9413008920477683E-4</v>
      </c>
      <c r="L728" s="2">
        <f>1/Table1[[#This Row],[churn_rate]]</f>
        <v>2537.2333333333336</v>
      </c>
      <c r="M728" s="2">
        <f>Table1[[#This Row],[ARPU]]*Table1[[#This Row],[average_lifespan]]</f>
        <v>675.37146490847886</v>
      </c>
      <c r="N728" s="2">
        <f>Table1[[#This Row],[marketing_spend]]+Table1[[#This Row],[operating_expenses]]-Table1[[#This Row],[revenue]]</f>
        <v>-3046</v>
      </c>
      <c r="O728" s="2" t="str">
        <f>IF(Table1[[#This Row],[burn_rate]]&gt;0,100000/Table1[[#This Row],[burn_rate]],"0")</f>
        <v>0</v>
      </c>
      <c r="P728" s="2">
        <f>Table1[[#This Row],[LTV]]/Table1[[#This Row],[CAC]]</f>
        <v>16.526737023642777</v>
      </c>
    </row>
    <row r="729" spans="1:16" x14ac:dyDescent="0.3">
      <c r="A729" s="1">
        <v>58654</v>
      </c>
      <c r="B729" s="2">
        <v>11062</v>
      </c>
      <c r="C729" s="2">
        <v>6065</v>
      </c>
      <c r="D729" s="2">
        <v>10326</v>
      </c>
      <c r="E729" s="2">
        <v>130</v>
      </c>
      <c r="F729" s="2">
        <v>76240</v>
      </c>
      <c r="G729" s="3">
        <v>58654</v>
      </c>
      <c r="H729" s="2">
        <f>Table1[[#This Row],[marketing_spend]]/Table1[[#This Row],[new_customers]]</f>
        <v>46.653846153846153</v>
      </c>
      <c r="I729" s="2">
        <f>Table1[[#This Row],[revenue]]/Table1[[#This Row],[total_customers]]</f>
        <v>0.14509443861490032</v>
      </c>
      <c r="J729" s="2">
        <f>F728+Table1[[#This Row],[new_customers]]-Table1[[#This Row],[total_customers]]</f>
        <v>29</v>
      </c>
      <c r="K729" s="2">
        <f>Table1[[#This Row],[lost_customers]]/F728</f>
        <v>3.808823336266565E-4</v>
      </c>
      <c r="L729" s="2">
        <f>1/Table1[[#This Row],[churn_rate]]</f>
        <v>2625.4827586206898</v>
      </c>
      <c r="M729" s="2">
        <f>Table1[[#This Row],[ARPU]]*Table1[[#This Row],[average_lifespan]]</f>
        <v>380.94294695516879</v>
      </c>
      <c r="N729" s="2">
        <f>Table1[[#This Row],[marketing_spend]]+Table1[[#This Row],[operating_expenses]]-Table1[[#This Row],[revenue]]</f>
        <v>5329</v>
      </c>
      <c r="O729" s="2">
        <f>IF(Table1[[#This Row],[burn_rate]]&gt;0,100000/Table1[[#This Row],[burn_rate]],"0")</f>
        <v>18.765246762994934</v>
      </c>
      <c r="P729" s="2">
        <f>Table1[[#This Row],[LTV]]/Table1[[#This Row],[CAC]]</f>
        <v>8.1653063650736915</v>
      </c>
    </row>
    <row r="730" spans="1:16" x14ac:dyDescent="0.3">
      <c r="A730" s="1">
        <v>58685</v>
      </c>
      <c r="B730" s="2">
        <v>28360</v>
      </c>
      <c r="C730" s="2">
        <v>6312</v>
      </c>
      <c r="D730" s="2">
        <v>19439</v>
      </c>
      <c r="E730" s="2">
        <v>112</v>
      </c>
      <c r="F730" s="2">
        <v>76329</v>
      </c>
      <c r="G730" s="3">
        <v>58685</v>
      </c>
      <c r="H730" s="2">
        <f>Table1[[#This Row],[marketing_spend]]/Table1[[#This Row],[new_customers]]</f>
        <v>56.357142857142854</v>
      </c>
      <c r="I730" s="2">
        <f>Table1[[#This Row],[revenue]]/Table1[[#This Row],[total_customers]]</f>
        <v>0.37154947660784238</v>
      </c>
      <c r="J730" s="2">
        <f>F729+Table1[[#This Row],[new_customers]]-Table1[[#This Row],[total_customers]]</f>
        <v>23</v>
      </c>
      <c r="K730" s="2">
        <f>Table1[[#This Row],[lost_customers]]/F729</f>
        <v>3.0167890870933894E-4</v>
      </c>
      <c r="L730" s="2">
        <f>1/Table1[[#This Row],[churn_rate]]</f>
        <v>3314.782608695652</v>
      </c>
      <c r="M730" s="2">
        <f>Table1[[#This Row],[ARPU]]*Table1[[#This Row],[average_lifespan]]</f>
        <v>1231.6057433296478</v>
      </c>
      <c r="N730" s="2">
        <f>Table1[[#This Row],[marketing_spend]]+Table1[[#This Row],[operating_expenses]]-Table1[[#This Row],[revenue]]</f>
        <v>-2609</v>
      </c>
      <c r="O730" s="2" t="str">
        <f>IF(Table1[[#This Row],[burn_rate]]&gt;0,100000/Table1[[#This Row],[burn_rate]],"0")</f>
        <v>0</v>
      </c>
      <c r="P730" s="2">
        <f>Table1[[#This Row],[LTV]]/Table1[[#This Row],[CAC]]</f>
        <v>21.853587334112891</v>
      </c>
    </row>
    <row r="731" spans="1:16" x14ac:dyDescent="0.3">
      <c r="A731" s="1">
        <v>58715</v>
      </c>
      <c r="B731" s="2">
        <v>27680</v>
      </c>
      <c r="C731" s="2">
        <v>5868</v>
      </c>
      <c r="D731" s="2">
        <v>17087</v>
      </c>
      <c r="E731" s="2">
        <v>98</v>
      </c>
      <c r="F731" s="2">
        <v>76404</v>
      </c>
      <c r="G731" s="3">
        <v>58715</v>
      </c>
      <c r="H731" s="2">
        <f>Table1[[#This Row],[marketing_spend]]/Table1[[#This Row],[new_customers]]</f>
        <v>59.877551020408163</v>
      </c>
      <c r="I731" s="2">
        <f>Table1[[#This Row],[revenue]]/Table1[[#This Row],[total_customers]]</f>
        <v>0.36228469713627559</v>
      </c>
      <c r="J731" s="2">
        <f>F730+Table1[[#This Row],[new_customers]]-Table1[[#This Row],[total_customers]]</f>
        <v>23</v>
      </c>
      <c r="K731" s="2">
        <f>Table1[[#This Row],[lost_customers]]/F730</f>
        <v>3.013271495761768E-4</v>
      </c>
      <c r="L731" s="2">
        <f>1/Table1[[#This Row],[churn_rate]]</f>
        <v>3318.6521739130435</v>
      </c>
      <c r="M731" s="2">
        <f>Table1[[#This Row],[ARPU]]*Table1[[#This Row],[average_lifespan]]</f>
        <v>1202.2968977267296</v>
      </c>
      <c r="N731" s="2">
        <f>Table1[[#This Row],[marketing_spend]]+Table1[[#This Row],[operating_expenses]]-Table1[[#This Row],[revenue]]</f>
        <v>-4725</v>
      </c>
      <c r="O731" s="2" t="str">
        <f>IF(Table1[[#This Row],[burn_rate]]&gt;0,100000/Table1[[#This Row],[burn_rate]],"0")</f>
        <v>0</v>
      </c>
      <c r="P731" s="2">
        <f>Table1[[#This Row],[LTV]]/Table1[[#This Row],[CAC]]</f>
        <v>20.079259709819276</v>
      </c>
    </row>
    <row r="732" spans="1:16" x14ac:dyDescent="0.3">
      <c r="A732" s="1">
        <v>58746</v>
      </c>
      <c r="B732" s="2">
        <v>16229</v>
      </c>
      <c r="C732" s="2">
        <v>3208</v>
      </c>
      <c r="D732" s="2">
        <v>14416</v>
      </c>
      <c r="E732" s="2">
        <v>125</v>
      </c>
      <c r="F732" s="2">
        <v>76519</v>
      </c>
      <c r="G732" s="3">
        <v>58746</v>
      </c>
      <c r="H732" s="2">
        <f>Table1[[#This Row],[marketing_spend]]/Table1[[#This Row],[new_customers]]</f>
        <v>25.664000000000001</v>
      </c>
      <c r="I732" s="2">
        <f>Table1[[#This Row],[revenue]]/Table1[[#This Row],[total_customers]]</f>
        <v>0.21209111462512578</v>
      </c>
      <c r="J732" s="2">
        <f>F731+Table1[[#This Row],[new_customers]]-Table1[[#This Row],[total_customers]]</f>
        <v>10</v>
      </c>
      <c r="K732" s="2">
        <f>Table1[[#This Row],[lost_customers]]/F731</f>
        <v>1.3088319983246951E-4</v>
      </c>
      <c r="L732" s="2">
        <f>1/Table1[[#This Row],[churn_rate]]</f>
        <v>7640.4</v>
      </c>
      <c r="M732" s="2">
        <f>Table1[[#This Row],[ARPU]]*Table1[[#This Row],[average_lifespan]]</f>
        <v>1620.4609521818109</v>
      </c>
      <c r="N732" s="2">
        <f>Table1[[#This Row],[marketing_spend]]+Table1[[#This Row],[operating_expenses]]-Table1[[#This Row],[revenue]]</f>
        <v>1395</v>
      </c>
      <c r="O732" s="2">
        <f>IF(Table1[[#This Row],[burn_rate]]&gt;0,100000/Table1[[#This Row],[burn_rate]],"0")</f>
        <v>71.68458781362007</v>
      </c>
      <c r="P732" s="2">
        <f>Table1[[#This Row],[LTV]]/Table1[[#This Row],[CAC]]</f>
        <v>63.141402438505722</v>
      </c>
    </row>
    <row r="733" spans="1:16" x14ac:dyDescent="0.3">
      <c r="A733" s="1">
        <v>58776</v>
      </c>
      <c r="B733" s="2">
        <v>26509</v>
      </c>
      <c r="C733" s="2">
        <v>5249</v>
      </c>
      <c r="D733" s="2">
        <v>14980</v>
      </c>
      <c r="E733" s="2">
        <v>161</v>
      </c>
      <c r="F733" s="2">
        <v>76652</v>
      </c>
      <c r="G733" s="3">
        <v>58776</v>
      </c>
      <c r="H733" s="2">
        <f>Table1[[#This Row],[marketing_spend]]/Table1[[#This Row],[new_customers]]</f>
        <v>32.602484472049689</v>
      </c>
      <c r="I733" s="2">
        <f>Table1[[#This Row],[revenue]]/Table1[[#This Row],[total_customers]]</f>
        <v>0.34583572509523564</v>
      </c>
      <c r="J733" s="2">
        <f>F732+Table1[[#This Row],[new_customers]]-Table1[[#This Row],[total_customers]]</f>
        <v>28</v>
      </c>
      <c r="K733" s="2">
        <f>Table1[[#This Row],[lost_customers]]/F732</f>
        <v>3.6592218926018372E-4</v>
      </c>
      <c r="L733" s="2">
        <f>1/Table1[[#This Row],[churn_rate]]</f>
        <v>2732.8214285714289</v>
      </c>
      <c r="M733" s="2">
        <f>Table1[[#This Row],[ARPU]]*Table1[[#This Row],[average_lifespan]]</f>
        <v>945.10728030579776</v>
      </c>
      <c r="N733" s="2">
        <f>Table1[[#This Row],[marketing_spend]]+Table1[[#This Row],[operating_expenses]]-Table1[[#This Row],[revenue]]</f>
        <v>-6280</v>
      </c>
      <c r="O733" s="2" t="str">
        <f>IF(Table1[[#This Row],[burn_rate]]&gt;0,100000/Table1[[#This Row],[burn_rate]],"0")</f>
        <v>0</v>
      </c>
      <c r="P733" s="2">
        <f>Table1[[#This Row],[LTV]]/Table1[[#This Row],[CAC]]</f>
        <v>28.988811607779279</v>
      </c>
    </row>
    <row r="734" spans="1:16" x14ac:dyDescent="0.3">
      <c r="A734" s="1">
        <v>58807</v>
      </c>
      <c r="B734" s="2">
        <v>25147</v>
      </c>
      <c r="C734" s="2">
        <v>2918</v>
      </c>
      <c r="D734" s="2">
        <v>14763</v>
      </c>
      <c r="E734" s="2">
        <v>158</v>
      </c>
      <c r="F734" s="2">
        <v>76788</v>
      </c>
      <c r="G734" s="3">
        <v>58807</v>
      </c>
      <c r="H734" s="2">
        <f>Table1[[#This Row],[marketing_spend]]/Table1[[#This Row],[new_customers]]</f>
        <v>18.468354430379748</v>
      </c>
      <c r="I734" s="2">
        <f>Table1[[#This Row],[revenue]]/Table1[[#This Row],[total_customers]]</f>
        <v>0.32748606553107257</v>
      </c>
      <c r="J734" s="2">
        <f>F733+Table1[[#This Row],[new_customers]]-Table1[[#This Row],[total_customers]]</f>
        <v>22</v>
      </c>
      <c r="K734" s="2">
        <f>Table1[[#This Row],[lost_customers]]/F733</f>
        <v>2.870114282732349E-4</v>
      </c>
      <c r="L734" s="2">
        <f>1/Table1[[#This Row],[churn_rate]]</f>
        <v>3484.181818181818</v>
      </c>
      <c r="M734" s="2">
        <f>Table1[[#This Row],[ARPU]]*Table1[[#This Row],[average_lifespan]]</f>
        <v>1141.0209952312625</v>
      </c>
      <c r="N734" s="2">
        <f>Table1[[#This Row],[marketing_spend]]+Table1[[#This Row],[operating_expenses]]-Table1[[#This Row],[revenue]]</f>
        <v>-7466</v>
      </c>
      <c r="O734" s="2" t="str">
        <f>IF(Table1[[#This Row],[burn_rate]]&gt;0,100000/Table1[[#This Row],[burn_rate]],"0")</f>
        <v>0</v>
      </c>
      <c r="P734" s="2">
        <f>Table1[[#This Row],[LTV]]/Table1[[#This Row],[CAC]]</f>
        <v>61.782493915880558</v>
      </c>
    </row>
    <row r="735" spans="1:16" x14ac:dyDescent="0.3">
      <c r="A735" s="1">
        <v>58838</v>
      </c>
      <c r="B735" s="2">
        <v>14632</v>
      </c>
      <c r="C735" s="2">
        <v>5923</v>
      </c>
      <c r="D735" s="2">
        <v>9674</v>
      </c>
      <c r="E735" s="2">
        <v>114</v>
      </c>
      <c r="F735" s="2">
        <v>76878</v>
      </c>
      <c r="G735" s="3">
        <v>58838</v>
      </c>
      <c r="H735" s="2">
        <f>Table1[[#This Row],[marketing_spend]]/Table1[[#This Row],[new_customers]]</f>
        <v>51.956140350877192</v>
      </c>
      <c r="I735" s="2">
        <f>Table1[[#This Row],[revenue]]/Table1[[#This Row],[total_customers]]</f>
        <v>0.19032753193371316</v>
      </c>
      <c r="J735" s="2">
        <f>F734+Table1[[#This Row],[new_customers]]-Table1[[#This Row],[total_customers]]</f>
        <v>24</v>
      </c>
      <c r="K735" s="2">
        <f>Table1[[#This Row],[lost_customers]]/F734</f>
        <v>3.1254883575558681E-4</v>
      </c>
      <c r="L735" s="2">
        <f>1/Table1[[#This Row],[churn_rate]]</f>
        <v>3199.5</v>
      </c>
      <c r="M735" s="2">
        <f>Table1[[#This Row],[ARPU]]*Table1[[#This Row],[average_lifespan]]</f>
        <v>608.95293842191529</v>
      </c>
      <c r="N735" s="2">
        <f>Table1[[#This Row],[marketing_spend]]+Table1[[#This Row],[operating_expenses]]-Table1[[#This Row],[revenue]]</f>
        <v>965</v>
      </c>
      <c r="O735" s="2">
        <f>IF(Table1[[#This Row],[burn_rate]]&gt;0,100000/Table1[[#This Row],[burn_rate]],"0")</f>
        <v>103.62694300518135</v>
      </c>
      <c r="P735" s="2">
        <f>Table1[[#This Row],[LTV]]/Table1[[#This Row],[CAC]]</f>
        <v>11.720519159226464</v>
      </c>
    </row>
    <row r="736" spans="1:16" x14ac:dyDescent="0.3">
      <c r="A736" s="1">
        <v>58866</v>
      </c>
      <c r="B736" s="2">
        <v>16288</v>
      </c>
      <c r="C736" s="2">
        <v>6403</v>
      </c>
      <c r="D736" s="2">
        <v>19101</v>
      </c>
      <c r="E736" s="2">
        <v>130</v>
      </c>
      <c r="F736" s="2">
        <v>76995</v>
      </c>
      <c r="G736" s="3">
        <v>58866</v>
      </c>
      <c r="H736" s="2">
        <f>Table1[[#This Row],[marketing_spend]]/Table1[[#This Row],[new_customers]]</f>
        <v>49.253846153846155</v>
      </c>
      <c r="I736" s="2">
        <f>Table1[[#This Row],[revenue]]/Table1[[#This Row],[total_customers]]</f>
        <v>0.21154620429898047</v>
      </c>
      <c r="J736" s="2">
        <f>F735+Table1[[#This Row],[new_customers]]-Table1[[#This Row],[total_customers]]</f>
        <v>13</v>
      </c>
      <c r="K736" s="2">
        <f>Table1[[#This Row],[lost_customers]]/F735</f>
        <v>1.6909909206795182E-4</v>
      </c>
      <c r="L736" s="2">
        <f>1/Table1[[#This Row],[churn_rate]]</f>
        <v>5913.6923076923076</v>
      </c>
      <c r="M736" s="2">
        <f>Table1[[#This Row],[ARPU]]*Table1[[#This Row],[average_lifespan]]</f>
        <v>1251.0191610843863</v>
      </c>
      <c r="N736" s="2">
        <f>Table1[[#This Row],[marketing_spend]]+Table1[[#This Row],[operating_expenses]]-Table1[[#This Row],[revenue]]</f>
        <v>9216</v>
      </c>
      <c r="O736" s="2">
        <f>IF(Table1[[#This Row],[burn_rate]]&gt;0,100000/Table1[[#This Row],[burn_rate]],"0")</f>
        <v>10.850694444444445</v>
      </c>
      <c r="P736" s="2">
        <f>Table1[[#This Row],[LTV]]/Table1[[#This Row],[CAC]]</f>
        <v>25.39942073105891</v>
      </c>
    </row>
    <row r="737" spans="1:16" x14ac:dyDescent="0.3">
      <c r="A737" s="1">
        <v>58897</v>
      </c>
      <c r="B737" s="2">
        <v>13596</v>
      </c>
      <c r="C737" s="2">
        <v>3969</v>
      </c>
      <c r="D737" s="2">
        <v>15950</v>
      </c>
      <c r="E737" s="2">
        <v>64</v>
      </c>
      <c r="F737" s="2">
        <v>77044</v>
      </c>
      <c r="G737" s="3">
        <v>58897</v>
      </c>
      <c r="H737" s="2">
        <f>Table1[[#This Row],[marketing_spend]]/Table1[[#This Row],[new_customers]]</f>
        <v>62.015625</v>
      </c>
      <c r="I737" s="2">
        <f>Table1[[#This Row],[revenue]]/Table1[[#This Row],[total_customers]]</f>
        <v>0.17647058823529413</v>
      </c>
      <c r="J737" s="2">
        <f>F736+Table1[[#This Row],[new_customers]]-Table1[[#This Row],[total_customers]]</f>
        <v>15</v>
      </c>
      <c r="K737" s="2">
        <f>Table1[[#This Row],[lost_customers]]/F736</f>
        <v>1.9481784531463081E-4</v>
      </c>
      <c r="L737" s="2">
        <f>1/Table1[[#This Row],[churn_rate]]</f>
        <v>5133</v>
      </c>
      <c r="M737" s="2">
        <f>Table1[[#This Row],[ARPU]]*Table1[[#This Row],[average_lifespan]]</f>
        <v>905.82352941176475</v>
      </c>
      <c r="N737" s="2">
        <f>Table1[[#This Row],[marketing_spend]]+Table1[[#This Row],[operating_expenses]]-Table1[[#This Row],[revenue]]</f>
        <v>6323</v>
      </c>
      <c r="O737" s="2">
        <f>IF(Table1[[#This Row],[burn_rate]]&gt;0,100000/Table1[[#This Row],[burn_rate]],"0")</f>
        <v>15.815277558121146</v>
      </c>
      <c r="P737" s="2">
        <f>Table1[[#This Row],[LTV]]/Table1[[#This Row],[CAC]]</f>
        <v>14.606375883686809</v>
      </c>
    </row>
    <row r="738" spans="1:16" x14ac:dyDescent="0.3">
      <c r="A738" s="1">
        <v>58927</v>
      </c>
      <c r="B738" s="2">
        <v>21475</v>
      </c>
      <c r="C738" s="2">
        <v>4793</v>
      </c>
      <c r="D738" s="2">
        <v>17122</v>
      </c>
      <c r="E738" s="2">
        <v>149</v>
      </c>
      <c r="F738" s="2">
        <v>77180</v>
      </c>
      <c r="G738" s="3">
        <v>58927</v>
      </c>
      <c r="H738" s="2">
        <f>Table1[[#This Row],[marketing_spend]]/Table1[[#This Row],[new_customers]]</f>
        <v>32.167785234899327</v>
      </c>
      <c r="I738" s="2">
        <f>Table1[[#This Row],[revenue]]/Table1[[#This Row],[total_customers]]</f>
        <v>0.27824565949727909</v>
      </c>
      <c r="J738" s="2">
        <f>F737+Table1[[#This Row],[new_customers]]-Table1[[#This Row],[total_customers]]</f>
        <v>13</v>
      </c>
      <c r="K738" s="2">
        <f>Table1[[#This Row],[lost_customers]]/F737</f>
        <v>1.6873474897461191E-4</v>
      </c>
      <c r="L738" s="2">
        <f>1/Table1[[#This Row],[churn_rate]]</f>
        <v>5926.461538461539</v>
      </c>
      <c r="M738" s="2">
        <f>Table1[[#This Row],[ARPU]]*Table1[[#This Row],[average_lifespan]]</f>
        <v>1649.01219925449</v>
      </c>
      <c r="N738" s="2">
        <f>Table1[[#This Row],[marketing_spend]]+Table1[[#This Row],[operating_expenses]]-Table1[[#This Row],[revenue]]</f>
        <v>440</v>
      </c>
      <c r="O738" s="2">
        <f>IF(Table1[[#This Row],[burn_rate]]&gt;0,100000/Table1[[#This Row],[burn_rate]],"0")</f>
        <v>227.27272727272728</v>
      </c>
      <c r="P738" s="2">
        <f>Table1[[#This Row],[LTV]]/Table1[[#This Row],[CAC]]</f>
        <v>51.262845334637809</v>
      </c>
    </row>
    <row r="739" spans="1:16" x14ac:dyDescent="0.3">
      <c r="A739" s="1">
        <v>58958</v>
      </c>
      <c r="B739" s="2">
        <v>16168</v>
      </c>
      <c r="C739" s="2">
        <v>2891</v>
      </c>
      <c r="D739" s="2">
        <v>16915</v>
      </c>
      <c r="E739" s="2">
        <v>81</v>
      </c>
      <c r="F739" s="2">
        <v>77249</v>
      </c>
      <c r="G739" s="3">
        <v>58958</v>
      </c>
      <c r="H739" s="2">
        <f>Table1[[#This Row],[marketing_spend]]/Table1[[#This Row],[new_customers]]</f>
        <v>35.691358024691361</v>
      </c>
      <c r="I739" s="2">
        <f>Table1[[#This Row],[revenue]]/Table1[[#This Row],[total_customers]]</f>
        <v>0.20929720773084443</v>
      </c>
      <c r="J739" s="2">
        <f>F738+Table1[[#This Row],[new_customers]]-Table1[[#This Row],[total_customers]]</f>
        <v>12</v>
      </c>
      <c r="K739" s="2">
        <f>Table1[[#This Row],[lost_customers]]/F738</f>
        <v>1.5548069448043534E-4</v>
      </c>
      <c r="L739" s="2">
        <f>1/Table1[[#This Row],[churn_rate]]</f>
        <v>6431.666666666667</v>
      </c>
      <c r="M739" s="2">
        <f>Table1[[#This Row],[ARPU]]*Table1[[#This Row],[average_lifespan]]</f>
        <v>1346.129874388881</v>
      </c>
      <c r="N739" s="2">
        <f>Table1[[#This Row],[marketing_spend]]+Table1[[#This Row],[operating_expenses]]-Table1[[#This Row],[revenue]]</f>
        <v>3638</v>
      </c>
      <c r="O739" s="2">
        <f>IF(Table1[[#This Row],[burn_rate]]&gt;0,100000/Table1[[#This Row],[burn_rate]],"0")</f>
        <v>27.487630566245191</v>
      </c>
      <c r="P739" s="2">
        <f>Table1[[#This Row],[LTV]]/Table1[[#This Row],[CAC]]</f>
        <v>37.715849126772518</v>
      </c>
    </row>
    <row r="740" spans="1:16" x14ac:dyDescent="0.3">
      <c r="A740" s="1">
        <v>58988</v>
      </c>
      <c r="B740" s="2">
        <v>19795</v>
      </c>
      <c r="C740" s="2">
        <v>6470</v>
      </c>
      <c r="D740" s="2">
        <v>19132</v>
      </c>
      <c r="E740" s="2">
        <v>145</v>
      </c>
      <c r="F740" s="2">
        <v>77373</v>
      </c>
      <c r="G740" s="3">
        <v>58988</v>
      </c>
      <c r="H740" s="2">
        <f>Table1[[#This Row],[marketing_spend]]/Table1[[#This Row],[new_customers]]</f>
        <v>44.620689655172413</v>
      </c>
      <c r="I740" s="2">
        <f>Table1[[#This Row],[revenue]]/Table1[[#This Row],[total_customers]]</f>
        <v>0.25583860002843367</v>
      </c>
      <c r="J740" s="2">
        <f>F739+Table1[[#This Row],[new_customers]]-Table1[[#This Row],[total_customers]]</f>
        <v>21</v>
      </c>
      <c r="K740" s="2">
        <f>Table1[[#This Row],[lost_customers]]/F739</f>
        <v>2.7184817926445651E-4</v>
      </c>
      <c r="L740" s="2">
        <f>1/Table1[[#This Row],[churn_rate]]</f>
        <v>3678.5238095238092</v>
      </c>
      <c r="M740" s="2">
        <f>Table1[[#This Row],[ARPU]]*Table1[[#This Row],[average_lifespan]]</f>
        <v>941.108381599832</v>
      </c>
      <c r="N740" s="2">
        <f>Table1[[#This Row],[marketing_spend]]+Table1[[#This Row],[operating_expenses]]-Table1[[#This Row],[revenue]]</f>
        <v>5807</v>
      </c>
      <c r="O740" s="2">
        <f>IF(Table1[[#This Row],[burn_rate]]&gt;0,100000/Table1[[#This Row],[burn_rate]],"0")</f>
        <v>17.220595832615807</v>
      </c>
      <c r="P740" s="2">
        <f>Table1[[#This Row],[LTV]]/Table1[[#This Row],[CAC]]</f>
        <v>21.091300669548012</v>
      </c>
    </row>
    <row r="741" spans="1:16" x14ac:dyDescent="0.3">
      <c r="A741" s="1">
        <v>59019</v>
      </c>
      <c r="B741" s="2">
        <v>17561</v>
      </c>
      <c r="C741" s="2">
        <v>4033</v>
      </c>
      <c r="D741" s="2">
        <v>14049</v>
      </c>
      <c r="E741" s="2">
        <v>177</v>
      </c>
      <c r="F741" s="2">
        <v>77523</v>
      </c>
      <c r="G741" s="3">
        <v>59019</v>
      </c>
      <c r="H741" s="2">
        <f>Table1[[#This Row],[marketing_spend]]/Table1[[#This Row],[new_customers]]</f>
        <v>22.785310734463277</v>
      </c>
      <c r="I741" s="2">
        <f>Table1[[#This Row],[revenue]]/Table1[[#This Row],[total_customers]]</f>
        <v>0.22652632122079899</v>
      </c>
      <c r="J741" s="2">
        <f>F740+Table1[[#This Row],[new_customers]]-Table1[[#This Row],[total_customers]]</f>
        <v>27</v>
      </c>
      <c r="K741" s="2">
        <f>Table1[[#This Row],[lost_customers]]/F740</f>
        <v>3.4895893916482492E-4</v>
      </c>
      <c r="L741" s="2">
        <f>1/Table1[[#This Row],[churn_rate]]</f>
        <v>2865.666666666667</v>
      </c>
      <c r="M741" s="2">
        <f>Table1[[#This Row],[ARPU]]*Table1[[#This Row],[average_lifespan]]</f>
        <v>649.14892784506969</v>
      </c>
      <c r="N741" s="2">
        <f>Table1[[#This Row],[marketing_spend]]+Table1[[#This Row],[operating_expenses]]-Table1[[#This Row],[revenue]]</f>
        <v>521</v>
      </c>
      <c r="O741" s="2">
        <f>IF(Table1[[#This Row],[burn_rate]]&gt;0,100000/Table1[[#This Row],[burn_rate]],"0")</f>
        <v>191.93857965451056</v>
      </c>
      <c r="P741" s="2">
        <f>Table1[[#This Row],[LTV]]/Table1[[#This Row],[CAC]]</f>
        <v>28.489799213631873</v>
      </c>
    </row>
    <row r="742" spans="1:16" x14ac:dyDescent="0.3">
      <c r="A742" s="1">
        <v>59050</v>
      </c>
      <c r="B742" s="2">
        <v>18258</v>
      </c>
      <c r="C742" s="2">
        <v>3364</v>
      </c>
      <c r="D742" s="2">
        <v>9089</v>
      </c>
      <c r="E742" s="2">
        <v>195</v>
      </c>
      <c r="F742" s="2">
        <v>77696</v>
      </c>
      <c r="G742" s="3">
        <v>59050</v>
      </c>
      <c r="H742" s="2">
        <f>Table1[[#This Row],[marketing_spend]]/Table1[[#This Row],[new_customers]]</f>
        <v>17.25128205128205</v>
      </c>
      <c r="I742" s="2">
        <f>Table1[[#This Row],[revenue]]/Table1[[#This Row],[total_customers]]</f>
        <v>0.23499279242174628</v>
      </c>
      <c r="J742" s="2">
        <f>F741+Table1[[#This Row],[new_customers]]-Table1[[#This Row],[total_customers]]</f>
        <v>22</v>
      </c>
      <c r="K742" s="2">
        <f>Table1[[#This Row],[lost_customers]]/F741</f>
        <v>2.8378674715890767E-4</v>
      </c>
      <c r="L742" s="2">
        <f>1/Table1[[#This Row],[churn_rate]]</f>
        <v>3523.7727272727275</v>
      </c>
      <c r="M742" s="2">
        <f>Table1[[#This Row],[ARPU]]*Table1[[#This Row],[average_lifespan]]</f>
        <v>828.06119304141077</v>
      </c>
      <c r="N742" s="2">
        <f>Table1[[#This Row],[marketing_spend]]+Table1[[#This Row],[operating_expenses]]-Table1[[#This Row],[revenue]]</f>
        <v>-5805</v>
      </c>
      <c r="O742" s="2" t="str">
        <f>IF(Table1[[#This Row],[burn_rate]]&gt;0,100000/Table1[[#This Row],[burn_rate]],"0")</f>
        <v>0</v>
      </c>
      <c r="P742" s="2">
        <f>Table1[[#This Row],[LTV]]/Table1[[#This Row],[CAC]]</f>
        <v>47.999979977132909</v>
      </c>
    </row>
    <row r="743" spans="1:16" x14ac:dyDescent="0.3">
      <c r="A743" s="1">
        <v>59080</v>
      </c>
      <c r="B743" s="2">
        <v>26616</v>
      </c>
      <c r="C743" s="2">
        <v>2128</v>
      </c>
      <c r="D743" s="2">
        <v>12578</v>
      </c>
      <c r="E743" s="2">
        <v>162</v>
      </c>
      <c r="F743" s="2">
        <v>77835</v>
      </c>
      <c r="G743" s="3">
        <v>59080</v>
      </c>
      <c r="H743" s="2">
        <f>Table1[[#This Row],[marketing_spend]]/Table1[[#This Row],[new_customers]]</f>
        <v>13.135802469135802</v>
      </c>
      <c r="I743" s="2">
        <f>Table1[[#This Row],[revenue]]/Table1[[#This Row],[total_customers]]</f>
        <v>0.34195413374445943</v>
      </c>
      <c r="J743" s="2">
        <f>F742+Table1[[#This Row],[new_customers]]-Table1[[#This Row],[total_customers]]</f>
        <v>23</v>
      </c>
      <c r="K743" s="2">
        <f>Table1[[#This Row],[lost_customers]]/F742</f>
        <v>2.9602553542009883E-4</v>
      </c>
      <c r="L743" s="2">
        <f>1/Table1[[#This Row],[churn_rate]]</f>
        <v>3378.0869565217395</v>
      </c>
      <c r="M743" s="2">
        <f>Table1[[#This Row],[ARPU]]*Table1[[#This Row],[average_lifespan]]</f>
        <v>1155.1507989308489</v>
      </c>
      <c r="N743" s="2">
        <f>Table1[[#This Row],[marketing_spend]]+Table1[[#This Row],[operating_expenses]]-Table1[[#This Row],[revenue]]</f>
        <v>-11910</v>
      </c>
      <c r="O743" s="2" t="str">
        <f>IF(Table1[[#This Row],[burn_rate]]&gt;0,100000/Table1[[#This Row],[burn_rate]],"0")</f>
        <v>0</v>
      </c>
      <c r="P743" s="2">
        <f>Table1[[#This Row],[LTV]]/Table1[[#This Row],[CAC]]</f>
        <v>87.939111572743201</v>
      </c>
    </row>
    <row r="744" spans="1:16" x14ac:dyDescent="0.3">
      <c r="A744" s="1">
        <v>59111</v>
      </c>
      <c r="B744" s="2">
        <v>16371</v>
      </c>
      <c r="C744" s="2">
        <v>3014</v>
      </c>
      <c r="D744" s="2">
        <v>17127</v>
      </c>
      <c r="E744" s="2">
        <v>132</v>
      </c>
      <c r="F744" s="2">
        <v>77947</v>
      </c>
      <c r="G744" s="3">
        <v>59111</v>
      </c>
      <c r="H744" s="2">
        <f>Table1[[#This Row],[marketing_spend]]/Table1[[#This Row],[new_customers]]</f>
        <v>22.833333333333332</v>
      </c>
      <c r="I744" s="2">
        <f>Table1[[#This Row],[revenue]]/Table1[[#This Row],[total_customers]]</f>
        <v>0.21002732626015114</v>
      </c>
      <c r="J744" s="2">
        <f>F743+Table1[[#This Row],[new_customers]]-Table1[[#This Row],[total_customers]]</f>
        <v>20</v>
      </c>
      <c r="K744" s="2">
        <f>Table1[[#This Row],[lost_customers]]/F743</f>
        <v>2.5695381255219375E-4</v>
      </c>
      <c r="L744" s="2">
        <f>1/Table1[[#This Row],[churn_rate]]</f>
        <v>3891.75</v>
      </c>
      <c r="M744" s="2">
        <f>Table1[[#This Row],[ARPU]]*Table1[[#This Row],[average_lifespan]]</f>
        <v>817.37384697294317</v>
      </c>
      <c r="N744" s="2">
        <f>Table1[[#This Row],[marketing_spend]]+Table1[[#This Row],[operating_expenses]]-Table1[[#This Row],[revenue]]</f>
        <v>3770</v>
      </c>
      <c r="O744" s="2">
        <f>IF(Table1[[#This Row],[burn_rate]]&gt;0,100000/Table1[[#This Row],[burn_rate]],"0")</f>
        <v>26.525198938992041</v>
      </c>
      <c r="P744" s="2">
        <f>Table1[[#This Row],[LTV]]/Table1[[#This Row],[CAC]]</f>
        <v>35.797394757939117</v>
      </c>
    </row>
    <row r="745" spans="1:16" x14ac:dyDescent="0.3">
      <c r="A745" s="1">
        <v>59141</v>
      </c>
      <c r="B745" s="2">
        <v>24369</v>
      </c>
      <c r="C745" s="2">
        <v>3799</v>
      </c>
      <c r="D745" s="2">
        <v>18487</v>
      </c>
      <c r="E745" s="2">
        <v>92</v>
      </c>
      <c r="F745" s="2">
        <v>78026</v>
      </c>
      <c r="G745" s="3">
        <v>59141</v>
      </c>
      <c r="H745" s="2">
        <f>Table1[[#This Row],[marketing_spend]]/Table1[[#This Row],[new_customers]]</f>
        <v>41.293478260869563</v>
      </c>
      <c r="I745" s="2">
        <f>Table1[[#This Row],[revenue]]/Table1[[#This Row],[total_customers]]</f>
        <v>0.31231897059954372</v>
      </c>
      <c r="J745" s="2">
        <f>F744+Table1[[#This Row],[new_customers]]-Table1[[#This Row],[total_customers]]</f>
        <v>13</v>
      </c>
      <c r="K745" s="2">
        <f>Table1[[#This Row],[lost_customers]]/F744</f>
        <v>1.6677999153270814E-4</v>
      </c>
      <c r="L745" s="2">
        <f>1/Table1[[#This Row],[churn_rate]]</f>
        <v>5995.9230769230762</v>
      </c>
      <c r="M745" s="2">
        <f>Table1[[#This Row],[ARPU]]*Table1[[#This Row],[average_lifespan]]</f>
        <v>1872.6405231786639</v>
      </c>
      <c r="N745" s="2">
        <f>Table1[[#This Row],[marketing_spend]]+Table1[[#This Row],[operating_expenses]]-Table1[[#This Row],[revenue]]</f>
        <v>-2083</v>
      </c>
      <c r="O745" s="2" t="str">
        <f>IF(Table1[[#This Row],[burn_rate]]&gt;0,100000/Table1[[#This Row],[burn_rate]],"0")</f>
        <v>0</v>
      </c>
      <c r="P745" s="2">
        <f>Table1[[#This Row],[LTV]]/Table1[[#This Row],[CAC]]</f>
        <v>45.349546757682837</v>
      </c>
    </row>
    <row r="746" spans="1:16" x14ac:dyDescent="0.3">
      <c r="A746" s="1">
        <v>59172</v>
      </c>
      <c r="B746" s="2">
        <v>22910</v>
      </c>
      <c r="C746" s="2">
        <v>6612</v>
      </c>
      <c r="D746" s="2">
        <v>8155</v>
      </c>
      <c r="E746" s="2">
        <v>165</v>
      </c>
      <c r="F746" s="2">
        <v>78177</v>
      </c>
      <c r="G746" s="3">
        <v>59172</v>
      </c>
      <c r="H746" s="2">
        <f>Table1[[#This Row],[marketing_spend]]/Table1[[#This Row],[new_customers]]</f>
        <v>40.072727272727271</v>
      </c>
      <c r="I746" s="2">
        <f>Table1[[#This Row],[revenue]]/Table1[[#This Row],[total_customers]]</f>
        <v>0.29305294396049991</v>
      </c>
      <c r="J746" s="2">
        <f>F745+Table1[[#This Row],[new_customers]]-Table1[[#This Row],[total_customers]]</f>
        <v>14</v>
      </c>
      <c r="K746" s="2">
        <f>Table1[[#This Row],[lost_customers]]/F745</f>
        <v>1.7942737036372492E-4</v>
      </c>
      <c r="L746" s="2">
        <f>1/Table1[[#This Row],[churn_rate]]</f>
        <v>5573.2857142857138</v>
      </c>
      <c r="M746" s="2">
        <f>Table1[[#This Row],[ARPU]]*Table1[[#This Row],[average_lifespan]]</f>
        <v>1633.267786104426</v>
      </c>
      <c r="N746" s="2">
        <f>Table1[[#This Row],[marketing_spend]]+Table1[[#This Row],[operating_expenses]]-Table1[[#This Row],[revenue]]</f>
        <v>-8143</v>
      </c>
      <c r="O746" s="2" t="str">
        <f>IF(Table1[[#This Row],[burn_rate]]&gt;0,100000/Table1[[#This Row],[burn_rate]],"0")</f>
        <v>0</v>
      </c>
      <c r="P746" s="2">
        <f>Table1[[#This Row],[LTV]]/Table1[[#This Row],[CAC]]</f>
        <v>40.75758994362225</v>
      </c>
    </row>
    <row r="747" spans="1:16" x14ac:dyDescent="0.3">
      <c r="A747" s="1">
        <v>59203</v>
      </c>
      <c r="B747" s="2">
        <v>17943</v>
      </c>
      <c r="C747" s="2">
        <v>3518</v>
      </c>
      <c r="D747" s="2">
        <v>17262</v>
      </c>
      <c r="E747" s="2">
        <v>127</v>
      </c>
      <c r="F747" s="2">
        <v>78293</v>
      </c>
      <c r="G747" s="3">
        <v>59203</v>
      </c>
      <c r="H747" s="2">
        <f>Table1[[#This Row],[marketing_spend]]/Table1[[#This Row],[new_customers]]</f>
        <v>27.700787401574804</v>
      </c>
      <c r="I747" s="2">
        <f>Table1[[#This Row],[revenue]]/Table1[[#This Row],[total_customers]]</f>
        <v>0.22917757653940965</v>
      </c>
      <c r="J747" s="2">
        <f>F746+Table1[[#This Row],[new_customers]]-Table1[[#This Row],[total_customers]]</f>
        <v>11</v>
      </c>
      <c r="K747" s="2">
        <f>Table1[[#This Row],[lost_customers]]/F746</f>
        <v>1.4070634585619811E-4</v>
      </c>
      <c r="L747" s="2">
        <f>1/Table1[[#This Row],[churn_rate]]</f>
        <v>7107</v>
      </c>
      <c r="M747" s="2">
        <f>Table1[[#This Row],[ARPU]]*Table1[[#This Row],[average_lifespan]]</f>
        <v>1628.7650364655844</v>
      </c>
      <c r="N747" s="2">
        <f>Table1[[#This Row],[marketing_spend]]+Table1[[#This Row],[operating_expenses]]-Table1[[#This Row],[revenue]]</f>
        <v>2837</v>
      </c>
      <c r="O747" s="2">
        <f>IF(Table1[[#This Row],[burn_rate]]&gt;0,100000/Table1[[#This Row],[burn_rate]],"0")</f>
        <v>35.248501938667609</v>
      </c>
      <c r="P747" s="2">
        <f>Table1[[#This Row],[LTV]]/Table1[[#This Row],[CAC]]</f>
        <v>58.798510412486984</v>
      </c>
    </row>
    <row r="748" spans="1:16" x14ac:dyDescent="0.3">
      <c r="A748" s="1">
        <v>59231</v>
      </c>
      <c r="B748" s="2">
        <v>22199</v>
      </c>
      <c r="C748" s="2">
        <v>6181</v>
      </c>
      <c r="D748" s="2">
        <v>9958</v>
      </c>
      <c r="E748" s="2">
        <v>107</v>
      </c>
      <c r="F748" s="2">
        <v>78389</v>
      </c>
      <c r="G748" s="3">
        <v>59231</v>
      </c>
      <c r="H748" s="2">
        <f>Table1[[#This Row],[marketing_spend]]/Table1[[#This Row],[new_customers]]</f>
        <v>57.766355140186917</v>
      </c>
      <c r="I748" s="2">
        <f>Table1[[#This Row],[revenue]]/Table1[[#This Row],[total_customers]]</f>
        <v>0.28319024352906658</v>
      </c>
      <c r="J748" s="2">
        <f>F747+Table1[[#This Row],[new_customers]]-Table1[[#This Row],[total_customers]]</f>
        <v>11</v>
      </c>
      <c r="K748" s="2">
        <f>Table1[[#This Row],[lost_customers]]/F747</f>
        <v>1.4049787337309849E-4</v>
      </c>
      <c r="L748" s="2">
        <f>1/Table1[[#This Row],[churn_rate]]</f>
        <v>7117.545454545455</v>
      </c>
      <c r="M748" s="2">
        <f>Table1[[#This Row],[ARPU]]*Table1[[#This Row],[average_lifespan]]</f>
        <v>2015.6194306019283</v>
      </c>
      <c r="N748" s="2">
        <f>Table1[[#This Row],[marketing_spend]]+Table1[[#This Row],[operating_expenses]]-Table1[[#This Row],[revenue]]</f>
        <v>-6060</v>
      </c>
      <c r="O748" s="2" t="str">
        <f>IF(Table1[[#This Row],[burn_rate]]&gt;0,100000/Table1[[#This Row],[burn_rate]],"0")</f>
        <v>0</v>
      </c>
      <c r="P748" s="2">
        <f>Table1[[#This Row],[LTV]]/Table1[[#This Row],[CAC]]</f>
        <v>34.892619167514368</v>
      </c>
    </row>
    <row r="749" spans="1:16" x14ac:dyDescent="0.3">
      <c r="A749" s="1">
        <v>59262</v>
      </c>
      <c r="B749" s="2">
        <v>25728</v>
      </c>
      <c r="C749" s="2">
        <v>3198</v>
      </c>
      <c r="D749" s="2">
        <v>18693</v>
      </c>
      <c r="E749" s="2">
        <v>82</v>
      </c>
      <c r="F749" s="2">
        <v>78459</v>
      </c>
      <c r="G749" s="3">
        <v>59262</v>
      </c>
      <c r="H749" s="2">
        <f>Table1[[#This Row],[marketing_spend]]/Table1[[#This Row],[new_customers]]</f>
        <v>39</v>
      </c>
      <c r="I749" s="2">
        <f>Table1[[#This Row],[revenue]]/Table1[[#This Row],[total_customers]]</f>
        <v>0.32791649141589874</v>
      </c>
      <c r="J749" s="2">
        <f>F748+Table1[[#This Row],[new_customers]]-Table1[[#This Row],[total_customers]]</f>
        <v>12</v>
      </c>
      <c r="K749" s="2">
        <f>Table1[[#This Row],[lost_customers]]/F748</f>
        <v>1.5308270293025808E-4</v>
      </c>
      <c r="L749" s="2">
        <f>1/Table1[[#This Row],[churn_rate]]</f>
        <v>6532.4166666666661</v>
      </c>
      <c r="M749" s="2">
        <f>Table1[[#This Row],[ARPU]]*Table1[[#This Row],[average_lifespan]]</f>
        <v>2142.0871538000738</v>
      </c>
      <c r="N749" s="2">
        <f>Table1[[#This Row],[marketing_spend]]+Table1[[#This Row],[operating_expenses]]-Table1[[#This Row],[revenue]]</f>
        <v>-3837</v>
      </c>
      <c r="O749" s="2" t="str">
        <f>IF(Table1[[#This Row],[burn_rate]]&gt;0,100000/Table1[[#This Row],[burn_rate]],"0")</f>
        <v>0</v>
      </c>
      <c r="P749" s="2">
        <f>Table1[[#This Row],[LTV]]/Table1[[#This Row],[CAC]]</f>
        <v>54.925311635899327</v>
      </c>
    </row>
    <row r="750" spans="1:16" x14ac:dyDescent="0.3">
      <c r="A750" s="1">
        <v>59292</v>
      </c>
      <c r="B750" s="2">
        <v>16738</v>
      </c>
      <c r="C750" s="2">
        <v>5873</v>
      </c>
      <c r="D750" s="2">
        <v>14344</v>
      </c>
      <c r="E750" s="2">
        <v>63</v>
      </c>
      <c r="F750" s="2">
        <v>78506</v>
      </c>
      <c r="G750" s="3">
        <v>59292</v>
      </c>
      <c r="H750" s="2">
        <f>Table1[[#This Row],[marketing_spend]]/Table1[[#This Row],[new_customers]]</f>
        <v>93.222222222222229</v>
      </c>
      <c r="I750" s="2">
        <f>Table1[[#This Row],[revenue]]/Table1[[#This Row],[total_customers]]</f>
        <v>0.21320663388785571</v>
      </c>
      <c r="J750" s="2">
        <f>F749+Table1[[#This Row],[new_customers]]-Table1[[#This Row],[total_customers]]</f>
        <v>16</v>
      </c>
      <c r="K750" s="2">
        <f>Table1[[#This Row],[lost_customers]]/F749</f>
        <v>2.0392816630341963E-4</v>
      </c>
      <c r="L750" s="2">
        <f>1/Table1[[#This Row],[churn_rate]]</f>
        <v>4903.6875</v>
      </c>
      <c r="M750" s="2">
        <f>Table1[[#This Row],[ARPU]]*Table1[[#This Row],[average_lifespan]]</f>
        <v>1045.4987055129545</v>
      </c>
      <c r="N750" s="2">
        <f>Table1[[#This Row],[marketing_spend]]+Table1[[#This Row],[operating_expenses]]-Table1[[#This Row],[revenue]]</f>
        <v>3479</v>
      </c>
      <c r="O750" s="2">
        <f>IF(Table1[[#This Row],[burn_rate]]&gt;0,100000/Table1[[#This Row],[burn_rate]],"0")</f>
        <v>28.74389192296637</v>
      </c>
      <c r="P750" s="2">
        <f>Table1[[#This Row],[LTV]]/Table1[[#This Row],[CAC]]</f>
        <v>11.215123181902968</v>
      </c>
    </row>
    <row r="751" spans="1:16" x14ac:dyDescent="0.3">
      <c r="A751" s="1">
        <v>59323</v>
      </c>
      <c r="B751" s="2">
        <v>25913</v>
      </c>
      <c r="C751" s="2">
        <v>4474</v>
      </c>
      <c r="D751" s="2">
        <v>13779</v>
      </c>
      <c r="E751" s="2">
        <v>181</v>
      </c>
      <c r="F751" s="2">
        <v>78675</v>
      </c>
      <c r="G751" s="3">
        <v>59323</v>
      </c>
      <c r="H751" s="2">
        <f>Table1[[#This Row],[marketing_spend]]/Table1[[#This Row],[new_customers]]</f>
        <v>24.718232044198896</v>
      </c>
      <c r="I751" s="2">
        <f>Table1[[#This Row],[revenue]]/Table1[[#This Row],[total_customers]]</f>
        <v>0.3293676517318081</v>
      </c>
      <c r="J751" s="2">
        <f>F750+Table1[[#This Row],[new_customers]]-Table1[[#This Row],[total_customers]]</f>
        <v>12</v>
      </c>
      <c r="K751" s="2">
        <f>Table1[[#This Row],[lost_customers]]/F750</f>
        <v>1.5285455888721882E-4</v>
      </c>
      <c r="L751" s="2">
        <f>1/Table1[[#This Row],[churn_rate]]</f>
        <v>6542.1666666666661</v>
      </c>
      <c r="M751" s="2">
        <f>Table1[[#This Row],[ARPU]]*Table1[[#This Row],[average_lifespan]]</f>
        <v>2154.7780722381103</v>
      </c>
      <c r="N751" s="2">
        <f>Table1[[#This Row],[marketing_spend]]+Table1[[#This Row],[operating_expenses]]-Table1[[#This Row],[revenue]]</f>
        <v>-7660</v>
      </c>
      <c r="O751" s="2" t="str">
        <f>IF(Table1[[#This Row],[burn_rate]]&gt;0,100000/Table1[[#This Row],[burn_rate]],"0")</f>
        <v>0</v>
      </c>
      <c r="P751" s="2">
        <f>Table1[[#This Row],[LTV]]/Table1[[#This Row],[CAC]]</f>
        <v>87.17363233685694</v>
      </c>
    </row>
    <row r="752" spans="1:16" x14ac:dyDescent="0.3">
      <c r="A752" s="1">
        <v>59353</v>
      </c>
      <c r="B752" s="2">
        <v>12472</v>
      </c>
      <c r="C752" s="2">
        <v>5485</v>
      </c>
      <c r="D752" s="2">
        <v>14144</v>
      </c>
      <c r="E752" s="2">
        <v>108</v>
      </c>
      <c r="F752" s="2">
        <v>78772</v>
      </c>
      <c r="G752" s="3">
        <v>59353</v>
      </c>
      <c r="H752" s="2">
        <f>Table1[[#This Row],[marketing_spend]]/Table1[[#This Row],[new_customers]]</f>
        <v>50.787037037037038</v>
      </c>
      <c r="I752" s="2">
        <f>Table1[[#This Row],[revenue]]/Table1[[#This Row],[total_customers]]</f>
        <v>0.15833037119788756</v>
      </c>
      <c r="J752" s="2">
        <f>F751+Table1[[#This Row],[new_customers]]-Table1[[#This Row],[total_customers]]</f>
        <v>11</v>
      </c>
      <c r="K752" s="2">
        <f>Table1[[#This Row],[lost_customers]]/F751</f>
        <v>1.3981569748967271E-4</v>
      </c>
      <c r="L752" s="2">
        <f>1/Table1[[#This Row],[churn_rate]]</f>
        <v>7152.272727272727</v>
      </c>
      <c r="M752" s="2">
        <f>Table1[[#This Row],[ARPU]]*Table1[[#This Row],[average_lifespan]]</f>
        <v>1132.4219958176186</v>
      </c>
      <c r="N752" s="2">
        <f>Table1[[#This Row],[marketing_spend]]+Table1[[#This Row],[operating_expenses]]-Table1[[#This Row],[revenue]]</f>
        <v>7157</v>
      </c>
      <c r="O752" s="2">
        <f>IF(Table1[[#This Row],[burn_rate]]&gt;0,100000/Table1[[#This Row],[burn_rate]],"0")</f>
        <v>13.97233477714126</v>
      </c>
      <c r="P752" s="2">
        <f>Table1[[#This Row],[LTV]]/Table1[[#This Row],[CAC]]</f>
        <v>22.297461357940346</v>
      </c>
    </row>
    <row r="753" spans="1:16" x14ac:dyDescent="0.3">
      <c r="A753" s="1">
        <v>59384</v>
      </c>
      <c r="B753" s="2">
        <v>29123</v>
      </c>
      <c r="C753" s="2">
        <v>6049</v>
      </c>
      <c r="D753" s="2">
        <v>13063</v>
      </c>
      <c r="E753" s="2">
        <v>132</v>
      </c>
      <c r="F753" s="2">
        <v>78874</v>
      </c>
      <c r="G753" s="3">
        <v>59384</v>
      </c>
      <c r="H753" s="2">
        <f>Table1[[#This Row],[marketing_spend]]/Table1[[#This Row],[new_customers]]</f>
        <v>45.825757575757578</v>
      </c>
      <c r="I753" s="2">
        <f>Table1[[#This Row],[revenue]]/Table1[[#This Row],[total_customers]]</f>
        <v>0.36923447523898878</v>
      </c>
      <c r="J753" s="2">
        <f>F752+Table1[[#This Row],[new_customers]]-Table1[[#This Row],[total_customers]]</f>
        <v>30</v>
      </c>
      <c r="K753" s="2">
        <f>Table1[[#This Row],[lost_customers]]/F752</f>
        <v>3.8084598588330879E-4</v>
      </c>
      <c r="L753" s="2">
        <f>1/Table1[[#This Row],[churn_rate]]</f>
        <v>2625.7333333333331</v>
      </c>
      <c r="M753" s="2">
        <f>Table1[[#This Row],[ARPU]]*Table1[[#This Row],[average_lifespan]]</f>
        <v>969.51126945085412</v>
      </c>
      <c r="N753" s="2">
        <f>Table1[[#This Row],[marketing_spend]]+Table1[[#This Row],[operating_expenses]]-Table1[[#This Row],[revenue]]</f>
        <v>-10011</v>
      </c>
      <c r="O753" s="2" t="str">
        <f>IF(Table1[[#This Row],[burn_rate]]&gt;0,100000/Table1[[#This Row],[burn_rate]],"0")</f>
        <v>0</v>
      </c>
      <c r="P753" s="2">
        <f>Table1[[#This Row],[LTV]]/Table1[[#This Row],[CAC]]</f>
        <v>21.156470088859766</v>
      </c>
    </row>
    <row r="754" spans="1:16" x14ac:dyDescent="0.3">
      <c r="A754" s="1">
        <v>59415</v>
      </c>
      <c r="B754" s="2">
        <v>25679</v>
      </c>
      <c r="C754" s="2">
        <v>5719</v>
      </c>
      <c r="D754" s="2">
        <v>11830</v>
      </c>
      <c r="E754" s="2">
        <v>183</v>
      </c>
      <c r="F754" s="2">
        <v>79034</v>
      </c>
      <c r="G754" s="3">
        <v>59415</v>
      </c>
      <c r="H754" s="2">
        <f>Table1[[#This Row],[marketing_spend]]/Table1[[#This Row],[new_customers]]</f>
        <v>31.251366120218581</v>
      </c>
      <c r="I754" s="2">
        <f>Table1[[#This Row],[revenue]]/Table1[[#This Row],[total_customers]]</f>
        <v>0.32491079788445482</v>
      </c>
      <c r="J754" s="2">
        <f>F753+Table1[[#This Row],[new_customers]]-Table1[[#This Row],[total_customers]]</f>
        <v>23</v>
      </c>
      <c r="K754" s="2">
        <f>Table1[[#This Row],[lost_customers]]/F753</f>
        <v>2.9160433095823721E-4</v>
      </c>
      <c r="L754" s="2">
        <f>1/Table1[[#This Row],[churn_rate]]</f>
        <v>3429.3043478260865</v>
      </c>
      <c r="M754" s="2">
        <f>Table1[[#This Row],[ARPU]]*Table1[[#This Row],[average_lifespan]]</f>
        <v>1114.2180118408037</v>
      </c>
      <c r="N754" s="2">
        <f>Table1[[#This Row],[marketing_spend]]+Table1[[#This Row],[operating_expenses]]-Table1[[#This Row],[revenue]]</f>
        <v>-8130</v>
      </c>
      <c r="O754" s="2" t="str">
        <f>IF(Table1[[#This Row],[burn_rate]]&gt;0,100000/Table1[[#This Row],[burn_rate]],"0")</f>
        <v>0</v>
      </c>
      <c r="P754" s="2">
        <f>Table1[[#This Row],[LTV]]/Table1[[#This Row],[CAC]]</f>
        <v>35.653417759550109</v>
      </c>
    </row>
    <row r="755" spans="1:16" x14ac:dyDescent="0.3">
      <c r="A755" s="1">
        <v>59445</v>
      </c>
      <c r="B755" s="2">
        <v>11761</v>
      </c>
      <c r="C755" s="2">
        <v>2302</v>
      </c>
      <c r="D755" s="2">
        <v>17046</v>
      </c>
      <c r="E755" s="2">
        <v>170</v>
      </c>
      <c r="F755" s="2">
        <v>79192</v>
      </c>
      <c r="G755" s="3">
        <v>59445</v>
      </c>
      <c r="H755" s="2">
        <f>Table1[[#This Row],[marketing_spend]]/Table1[[#This Row],[new_customers]]</f>
        <v>13.541176470588235</v>
      </c>
      <c r="I755" s="2">
        <f>Table1[[#This Row],[revenue]]/Table1[[#This Row],[total_customers]]</f>
        <v>0.14851247600767753</v>
      </c>
      <c r="J755" s="2">
        <f>F754+Table1[[#This Row],[new_customers]]-Table1[[#This Row],[total_customers]]</f>
        <v>12</v>
      </c>
      <c r="K755" s="2">
        <f>Table1[[#This Row],[lost_customers]]/F754</f>
        <v>1.5183338816205684E-4</v>
      </c>
      <c r="L755" s="2">
        <f>1/Table1[[#This Row],[churn_rate]]</f>
        <v>6586.1666666666661</v>
      </c>
      <c r="M755" s="2">
        <f>Table1[[#This Row],[ARPU]]*Table1[[#This Row],[average_lifespan]]</f>
        <v>978.12791906589871</v>
      </c>
      <c r="N755" s="2">
        <f>Table1[[#This Row],[marketing_spend]]+Table1[[#This Row],[operating_expenses]]-Table1[[#This Row],[revenue]]</f>
        <v>7587</v>
      </c>
      <c r="O755" s="2">
        <f>IF(Table1[[#This Row],[burn_rate]]&gt;0,100000/Table1[[#This Row],[burn_rate]],"0")</f>
        <v>13.180440226703572</v>
      </c>
      <c r="P755" s="2">
        <f>Table1[[#This Row],[LTV]]/Table1[[#This Row],[CAC]]</f>
        <v>72.233599583493827</v>
      </c>
    </row>
    <row r="756" spans="1:16" x14ac:dyDescent="0.3">
      <c r="A756" s="1">
        <v>59476</v>
      </c>
      <c r="B756" s="2">
        <v>20167</v>
      </c>
      <c r="C756" s="2">
        <v>5952</v>
      </c>
      <c r="D756" s="2">
        <v>16831</v>
      </c>
      <c r="E756" s="2">
        <v>132</v>
      </c>
      <c r="F756" s="2">
        <v>79306</v>
      </c>
      <c r="G756" s="3">
        <v>59476</v>
      </c>
      <c r="H756" s="2">
        <f>Table1[[#This Row],[marketing_spend]]/Table1[[#This Row],[new_customers]]</f>
        <v>45.090909090909093</v>
      </c>
      <c r="I756" s="2">
        <f>Table1[[#This Row],[revenue]]/Table1[[#This Row],[total_customers]]</f>
        <v>0.25429349607848084</v>
      </c>
      <c r="J756" s="2">
        <f>F755+Table1[[#This Row],[new_customers]]-Table1[[#This Row],[total_customers]]</f>
        <v>18</v>
      </c>
      <c r="K756" s="2">
        <f>Table1[[#This Row],[lost_customers]]/F755</f>
        <v>2.2729568643297302E-4</v>
      </c>
      <c r="L756" s="2">
        <f>1/Table1[[#This Row],[churn_rate]]</f>
        <v>4399.5555555555557</v>
      </c>
      <c r="M756" s="2">
        <f>Table1[[#This Row],[ARPU]]*Table1[[#This Row],[average_lifespan]]</f>
        <v>1118.7783634137254</v>
      </c>
      <c r="N756" s="2">
        <f>Table1[[#This Row],[marketing_spend]]+Table1[[#This Row],[operating_expenses]]-Table1[[#This Row],[revenue]]</f>
        <v>2616</v>
      </c>
      <c r="O756" s="2">
        <f>IF(Table1[[#This Row],[burn_rate]]&gt;0,100000/Table1[[#This Row],[burn_rate]],"0")</f>
        <v>38.226299694189599</v>
      </c>
      <c r="P756" s="2">
        <f>Table1[[#This Row],[LTV]]/Table1[[#This Row],[CAC]]</f>
        <v>24.811616930546329</v>
      </c>
    </row>
    <row r="757" spans="1:16" x14ac:dyDescent="0.3">
      <c r="A757" s="1">
        <v>59506</v>
      </c>
      <c r="B757" s="2">
        <v>20554</v>
      </c>
      <c r="C757" s="2">
        <v>6683</v>
      </c>
      <c r="D757" s="2">
        <v>18430</v>
      </c>
      <c r="E757" s="2">
        <v>76</v>
      </c>
      <c r="F757" s="2">
        <v>79372</v>
      </c>
      <c r="G757" s="3">
        <v>59506</v>
      </c>
      <c r="H757" s="2">
        <f>Table1[[#This Row],[marketing_spend]]/Table1[[#This Row],[new_customers]]</f>
        <v>87.934210526315795</v>
      </c>
      <c r="I757" s="2">
        <f>Table1[[#This Row],[revenue]]/Table1[[#This Row],[total_customers]]</f>
        <v>0.2589578188781938</v>
      </c>
      <c r="J757" s="2">
        <f>F756+Table1[[#This Row],[new_customers]]-Table1[[#This Row],[total_customers]]</f>
        <v>10</v>
      </c>
      <c r="K757" s="2">
        <f>Table1[[#This Row],[lost_customers]]/F756</f>
        <v>1.2609386427256449E-4</v>
      </c>
      <c r="L757" s="2">
        <f>1/Table1[[#This Row],[churn_rate]]</f>
        <v>7930.6</v>
      </c>
      <c r="M757" s="2">
        <f>Table1[[#This Row],[ARPU]]*Table1[[#This Row],[average_lifespan]]</f>
        <v>2053.6908783954041</v>
      </c>
      <c r="N757" s="2">
        <f>Table1[[#This Row],[marketing_spend]]+Table1[[#This Row],[operating_expenses]]-Table1[[#This Row],[revenue]]</f>
        <v>4559</v>
      </c>
      <c r="O757" s="2">
        <f>IF(Table1[[#This Row],[burn_rate]]&gt;0,100000/Table1[[#This Row],[burn_rate]],"0")</f>
        <v>21.934634788330776</v>
      </c>
      <c r="P757" s="2">
        <f>Table1[[#This Row],[LTV]]/Table1[[#This Row],[CAC]]</f>
        <v>23.354856615000852</v>
      </c>
    </row>
    <row r="758" spans="1:16" x14ac:dyDescent="0.3">
      <c r="A758" s="1">
        <v>59537</v>
      </c>
      <c r="B758" s="2">
        <v>27260</v>
      </c>
      <c r="C758" s="2">
        <v>2986</v>
      </c>
      <c r="D758" s="2">
        <v>17794</v>
      </c>
      <c r="E758" s="2">
        <v>129</v>
      </c>
      <c r="F758" s="2">
        <v>79481</v>
      </c>
      <c r="G758" s="3">
        <v>59537</v>
      </c>
      <c r="H758" s="2">
        <f>Table1[[#This Row],[marketing_spend]]/Table1[[#This Row],[new_customers]]</f>
        <v>23.147286821705425</v>
      </c>
      <c r="I758" s="2">
        <f>Table1[[#This Row],[revenue]]/Table1[[#This Row],[total_customers]]</f>
        <v>0.34297505064103373</v>
      </c>
      <c r="J758" s="2">
        <f>F757+Table1[[#This Row],[new_customers]]-Table1[[#This Row],[total_customers]]</f>
        <v>20</v>
      </c>
      <c r="K758" s="2">
        <f>Table1[[#This Row],[lost_customers]]/F757</f>
        <v>2.5197802751600058E-4</v>
      </c>
      <c r="L758" s="2">
        <f>1/Table1[[#This Row],[churn_rate]]</f>
        <v>3968.6000000000004</v>
      </c>
      <c r="M758" s="2">
        <f>Table1[[#This Row],[ARPU]]*Table1[[#This Row],[average_lifespan]]</f>
        <v>1361.1307859740066</v>
      </c>
      <c r="N758" s="2">
        <f>Table1[[#This Row],[marketing_spend]]+Table1[[#This Row],[operating_expenses]]-Table1[[#This Row],[revenue]]</f>
        <v>-6480</v>
      </c>
      <c r="O758" s="2" t="str">
        <f>IF(Table1[[#This Row],[burn_rate]]&gt;0,100000/Table1[[#This Row],[burn_rate]],"0")</f>
        <v>0</v>
      </c>
      <c r="P758" s="2">
        <f>Table1[[#This Row],[LTV]]/Table1[[#This Row],[CAC]]</f>
        <v>58.803037974094728</v>
      </c>
    </row>
    <row r="759" spans="1:16" x14ac:dyDescent="0.3">
      <c r="A759" s="1">
        <v>59568</v>
      </c>
      <c r="B759" s="2">
        <v>24277</v>
      </c>
      <c r="C759" s="2">
        <v>3863</v>
      </c>
      <c r="D759" s="2">
        <v>14659</v>
      </c>
      <c r="E759" s="2">
        <v>183</v>
      </c>
      <c r="F759" s="2">
        <v>79647</v>
      </c>
      <c r="G759" s="3">
        <v>59568</v>
      </c>
      <c r="H759" s="2">
        <f>Table1[[#This Row],[marketing_spend]]/Table1[[#This Row],[new_customers]]</f>
        <v>21.10928961748634</v>
      </c>
      <c r="I759" s="2">
        <f>Table1[[#This Row],[revenue]]/Table1[[#This Row],[total_customers]]</f>
        <v>0.30480746293017941</v>
      </c>
      <c r="J759" s="2">
        <f>F758+Table1[[#This Row],[new_customers]]-Table1[[#This Row],[total_customers]]</f>
        <v>17</v>
      </c>
      <c r="K759" s="2">
        <f>Table1[[#This Row],[lost_customers]]/F758</f>
        <v>2.1388759577760721E-4</v>
      </c>
      <c r="L759" s="2">
        <f>1/Table1[[#This Row],[churn_rate]]</f>
        <v>4675.3529411764712</v>
      </c>
      <c r="M759" s="2">
        <f>Table1[[#This Row],[ARPU]]*Table1[[#This Row],[average_lifespan]]</f>
        <v>1425.0824683031526</v>
      </c>
      <c r="N759" s="2">
        <f>Table1[[#This Row],[marketing_spend]]+Table1[[#This Row],[operating_expenses]]-Table1[[#This Row],[revenue]]</f>
        <v>-5755</v>
      </c>
      <c r="O759" s="2" t="str">
        <f>IF(Table1[[#This Row],[burn_rate]]&gt;0,100000/Table1[[#This Row],[burn_rate]],"0")</f>
        <v>0</v>
      </c>
      <c r="P759" s="2">
        <f>Table1[[#This Row],[LTV]]/Table1[[#This Row],[CAC]]</f>
        <v>67.509731219124234</v>
      </c>
    </row>
    <row r="760" spans="1:16" x14ac:dyDescent="0.3">
      <c r="A760" s="1">
        <v>59596</v>
      </c>
      <c r="B760" s="2">
        <v>13812</v>
      </c>
      <c r="C760" s="2">
        <v>6440</v>
      </c>
      <c r="D760" s="2">
        <v>8441</v>
      </c>
      <c r="E760" s="2">
        <v>62</v>
      </c>
      <c r="F760" s="2">
        <v>79690</v>
      </c>
      <c r="G760" s="3">
        <v>59596</v>
      </c>
      <c r="H760" s="2">
        <f>Table1[[#This Row],[marketing_spend]]/Table1[[#This Row],[new_customers]]</f>
        <v>103.87096774193549</v>
      </c>
      <c r="I760" s="2">
        <f>Table1[[#This Row],[revenue]]/Table1[[#This Row],[total_customers]]</f>
        <v>0.17332162128246956</v>
      </c>
      <c r="J760" s="2">
        <f>F759+Table1[[#This Row],[new_customers]]-Table1[[#This Row],[total_customers]]</f>
        <v>19</v>
      </c>
      <c r="K760" s="2">
        <f>Table1[[#This Row],[lost_customers]]/F759</f>
        <v>2.3855261340665688E-4</v>
      </c>
      <c r="L760" s="2">
        <f>1/Table1[[#This Row],[churn_rate]]</f>
        <v>4191.9473684210525</v>
      </c>
      <c r="M760" s="2">
        <f>Table1[[#This Row],[ARPU]]*Table1[[#This Row],[average_lifespan]]</f>
        <v>726.55511422551854</v>
      </c>
      <c r="N760" s="2">
        <f>Table1[[#This Row],[marketing_spend]]+Table1[[#This Row],[operating_expenses]]-Table1[[#This Row],[revenue]]</f>
        <v>1069</v>
      </c>
      <c r="O760" s="2">
        <f>IF(Table1[[#This Row],[burn_rate]]&gt;0,100000/Table1[[#This Row],[burn_rate]],"0")</f>
        <v>93.545369504209546</v>
      </c>
      <c r="P760" s="2">
        <f>Table1[[#This Row],[LTV]]/Table1[[#This Row],[CAC]]</f>
        <v>6.994785261177352</v>
      </c>
    </row>
    <row r="761" spans="1:16" x14ac:dyDescent="0.3">
      <c r="A761" s="1">
        <v>59627</v>
      </c>
      <c r="B761" s="2">
        <v>27844</v>
      </c>
      <c r="C761" s="2">
        <v>6909</v>
      </c>
      <c r="D761" s="2">
        <v>14040</v>
      </c>
      <c r="E761" s="2">
        <v>113</v>
      </c>
      <c r="F761" s="2">
        <v>79791</v>
      </c>
      <c r="G761" s="3">
        <v>59627</v>
      </c>
      <c r="H761" s="2">
        <f>Table1[[#This Row],[marketing_spend]]/Table1[[#This Row],[new_customers]]</f>
        <v>61.141592920353979</v>
      </c>
      <c r="I761" s="2">
        <f>Table1[[#This Row],[revenue]]/Table1[[#This Row],[total_customers]]</f>
        <v>0.34896166234287074</v>
      </c>
      <c r="J761" s="2">
        <f>F760+Table1[[#This Row],[new_customers]]-Table1[[#This Row],[total_customers]]</f>
        <v>12</v>
      </c>
      <c r="K761" s="2">
        <f>Table1[[#This Row],[lost_customers]]/F760</f>
        <v>1.5058351110553393E-4</v>
      </c>
      <c r="L761" s="2">
        <f>1/Table1[[#This Row],[churn_rate]]</f>
        <v>6640.8333333333339</v>
      </c>
      <c r="M761" s="2">
        <f>Table1[[#This Row],[ARPU]]*Table1[[#This Row],[average_lifespan]]</f>
        <v>2317.3962393419474</v>
      </c>
      <c r="N761" s="2">
        <f>Table1[[#This Row],[marketing_spend]]+Table1[[#This Row],[operating_expenses]]-Table1[[#This Row],[revenue]]</f>
        <v>-6895</v>
      </c>
      <c r="O761" s="2" t="str">
        <f>IF(Table1[[#This Row],[burn_rate]]&gt;0,100000/Table1[[#This Row],[burn_rate]],"0")</f>
        <v>0</v>
      </c>
      <c r="P761" s="2">
        <f>Table1[[#This Row],[LTV]]/Table1[[#This Row],[CAC]]</f>
        <v>37.902124047711688</v>
      </c>
    </row>
    <row r="762" spans="1:16" x14ac:dyDescent="0.3">
      <c r="A762" s="1">
        <v>59657</v>
      </c>
      <c r="B762" s="2">
        <v>28117</v>
      </c>
      <c r="C762" s="2">
        <v>5072</v>
      </c>
      <c r="D762" s="2">
        <v>13925</v>
      </c>
      <c r="E762" s="2">
        <v>196</v>
      </c>
      <c r="F762" s="2">
        <v>79972</v>
      </c>
      <c r="G762" s="3">
        <v>59657</v>
      </c>
      <c r="H762" s="2">
        <f>Table1[[#This Row],[marketing_spend]]/Table1[[#This Row],[new_customers]]</f>
        <v>25.877551020408163</v>
      </c>
      <c r="I762" s="2">
        <f>Table1[[#This Row],[revenue]]/Table1[[#This Row],[total_customers]]</f>
        <v>0.35158555494423049</v>
      </c>
      <c r="J762" s="2">
        <f>F761+Table1[[#This Row],[new_customers]]-Table1[[#This Row],[total_customers]]</f>
        <v>15</v>
      </c>
      <c r="K762" s="2">
        <f>Table1[[#This Row],[lost_customers]]/F761</f>
        <v>1.8799112681881414E-4</v>
      </c>
      <c r="L762" s="2">
        <f>1/Table1[[#This Row],[churn_rate]]</f>
        <v>5319.4000000000005</v>
      </c>
      <c r="M762" s="2">
        <f>Table1[[#This Row],[ARPU]]*Table1[[#This Row],[average_lifespan]]</f>
        <v>1870.2242009703398</v>
      </c>
      <c r="N762" s="2">
        <f>Table1[[#This Row],[marketing_spend]]+Table1[[#This Row],[operating_expenses]]-Table1[[#This Row],[revenue]]</f>
        <v>-9120</v>
      </c>
      <c r="O762" s="2" t="str">
        <f>IF(Table1[[#This Row],[burn_rate]]&gt;0,100000/Table1[[#This Row],[burn_rate]],"0")</f>
        <v>0</v>
      </c>
      <c r="P762" s="2">
        <f>Table1[[#This Row],[LTV]]/Table1[[#This Row],[CAC]]</f>
        <v>72.272070857686629</v>
      </c>
    </row>
    <row r="763" spans="1:16" x14ac:dyDescent="0.3">
      <c r="A763" s="1">
        <v>59688</v>
      </c>
      <c r="B763" s="2">
        <v>11605</v>
      </c>
      <c r="C763" s="2">
        <v>5124</v>
      </c>
      <c r="D763" s="2">
        <v>15358</v>
      </c>
      <c r="E763" s="2">
        <v>129</v>
      </c>
      <c r="F763" s="2">
        <v>80087</v>
      </c>
      <c r="G763" s="3">
        <v>59688</v>
      </c>
      <c r="H763" s="2">
        <f>Table1[[#This Row],[marketing_spend]]/Table1[[#This Row],[new_customers]]</f>
        <v>39.720930232558139</v>
      </c>
      <c r="I763" s="2">
        <f>Table1[[#This Row],[revenue]]/Table1[[#This Row],[total_customers]]</f>
        <v>0.14490491590395446</v>
      </c>
      <c r="J763" s="2">
        <f>F762+Table1[[#This Row],[new_customers]]-Table1[[#This Row],[total_customers]]</f>
        <v>14</v>
      </c>
      <c r="K763" s="2">
        <f>Table1[[#This Row],[lost_customers]]/F762</f>
        <v>1.7506127144500575E-4</v>
      </c>
      <c r="L763" s="2">
        <f>1/Table1[[#This Row],[churn_rate]]</f>
        <v>5712.2857142857147</v>
      </c>
      <c r="M763" s="2">
        <f>Table1[[#This Row],[ARPU]]*Table1[[#This Row],[average_lifespan]]</f>
        <v>827.73828104793188</v>
      </c>
      <c r="N763" s="2">
        <f>Table1[[#This Row],[marketing_spend]]+Table1[[#This Row],[operating_expenses]]-Table1[[#This Row],[revenue]]</f>
        <v>8877</v>
      </c>
      <c r="O763" s="2">
        <f>IF(Table1[[#This Row],[burn_rate]]&gt;0,100000/Table1[[#This Row],[burn_rate]],"0")</f>
        <v>11.265067027148811</v>
      </c>
      <c r="P763" s="2">
        <f>Table1[[#This Row],[LTV]]/Table1[[#This Row],[CAC]]</f>
        <v>20.838844312096647</v>
      </c>
    </row>
    <row r="764" spans="1:16" x14ac:dyDescent="0.3">
      <c r="A764" s="1">
        <v>59718</v>
      </c>
      <c r="B764" s="2">
        <v>15622</v>
      </c>
      <c r="C764" s="2">
        <v>3327</v>
      </c>
      <c r="D764" s="2">
        <v>12628</v>
      </c>
      <c r="E764" s="2">
        <v>172</v>
      </c>
      <c r="F764" s="2">
        <v>80231</v>
      </c>
      <c r="G764" s="3">
        <v>59718</v>
      </c>
      <c r="H764" s="2">
        <f>Table1[[#This Row],[marketing_spend]]/Table1[[#This Row],[new_customers]]</f>
        <v>19.343023255813954</v>
      </c>
      <c r="I764" s="2">
        <f>Table1[[#This Row],[revenue]]/Table1[[#This Row],[total_customers]]</f>
        <v>0.19471276688561778</v>
      </c>
      <c r="J764" s="2">
        <f>F763+Table1[[#This Row],[new_customers]]-Table1[[#This Row],[total_customers]]</f>
        <v>28</v>
      </c>
      <c r="K764" s="2">
        <f>Table1[[#This Row],[lost_customers]]/F763</f>
        <v>3.4961978848002797E-4</v>
      </c>
      <c r="L764" s="2">
        <f>1/Table1[[#This Row],[churn_rate]]</f>
        <v>2860.25</v>
      </c>
      <c r="M764" s="2">
        <f>Table1[[#This Row],[ARPU]]*Table1[[#This Row],[average_lifespan]]</f>
        <v>556.92719148458832</v>
      </c>
      <c r="N764" s="2">
        <f>Table1[[#This Row],[marketing_spend]]+Table1[[#This Row],[operating_expenses]]-Table1[[#This Row],[revenue]]</f>
        <v>333</v>
      </c>
      <c r="O764" s="2">
        <f>IF(Table1[[#This Row],[burn_rate]]&gt;0,100000/Table1[[#This Row],[burn_rate]],"0")</f>
        <v>300.30030030030031</v>
      </c>
      <c r="P764" s="2">
        <f>Table1[[#This Row],[LTV]]/Table1[[#This Row],[CAC]]</f>
        <v>28.79214816211277</v>
      </c>
    </row>
    <row r="765" spans="1:16" x14ac:dyDescent="0.3">
      <c r="A765" s="1">
        <v>59749</v>
      </c>
      <c r="B765" s="2">
        <v>16767</v>
      </c>
      <c r="C765" s="2">
        <v>4408</v>
      </c>
      <c r="D765" s="2">
        <v>14370</v>
      </c>
      <c r="E765" s="2">
        <v>92</v>
      </c>
      <c r="F765" s="2">
        <v>80298</v>
      </c>
      <c r="G765" s="3">
        <v>59749</v>
      </c>
      <c r="H765" s="2">
        <f>Table1[[#This Row],[marketing_spend]]/Table1[[#This Row],[new_customers]]</f>
        <v>47.913043478260867</v>
      </c>
      <c r="I765" s="2">
        <f>Table1[[#This Row],[revenue]]/Table1[[#This Row],[total_customers]]</f>
        <v>0.20880968392737054</v>
      </c>
      <c r="J765" s="2">
        <f>F764+Table1[[#This Row],[new_customers]]-Table1[[#This Row],[total_customers]]</f>
        <v>25</v>
      </c>
      <c r="K765" s="2">
        <f>Table1[[#This Row],[lost_customers]]/F764</f>
        <v>3.116002542658075E-4</v>
      </c>
      <c r="L765" s="2">
        <f>1/Table1[[#This Row],[churn_rate]]</f>
        <v>3209.24</v>
      </c>
      <c r="M765" s="2">
        <f>Table1[[#This Row],[ARPU]]*Table1[[#This Row],[average_lifespan]]</f>
        <v>670.12039004707458</v>
      </c>
      <c r="N765" s="2">
        <f>Table1[[#This Row],[marketing_spend]]+Table1[[#This Row],[operating_expenses]]-Table1[[#This Row],[revenue]]</f>
        <v>2011</v>
      </c>
      <c r="O765" s="2">
        <f>IF(Table1[[#This Row],[burn_rate]]&gt;0,100000/Table1[[#This Row],[burn_rate]],"0")</f>
        <v>49.726504226752859</v>
      </c>
      <c r="P765" s="2">
        <f>Table1[[#This Row],[LTV]]/Table1[[#This Row],[CAC]]</f>
        <v>13.986178739639488</v>
      </c>
    </row>
    <row r="766" spans="1:16" x14ac:dyDescent="0.3">
      <c r="A766" s="1">
        <v>59780</v>
      </c>
      <c r="B766" s="2">
        <v>21613</v>
      </c>
      <c r="C766" s="2">
        <v>5673</v>
      </c>
      <c r="D766" s="2">
        <v>17528</v>
      </c>
      <c r="E766" s="2">
        <v>138</v>
      </c>
      <c r="F766" s="2">
        <v>80410</v>
      </c>
      <c r="G766" s="3">
        <v>59780</v>
      </c>
      <c r="H766" s="2">
        <f>Table1[[#This Row],[marketing_spend]]/Table1[[#This Row],[new_customers]]</f>
        <v>41.108695652173914</v>
      </c>
      <c r="I766" s="2">
        <f>Table1[[#This Row],[revenue]]/Table1[[#This Row],[total_customers]]</f>
        <v>0.26878497699291132</v>
      </c>
      <c r="J766" s="2">
        <f>F765+Table1[[#This Row],[new_customers]]-Table1[[#This Row],[total_customers]]</f>
        <v>26</v>
      </c>
      <c r="K766" s="2">
        <f>Table1[[#This Row],[lost_customers]]/F765</f>
        <v>3.2379386784228746E-4</v>
      </c>
      <c r="L766" s="2">
        <f>1/Table1[[#This Row],[churn_rate]]</f>
        <v>3088.3846153846157</v>
      </c>
      <c r="M766" s="2">
        <f>Table1[[#This Row],[ARPU]]*Table1[[#This Row],[average_lifespan]]</f>
        <v>830.11138779141515</v>
      </c>
      <c r="N766" s="2">
        <f>Table1[[#This Row],[marketing_spend]]+Table1[[#This Row],[operating_expenses]]-Table1[[#This Row],[revenue]]</f>
        <v>1588</v>
      </c>
      <c r="O766" s="2">
        <f>IF(Table1[[#This Row],[burn_rate]]&gt;0,100000/Table1[[#This Row],[burn_rate]],"0")</f>
        <v>62.97229219143577</v>
      </c>
      <c r="P766" s="2">
        <f>Table1[[#This Row],[LTV]]/Table1[[#This Row],[CAC]]</f>
        <v>20.193085054682758</v>
      </c>
    </row>
    <row r="767" spans="1:16" x14ac:dyDescent="0.3">
      <c r="A767" s="1">
        <v>59810</v>
      </c>
      <c r="B767" s="2">
        <v>29901</v>
      </c>
      <c r="C767" s="2">
        <v>5291</v>
      </c>
      <c r="D767" s="2">
        <v>19892</v>
      </c>
      <c r="E767" s="2">
        <v>197</v>
      </c>
      <c r="F767" s="2">
        <v>80595</v>
      </c>
      <c r="G767" s="3">
        <v>59810</v>
      </c>
      <c r="H767" s="2">
        <f>Table1[[#This Row],[marketing_spend]]/Table1[[#This Row],[new_customers]]</f>
        <v>26.857868020304569</v>
      </c>
      <c r="I767" s="2">
        <f>Table1[[#This Row],[revenue]]/Table1[[#This Row],[total_customers]]</f>
        <v>0.3710031639679881</v>
      </c>
      <c r="J767" s="2">
        <f>F766+Table1[[#This Row],[new_customers]]-Table1[[#This Row],[total_customers]]</f>
        <v>12</v>
      </c>
      <c r="K767" s="2">
        <f>Table1[[#This Row],[lost_customers]]/F766</f>
        <v>1.492351697550056E-4</v>
      </c>
      <c r="L767" s="2">
        <f>1/Table1[[#This Row],[churn_rate]]</f>
        <v>6700.833333333333</v>
      </c>
      <c r="M767" s="2">
        <f>Table1[[#This Row],[ARPU]]*Table1[[#This Row],[average_lifespan]]</f>
        <v>2486.0303678888267</v>
      </c>
      <c r="N767" s="2">
        <f>Table1[[#This Row],[marketing_spend]]+Table1[[#This Row],[operating_expenses]]-Table1[[#This Row],[revenue]]</f>
        <v>-4718</v>
      </c>
      <c r="O767" s="2" t="str">
        <f>IF(Table1[[#This Row],[burn_rate]]&gt;0,100000/Table1[[#This Row],[burn_rate]],"0")</f>
        <v>0</v>
      </c>
      <c r="P767" s="2">
        <f>Table1[[#This Row],[LTV]]/Table1[[#This Row],[CAC]]</f>
        <v>92.562461250065937</v>
      </c>
    </row>
    <row r="768" spans="1:16" x14ac:dyDescent="0.3">
      <c r="A768" s="1">
        <v>59841</v>
      </c>
      <c r="B768" s="2">
        <v>20589</v>
      </c>
      <c r="C768" s="2">
        <v>6033</v>
      </c>
      <c r="D768" s="2">
        <v>8948</v>
      </c>
      <c r="E768" s="2">
        <v>144</v>
      </c>
      <c r="F768" s="2">
        <v>80721</v>
      </c>
      <c r="G768" s="3">
        <v>59841</v>
      </c>
      <c r="H768" s="2">
        <f>Table1[[#This Row],[marketing_spend]]/Table1[[#This Row],[new_customers]]</f>
        <v>41.895833333333336</v>
      </c>
      <c r="I768" s="2">
        <f>Table1[[#This Row],[revenue]]/Table1[[#This Row],[total_customers]]</f>
        <v>0.25506373806072768</v>
      </c>
      <c r="J768" s="2">
        <f>F767+Table1[[#This Row],[new_customers]]-Table1[[#This Row],[total_customers]]</f>
        <v>18</v>
      </c>
      <c r="K768" s="2">
        <f>Table1[[#This Row],[lost_customers]]/F767</f>
        <v>2.2333891680625348E-4</v>
      </c>
      <c r="L768" s="2">
        <f>1/Table1[[#This Row],[churn_rate]]</f>
        <v>4477.5</v>
      </c>
      <c r="M768" s="2">
        <f>Table1[[#This Row],[ARPU]]*Table1[[#This Row],[average_lifespan]]</f>
        <v>1142.0478871669081</v>
      </c>
      <c r="N768" s="2">
        <f>Table1[[#This Row],[marketing_spend]]+Table1[[#This Row],[operating_expenses]]-Table1[[#This Row],[revenue]]</f>
        <v>-5608</v>
      </c>
      <c r="O768" s="2" t="str">
        <f>IF(Table1[[#This Row],[burn_rate]]&gt;0,100000/Table1[[#This Row],[burn_rate]],"0")</f>
        <v>0</v>
      </c>
      <c r="P768" s="2">
        <f>Table1[[#This Row],[LTV]]/Table1[[#This Row],[CAC]]</f>
        <v>27.259223562412526</v>
      </c>
    </row>
    <row r="769" spans="1:16" x14ac:dyDescent="0.3">
      <c r="A769" s="1">
        <v>59871</v>
      </c>
      <c r="B769" s="2">
        <v>23918</v>
      </c>
      <c r="C769" s="2">
        <v>2703</v>
      </c>
      <c r="D769" s="2">
        <v>19565</v>
      </c>
      <c r="E769" s="2">
        <v>51</v>
      </c>
      <c r="F769" s="2">
        <v>80744</v>
      </c>
      <c r="G769" s="3">
        <v>59871</v>
      </c>
      <c r="H769" s="2">
        <f>Table1[[#This Row],[marketing_spend]]/Table1[[#This Row],[new_customers]]</f>
        <v>53</v>
      </c>
      <c r="I769" s="2">
        <f>Table1[[#This Row],[revenue]]/Table1[[#This Row],[total_customers]]</f>
        <v>0.29622015258099671</v>
      </c>
      <c r="J769" s="2">
        <f>F768+Table1[[#This Row],[new_customers]]-Table1[[#This Row],[total_customers]]</f>
        <v>28</v>
      </c>
      <c r="K769" s="2">
        <f>Table1[[#This Row],[lost_customers]]/F768</f>
        <v>3.4687379987859417E-4</v>
      </c>
      <c r="L769" s="2">
        <f>1/Table1[[#This Row],[churn_rate]]</f>
        <v>2882.8928571428573</v>
      </c>
      <c r="M769" s="2">
        <f>Table1[[#This Row],[ARPU]]*Table1[[#This Row],[average_lifespan]]</f>
        <v>853.97096201752277</v>
      </c>
      <c r="N769" s="2">
        <f>Table1[[#This Row],[marketing_spend]]+Table1[[#This Row],[operating_expenses]]-Table1[[#This Row],[revenue]]</f>
        <v>-1650</v>
      </c>
      <c r="O769" s="2" t="str">
        <f>IF(Table1[[#This Row],[burn_rate]]&gt;0,100000/Table1[[#This Row],[burn_rate]],"0")</f>
        <v>0</v>
      </c>
      <c r="P769" s="2">
        <f>Table1[[#This Row],[LTV]]/Table1[[#This Row],[CAC]]</f>
        <v>16.112659660707976</v>
      </c>
    </row>
    <row r="770" spans="1:16" x14ac:dyDescent="0.3">
      <c r="A770" s="1">
        <v>59902</v>
      </c>
      <c r="B770" s="2">
        <v>23046</v>
      </c>
      <c r="C770" s="2">
        <v>2574</v>
      </c>
      <c r="D770" s="2">
        <v>16179</v>
      </c>
      <c r="E770" s="2">
        <v>169</v>
      </c>
      <c r="F770" s="2">
        <v>80903</v>
      </c>
      <c r="G770" s="3">
        <v>59902</v>
      </c>
      <c r="H770" s="2">
        <f>Table1[[#This Row],[marketing_spend]]/Table1[[#This Row],[new_customers]]</f>
        <v>15.23076923076923</v>
      </c>
      <c r="I770" s="2">
        <f>Table1[[#This Row],[revenue]]/Table1[[#This Row],[total_customers]]</f>
        <v>0.28485964673745101</v>
      </c>
      <c r="J770" s="2">
        <f>F769+Table1[[#This Row],[new_customers]]-Table1[[#This Row],[total_customers]]</f>
        <v>10</v>
      </c>
      <c r="K770" s="2">
        <f>Table1[[#This Row],[lost_customers]]/F769</f>
        <v>1.2384821163182404E-4</v>
      </c>
      <c r="L770" s="2">
        <f>1/Table1[[#This Row],[churn_rate]]</f>
        <v>8074.4</v>
      </c>
      <c r="M770" s="2">
        <f>Table1[[#This Row],[ARPU]]*Table1[[#This Row],[average_lifespan]]</f>
        <v>2300.0707316168741</v>
      </c>
      <c r="N770" s="2">
        <f>Table1[[#This Row],[marketing_spend]]+Table1[[#This Row],[operating_expenses]]-Table1[[#This Row],[revenue]]</f>
        <v>-4293</v>
      </c>
      <c r="O770" s="2" t="str">
        <f>IF(Table1[[#This Row],[burn_rate]]&gt;0,100000/Table1[[#This Row],[burn_rate]],"0")</f>
        <v>0</v>
      </c>
      <c r="P770" s="2">
        <f>Table1[[#This Row],[LTV]]/Table1[[#This Row],[CAC]]</f>
        <v>151.01474500514831</v>
      </c>
    </row>
    <row r="771" spans="1:16" x14ac:dyDescent="0.3">
      <c r="A771" s="1">
        <v>59933</v>
      </c>
      <c r="B771" s="2">
        <v>12590</v>
      </c>
      <c r="C771" s="2">
        <v>5232</v>
      </c>
      <c r="D771" s="2">
        <v>14115</v>
      </c>
      <c r="E771" s="2">
        <v>71</v>
      </c>
      <c r="F771" s="2">
        <v>80963</v>
      </c>
      <c r="G771" s="3">
        <v>59933</v>
      </c>
      <c r="H771" s="2">
        <f>Table1[[#This Row],[marketing_spend]]/Table1[[#This Row],[new_customers]]</f>
        <v>73.690140845070417</v>
      </c>
      <c r="I771" s="2">
        <f>Table1[[#This Row],[revenue]]/Table1[[#This Row],[total_customers]]</f>
        <v>0.15550313105986685</v>
      </c>
      <c r="J771" s="2">
        <f>F770+Table1[[#This Row],[new_customers]]-Table1[[#This Row],[total_customers]]</f>
        <v>11</v>
      </c>
      <c r="K771" s="2">
        <f>Table1[[#This Row],[lost_customers]]/F770</f>
        <v>1.3596529176915565E-4</v>
      </c>
      <c r="L771" s="2">
        <f>1/Table1[[#This Row],[churn_rate]]</f>
        <v>7354.818181818182</v>
      </c>
      <c r="M771" s="2">
        <f>Table1[[#This Row],[ARPU]]*Table1[[#This Row],[average_lifespan]]</f>
        <v>1143.6972556487644</v>
      </c>
      <c r="N771" s="2">
        <f>Table1[[#This Row],[marketing_spend]]+Table1[[#This Row],[operating_expenses]]-Table1[[#This Row],[revenue]]</f>
        <v>6757</v>
      </c>
      <c r="O771" s="2">
        <f>IF(Table1[[#This Row],[burn_rate]]&gt;0,100000/Table1[[#This Row],[burn_rate]],"0")</f>
        <v>14.799467219180109</v>
      </c>
      <c r="P771" s="2">
        <f>Table1[[#This Row],[LTV]]/Table1[[#This Row],[CAC]]</f>
        <v>15.520356489117409</v>
      </c>
    </row>
    <row r="772" spans="1:16" x14ac:dyDescent="0.3">
      <c r="A772" s="1">
        <v>59962</v>
      </c>
      <c r="B772" s="2">
        <v>27447</v>
      </c>
      <c r="C772" s="2">
        <v>6783</v>
      </c>
      <c r="D772" s="2">
        <v>8459</v>
      </c>
      <c r="E772" s="2">
        <v>164</v>
      </c>
      <c r="F772" s="2">
        <v>81109</v>
      </c>
      <c r="G772" s="3">
        <v>59962</v>
      </c>
      <c r="H772" s="2">
        <f>Table1[[#This Row],[marketing_spend]]/Table1[[#This Row],[new_customers]]</f>
        <v>41.359756097560975</v>
      </c>
      <c r="I772" s="2">
        <f>Table1[[#This Row],[revenue]]/Table1[[#This Row],[total_customers]]</f>
        <v>0.33839647881246226</v>
      </c>
      <c r="J772" s="2">
        <f>F771+Table1[[#This Row],[new_customers]]-Table1[[#This Row],[total_customers]]</f>
        <v>18</v>
      </c>
      <c r="K772" s="2">
        <f>Table1[[#This Row],[lost_customers]]/F771</f>
        <v>2.2232377752800663E-4</v>
      </c>
      <c r="L772" s="2">
        <f>1/Table1[[#This Row],[churn_rate]]</f>
        <v>4497.9444444444443</v>
      </c>
      <c r="M772" s="2">
        <f>Table1[[#This Row],[ARPU]]*Table1[[#This Row],[average_lifespan]]</f>
        <v>1522.0885618940767</v>
      </c>
      <c r="N772" s="2">
        <f>Table1[[#This Row],[marketing_spend]]+Table1[[#This Row],[operating_expenses]]-Table1[[#This Row],[revenue]]</f>
        <v>-12205</v>
      </c>
      <c r="O772" s="2" t="str">
        <f>IF(Table1[[#This Row],[burn_rate]]&gt;0,100000/Table1[[#This Row],[burn_rate]],"0")</f>
        <v>0</v>
      </c>
      <c r="P772" s="2">
        <f>Table1[[#This Row],[LTV]]/Table1[[#This Row],[CAC]]</f>
        <v>36.801197722339467</v>
      </c>
    </row>
    <row r="773" spans="1:16" x14ac:dyDescent="0.3">
      <c r="A773" s="1">
        <v>59993</v>
      </c>
      <c r="B773" s="2">
        <v>14324</v>
      </c>
      <c r="C773" s="2">
        <v>4632</v>
      </c>
      <c r="D773" s="2">
        <v>15568</v>
      </c>
      <c r="E773" s="2">
        <v>106</v>
      </c>
      <c r="F773" s="2">
        <v>81194</v>
      </c>
      <c r="G773" s="3">
        <v>59993</v>
      </c>
      <c r="H773" s="2">
        <f>Table1[[#This Row],[marketing_spend]]/Table1[[#This Row],[new_customers]]</f>
        <v>43.698113207547166</v>
      </c>
      <c r="I773" s="2">
        <f>Table1[[#This Row],[revenue]]/Table1[[#This Row],[total_customers]]</f>
        <v>0.17641697662388847</v>
      </c>
      <c r="J773" s="2">
        <f>F772+Table1[[#This Row],[new_customers]]-Table1[[#This Row],[total_customers]]</f>
        <v>21</v>
      </c>
      <c r="K773" s="2">
        <f>Table1[[#This Row],[lost_customers]]/F772</f>
        <v>2.5891084836454647E-4</v>
      </c>
      <c r="L773" s="2">
        <f>1/Table1[[#This Row],[churn_rate]]</f>
        <v>3862.3333333333335</v>
      </c>
      <c r="M773" s="2">
        <f>Table1[[#This Row],[ARPU]]*Table1[[#This Row],[average_lifespan]]</f>
        <v>681.38116938033193</v>
      </c>
      <c r="N773" s="2">
        <f>Table1[[#This Row],[marketing_spend]]+Table1[[#This Row],[operating_expenses]]-Table1[[#This Row],[revenue]]</f>
        <v>5876</v>
      </c>
      <c r="O773" s="2">
        <f>IF(Table1[[#This Row],[burn_rate]]&gt;0,100000/Table1[[#This Row],[burn_rate]],"0")</f>
        <v>17.018379850238258</v>
      </c>
      <c r="P773" s="2">
        <f>Table1[[#This Row],[LTV]]/Table1[[#This Row],[CAC]]</f>
        <v>15.592919679256301</v>
      </c>
    </row>
    <row r="774" spans="1:16" x14ac:dyDescent="0.3">
      <c r="A774" s="1">
        <v>60023</v>
      </c>
      <c r="B774" s="2">
        <v>20787</v>
      </c>
      <c r="C774" s="2">
        <v>5828</v>
      </c>
      <c r="D774" s="2">
        <v>12646</v>
      </c>
      <c r="E774" s="2">
        <v>121</v>
      </c>
      <c r="F774" s="2">
        <v>81301</v>
      </c>
      <c r="G774" s="3">
        <v>60023</v>
      </c>
      <c r="H774" s="2">
        <f>Table1[[#This Row],[marketing_spend]]/Table1[[#This Row],[new_customers]]</f>
        <v>48.165289256198349</v>
      </c>
      <c r="I774" s="2">
        <f>Table1[[#This Row],[revenue]]/Table1[[#This Row],[total_customers]]</f>
        <v>0.25567951193712257</v>
      </c>
      <c r="J774" s="2">
        <f>F773+Table1[[#This Row],[new_customers]]-Table1[[#This Row],[total_customers]]</f>
        <v>14</v>
      </c>
      <c r="K774" s="2">
        <f>Table1[[#This Row],[lost_customers]]/F773</f>
        <v>1.7242653398034339E-4</v>
      </c>
      <c r="L774" s="2">
        <f>1/Table1[[#This Row],[churn_rate]]</f>
        <v>5799.5714285714284</v>
      </c>
      <c r="M774" s="2">
        <f>Table1[[#This Row],[ARPU]]*Table1[[#This Row],[average_lifespan]]</f>
        <v>1482.8315923016235</v>
      </c>
      <c r="N774" s="2">
        <f>Table1[[#This Row],[marketing_spend]]+Table1[[#This Row],[operating_expenses]]-Table1[[#This Row],[revenue]]</f>
        <v>-2313</v>
      </c>
      <c r="O774" s="2" t="str">
        <f>IF(Table1[[#This Row],[burn_rate]]&gt;0,100000/Table1[[#This Row],[burn_rate]],"0")</f>
        <v>0</v>
      </c>
      <c r="P774" s="2">
        <f>Table1[[#This Row],[LTV]]/Table1[[#This Row],[CAC]]</f>
        <v>30.78631137070975</v>
      </c>
    </row>
    <row r="775" spans="1:16" x14ac:dyDescent="0.3">
      <c r="A775" s="1">
        <v>60054</v>
      </c>
      <c r="B775" s="2">
        <v>19111</v>
      </c>
      <c r="C775" s="2">
        <v>5230</v>
      </c>
      <c r="D775" s="2">
        <v>8392</v>
      </c>
      <c r="E775" s="2">
        <v>56</v>
      </c>
      <c r="F775" s="2">
        <v>81329</v>
      </c>
      <c r="G775" s="3">
        <v>60054</v>
      </c>
      <c r="H775" s="2">
        <f>Table1[[#This Row],[marketing_spend]]/Table1[[#This Row],[new_customers]]</f>
        <v>93.392857142857139</v>
      </c>
      <c r="I775" s="2">
        <f>Table1[[#This Row],[revenue]]/Table1[[#This Row],[total_customers]]</f>
        <v>0.23498383110575563</v>
      </c>
      <c r="J775" s="2">
        <f>F774+Table1[[#This Row],[new_customers]]-Table1[[#This Row],[total_customers]]</f>
        <v>28</v>
      </c>
      <c r="K775" s="2">
        <f>Table1[[#This Row],[lost_customers]]/F774</f>
        <v>3.443992078818219E-4</v>
      </c>
      <c r="L775" s="2">
        <f>1/Table1[[#This Row],[churn_rate]]</f>
        <v>2903.6071428571427</v>
      </c>
      <c r="M775" s="2">
        <f>Table1[[#This Row],[ARPU]]*Table1[[#This Row],[average_lifespan]]</f>
        <v>682.30073045460847</v>
      </c>
      <c r="N775" s="2">
        <f>Table1[[#This Row],[marketing_spend]]+Table1[[#This Row],[operating_expenses]]-Table1[[#This Row],[revenue]]</f>
        <v>-5489</v>
      </c>
      <c r="O775" s="2" t="str">
        <f>IF(Table1[[#This Row],[burn_rate]]&gt;0,100000/Table1[[#This Row],[burn_rate]],"0")</f>
        <v>0</v>
      </c>
      <c r="P775" s="2">
        <f>Table1[[#This Row],[LTV]]/Table1[[#This Row],[CAC]]</f>
        <v>7.3057057180608176</v>
      </c>
    </row>
    <row r="776" spans="1:16" x14ac:dyDescent="0.3">
      <c r="A776" s="1">
        <v>60084</v>
      </c>
      <c r="B776" s="2">
        <v>15342</v>
      </c>
      <c r="C776" s="2">
        <v>2488</v>
      </c>
      <c r="D776" s="2">
        <v>9787</v>
      </c>
      <c r="E776" s="2">
        <v>168</v>
      </c>
      <c r="F776" s="2">
        <v>81477</v>
      </c>
      <c r="G776" s="3">
        <v>60084</v>
      </c>
      <c r="H776" s="2">
        <f>Table1[[#This Row],[marketing_spend]]/Table1[[#This Row],[new_customers]]</f>
        <v>14.80952380952381</v>
      </c>
      <c r="I776" s="2">
        <f>Table1[[#This Row],[revenue]]/Table1[[#This Row],[total_customers]]</f>
        <v>0.18829853823778489</v>
      </c>
      <c r="J776" s="2">
        <f>F775+Table1[[#This Row],[new_customers]]-Table1[[#This Row],[total_customers]]</f>
        <v>20</v>
      </c>
      <c r="K776" s="2">
        <f>Table1[[#This Row],[lost_customers]]/F775</f>
        <v>2.4591474135917079E-4</v>
      </c>
      <c r="L776" s="2">
        <f>1/Table1[[#This Row],[churn_rate]]</f>
        <v>4066.45</v>
      </c>
      <c r="M776" s="2">
        <f>Table1[[#This Row],[ARPU]]*Table1[[#This Row],[average_lifespan]]</f>
        <v>765.70659081704036</v>
      </c>
      <c r="N776" s="2">
        <f>Table1[[#This Row],[marketing_spend]]+Table1[[#This Row],[operating_expenses]]-Table1[[#This Row],[revenue]]</f>
        <v>-3067</v>
      </c>
      <c r="O776" s="2" t="str">
        <f>IF(Table1[[#This Row],[burn_rate]]&gt;0,100000/Table1[[#This Row],[burn_rate]],"0")</f>
        <v>0</v>
      </c>
      <c r="P776" s="2">
        <f>Table1[[#This Row],[LTV]]/Table1[[#This Row],[CAC]]</f>
        <v>51.703660473176356</v>
      </c>
    </row>
    <row r="777" spans="1:16" x14ac:dyDescent="0.3">
      <c r="A777" s="1">
        <v>60115</v>
      </c>
      <c r="B777" s="2">
        <v>26389</v>
      </c>
      <c r="C777" s="2">
        <v>3347</v>
      </c>
      <c r="D777" s="2">
        <v>15374</v>
      </c>
      <c r="E777" s="2">
        <v>163</v>
      </c>
      <c r="F777" s="2">
        <v>81627</v>
      </c>
      <c r="G777" s="3">
        <v>60115</v>
      </c>
      <c r="H777" s="2">
        <f>Table1[[#This Row],[marketing_spend]]/Table1[[#This Row],[new_customers]]</f>
        <v>20.533742331288344</v>
      </c>
      <c r="I777" s="2">
        <f>Table1[[#This Row],[revenue]]/Table1[[#This Row],[total_customers]]</f>
        <v>0.32328763766890856</v>
      </c>
      <c r="J777" s="2">
        <f>F776+Table1[[#This Row],[new_customers]]-Table1[[#This Row],[total_customers]]</f>
        <v>13</v>
      </c>
      <c r="K777" s="2">
        <f>Table1[[#This Row],[lost_customers]]/F776</f>
        <v>1.5955423002810608E-4</v>
      </c>
      <c r="L777" s="2">
        <f>1/Table1[[#This Row],[churn_rate]]</f>
        <v>6267.461538461539</v>
      </c>
      <c r="M777" s="2">
        <f>Table1[[#This Row],[ARPU]]*Table1[[#This Row],[average_lifespan]]</f>
        <v>2026.1928349499742</v>
      </c>
      <c r="N777" s="2">
        <f>Table1[[#This Row],[marketing_spend]]+Table1[[#This Row],[operating_expenses]]-Table1[[#This Row],[revenue]]</f>
        <v>-7668</v>
      </c>
      <c r="O777" s="2" t="str">
        <f>IF(Table1[[#This Row],[burn_rate]]&gt;0,100000/Table1[[#This Row],[burn_rate]],"0")</f>
        <v>0</v>
      </c>
      <c r="P777" s="2">
        <f>Table1[[#This Row],[LTV]]/Table1[[#This Row],[CAC]]</f>
        <v>98.676256975454365</v>
      </c>
    </row>
    <row r="778" spans="1:16" x14ac:dyDescent="0.3">
      <c r="A778" s="1">
        <v>60146</v>
      </c>
      <c r="B778" s="2">
        <v>18659</v>
      </c>
      <c r="C778" s="2">
        <v>5681</v>
      </c>
      <c r="D778" s="2">
        <v>18449</v>
      </c>
      <c r="E778" s="2">
        <v>65</v>
      </c>
      <c r="F778" s="2">
        <v>81667</v>
      </c>
      <c r="G778" s="3">
        <v>60146</v>
      </c>
      <c r="H778" s="2">
        <f>Table1[[#This Row],[marketing_spend]]/Table1[[#This Row],[new_customers]]</f>
        <v>87.4</v>
      </c>
      <c r="I778" s="2">
        <f>Table1[[#This Row],[revenue]]/Table1[[#This Row],[total_customers]]</f>
        <v>0.22847661846278178</v>
      </c>
      <c r="J778" s="2">
        <f>F777+Table1[[#This Row],[new_customers]]-Table1[[#This Row],[total_customers]]</f>
        <v>25</v>
      </c>
      <c r="K778" s="2">
        <f>Table1[[#This Row],[lost_customers]]/F777</f>
        <v>3.0627120928124272E-4</v>
      </c>
      <c r="L778" s="2">
        <f>1/Table1[[#This Row],[churn_rate]]</f>
        <v>3265.08</v>
      </c>
      <c r="M778" s="2">
        <f>Table1[[#This Row],[ARPU]]*Table1[[#This Row],[average_lifespan]]</f>
        <v>745.99443741045945</v>
      </c>
      <c r="N778" s="2">
        <f>Table1[[#This Row],[marketing_spend]]+Table1[[#This Row],[operating_expenses]]-Table1[[#This Row],[revenue]]</f>
        <v>5471</v>
      </c>
      <c r="O778" s="2">
        <f>IF(Table1[[#This Row],[burn_rate]]&gt;0,100000/Table1[[#This Row],[burn_rate]],"0")</f>
        <v>18.278194114421495</v>
      </c>
      <c r="P778" s="2">
        <f>Table1[[#This Row],[LTV]]/Table1[[#This Row],[CAC]]</f>
        <v>8.5354054623622364</v>
      </c>
    </row>
    <row r="779" spans="1:16" x14ac:dyDescent="0.3">
      <c r="A779" s="1">
        <v>60176</v>
      </c>
      <c r="B779" s="2">
        <v>24043</v>
      </c>
      <c r="C779" s="2">
        <v>5173</v>
      </c>
      <c r="D779" s="2">
        <v>9138</v>
      </c>
      <c r="E779" s="2">
        <v>132</v>
      </c>
      <c r="F779" s="2">
        <v>81771</v>
      </c>
      <c r="G779" s="3">
        <v>60176</v>
      </c>
      <c r="H779" s="2">
        <f>Table1[[#This Row],[marketing_spend]]/Table1[[#This Row],[new_customers]]</f>
        <v>39.189393939393938</v>
      </c>
      <c r="I779" s="2">
        <f>Table1[[#This Row],[revenue]]/Table1[[#This Row],[total_customers]]</f>
        <v>0.29402844529234079</v>
      </c>
      <c r="J779" s="2">
        <f>F778+Table1[[#This Row],[new_customers]]-Table1[[#This Row],[total_customers]]</f>
        <v>28</v>
      </c>
      <c r="K779" s="2">
        <f>Table1[[#This Row],[lost_customers]]/F778</f>
        <v>3.4285574344594514E-4</v>
      </c>
      <c r="L779" s="2">
        <f>1/Table1[[#This Row],[churn_rate]]</f>
        <v>2916.6785714285711</v>
      </c>
      <c r="M779" s="2">
        <f>Table1[[#This Row],[ARPU]]*Table1[[#This Row],[average_lifespan]]</f>
        <v>857.58646577462832</v>
      </c>
      <c r="N779" s="2">
        <f>Table1[[#This Row],[marketing_spend]]+Table1[[#This Row],[operating_expenses]]-Table1[[#This Row],[revenue]]</f>
        <v>-9732</v>
      </c>
      <c r="O779" s="2" t="str">
        <f>IF(Table1[[#This Row],[burn_rate]]&gt;0,100000/Table1[[#This Row],[burn_rate]],"0")</f>
        <v>0</v>
      </c>
      <c r="P779" s="2">
        <f>Table1[[#This Row],[LTV]]/Table1[[#This Row],[CAC]]</f>
        <v>21.883126518896376</v>
      </c>
    </row>
    <row r="780" spans="1:16" x14ac:dyDescent="0.3">
      <c r="A780" s="1">
        <v>60207</v>
      </c>
      <c r="B780" s="2">
        <v>18837</v>
      </c>
      <c r="C780" s="2">
        <v>6589</v>
      </c>
      <c r="D780" s="2">
        <v>12741</v>
      </c>
      <c r="E780" s="2">
        <v>121</v>
      </c>
      <c r="F780" s="2">
        <v>81878</v>
      </c>
      <c r="G780" s="3">
        <v>60207</v>
      </c>
      <c r="H780" s="2">
        <f>Table1[[#This Row],[marketing_spend]]/Table1[[#This Row],[new_customers]]</f>
        <v>54.454545454545453</v>
      </c>
      <c r="I780" s="2">
        <f>Table1[[#This Row],[revenue]]/Table1[[#This Row],[total_customers]]</f>
        <v>0.2300617992623171</v>
      </c>
      <c r="J780" s="2">
        <f>F779+Table1[[#This Row],[new_customers]]-Table1[[#This Row],[total_customers]]</f>
        <v>14</v>
      </c>
      <c r="K780" s="2">
        <f>Table1[[#This Row],[lost_customers]]/F779</f>
        <v>1.7120984212006701E-4</v>
      </c>
      <c r="L780" s="2">
        <f>1/Table1[[#This Row],[churn_rate]]</f>
        <v>5840.7857142857147</v>
      </c>
      <c r="M780" s="2">
        <f>Table1[[#This Row],[ARPU]]*Table1[[#This Row],[average_lifespan]]</f>
        <v>1343.7416705342096</v>
      </c>
      <c r="N780" s="2">
        <f>Table1[[#This Row],[marketing_spend]]+Table1[[#This Row],[operating_expenses]]-Table1[[#This Row],[revenue]]</f>
        <v>493</v>
      </c>
      <c r="O780" s="2">
        <f>IF(Table1[[#This Row],[burn_rate]]&gt;0,100000/Table1[[#This Row],[burn_rate]],"0")</f>
        <v>202.83975659229208</v>
      </c>
      <c r="P780" s="2">
        <f>Table1[[#This Row],[LTV]]/Table1[[#This Row],[CAC]]</f>
        <v>24.676391278591495</v>
      </c>
    </row>
    <row r="781" spans="1:16" x14ac:dyDescent="0.3">
      <c r="A781" s="1">
        <v>60237</v>
      </c>
      <c r="B781" s="2">
        <v>10117</v>
      </c>
      <c r="C781" s="2">
        <v>3667</v>
      </c>
      <c r="D781" s="2">
        <v>15418</v>
      </c>
      <c r="E781" s="2">
        <v>173</v>
      </c>
      <c r="F781" s="2">
        <v>82032</v>
      </c>
      <c r="G781" s="3">
        <v>60237</v>
      </c>
      <c r="H781" s="2">
        <f>Table1[[#This Row],[marketing_spend]]/Table1[[#This Row],[new_customers]]</f>
        <v>21.196531791907514</v>
      </c>
      <c r="I781" s="2">
        <f>Table1[[#This Row],[revenue]]/Table1[[#This Row],[total_customers]]</f>
        <v>0.12332992003120734</v>
      </c>
      <c r="J781" s="2">
        <f>F780+Table1[[#This Row],[new_customers]]-Table1[[#This Row],[total_customers]]</f>
        <v>19</v>
      </c>
      <c r="K781" s="2">
        <f>Table1[[#This Row],[lost_customers]]/F780</f>
        <v>2.3205256601284839E-4</v>
      </c>
      <c r="L781" s="2">
        <f>1/Table1[[#This Row],[churn_rate]]</f>
        <v>4309.3684210526317</v>
      </c>
      <c r="M781" s="2">
        <f>Table1[[#This Row],[ARPU]]*Table1[[#This Row],[average_lifespan]]</f>
        <v>531.47406275343133</v>
      </c>
      <c r="N781" s="2">
        <f>Table1[[#This Row],[marketing_spend]]+Table1[[#This Row],[operating_expenses]]-Table1[[#This Row],[revenue]]</f>
        <v>8968</v>
      </c>
      <c r="O781" s="2">
        <f>IF(Table1[[#This Row],[burn_rate]]&gt;0,100000/Table1[[#This Row],[burn_rate]],"0")</f>
        <v>11.150758251561106</v>
      </c>
      <c r="P781" s="2">
        <f>Table1[[#This Row],[LTV]]/Table1[[#This Row],[CAC]]</f>
        <v>25.073633175986807</v>
      </c>
    </row>
    <row r="782" spans="1:16" x14ac:dyDescent="0.3">
      <c r="A782" s="1">
        <v>60268</v>
      </c>
      <c r="B782" s="2">
        <v>23917</v>
      </c>
      <c r="C782" s="2">
        <v>3637</v>
      </c>
      <c r="D782" s="2">
        <v>14362</v>
      </c>
      <c r="E782" s="2">
        <v>162</v>
      </c>
      <c r="F782" s="2">
        <v>82180</v>
      </c>
      <c r="G782" s="3">
        <v>60268</v>
      </c>
      <c r="H782" s="2">
        <f>Table1[[#This Row],[marketing_spend]]/Table1[[#This Row],[new_customers]]</f>
        <v>22.450617283950617</v>
      </c>
      <c r="I782" s="2">
        <f>Table1[[#This Row],[revenue]]/Table1[[#This Row],[total_customers]]</f>
        <v>0.29103188123631052</v>
      </c>
      <c r="J782" s="2">
        <f>F781+Table1[[#This Row],[new_customers]]-Table1[[#This Row],[total_customers]]</f>
        <v>14</v>
      </c>
      <c r="K782" s="2">
        <f>Table1[[#This Row],[lost_customers]]/F781</f>
        <v>1.706651062999805E-4</v>
      </c>
      <c r="L782" s="2">
        <f>1/Table1[[#This Row],[churn_rate]]</f>
        <v>5859.4285714285716</v>
      </c>
      <c r="M782" s="2">
        <f>Table1[[#This Row],[ARPU]]*Table1[[#This Row],[average_lifespan]]</f>
        <v>1705.2805201126446</v>
      </c>
      <c r="N782" s="2">
        <f>Table1[[#This Row],[marketing_spend]]+Table1[[#This Row],[operating_expenses]]-Table1[[#This Row],[revenue]]</f>
        <v>-5918</v>
      </c>
      <c r="O782" s="2" t="str">
        <f>IF(Table1[[#This Row],[burn_rate]]&gt;0,100000/Table1[[#This Row],[burn_rate]],"0")</f>
        <v>0</v>
      </c>
      <c r="P782" s="2">
        <f>Table1[[#This Row],[LTV]]/Table1[[#This Row],[CAC]]</f>
        <v>75.956954703945129</v>
      </c>
    </row>
    <row r="783" spans="1:16" x14ac:dyDescent="0.3">
      <c r="A783" s="1">
        <v>60299</v>
      </c>
      <c r="B783" s="2">
        <v>28935</v>
      </c>
      <c r="C783" s="2">
        <v>6114</v>
      </c>
      <c r="D783" s="2">
        <v>10454</v>
      </c>
      <c r="E783" s="2">
        <v>61</v>
      </c>
      <c r="F783" s="2">
        <v>82213</v>
      </c>
      <c r="G783" s="3">
        <v>60299</v>
      </c>
      <c r="H783" s="2">
        <f>Table1[[#This Row],[marketing_spend]]/Table1[[#This Row],[new_customers]]</f>
        <v>100.22950819672131</v>
      </c>
      <c r="I783" s="2">
        <f>Table1[[#This Row],[revenue]]/Table1[[#This Row],[total_customers]]</f>
        <v>0.35195163781883643</v>
      </c>
      <c r="J783" s="2">
        <f>F782+Table1[[#This Row],[new_customers]]-Table1[[#This Row],[total_customers]]</f>
        <v>28</v>
      </c>
      <c r="K783" s="2">
        <f>Table1[[#This Row],[lost_customers]]/F782</f>
        <v>3.4071550255536625E-4</v>
      </c>
      <c r="L783" s="2">
        <f>1/Table1[[#This Row],[churn_rate]]</f>
        <v>2935</v>
      </c>
      <c r="M783" s="2">
        <f>Table1[[#This Row],[ARPU]]*Table1[[#This Row],[average_lifespan]]</f>
        <v>1032.978056998285</v>
      </c>
      <c r="N783" s="2">
        <f>Table1[[#This Row],[marketing_spend]]+Table1[[#This Row],[operating_expenses]]-Table1[[#This Row],[revenue]]</f>
        <v>-12367</v>
      </c>
      <c r="O783" s="2" t="str">
        <f>IF(Table1[[#This Row],[burn_rate]]&gt;0,100000/Table1[[#This Row],[burn_rate]],"0")</f>
        <v>0</v>
      </c>
      <c r="P783" s="2">
        <f>Table1[[#This Row],[LTV]]/Table1[[#This Row],[CAC]]</f>
        <v>10.306127163378374</v>
      </c>
    </row>
    <row r="784" spans="1:16" x14ac:dyDescent="0.3">
      <c r="A784" s="1">
        <v>60327</v>
      </c>
      <c r="B784" s="2">
        <v>24309</v>
      </c>
      <c r="C784" s="2">
        <v>5553</v>
      </c>
      <c r="D784" s="2">
        <v>17658</v>
      </c>
      <c r="E784" s="2">
        <v>175</v>
      </c>
      <c r="F784" s="2">
        <v>82362</v>
      </c>
      <c r="G784" s="3">
        <v>60327</v>
      </c>
      <c r="H784" s="2">
        <f>Table1[[#This Row],[marketing_spend]]/Table1[[#This Row],[new_customers]]</f>
        <v>31.731428571428573</v>
      </c>
      <c r="I784" s="2">
        <f>Table1[[#This Row],[revenue]]/Table1[[#This Row],[total_customers]]</f>
        <v>0.29514824797843664</v>
      </c>
      <c r="J784" s="2">
        <f>F783+Table1[[#This Row],[new_customers]]-Table1[[#This Row],[total_customers]]</f>
        <v>26</v>
      </c>
      <c r="K784" s="2">
        <f>Table1[[#This Row],[lost_customers]]/F783</f>
        <v>3.1625168768929486E-4</v>
      </c>
      <c r="L784" s="2">
        <f>1/Table1[[#This Row],[churn_rate]]</f>
        <v>3162.0384615384619</v>
      </c>
      <c r="M784" s="2">
        <f>Table1[[#This Row],[ARPU]]*Table1[[#This Row],[average_lifespan]]</f>
        <v>933.27011196350827</v>
      </c>
      <c r="N784" s="2">
        <f>Table1[[#This Row],[marketing_spend]]+Table1[[#This Row],[operating_expenses]]-Table1[[#This Row],[revenue]]</f>
        <v>-1098</v>
      </c>
      <c r="O784" s="2" t="str">
        <f>IF(Table1[[#This Row],[burn_rate]]&gt;0,100000/Table1[[#This Row],[burn_rate]],"0")</f>
        <v>0</v>
      </c>
      <c r="P784" s="2">
        <f>Table1[[#This Row],[LTV]]/Table1[[#This Row],[CAC]]</f>
        <v>29.411537834254265</v>
      </c>
    </row>
    <row r="785" spans="1:16" x14ac:dyDescent="0.3">
      <c r="A785" s="1">
        <v>60358</v>
      </c>
      <c r="B785" s="2">
        <v>23234</v>
      </c>
      <c r="C785" s="2">
        <v>3000</v>
      </c>
      <c r="D785" s="2">
        <v>11674</v>
      </c>
      <c r="E785" s="2">
        <v>102</v>
      </c>
      <c r="F785" s="2">
        <v>82447</v>
      </c>
      <c r="G785" s="3">
        <v>60358</v>
      </c>
      <c r="H785" s="2">
        <f>Table1[[#This Row],[marketing_spend]]/Table1[[#This Row],[new_customers]]</f>
        <v>29.411764705882351</v>
      </c>
      <c r="I785" s="2">
        <f>Table1[[#This Row],[revenue]]/Table1[[#This Row],[total_customers]]</f>
        <v>0.2818052809683797</v>
      </c>
      <c r="J785" s="2">
        <f>F784+Table1[[#This Row],[new_customers]]-Table1[[#This Row],[total_customers]]</f>
        <v>17</v>
      </c>
      <c r="K785" s="2">
        <f>Table1[[#This Row],[lost_customers]]/F784</f>
        <v>2.0640586678322527E-4</v>
      </c>
      <c r="L785" s="2">
        <f>1/Table1[[#This Row],[churn_rate]]</f>
        <v>4844.8235294117649</v>
      </c>
      <c r="M785" s="2">
        <f>Table1[[#This Row],[ARPU]]*Table1[[#This Row],[average_lifespan]]</f>
        <v>1365.2968559480994</v>
      </c>
      <c r="N785" s="2">
        <f>Table1[[#This Row],[marketing_spend]]+Table1[[#This Row],[operating_expenses]]-Table1[[#This Row],[revenue]]</f>
        <v>-8560</v>
      </c>
      <c r="O785" s="2" t="str">
        <f>IF(Table1[[#This Row],[burn_rate]]&gt;0,100000/Table1[[#This Row],[burn_rate]],"0")</f>
        <v>0</v>
      </c>
      <c r="P785" s="2">
        <f>Table1[[#This Row],[LTV]]/Table1[[#This Row],[CAC]]</f>
        <v>46.420093102235384</v>
      </c>
    </row>
    <row r="786" spans="1:16" x14ac:dyDescent="0.3">
      <c r="A786" s="1">
        <v>60388</v>
      </c>
      <c r="B786" s="2">
        <v>15560</v>
      </c>
      <c r="C786" s="2">
        <v>2850</v>
      </c>
      <c r="D786" s="2">
        <v>9377</v>
      </c>
      <c r="E786" s="2">
        <v>124</v>
      </c>
      <c r="F786" s="2">
        <v>82541</v>
      </c>
      <c r="G786" s="3">
        <v>60388</v>
      </c>
      <c r="H786" s="2">
        <f>Table1[[#This Row],[marketing_spend]]/Table1[[#This Row],[new_customers]]</f>
        <v>22.983870967741936</v>
      </c>
      <c r="I786" s="2">
        <f>Table1[[#This Row],[revenue]]/Table1[[#This Row],[total_customers]]</f>
        <v>0.18851237566784992</v>
      </c>
      <c r="J786" s="2">
        <f>F785+Table1[[#This Row],[new_customers]]-Table1[[#This Row],[total_customers]]</f>
        <v>30</v>
      </c>
      <c r="K786" s="2">
        <f>Table1[[#This Row],[lost_customers]]/F785</f>
        <v>3.6387012262423132E-4</v>
      </c>
      <c r="L786" s="2">
        <f>1/Table1[[#This Row],[churn_rate]]</f>
        <v>2748.2333333333331</v>
      </c>
      <c r="M786" s="2">
        <f>Table1[[#This Row],[ARPU]]*Table1[[#This Row],[average_lifespan]]</f>
        <v>518.07599455624074</v>
      </c>
      <c r="N786" s="2">
        <f>Table1[[#This Row],[marketing_spend]]+Table1[[#This Row],[operating_expenses]]-Table1[[#This Row],[revenue]]</f>
        <v>-3333</v>
      </c>
      <c r="O786" s="2" t="str">
        <f>IF(Table1[[#This Row],[burn_rate]]&gt;0,100000/Table1[[#This Row],[burn_rate]],"0")</f>
        <v>0</v>
      </c>
      <c r="P786" s="2">
        <f>Table1[[#This Row],[LTV]]/Table1[[#This Row],[CAC]]</f>
        <v>22.540850289464508</v>
      </c>
    </row>
    <row r="787" spans="1:16" x14ac:dyDescent="0.3">
      <c r="A787" s="1">
        <v>60419</v>
      </c>
      <c r="B787" s="2">
        <v>10846</v>
      </c>
      <c r="C787" s="2">
        <v>3388</v>
      </c>
      <c r="D787" s="2">
        <v>14701</v>
      </c>
      <c r="E787" s="2">
        <v>182</v>
      </c>
      <c r="F787" s="2">
        <v>82712</v>
      </c>
      <c r="G787" s="3">
        <v>60419</v>
      </c>
      <c r="H787" s="2">
        <f>Table1[[#This Row],[marketing_spend]]/Table1[[#This Row],[new_customers]]</f>
        <v>18.615384615384617</v>
      </c>
      <c r="I787" s="2">
        <f>Table1[[#This Row],[revenue]]/Table1[[#This Row],[total_customers]]</f>
        <v>0.13112970306606056</v>
      </c>
      <c r="J787" s="2">
        <f>F786+Table1[[#This Row],[new_customers]]-Table1[[#This Row],[total_customers]]</f>
        <v>11</v>
      </c>
      <c r="K787" s="2">
        <f>Table1[[#This Row],[lost_customers]]/F786</f>
        <v>1.3326710362123067E-4</v>
      </c>
      <c r="L787" s="2">
        <f>1/Table1[[#This Row],[churn_rate]]</f>
        <v>7503.7272727272721</v>
      </c>
      <c r="M787" s="2">
        <f>Table1[[#This Row],[ARPU]]*Table1[[#This Row],[average_lifespan]]</f>
        <v>983.96152916142762</v>
      </c>
      <c r="N787" s="2">
        <f>Table1[[#This Row],[marketing_spend]]+Table1[[#This Row],[operating_expenses]]-Table1[[#This Row],[revenue]]</f>
        <v>7243</v>
      </c>
      <c r="O787" s="2">
        <f>IF(Table1[[#This Row],[burn_rate]]&gt;0,100000/Table1[[#This Row],[burn_rate]],"0")</f>
        <v>13.806433798149937</v>
      </c>
      <c r="P787" s="2">
        <f>Table1[[#This Row],[LTV]]/Table1[[#This Row],[CAC]]</f>
        <v>52.857437516936187</v>
      </c>
    </row>
    <row r="788" spans="1:16" x14ac:dyDescent="0.3">
      <c r="A788" s="1">
        <v>60449</v>
      </c>
      <c r="B788" s="2">
        <v>20954</v>
      </c>
      <c r="C788" s="2">
        <v>5712</v>
      </c>
      <c r="D788" s="2">
        <v>10597</v>
      </c>
      <c r="E788" s="2">
        <v>76</v>
      </c>
      <c r="F788" s="2">
        <v>82771</v>
      </c>
      <c r="G788" s="3">
        <v>60449</v>
      </c>
      <c r="H788" s="2">
        <f>Table1[[#This Row],[marketing_spend]]/Table1[[#This Row],[new_customers]]</f>
        <v>75.15789473684211</v>
      </c>
      <c r="I788" s="2">
        <f>Table1[[#This Row],[revenue]]/Table1[[#This Row],[total_customers]]</f>
        <v>0.25315629870365225</v>
      </c>
      <c r="J788" s="2">
        <f>F787+Table1[[#This Row],[new_customers]]-Table1[[#This Row],[total_customers]]</f>
        <v>17</v>
      </c>
      <c r="K788" s="2">
        <f>Table1[[#This Row],[lost_customers]]/F787</f>
        <v>2.0553244994680336E-4</v>
      </c>
      <c r="L788" s="2">
        <f>1/Table1[[#This Row],[churn_rate]]</f>
        <v>4865.411764705882</v>
      </c>
      <c r="M788" s="2">
        <f>Table1[[#This Row],[ARPU]]*Table1[[#This Row],[average_lifespan]]</f>
        <v>1231.709634022146</v>
      </c>
      <c r="N788" s="2">
        <f>Table1[[#This Row],[marketing_spend]]+Table1[[#This Row],[operating_expenses]]-Table1[[#This Row],[revenue]]</f>
        <v>-4645</v>
      </c>
      <c r="O788" s="2" t="str">
        <f>IF(Table1[[#This Row],[burn_rate]]&gt;0,100000/Table1[[#This Row],[burn_rate]],"0")</f>
        <v>0</v>
      </c>
      <c r="P788" s="2">
        <f>Table1[[#This Row],[LTV]]/Table1[[#This Row],[CAC]]</f>
        <v>16.388293449874492</v>
      </c>
    </row>
    <row r="789" spans="1:16" x14ac:dyDescent="0.3">
      <c r="A789" s="1">
        <v>60480</v>
      </c>
      <c r="B789" s="2">
        <v>23703</v>
      </c>
      <c r="C789" s="2">
        <v>3367</v>
      </c>
      <c r="D789" s="2">
        <v>8141</v>
      </c>
      <c r="E789" s="2">
        <v>189</v>
      </c>
      <c r="F789" s="2">
        <v>82930</v>
      </c>
      <c r="G789" s="3">
        <v>60480</v>
      </c>
      <c r="H789" s="2">
        <f>Table1[[#This Row],[marketing_spend]]/Table1[[#This Row],[new_customers]]</f>
        <v>17.814814814814813</v>
      </c>
      <c r="I789" s="2">
        <f>Table1[[#This Row],[revenue]]/Table1[[#This Row],[total_customers]]</f>
        <v>0.28581936573013383</v>
      </c>
      <c r="J789" s="2">
        <f>F788+Table1[[#This Row],[new_customers]]-Table1[[#This Row],[total_customers]]</f>
        <v>30</v>
      </c>
      <c r="K789" s="2">
        <f>Table1[[#This Row],[lost_customers]]/F788</f>
        <v>3.6244578415145403E-4</v>
      </c>
      <c r="L789" s="2">
        <f>1/Table1[[#This Row],[churn_rate]]</f>
        <v>2759.0333333333333</v>
      </c>
      <c r="M789" s="2">
        <f>Table1[[#This Row],[ARPU]]*Table1[[#This Row],[average_lifespan]]</f>
        <v>788.58515736163019</v>
      </c>
      <c r="N789" s="2">
        <f>Table1[[#This Row],[marketing_spend]]+Table1[[#This Row],[operating_expenses]]-Table1[[#This Row],[revenue]]</f>
        <v>-12195</v>
      </c>
      <c r="O789" s="2" t="str">
        <f>IF(Table1[[#This Row],[burn_rate]]&gt;0,100000/Table1[[#This Row],[burn_rate]],"0")</f>
        <v>0</v>
      </c>
      <c r="P789" s="2">
        <f>Table1[[#This Row],[LTV]]/Table1[[#This Row],[CAC]]</f>
        <v>44.265694903875293</v>
      </c>
    </row>
    <row r="790" spans="1:16" x14ac:dyDescent="0.3">
      <c r="A790" s="1">
        <v>60511</v>
      </c>
      <c r="B790" s="2">
        <v>25385</v>
      </c>
      <c r="C790" s="2">
        <v>2821</v>
      </c>
      <c r="D790" s="2">
        <v>10659</v>
      </c>
      <c r="E790" s="2">
        <v>194</v>
      </c>
      <c r="F790" s="2">
        <v>83104</v>
      </c>
      <c r="G790" s="3">
        <v>60511</v>
      </c>
      <c r="H790" s="2">
        <f>Table1[[#This Row],[marketing_spend]]/Table1[[#This Row],[new_customers]]</f>
        <v>14.541237113402062</v>
      </c>
      <c r="I790" s="2">
        <f>Table1[[#This Row],[revenue]]/Table1[[#This Row],[total_customers]]</f>
        <v>0.30546062764728532</v>
      </c>
      <c r="J790" s="2">
        <f>F789+Table1[[#This Row],[new_customers]]-Table1[[#This Row],[total_customers]]</f>
        <v>20</v>
      </c>
      <c r="K790" s="2">
        <f>Table1[[#This Row],[lost_customers]]/F789</f>
        <v>2.411672494875196E-4</v>
      </c>
      <c r="L790" s="2">
        <f>1/Table1[[#This Row],[churn_rate]]</f>
        <v>4146.5</v>
      </c>
      <c r="M790" s="2">
        <f>Table1[[#This Row],[ARPU]]*Table1[[#This Row],[average_lifespan]]</f>
        <v>1266.5924925394686</v>
      </c>
      <c r="N790" s="2">
        <f>Table1[[#This Row],[marketing_spend]]+Table1[[#This Row],[operating_expenses]]-Table1[[#This Row],[revenue]]</f>
        <v>-11905</v>
      </c>
      <c r="O790" s="2" t="str">
        <f>IF(Table1[[#This Row],[burn_rate]]&gt;0,100000/Table1[[#This Row],[burn_rate]],"0")</f>
        <v>0</v>
      </c>
      <c r="P790" s="2">
        <f>Table1[[#This Row],[LTV]]/Table1[[#This Row],[CAC]]</f>
        <v>87.10348938413928</v>
      </c>
    </row>
    <row r="791" spans="1:16" x14ac:dyDescent="0.3">
      <c r="A791" s="1">
        <v>60541</v>
      </c>
      <c r="B791" s="2">
        <v>23746</v>
      </c>
      <c r="C791" s="2">
        <v>2454</v>
      </c>
      <c r="D791" s="2">
        <v>12596</v>
      </c>
      <c r="E791" s="2">
        <v>183</v>
      </c>
      <c r="F791" s="2">
        <v>83263</v>
      </c>
      <c r="G791" s="3">
        <v>60541</v>
      </c>
      <c r="H791" s="2">
        <f>Table1[[#This Row],[marketing_spend]]/Table1[[#This Row],[new_customers]]</f>
        <v>13.409836065573771</v>
      </c>
      <c r="I791" s="2">
        <f>Table1[[#This Row],[revenue]]/Table1[[#This Row],[total_customers]]</f>
        <v>0.28519270264102903</v>
      </c>
      <c r="J791" s="2">
        <f>F790+Table1[[#This Row],[new_customers]]-Table1[[#This Row],[total_customers]]</f>
        <v>24</v>
      </c>
      <c r="K791" s="2">
        <f>Table1[[#This Row],[lost_customers]]/F790</f>
        <v>2.8879476318829418E-4</v>
      </c>
      <c r="L791" s="2">
        <f>1/Table1[[#This Row],[churn_rate]]</f>
        <v>3462.666666666667</v>
      </c>
      <c r="M791" s="2">
        <f>Table1[[#This Row],[ARPU]]*Table1[[#This Row],[average_lifespan]]</f>
        <v>987.5272650116699</v>
      </c>
      <c r="N791" s="2">
        <f>Table1[[#This Row],[marketing_spend]]+Table1[[#This Row],[operating_expenses]]-Table1[[#This Row],[revenue]]</f>
        <v>-8696</v>
      </c>
      <c r="O791" s="2" t="str">
        <f>IF(Table1[[#This Row],[burn_rate]]&gt;0,100000/Table1[[#This Row],[burn_rate]],"0")</f>
        <v>0</v>
      </c>
      <c r="P791" s="2">
        <f>Table1[[#This Row],[LTV]]/Table1[[#This Row],[CAC]]</f>
        <v>73.642008760038948</v>
      </c>
    </row>
    <row r="792" spans="1:16" x14ac:dyDescent="0.3">
      <c r="A792" s="1">
        <v>60572</v>
      </c>
      <c r="B792" s="2">
        <v>16469</v>
      </c>
      <c r="C792" s="2">
        <v>3624</v>
      </c>
      <c r="D792" s="2">
        <v>17031</v>
      </c>
      <c r="E792" s="2">
        <v>146</v>
      </c>
      <c r="F792" s="2">
        <v>83391</v>
      </c>
      <c r="G792" s="3">
        <v>60572</v>
      </c>
      <c r="H792" s="2">
        <f>Table1[[#This Row],[marketing_spend]]/Table1[[#This Row],[new_customers]]</f>
        <v>24.82191780821918</v>
      </c>
      <c r="I792" s="2">
        <f>Table1[[#This Row],[revenue]]/Table1[[#This Row],[total_customers]]</f>
        <v>0.19749133599549112</v>
      </c>
      <c r="J792" s="2">
        <f>F791+Table1[[#This Row],[new_customers]]-Table1[[#This Row],[total_customers]]</f>
        <v>18</v>
      </c>
      <c r="K792" s="2">
        <f>Table1[[#This Row],[lost_customers]]/F791</f>
        <v>2.1618245799454741E-4</v>
      </c>
      <c r="L792" s="2">
        <f>1/Table1[[#This Row],[churn_rate]]</f>
        <v>4625.7222222222217</v>
      </c>
      <c r="M792" s="2">
        <f>Table1[[#This Row],[ARPU]]*Table1[[#This Row],[average_lifespan]]</f>
        <v>913.54006161069867</v>
      </c>
      <c r="N792" s="2">
        <f>Table1[[#This Row],[marketing_spend]]+Table1[[#This Row],[operating_expenses]]-Table1[[#This Row],[revenue]]</f>
        <v>4186</v>
      </c>
      <c r="O792" s="2">
        <f>IF(Table1[[#This Row],[burn_rate]]&gt;0,100000/Table1[[#This Row],[burn_rate]],"0")</f>
        <v>23.889154323936932</v>
      </c>
      <c r="P792" s="2">
        <f>Table1[[#This Row],[LTV]]/Table1[[#This Row],[CAC]]</f>
        <v>36.803766279018213</v>
      </c>
    </row>
    <row r="793" spans="1:16" x14ac:dyDescent="0.3">
      <c r="A793" s="1">
        <v>60602</v>
      </c>
      <c r="B793" s="2">
        <v>19333</v>
      </c>
      <c r="C793" s="2">
        <v>4772</v>
      </c>
      <c r="D793" s="2">
        <v>19810</v>
      </c>
      <c r="E793" s="2">
        <v>54</v>
      </c>
      <c r="F793" s="2">
        <v>83430</v>
      </c>
      <c r="G793" s="3">
        <v>60602</v>
      </c>
      <c r="H793" s="2">
        <f>Table1[[#This Row],[marketing_spend]]/Table1[[#This Row],[new_customers]]</f>
        <v>88.370370370370367</v>
      </c>
      <c r="I793" s="2">
        <f>Table1[[#This Row],[revenue]]/Table1[[#This Row],[total_customers]]</f>
        <v>0.23172719645211554</v>
      </c>
      <c r="J793" s="2">
        <f>F792+Table1[[#This Row],[new_customers]]-Table1[[#This Row],[total_customers]]</f>
        <v>15</v>
      </c>
      <c r="K793" s="2">
        <f>Table1[[#This Row],[lost_customers]]/F792</f>
        <v>1.7987552613591394E-4</v>
      </c>
      <c r="L793" s="2">
        <f>1/Table1[[#This Row],[churn_rate]]</f>
        <v>5559.4000000000005</v>
      </c>
      <c r="M793" s="2">
        <f>Table1[[#This Row],[ARPU]]*Table1[[#This Row],[average_lifespan]]</f>
        <v>1288.2641759558912</v>
      </c>
      <c r="N793" s="2">
        <f>Table1[[#This Row],[marketing_spend]]+Table1[[#This Row],[operating_expenses]]-Table1[[#This Row],[revenue]]</f>
        <v>5249</v>
      </c>
      <c r="O793" s="2">
        <f>IF(Table1[[#This Row],[burn_rate]]&gt;0,100000/Table1[[#This Row],[burn_rate]],"0")</f>
        <v>19.051247856734616</v>
      </c>
      <c r="P793" s="2">
        <f>Table1[[#This Row],[LTV]]/Table1[[#This Row],[CAC]]</f>
        <v>14.57801037334831</v>
      </c>
    </row>
    <row r="794" spans="1:16" x14ac:dyDescent="0.3">
      <c r="A794" s="1">
        <v>60633</v>
      </c>
      <c r="B794" s="2">
        <v>26608</v>
      </c>
      <c r="C794" s="2">
        <v>5726</v>
      </c>
      <c r="D794" s="2">
        <v>13661</v>
      </c>
      <c r="E794" s="2">
        <v>106</v>
      </c>
      <c r="F794" s="2">
        <v>83523</v>
      </c>
      <c r="G794" s="3">
        <v>60633</v>
      </c>
      <c r="H794" s="2">
        <f>Table1[[#This Row],[marketing_spend]]/Table1[[#This Row],[new_customers]]</f>
        <v>54.018867924528301</v>
      </c>
      <c r="I794" s="2">
        <f>Table1[[#This Row],[revenue]]/Table1[[#This Row],[total_customers]]</f>
        <v>0.31857093255749913</v>
      </c>
      <c r="J794" s="2">
        <f>F793+Table1[[#This Row],[new_customers]]-Table1[[#This Row],[total_customers]]</f>
        <v>13</v>
      </c>
      <c r="K794" s="2">
        <f>Table1[[#This Row],[lost_customers]]/F793</f>
        <v>1.5581924967038234E-4</v>
      </c>
      <c r="L794" s="2">
        <f>1/Table1[[#This Row],[churn_rate]]</f>
        <v>6417.6923076923085</v>
      </c>
      <c r="M794" s="2">
        <f>Table1[[#This Row],[ARPU]]*Table1[[#This Row],[average_lifespan]]</f>
        <v>2044.4902233286273</v>
      </c>
      <c r="N794" s="2">
        <f>Table1[[#This Row],[marketing_spend]]+Table1[[#This Row],[operating_expenses]]-Table1[[#This Row],[revenue]]</f>
        <v>-7221</v>
      </c>
      <c r="O794" s="2" t="str">
        <f>IF(Table1[[#This Row],[burn_rate]]&gt;0,100000/Table1[[#This Row],[burn_rate]],"0")</f>
        <v>0</v>
      </c>
      <c r="P794" s="2">
        <f>Table1[[#This Row],[LTV]]/Table1[[#This Row],[CAC]]</f>
        <v>37.847705845762221</v>
      </c>
    </row>
    <row r="795" spans="1:16" x14ac:dyDescent="0.3">
      <c r="A795" s="1">
        <v>60664</v>
      </c>
      <c r="B795" s="2">
        <v>22819</v>
      </c>
      <c r="C795" s="2">
        <v>5147</v>
      </c>
      <c r="D795" s="2">
        <v>14142</v>
      </c>
      <c r="E795" s="2">
        <v>127</v>
      </c>
      <c r="F795" s="2">
        <v>83624</v>
      </c>
      <c r="G795" s="3">
        <v>60664</v>
      </c>
      <c r="H795" s="2">
        <f>Table1[[#This Row],[marketing_spend]]/Table1[[#This Row],[new_customers]]</f>
        <v>40.527559055118111</v>
      </c>
      <c r="I795" s="2">
        <f>Table1[[#This Row],[revenue]]/Table1[[#This Row],[total_customers]]</f>
        <v>0.27287620778723809</v>
      </c>
      <c r="J795" s="2">
        <f>F794+Table1[[#This Row],[new_customers]]-Table1[[#This Row],[total_customers]]</f>
        <v>26</v>
      </c>
      <c r="K795" s="2">
        <f>Table1[[#This Row],[lost_customers]]/F794</f>
        <v>3.1129150054476015E-4</v>
      </c>
      <c r="L795" s="2">
        <f>1/Table1[[#This Row],[churn_rate]]</f>
        <v>3212.4230769230767</v>
      </c>
      <c r="M795" s="2">
        <f>Table1[[#This Row],[ARPU]]*Table1[[#This Row],[average_lifespan]]</f>
        <v>876.59382703898018</v>
      </c>
      <c r="N795" s="2">
        <f>Table1[[#This Row],[marketing_spend]]+Table1[[#This Row],[operating_expenses]]-Table1[[#This Row],[revenue]]</f>
        <v>-3530</v>
      </c>
      <c r="O795" s="2" t="str">
        <f>IF(Table1[[#This Row],[burn_rate]]&gt;0,100000/Table1[[#This Row],[burn_rate]],"0")</f>
        <v>0</v>
      </c>
      <c r="P795" s="2">
        <f>Table1[[#This Row],[LTV]]/Table1[[#This Row],[CAC]]</f>
        <v>21.629573738867396</v>
      </c>
    </row>
    <row r="796" spans="1:16" x14ac:dyDescent="0.3">
      <c r="A796" s="1">
        <v>60692</v>
      </c>
      <c r="B796" s="2">
        <v>14208</v>
      </c>
      <c r="C796" s="2">
        <v>6089</v>
      </c>
      <c r="D796" s="2">
        <v>13626</v>
      </c>
      <c r="E796" s="2">
        <v>118</v>
      </c>
      <c r="F796" s="2">
        <v>83715</v>
      </c>
      <c r="G796" s="3">
        <v>60692</v>
      </c>
      <c r="H796" s="2">
        <f>Table1[[#This Row],[marketing_spend]]/Table1[[#This Row],[new_customers]]</f>
        <v>51.601694915254235</v>
      </c>
      <c r="I796" s="2">
        <f>Table1[[#This Row],[revenue]]/Table1[[#This Row],[total_customers]]</f>
        <v>0.1697186884070955</v>
      </c>
      <c r="J796" s="2">
        <f>F795+Table1[[#This Row],[new_customers]]-Table1[[#This Row],[total_customers]]</f>
        <v>27</v>
      </c>
      <c r="K796" s="2">
        <f>Table1[[#This Row],[lost_customers]]/F795</f>
        <v>3.2287381612934086E-4</v>
      </c>
      <c r="L796" s="2">
        <f>1/Table1[[#This Row],[churn_rate]]</f>
        <v>3097.1851851851852</v>
      </c>
      <c r="M796" s="2">
        <f>Table1[[#This Row],[ARPU]]*Table1[[#This Row],[average_lifespan]]</f>
        <v>525.65020738351689</v>
      </c>
      <c r="N796" s="2">
        <f>Table1[[#This Row],[marketing_spend]]+Table1[[#This Row],[operating_expenses]]-Table1[[#This Row],[revenue]]</f>
        <v>5507</v>
      </c>
      <c r="O796" s="2">
        <f>IF(Table1[[#This Row],[burn_rate]]&gt;0,100000/Table1[[#This Row],[burn_rate]],"0")</f>
        <v>18.158707100054475</v>
      </c>
      <c r="P796" s="2">
        <f>Table1[[#This Row],[LTV]]/Table1[[#This Row],[CAC]]</f>
        <v>10.186684918911972</v>
      </c>
    </row>
    <row r="797" spans="1:16" x14ac:dyDescent="0.3">
      <c r="A797" s="1">
        <v>60723</v>
      </c>
      <c r="B797" s="2">
        <v>16283</v>
      </c>
      <c r="C797" s="2">
        <v>6806</v>
      </c>
      <c r="D797" s="2">
        <v>16787</v>
      </c>
      <c r="E797" s="2">
        <v>167</v>
      </c>
      <c r="F797" s="2">
        <v>83869</v>
      </c>
      <c r="G797" s="3">
        <v>60723</v>
      </c>
      <c r="H797" s="2">
        <f>Table1[[#This Row],[marketing_spend]]/Table1[[#This Row],[new_customers]]</f>
        <v>40.754491017964071</v>
      </c>
      <c r="I797" s="2">
        <f>Table1[[#This Row],[revenue]]/Table1[[#This Row],[total_customers]]</f>
        <v>0.19414801654961905</v>
      </c>
      <c r="J797" s="2">
        <f>F796+Table1[[#This Row],[new_customers]]-Table1[[#This Row],[total_customers]]</f>
        <v>13</v>
      </c>
      <c r="K797" s="2">
        <f>Table1[[#This Row],[lost_customers]]/F796</f>
        <v>1.5528877739951025E-4</v>
      </c>
      <c r="L797" s="2">
        <f>1/Table1[[#This Row],[churn_rate]]</f>
        <v>6439.6153846153838</v>
      </c>
      <c r="M797" s="2">
        <f>Table1[[#This Row],[ARPU]]*Table1[[#This Row],[average_lifespan]]</f>
        <v>1250.238554265489</v>
      </c>
      <c r="N797" s="2">
        <f>Table1[[#This Row],[marketing_spend]]+Table1[[#This Row],[operating_expenses]]-Table1[[#This Row],[revenue]]</f>
        <v>7310</v>
      </c>
      <c r="O797" s="2">
        <f>IF(Table1[[#This Row],[burn_rate]]&gt;0,100000/Table1[[#This Row],[burn_rate]],"0")</f>
        <v>13.679890560875513</v>
      </c>
      <c r="P797" s="2">
        <f>Table1[[#This Row],[LTV]]/Table1[[#This Row],[CAC]]</f>
        <v>30.677319800519641</v>
      </c>
    </row>
    <row r="798" spans="1:16" x14ac:dyDescent="0.3">
      <c r="A798" s="1">
        <v>60753</v>
      </c>
      <c r="B798" s="2">
        <v>12048</v>
      </c>
      <c r="C798" s="2">
        <v>4190</v>
      </c>
      <c r="D798" s="2">
        <v>18096</v>
      </c>
      <c r="E798" s="2">
        <v>169</v>
      </c>
      <c r="F798" s="2">
        <v>84011</v>
      </c>
      <c r="G798" s="3">
        <v>60753</v>
      </c>
      <c r="H798" s="2">
        <f>Table1[[#This Row],[marketing_spend]]/Table1[[#This Row],[new_customers]]</f>
        <v>24.792899408284022</v>
      </c>
      <c r="I798" s="2">
        <f>Table1[[#This Row],[revenue]]/Table1[[#This Row],[total_customers]]</f>
        <v>0.14340979157491282</v>
      </c>
      <c r="J798" s="2">
        <f>F797+Table1[[#This Row],[new_customers]]-Table1[[#This Row],[total_customers]]</f>
        <v>27</v>
      </c>
      <c r="K798" s="2">
        <f>Table1[[#This Row],[lost_customers]]/F797</f>
        <v>3.219306299109325E-4</v>
      </c>
      <c r="L798" s="2">
        <f>1/Table1[[#This Row],[churn_rate]]</f>
        <v>3106.2592592592596</v>
      </c>
      <c r="M798" s="2">
        <f>Table1[[#This Row],[ARPU]]*Table1[[#This Row],[average_lifespan]]</f>
        <v>445.46799294801349</v>
      </c>
      <c r="N798" s="2">
        <f>Table1[[#This Row],[marketing_spend]]+Table1[[#This Row],[operating_expenses]]-Table1[[#This Row],[revenue]]</f>
        <v>10238</v>
      </c>
      <c r="O798" s="2">
        <f>IF(Table1[[#This Row],[burn_rate]]&gt;0,100000/Table1[[#This Row],[burn_rate]],"0")</f>
        <v>9.7675327212346161</v>
      </c>
      <c r="P798" s="2">
        <f>Table1[[#This Row],[LTV]]/Table1[[#This Row],[CAC]]</f>
        <v>17.967563438714627</v>
      </c>
    </row>
    <row r="799" spans="1:16" x14ac:dyDescent="0.3">
      <c r="A799" s="1">
        <v>60784</v>
      </c>
      <c r="B799" s="2">
        <v>16233</v>
      </c>
      <c r="C799" s="2">
        <v>2916</v>
      </c>
      <c r="D799" s="2">
        <v>16472</v>
      </c>
      <c r="E799" s="2">
        <v>108</v>
      </c>
      <c r="F799" s="2">
        <v>84098</v>
      </c>
      <c r="G799" s="3">
        <v>60784</v>
      </c>
      <c r="H799" s="2">
        <f>Table1[[#This Row],[marketing_spend]]/Table1[[#This Row],[new_customers]]</f>
        <v>27</v>
      </c>
      <c r="I799" s="2">
        <f>Table1[[#This Row],[revenue]]/Table1[[#This Row],[total_customers]]</f>
        <v>0.19302480439487266</v>
      </c>
      <c r="J799" s="2">
        <f>F798+Table1[[#This Row],[new_customers]]-Table1[[#This Row],[total_customers]]</f>
        <v>21</v>
      </c>
      <c r="K799" s="2">
        <f>Table1[[#This Row],[lost_customers]]/F798</f>
        <v>2.4996726619133208E-4</v>
      </c>
      <c r="L799" s="2">
        <f>1/Table1[[#This Row],[churn_rate]]</f>
        <v>4000.5238095238096</v>
      </c>
      <c r="M799" s="2">
        <f>Table1[[#This Row],[ARPU]]*Table1[[#This Row],[average_lifespan]]</f>
        <v>772.20032581036412</v>
      </c>
      <c r="N799" s="2">
        <f>Table1[[#This Row],[marketing_spend]]+Table1[[#This Row],[operating_expenses]]-Table1[[#This Row],[revenue]]</f>
        <v>3155</v>
      </c>
      <c r="O799" s="2">
        <f>IF(Table1[[#This Row],[burn_rate]]&gt;0,100000/Table1[[#This Row],[burn_rate]],"0")</f>
        <v>31.695721077654518</v>
      </c>
      <c r="P799" s="2">
        <f>Table1[[#This Row],[LTV]]/Table1[[#This Row],[CAC]]</f>
        <v>28.600012067050525</v>
      </c>
    </row>
    <row r="800" spans="1:16" x14ac:dyDescent="0.3">
      <c r="A800" s="1">
        <v>60814</v>
      </c>
      <c r="B800" s="2">
        <v>22941</v>
      </c>
      <c r="C800" s="2">
        <v>5986</v>
      </c>
      <c r="D800" s="2">
        <v>8423</v>
      </c>
      <c r="E800" s="2">
        <v>82</v>
      </c>
      <c r="F800" s="2">
        <v>84154</v>
      </c>
      <c r="G800" s="3">
        <v>60814</v>
      </c>
      <c r="H800" s="2">
        <f>Table1[[#This Row],[marketing_spend]]/Table1[[#This Row],[new_customers]]</f>
        <v>73</v>
      </c>
      <c r="I800" s="2">
        <f>Table1[[#This Row],[revenue]]/Table1[[#This Row],[total_customers]]</f>
        <v>0.27260736269220714</v>
      </c>
      <c r="J800" s="2">
        <f>F799+Table1[[#This Row],[new_customers]]-Table1[[#This Row],[total_customers]]</f>
        <v>26</v>
      </c>
      <c r="K800" s="2">
        <f>Table1[[#This Row],[lost_customers]]/F799</f>
        <v>3.0916311921805513E-4</v>
      </c>
      <c r="L800" s="2">
        <f>1/Table1[[#This Row],[churn_rate]]</f>
        <v>3234.5384615384614</v>
      </c>
      <c r="M800" s="2">
        <f>Table1[[#This Row],[ARPU]]*Table1[[#This Row],[average_lifespan]]</f>
        <v>881.75899952650911</v>
      </c>
      <c r="N800" s="2">
        <f>Table1[[#This Row],[marketing_spend]]+Table1[[#This Row],[operating_expenses]]-Table1[[#This Row],[revenue]]</f>
        <v>-8532</v>
      </c>
      <c r="O800" s="2" t="str">
        <f>IF(Table1[[#This Row],[burn_rate]]&gt;0,100000/Table1[[#This Row],[burn_rate]],"0")</f>
        <v>0</v>
      </c>
      <c r="P800" s="2">
        <f>Table1[[#This Row],[LTV]]/Table1[[#This Row],[CAC]]</f>
        <v>12.078890404472727</v>
      </c>
    </row>
    <row r="801" spans="1:16" x14ac:dyDescent="0.3">
      <c r="A801" s="1">
        <v>60845</v>
      </c>
      <c r="B801" s="2">
        <v>22607</v>
      </c>
      <c r="C801" s="2">
        <v>4875</v>
      </c>
      <c r="D801" s="2">
        <v>14999</v>
      </c>
      <c r="E801" s="2">
        <v>111</v>
      </c>
      <c r="F801" s="2">
        <v>84243</v>
      </c>
      <c r="G801" s="3">
        <v>60845</v>
      </c>
      <c r="H801" s="2">
        <f>Table1[[#This Row],[marketing_spend]]/Table1[[#This Row],[new_customers]]</f>
        <v>43.918918918918919</v>
      </c>
      <c r="I801" s="2">
        <f>Table1[[#This Row],[revenue]]/Table1[[#This Row],[total_customers]]</f>
        <v>0.26835464074166399</v>
      </c>
      <c r="J801" s="2">
        <f>F800+Table1[[#This Row],[new_customers]]-Table1[[#This Row],[total_customers]]</f>
        <v>22</v>
      </c>
      <c r="K801" s="2">
        <f>Table1[[#This Row],[lost_customers]]/F800</f>
        <v>2.6142548185469495E-4</v>
      </c>
      <c r="L801" s="2">
        <f>1/Table1[[#This Row],[churn_rate]]</f>
        <v>3825.1818181818185</v>
      </c>
      <c r="M801" s="2">
        <f>Table1[[#This Row],[ARPU]]*Table1[[#This Row],[average_lifespan]]</f>
        <v>1026.5052925897269</v>
      </c>
      <c r="N801" s="2">
        <f>Table1[[#This Row],[marketing_spend]]+Table1[[#This Row],[operating_expenses]]-Table1[[#This Row],[revenue]]</f>
        <v>-2733</v>
      </c>
      <c r="O801" s="2" t="str">
        <f>IF(Table1[[#This Row],[burn_rate]]&gt;0,100000/Table1[[#This Row],[burn_rate]],"0")</f>
        <v>0</v>
      </c>
      <c r="P801" s="2">
        <f>Table1[[#This Row],[LTV]]/Table1[[#This Row],[CAC]]</f>
        <v>23.372735892812244</v>
      </c>
    </row>
    <row r="802" spans="1:16" x14ac:dyDescent="0.3">
      <c r="A802" s="1">
        <v>60876</v>
      </c>
      <c r="B802" s="2">
        <v>19765</v>
      </c>
      <c r="C802" s="2">
        <v>3440</v>
      </c>
      <c r="D802" s="2">
        <v>12249</v>
      </c>
      <c r="E802" s="2">
        <v>99</v>
      </c>
      <c r="F802" s="2">
        <v>84328</v>
      </c>
      <c r="G802" s="3">
        <v>60876</v>
      </c>
      <c r="H802" s="2">
        <f>Table1[[#This Row],[marketing_spend]]/Table1[[#This Row],[new_customers]]</f>
        <v>34.747474747474747</v>
      </c>
      <c r="I802" s="2">
        <f>Table1[[#This Row],[revenue]]/Table1[[#This Row],[total_customers]]</f>
        <v>0.23438241153590741</v>
      </c>
      <c r="J802" s="2">
        <f>F801+Table1[[#This Row],[new_customers]]-Table1[[#This Row],[total_customers]]</f>
        <v>14</v>
      </c>
      <c r="K802" s="2">
        <f>Table1[[#This Row],[lost_customers]]/F801</f>
        <v>1.6618591455669907E-4</v>
      </c>
      <c r="L802" s="2">
        <f>1/Table1[[#This Row],[churn_rate]]</f>
        <v>6017.3571428571431</v>
      </c>
      <c r="M802" s="2">
        <f>Table1[[#This Row],[ARPU]]*Table1[[#This Row],[average_lifespan]]</f>
        <v>1410.362678215675</v>
      </c>
      <c r="N802" s="2">
        <f>Table1[[#This Row],[marketing_spend]]+Table1[[#This Row],[operating_expenses]]-Table1[[#This Row],[revenue]]</f>
        <v>-4076</v>
      </c>
      <c r="O802" s="2" t="str">
        <f>IF(Table1[[#This Row],[burn_rate]]&gt;0,100000/Table1[[#This Row],[burn_rate]],"0")</f>
        <v>0</v>
      </c>
      <c r="P802" s="2">
        <f>Table1[[#This Row],[LTV]]/Table1[[#This Row],[CAC]]</f>
        <v>40.588925913765067</v>
      </c>
    </row>
    <row r="803" spans="1:16" x14ac:dyDescent="0.3">
      <c r="A803" s="1">
        <v>60906</v>
      </c>
      <c r="B803" s="2">
        <v>11828</v>
      </c>
      <c r="C803" s="2">
        <v>6400</v>
      </c>
      <c r="D803" s="2">
        <v>9750</v>
      </c>
      <c r="E803" s="2">
        <v>161</v>
      </c>
      <c r="F803" s="2">
        <v>84471</v>
      </c>
      <c r="G803" s="3">
        <v>60906</v>
      </c>
      <c r="H803" s="2">
        <f>Table1[[#This Row],[marketing_spend]]/Table1[[#This Row],[new_customers]]</f>
        <v>39.751552795031053</v>
      </c>
      <c r="I803" s="2">
        <f>Table1[[#This Row],[revenue]]/Table1[[#This Row],[total_customers]]</f>
        <v>0.14002438706775105</v>
      </c>
      <c r="J803" s="2">
        <f>F802+Table1[[#This Row],[new_customers]]-Table1[[#This Row],[total_customers]]</f>
        <v>18</v>
      </c>
      <c r="K803" s="2">
        <f>Table1[[#This Row],[lost_customers]]/F802</f>
        <v>2.1345223413338392E-4</v>
      </c>
      <c r="L803" s="2">
        <f>1/Table1[[#This Row],[churn_rate]]</f>
        <v>4684.8888888888887</v>
      </c>
      <c r="M803" s="2">
        <f>Table1[[#This Row],[ARPU]]*Table1[[#This Row],[average_lifespan]]</f>
        <v>655.99869514718387</v>
      </c>
      <c r="N803" s="2">
        <f>Table1[[#This Row],[marketing_spend]]+Table1[[#This Row],[operating_expenses]]-Table1[[#This Row],[revenue]]</f>
        <v>4322</v>
      </c>
      <c r="O803" s="2">
        <f>IF(Table1[[#This Row],[burn_rate]]&gt;0,100000/Table1[[#This Row],[burn_rate]],"0")</f>
        <v>23.137436372049976</v>
      </c>
      <c r="P803" s="2">
        <f>Table1[[#This Row],[LTV]]/Table1[[#This Row],[CAC]]</f>
        <v>16.502467174796344</v>
      </c>
    </row>
    <row r="804" spans="1:16" x14ac:dyDescent="0.3">
      <c r="A804" s="1">
        <v>60937</v>
      </c>
      <c r="B804" s="2">
        <v>11917</v>
      </c>
      <c r="C804" s="2">
        <v>2735</v>
      </c>
      <c r="D804" s="2">
        <v>12757</v>
      </c>
      <c r="E804" s="2">
        <v>68</v>
      </c>
      <c r="F804" s="2">
        <v>84509</v>
      </c>
      <c r="G804" s="3">
        <v>60937</v>
      </c>
      <c r="H804" s="2">
        <f>Table1[[#This Row],[marketing_spend]]/Table1[[#This Row],[new_customers]]</f>
        <v>40.220588235294116</v>
      </c>
      <c r="I804" s="2">
        <f>Table1[[#This Row],[revenue]]/Table1[[#This Row],[total_customers]]</f>
        <v>0.14101456649587618</v>
      </c>
      <c r="J804" s="2">
        <f>F803+Table1[[#This Row],[new_customers]]-Table1[[#This Row],[total_customers]]</f>
        <v>30</v>
      </c>
      <c r="K804" s="2">
        <f>Table1[[#This Row],[lost_customers]]/F803</f>
        <v>3.5515147210285188E-4</v>
      </c>
      <c r="L804" s="2">
        <f>1/Table1[[#This Row],[churn_rate]]</f>
        <v>2815.7</v>
      </c>
      <c r="M804" s="2">
        <f>Table1[[#This Row],[ARPU]]*Table1[[#This Row],[average_lifespan]]</f>
        <v>397.05471488243853</v>
      </c>
      <c r="N804" s="2">
        <f>Table1[[#This Row],[marketing_spend]]+Table1[[#This Row],[operating_expenses]]-Table1[[#This Row],[revenue]]</f>
        <v>3575</v>
      </c>
      <c r="O804" s="2">
        <f>IF(Table1[[#This Row],[burn_rate]]&gt;0,100000/Table1[[#This Row],[burn_rate]],"0")</f>
        <v>27.972027972027973</v>
      </c>
      <c r="P804" s="2">
        <f>Table1[[#This Row],[LTV]]/Table1[[#This Row],[CAC]]</f>
        <v>9.8719270976255284</v>
      </c>
    </row>
    <row r="805" spans="1:16" x14ac:dyDescent="0.3">
      <c r="A805" s="1">
        <v>60967</v>
      </c>
      <c r="B805" s="2">
        <v>16988</v>
      </c>
      <c r="C805" s="2">
        <v>5568</v>
      </c>
      <c r="D805" s="2">
        <v>9967</v>
      </c>
      <c r="E805" s="2">
        <v>172</v>
      </c>
      <c r="F805" s="2">
        <v>84651</v>
      </c>
      <c r="G805" s="3">
        <v>60967</v>
      </c>
      <c r="H805" s="2">
        <f>Table1[[#This Row],[marketing_spend]]/Table1[[#This Row],[new_customers]]</f>
        <v>32.372093023255815</v>
      </c>
      <c r="I805" s="2">
        <f>Table1[[#This Row],[revenue]]/Table1[[#This Row],[total_customers]]</f>
        <v>0.20068280351088588</v>
      </c>
      <c r="J805" s="2">
        <f>F804+Table1[[#This Row],[new_customers]]-Table1[[#This Row],[total_customers]]</f>
        <v>30</v>
      </c>
      <c r="K805" s="2">
        <f>Table1[[#This Row],[lost_customers]]/F804</f>
        <v>3.5499177602385545E-4</v>
      </c>
      <c r="L805" s="2">
        <f>1/Table1[[#This Row],[churn_rate]]</f>
        <v>2816.9666666666667</v>
      </c>
      <c r="M805" s="2">
        <f>Table1[[#This Row],[ARPU]]*Table1[[#This Row],[average_lifespan]]</f>
        <v>565.3167680633818</v>
      </c>
      <c r="N805" s="2">
        <f>Table1[[#This Row],[marketing_spend]]+Table1[[#This Row],[operating_expenses]]-Table1[[#This Row],[revenue]]</f>
        <v>-1453</v>
      </c>
      <c r="O805" s="2" t="str">
        <f>IF(Table1[[#This Row],[burn_rate]]&gt;0,100000/Table1[[#This Row],[burn_rate]],"0")</f>
        <v>0</v>
      </c>
      <c r="P805" s="2">
        <f>Table1[[#This Row],[LTV]]/Table1[[#This Row],[CAC]]</f>
        <v>17.46308981804987</v>
      </c>
    </row>
    <row r="806" spans="1:16" x14ac:dyDescent="0.3">
      <c r="A806" s="1">
        <v>60998</v>
      </c>
      <c r="B806" s="2">
        <v>28410</v>
      </c>
      <c r="C806" s="2">
        <v>5338</v>
      </c>
      <c r="D806" s="2">
        <v>12088</v>
      </c>
      <c r="E806" s="2">
        <v>96</v>
      </c>
      <c r="F806" s="2">
        <v>84731</v>
      </c>
      <c r="G806" s="3">
        <v>60998</v>
      </c>
      <c r="H806" s="2">
        <f>Table1[[#This Row],[marketing_spend]]/Table1[[#This Row],[new_customers]]</f>
        <v>55.604166666666664</v>
      </c>
      <c r="I806" s="2">
        <f>Table1[[#This Row],[revenue]]/Table1[[#This Row],[total_customers]]</f>
        <v>0.33529640863438409</v>
      </c>
      <c r="J806" s="2">
        <f>F805+Table1[[#This Row],[new_customers]]-Table1[[#This Row],[total_customers]]</f>
        <v>16</v>
      </c>
      <c r="K806" s="2">
        <f>Table1[[#This Row],[lost_customers]]/F805</f>
        <v>1.8901135249435919E-4</v>
      </c>
      <c r="L806" s="2">
        <f>1/Table1[[#This Row],[churn_rate]]</f>
        <v>5290.6875</v>
      </c>
      <c r="M806" s="2">
        <f>Table1[[#This Row],[ARPU]]*Table1[[#This Row],[average_lifespan]]</f>
        <v>1773.948517956828</v>
      </c>
      <c r="N806" s="2">
        <f>Table1[[#This Row],[marketing_spend]]+Table1[[#This Row],[operating_expenses]]-Table1[[#This Row],[revenue]]</f>
        <v>-10984</v>
      </c>
      <c r="O806" s="2" t="str">
        <f>IF(Table1[[#This Row],[burn_rate]]&gt;0,100000/Table1[[#This Row],[burn_rate]],"0")</f>
        <v>0</v>
      </c>
      <c r="P806" s="2">
        <f>Table1[[#This Row],[LTV]]/Table1[[#This Row],[CAC]]</f>
        <v>31.903158059920475</v>
      </c>
    </row>
    <row r="807" spans="1:16" x14ac:dyDescent="0.3">
      <c r="A807" s="1">
        <v>61029</v>
      </c>
      <c r="B807" s="2">
        <v>24594</v>
      </c>
      <c r="C807" s="2">
        <v>5015</v>
      </c>
      <c r="D807" s="2">
        <v>12178</v>
      </c>
      <c r="E807" s="2">
        <v>82</v>
      </c>
      <c r="F807" s="2">
        <v>84802</v>
      </c>
      <c r="G807" s="3">
        <v>61029</v>
      </c>
      <c r="H807" s="2">
        <f>Table1[[#This Row],[marketing_spend]]/Table1[[#This Row],[new_customers]]</f>
        <v>61.158536585365852</v>
      </c>
      <c r="I807" s="2">
        <f>Table1[[#This Row],[revenue]]/Table1[[#This Row],[total_customers]]</f>
        <v>0.29001674488809226</v>
      </c>
      <c r="J807" s="2">
        <f>F806+Table1[[#This Row],[new_customers]]-Table1[[#This Row],[total_customers]]</f>
        <v>11</v>
      </c>
      <c r="K807" s="2">
        <f>Table1[[#This Row],[lost_customers]]/F806</f>
        <v>1.2982261509955035E-4</v>
      </c>
      <c r="L807" s="2">
        <f>1/Table1[[#This Row],[churn_rate]]</f>
        <v>7702.818181818182</v>
      </c>
      <c r="M807" s="2">
        <f>Table1[[#This Row],[ARPU]]*Table1[[#This Row],[average_lifespan]]</f>
        <v>2233.9462555557225</v>
      </c>
      <c r="N807" s="2">
        <f>Table1[[#This Row],[marketing_spend]]+Table1[[#This Row],[operating_expenses]]-Table1[[#This Row],[revenue]]</f>
        <v>-7401</v>
      </c>
      <c r="O807" s="2" t="str">
        <f>IF(Table1[[#This Row],[burn_rate]]&gt;0,100000/Table1[[#This Row],[burn_rate]],"0")</f>
        <v>0</v>
      </c>
      <c r="P807" s="2">
        <f>Table1[[#This Row],[LTV]]/Table1[[#This Row],[CAC]]</f>
        <v>36.527137179575128</v>
      </c>
    </row>
    <row r="808" spans="1:16" x14ac:dyDescent="0.3">
      <c r="A808" s="1">
        <v>61057</v>
      </c>
      <c r="B808" s="2">
        <v>22977</v>
      </c>
      <c r="C808" s="2">
        <v>4889</v>
      </c>
      <c r="D808" s="2">
        <v>15789</v>
      </c>
      <c r="E808" s="2">
        <v>190</v>
      </c>
      <c r="F808" s="2">
        <v>84970</v>
      </c>
      <c r="G808" s="3">
        <v>61057</v>
      </c>
      <c r="H808" s="2">
        <f>Table1[[#This Row],[marketing_spend]]/Table1[[#This Row],[new_customers]]</f>
        <v>25.731578947368423</v>
      </c>
      <c r="I808" s="2">
        <f>Table1[[#This Row],[revenue]]/Table1[[#This Row],[total_customers]]</f>
        <v>0.27041308697187244</v>
      </c>
      <c r="J808" s="2">
        <f>F807+Table1[[#This Row],[new_customers]]-Table1[[#This Row],[total_customers]]</f>
        <v>22</v>
      </c>
      <c r="K808" s="2">
        <f>Table1[[#This Row],[lost_customers]]/F807</f>
        <v>2.5942784368293201E-4</v>
      </c>
      <c r="L808" s="2">
        <f>1/Table1[[#This Row],[churn_rate]]</f>
        <v>3854.6363636363635</v>
      </c>
      <c r="M808" s="2">
        <f>Table1[[#This Row],[ARPU]]*Table1[[#This Row],[average_lifespan]]</f>
        <v>1042.3441182449421</v>
      </c>
      <c r="N808" s="2">
        <f>Table1[[#This Row],[marketing_spend]]+Table1[[#This Row],[operating_expenses]]-Table1[[#This Row],[revenue]]</f>
        <v>-2299</v>
      </c>
      <c r="O808" s="2" t="str">
        <f>IF(Table1[[#This Row],[burn_rate]]&gt;0,100000/Table1[[#This Row],[burn_rate]],"0")</f>
        <v>0</v>
      </c>
      <c r="P808" s="2">
        <f>Table1[[#This Row],[LTV]]/Table1[[#This Row],[CAC]]</f>
        <v>40.508362132652685</v>
      </c>
    </row>
    <row r="809" spans="1:16" x14ac:dyDescent="0.3">
      <c r="A809" s="1">
        <v>61088</v>
      </c>
      <c r="B809" s="2">
        <v>10009</v>
      </c>
      <c r="C809" s="2">
        <v>2961</v>
      </c>
      <c r="D809" s="2">
        <v>10946</v>
      </c>
      <c r="E809" s="2">
        <v>133</v>
      </c>
      <c r="F809" s="2">
        <v>85087</v>
      </c>
      <c r="G809" s="3">
        <v>61088</v>
      </c>
      <c r="H809" s="2">
        <f>Table1[[#This Row],[marketing_spend]]/Table1[[#This Row],[new_customers]]</f>
        <v>22.263157894736842</v>
      </c>
      <c r="I809" s="2">
        <f>Table1[[#This Row],[revenue]]/Table1[[#This Row],[total_customers]]</f>
        <v>0.11763254081116975</v>
      </c>
      <c r="J809" s="2">
        <f>F808+Table1[[#This Row],[new_customers]]-Table1[[#This Row],[total_customers]]</f>
        <v>16</v>
      </c>
      <c r="K809" s="2">
        <f>Table1[[#This Row],[lost_customers]]/F808</f>
        <v>1.8830175356008002E-4</v>
      </c>
      <c r="L809" s="2">
        <f>1/Table1[[#This Row],[churn_rate]]</f>
        <v>5310.625</v>
      </c>
      <c r="M809" s="2">
        <f>Table1[[#This Row],[ARPU]]*Table1[[#This Row],[average_lifespan]]</f>
        <v>624.70231204531831</v>
      </c>
      <c r="N809" s="2">
        <f>Table1[[#This Row],[marketing_spend]]+Table1[[#This Row],[operating_expenses]]-Table1[[#This Row],[revenue]]</f>
        <v>3898</v>
      </c>
      <c r="O809" s="2">
        <f>IF(Table1[[#This Row],[burn_rate]]&gt;0,100000/Table1[[#This Row],[burn_rate]],"0")</f>
        <v>25.654181631605951</v>
      </c>
      <c r="P809" s="2">
        <f>Table1[[#This Row],[LTV]]/Table1[[#This Row],[CAC]]</f>
        <v>28.059914725439828</v>
      </c>
    </row>
    <row r="810" spans="1:16" x14ac:dyDescent="0.3">
      <c r="A810" s="1">
        <v>61118</v>
      </c>
      <c r="B810" s="2">
        <v>26644</v>
      </c>
      <c r="C810" s="2">
        <v>4989</v>
      </c>
      <c r="D810" s="2">
        <v>17641</v>
      </c>
      <c r="E810" s="2">
        <v>184</v>
      </c>
      <c r="F810" s="2">
        <v>85260</v>
      </c>
      <c r="G810" s="3">
        <v>61118</v>
      </c>
      <c r="H810" s="2">
        <f>Table1[[#This Row],[marketing_spend]]/Table1[[#This Row],[new_customers]]</f>
        <v>27.114130434782609</v>
      </c>
      <c r="I810" s="2">
        <f>Table1[[#This Row],[revenue]]/Table1[[#This Row],[total_customers]]</f>
        <v>0.31250293220736569</v>
      </c>
      <c r="J810" s="2">
        <f>F809+Table1[[#This Row],[new_customers]]-Table1[[#This Row],[total_customers]]</f>
        <v>11</v>
      </c>
      <c r="K810" s="2">
        <f>Table1[[#This Row],[lost_customers]]/F809</f>
        <v>1.2927944339323282E-4</v>
      </c>
      <c r="L810" s="2">
        <f>1/Table1[[#This Row],[churn_rate]]</f>
        <v>7735.1818181818171</v>
      </c>
      <c r="M810" s="2">
        <f>Table1[[#This Row],[ARPU]]*Table1[[#This Row],[average_lifespan]]</f>
        <v>2417.26699933892</v>
      </c>
      <c r="N810" s="2">
        <f>Table1[[#This Row],[marketing_spend]]+Table1[[#This Row],[operating_expenses]]-Table1[[#This Row],[revenue]]</f>
        <v>-4014</v>
      </c>
      <c r="O810" s="2" t="str">
        <f>IF(Table1[[#This Row],[burn_rate]]&gt;0,100000/Table1[[#This Row],[burn_rate]],"0")</f>
        <v>0</v>
      </c>
      <c r="P810" s="2">
        <f>Table1[[#This Row],[LTV]]/Table1[[#This Row],[CAC]]</f>
        <v>89.151559005484316</v>
      </c>
    </row>
    <row r="811" spans="1:16" x14ac:dyDescent="0.3">
      <c r="A811" s="1">
        <v>61149</v>
      </c>
      <c r="B811" s="2">
        <v>19865</v>
      </c>
      <c r="C811" s="2">
        <v>5848</v>
      </c>
      <c r="D811" s="2">
        <v>13394</v>
      </c>
      <c r="E811" s="2">
        <v>128</v>
      </c>
      <c r="F811" s="2">
        <v>85362</v>
      </c>
      <c r="G811" s="3">
        <v>61149</v>
      </c>
      <c r="H811" s="2">
        <f>Table1[[#This Row],[marketing_spend]]/Table1[[#This Row],[new_customers]]</f>
        <v>45.6875</v>
      </c>
      <c r="I811" s="2">
        <f>Table1[[#This Row],[revenue]]/Table1[[#This Row],[total_customers]]</f>
        <v>0.23271479112485649</v>
      </c>
      <c r="J811" s="2">
        <f>F810+Table1[[#This Row],[new_customers]]-Table1[[#This Row],[total_customers]]</f>
        <v>26</v>
      </c>
      <c r="K811" s="2">
        <f>Table1[[#This Row],[lost_customers]]/F810</f>
        <v>3.049495660333099E-4</v>
      </c>
      <c r="L811" s="2">
        <f>1/Table1[[#This Row],[churn_rate]]</f>
        <v>3279.2307692307691</v>
      </c>
      <c r="M811" s="2">
        <f>Table1[[#This Row],[ARPU]]*Table1[[#This Row],[average_lifespan]]</f>
        <v>763.12550351174093</v>
      </c>
      <c r="N811" s="2">
        <f>Table1[[#This Row],[marketing_spend]]+Table1[[#This Row],[operating_expenses]]-Table1[[#This Row],[revenue]]</f>
        <v>-623</v>
      </c>
      <c r="O811" s="2" t="str">
        <f>IF(Table1[[#This Row],[burn_rate]]&gt;0,100000/Table1[[#This Row],[burn_rate]],"0")</f>
        <v>0</v>
      </c>
      <c r="P811" s="2">
        <f>Table1[[#This Row],[LTV]]/Table1[[#This Row],[CAC]]</f>
        <v>16.703157395605821</v>
      </c>
    </row>
    <row r="812" spans="1:16" x14ac:dyDescent="0.3">
      <c r="A812" s="1">
        <v>61179</v>
      </c>
      <c r="B812" s="2">
        <v>12219</v>
      </c>
      <c r="C812" s="2">
        <v>3026</v>
      </c>
      <c r="D812" s="2">
        <v>15880</v>
      </c>
      <c r="E812" s="2">
        <v>63</v>
      </c>
      <c r="F812" s="2">
        <v>85397</v>
      </c>
      <c r="G812" s="3">
        <v>61179</v>
      </c>
      <c r="H812" s="2">
        <f>Table1[[#This Row],[marketing_spend]]/Table1[[#This Row],[new_customers]]</f>
        <v>48.031746031746032</v>
      </c>
      <c r="I812" s="2">
        <f>Table1[[#This Row],[revenue]]/Table1[[#This Row],[total_customers]]</f>
        <v>0.1430846516856564</v>
      </c>
      <c r="J812" s="2">
        <f>F811+Table1[[#This Row],[new_customers]]-Table1[[#This Row],[total_customers]]</f>
        <v>28</v>
      </c>
      <c r="K812" s="2">
        <f>Table1[[#This Row],[lost_customers]]/F811</f>
        <v>3.2801480752559685E-4</v>
      </c>
      <c r="L812" s="2">
        <f>1/Table1[[#This Row],[churn_rate]]</f>
        <v>3048.6428571428573</v>
      </c>
      <c r="M812" s="2">
        <f>Table1[[#This Row],[ARPU]]*Table1[[#This Row],[average_lifespan]]</f>
        <v>436.21400132825011</v>
      </c>
      <c r="N812" s="2">
        <f>Table1[[#This Row],[marketing_spend]]+Table1[[#This Row],[operating_expenses]]-Table1[[#This Row],[revenue]]</f>
        <v>6687</v>
      </c>
      <c r="O812" s="2">
        <f>IF(Table1[[#This Row],[burn_rate]]&gt;0,100000/Table1[[#This Row],[burn_rate]],"0")</f>
        <v>14.954389113204726</v>
      </c>
      <c r="P812" s="2">
        <f>Table1[[#This Row],[LTV]]/Table1[[#This Row],[CAC]]</f>
        <v>9.0817852226304545</v>
      </c>
    </row>
    <row r="813" spans="1:16" x14ac:dyDescent="0.3">
      <c r="A813" s="1">
        <v>61210</v>
      </c>
      <c r="B813" s="2">
        <v>17041</v>
      </c>
      <c r="C813" s="2">
        <v>5865</v>
      </c>
      <c r="D813" s="2">
        <v>18523</v>
      </c>
      <c r="E813" s="2">
        <v>196</v>
      </c>
      <c r="F813" s="2">
        <v>85577</v>
      </c>
      <c r="G813" s="3">
        <v>61210</v>
      </c>
      <c r="H813" s="2">
        <f>Table1[[#This Row],[marketing_spend]]/Table1[[#This Row],[new_customers]]</f>
        <v>29.923469387755102</v>
      </c>
      <c r="I813" s="2">
        <f>Table1[[#This Row],[revenue]]/Table1[[#This Row],[total_customers]]</f>
        <v>0.19913060752304942</v>
      </c>
      <c r="J813" s="2">
        <f>F812+Table1[[#This Row],[new_customers]]-Table1[[#This Row],[total_customers]]</f>
        <v>16</v>
      </c>
      <c r="K813" s="2">
        <f>Table1[[#This Row],[lost_customers]]/F812</f>
        <v>1.8736021171703924E-4</v>
      </c>
      <c r="L813" s="2">
        <f>1/Table1[[#This Row],[churn_rate]]</f>
        <v>5337.3125</v>
      </c>
      <c r="M813" s="2">
        <f>Table1[[#This Row],[ARPU]]*Table1[[#This Row],[average_lifespan]]</f>
        <v>1062.8222806653657</v>
      </c>
      <c r="N813" s="2">
        <f>Table1[[#This Row],[marketing_spend]]+Table1[[#This Row],[operating_expenses]]-Table1[[#This Row],[revenue]]</f>
        <v>7347</v>
      </c>
      <c r="O813" s="2">
        <f>IF(Table1[[#This Row],[burn_rate]]&gt;0,100000/Table1[[#This Row],[burn_rate]],"0")</f>
        <v>13.610997686130393</v>
      </c>
      <c r="P813" s="2">
        <f>Table1[[#This Row],[LTV]]/Table1[[#This Row],[CAC]]</f>
        <v>35.518016540564652</v>
      </c>
    </row>
    <row r="814" spans="1:16" x14ac:dyDescent="0.3">
      <c r="A814" s="1">
        <v>61241</v>
      </c>
      <c r="B814" s="2">
        <v>28444</v>
      </c>
      <c r="C814" s="2">
        <v>4863</v>
      </c>
      <c r="D814" s="2">
        <v>13075</v>
      </c>
      <c r="E814" s="2">
        <v>177</v>
      </c>
      <c r="F814" s="2">
        <v>85740</v>
      </c>
      <c r="G814" s="3">
        <v>61241</v>
      </c>
      <c r="H814" s="2">
        <f>Table1[[#This Row],[marketing_spend]]/Table1[[#This Row],[new_customers]]</f>
        <v>27.474576271186439</v>
      </c>
      <c r="I814" s="2">
        <f>Table1[[#This Row],[revenue]]/Table1[[#This Row],[total_customers]]</f>
        <v>0.33174714252390947</v>
      </c>
      <c r="J814" s="2">
        <f>F813+Table1[[#This Row],[new_customers]]-Table1[[#This Row],[total_customers]]</f>
        <v>14</v>
      </c>
      <c r="K814" s="2">
        <f>Table1[[#This Row],[lost_customers]]/F813</f>
        <v>1.6359535856596983E-4</v>
      </c>
      <c r="L814" s="2">
        <f>1/Table1[[#This Row],[churn_rate]]</f>
        <v>6112.6428571428569</v>
      </c>
      <c r="M814" s="2">
        <f>Table1[[#This Row],[ARPU]]*Table1[[#This Row],[average_lifespan]]</f>
        <v>2027.8518011263286</v>
      </c>
      <c r="N814" s="2">
        <f>Table1[[#This Row],[marketing_spend]]+Table1[[#This Row],[operating_expenses]]-Table1[[#This Row],[revenue]]</f>
        <v>-10506</v>
      </c>
      <c r="O814" s="2" t="str">
        <f>IF(Table1[[#This Row],[burn_rate]]&gt;0,100000/Table1[[#This Row],[burn_rate]],"0")</f>
        <v>0</v>
      </c>
      <c r="P814" s="2">
        <f>Table1[[#This Row],[LTV]]/Table1[[#This Row],[CAC]]</f>
        <v>73.808301213111292</v>
      </c>
    </row>
    <row r="815" spans="1:16" x14ac:dyDescent="0.3">
      <c r="A815" s="1">
        <v>61271</v>
      </c>
      <c r="B815" s="2">
        <v>15287</v>
      </c>
      <c r="C815" s="2">
        <v>4501</v>
      </c>
      <c r="D815" s="2">
        <v>18412</v>
      </c>
      <c r="E815" s="2">
        <v>103</v>
      </c>
      <c r="F815" s="2">
        <v>85824</v>
      </c>
      <c r="G815" s="3">
        <v>61271</v>
      </c>
      <c r="H815" s="2">
        <f>Table1[[#This Row],[marketing_spend]]/Table1[[#This Row],[new_customers]]</f>
        <v>43.699029126213595</v>
      </c>
      <c r="I815" s="2">
        <f>Table1[[#This Row],[revenue]]/Table1[[#This Row],[total_customers]]</f>
        <v>0.17812033929903057</v>
      </c>
      <c r="J815" s="2">
        <f>F814+Table1[[#This Row],[new_customers]]-Table1[[#This Row],[total_customers]]</f>
        <v>19</v>
      </c>
      <c r="K815" s="2">
        <f>Table1[[#This Row],[lost_customers]]/F814</f>
        <v>2.2160018661068347E-4</v>
      </c>
      <c r="L815" s="2">
        <f>1/Table1[[#This Row],[churn_rate]]</f>
        <v>4512.6315789473683</v>
      </c>
      <c r="M815" s="2">
        <f>Table1[[#This Row],[ARPU]]*Table1[[#This Row],[average_lifespan]]</f>
        <v>803.79146797362523</v>
      </c>
      <c r="N815" s="2">
        <f>Table1[[#This Row],[marketing_spend]]+Table1[[#This Row],[operating_expenses]]-Table1[[#This Row],[revenue]]</f>
        <v>7626</v>
      </c>
      <c r="O815" s="2">
        <f>IF(Table1[[#This Row],[burn_rate]]&gt;0,100000/Table1[[#This Row],[burn_rate]],"0")</f>
        <v>13.113034356150013</v>
      </c>
      <c r="P815" s="2">
        <f>Table1[[#This Row],[LTV]]/Table1[[#This Row],[CAC]]</f>
        <v>18.39380608782124</v>
      </c>
    </row>
    <row r="816" spans="1:16" x14ac:dyDescent="0.3">
      <c r="A816" s="1">
        <v>61302</v>
      </c>
      <c r="B816" s="2">
        <v>11619</v>
      </c>
      <c r="C816" s="2">
        <v>3947</v>
      </c>
      <c r="D816" s="2">
        <v>19981</v>
      </c>
      <c r="E816" s="2">
        <v>197</v>
      </c>
      <c r="F816" s="2">
        <v>85998</v>
      </c>
      <c r="G816" s="3">
        <v>61302</v>
      </c>
      <c r="H816" s="2">
        <f>Table1[[#This Row],[marketing_spend]]/Table1[[#This Row],[new_customers]]</f>
        <v>20.035532994923859</v>
      </c>
      <c r="I816" s="2">
        <f>Table1[[#This Row],[revenue]]/Table1[[#This Row],[total_customers]]</f>
        <v>0.13510779320449312</v>
      </c>
      <c r="J816" s="2">
        <f>F815+Table1[[#This Row],[new_customers]]-Table1[[#This Row],[total_customers]]</f>
        <v>23</v>
      </c>
      <c r="K816" s="2">
        <f>Table1[[#This Row],[lost_customers]]/F815</f>
        <v>2.6799030574198361E-4</v>
      </c>
      <c r="L816" s="2">
        <f>1/Table1[[#This Row],[churn_rate]]</f>
        <v>3731.478260869565</v>
      </c>
      <c r="M816" s="2">
        <f>Table1[[#This Row],[ARPU]]*Table1[[#This Row],[average_lifespan]]</f>
        <v>504.1517932166268</v>
      </c>
      <c r="N816" s="2">
        <f>Table1[[#This Row],[marketing_spend]]+Table1[[#This Row],[operating_expenses]]-Table1[[#This Row],[revenue]]</f>
        <v>12309</v>
      </c>
      <c r="O816" s="2">
        <f>IF(Table1[[#This Row],[burn_rate]]&gt;0,100000/Table1[[#This Row],[burn_rate]],"0")</f>
        <v>8.124136810463888</v>
      </c>
      <c r="P816" s="2">
        <f>Table1[[#This Row],[LTV]]/Table1[[#This Row],[CAC]]</f>
        <v>25.16288402930719</v>
      </c>
    </row>
    <row r="817" spans="1:16" x14ac:dyDescent="0.3">
      <c r="A817" s="1">
        <v>61332</v>
      </c>
      <c r="B817" s="2">
        <v>18512</v>
      </c>
      <c r="C817" s="2">
        <v>3177</v>
      </c>
      <c r="D817" s="2">
        <v>15230</v>
      </c>
      <c r="E817" s="2">
        <v>78</v>
      </c>
      <c r="F817" s="2">
        <v>86054</v>
      </c>
      <c r="G817" s="3">
        <v>61332</v>
      </c>
      <c r="H817" s="2">
        <f>Table1[[#This Row],[marketing_spend]]/Table1[[#This Row],[new_customers]]</f>
        <v>40.730769230769234</v>
      </c>
      <c r="I817" s="2">
        <f>Table1[[#This Row],[revenue]]/Table1[[#This Row],[total_customers]]</f>
        <v>0.21512073814116717</v>
      </c>
      <c r="J817" s="2">
        <f>F816+Table1[[#This Row],[new_customers]]-Table1[[#This Row],[total_customers]]</f>
        <v>22</v>
      </c>
      <c r="K817" s="2">
        <f>Table1[[#This Row],[lost_customers]]/F816</f>
        <v>2.5581990278843696E-4</v>
      </c>
      <c r="L817" s="2">
        <f>1/Table1[[#This Row],[churn_rate]]</f>
        <v>3909</v>
      </c>
      <c r="M817" s="2">
        <f>Table1[[#This Row],[ARPU]]*Table1[[#This Row],[average_lifespan]]</f>
        <v>840.90696539382247</v>
      </c>
      <c r="N817" s="2">
        <f>Table1[[#This Row],[marketing_spend]]+Table1[[#This Row],[operating_expenses]]-Table1[[#This Row],[revenue]]</f>
        <v>-105</v>
      </c>
      <c r="O817" s="2" t="str">
        <f>IF(Table1[[#This Row],[burn_rate]]&gt;0,100000/Table1[[#This Row],[burn_rate]],"0")</f>
        <v>0</v>
      </c>
      <c r="P817" s="2">
        <f>Table1[[#This Row],[LTV]]/Table1[[#This Row],[CAC]]</f>
        <v>20.645496789650032</v>
      </c>
    </row>
    <row r="818" spans="1:16" x14ac:dyDescent="0.3">
      <c r="A818" s="1">
        <v>61363</v>
      </c>
      <c r="B818" s="2">
        <v>11342</v>
      </c>
      <c r="C818" s="2">
        <v>6760</v>
      </c>
      <c r="D818" s="2">
        <v>19002</v>
      </c>
      <c r="E818" s="2">
        <v>73</v>
      </c>
      <c r="F818" s="2">
        <v>86114</v>
      </c>
      <c r="G818" s="3">
        <v>61363</v>
      </c>
      <c r="H818" s="2">
        <f>Table1[[#This Row],[marketing_spend]]/Table1[[#This Row],[new_customers]]</f>
        <v>92.602739726027394</v>
      </c>
      <c r="I818" s="2">
        <f>Table1[[#This Row],[revenue]]/Table1[[#This Row],[total_customers]]</f>
        <v>0.13170912975822746</v>
      </c>
      <c r="J818" s="2">
        <f>F817+Table1[[#This Row],[new_customers]]-Table1[[#This Row],[total_customers]]</f>
        <v>13</v>
      </c>
      <c r="K818" s="2">
        <f>Table1[[#This Row],[lost_customers]]/F817</f>
        <v>1.5106793408789829E-4</v>
      </c>
      <c r="L818" s="2">
        <f>1/Table1[[#This Row],[churn_rate]]</f>
        <v>6619.5384615384619</v>
      </c>
      <c r="M818" s="2">
        <f>Table1[[#This Row],[ARPU]]*Table1[[#This Row],[average_lifespan]]</f>
        <v>871.85365017034667</v>
      </c>
      <c r="N818" s="2">
        <f>Table1[[#This Row],[marketing_spend]]+Table1[[#This Row],[operating_expenses]]-Table1[[#This Row],[revenue]]</f>
        <v>14420</v>
      </c>
      <c r="O818" s="2">
        <f>IF(Table1[[#This Row],[burn_rate]]&gt;0,100000/Table1[[#This Row],[burn_rate]],"0")</f>
        <v>6.9348127600554781</v>
      </c>
      <c r="P818" s="2">
        <f>Table1[[#This Row],[LTV]]/Table1[[#This Row],[CAC]]</f>
        <v>9.414987642372088</v>
      </c>
    </row>
    <row r="819" spans="1:16" x14ac:dyDescent="0.3">
      <c r="A819" s="1">
        <v>61394</v>
      </c>
      <c r="B819" s="2">
        <v>20568</v>
      </c>
      <c r="C819" s="2">
        <v>2011</v>
      </c>
      <c r="D819" s="2">
        <v>9531</v>
      </c>
      <c r="E819" s="2">
        <v>131</v>
      </c>
      <c r="F819" s="2">
        <v>86228</v>
      </c>
      <c r="G819" s="3">
        <v>61394</v>
      </c>
      <c r="H819" s="2">
        <f>Table1[[#This Row],[marketing_spend]]/Table1[[#This Row],[new_customers]]</f>
        <v>15.351145038167939</v>
      </c>
      <c r="I819" s="2">
        <f>Table1[[#This Row],[revenue]]/Table1[[#This Row],[total_customers]]</f>
        <v>0.23853040775618128</v>
      </c>
      <c r="J819" s="2">
        <f>F818+Table1[[#This Row],[new_customers]]-Table1[[#This Row],[total_customers]]</f>
        <v>17</v>
      </c>
      <c r="K819" s="2">
        <f>Table1[[#This Row],[lost_customers]]/F818</f>
        <v>1.9741273195996006E-4</v>
      </c>
      <c r="L819" s="2">
        <f>1/Table1[[#This Row],[churn_rate]]</f>
        <v>5065.5294117647054</v>
      </c>
      <c r="M819" s="2">
        <f>Table1[[#This Row],[ARPU]]*Table1[[#This Row],[average_lifespan]]</f>
        <v>1208.2827960891643</v>
      </c>
      <c r="N819" s="2">
        <f>Table1[[#This Row],[marketing_spend]]+Table1[[#This Row],[operating_expenses]]-Table1[[#This Row],[revenue]]</f>
        <v>-9026</v>
      </c>
      <c r="O819" s="2" t="str">
        <f>IF(Table1[[#This Row],[burn_rate]]&gt;0,100000/Table1[[#This Row],[burn_rate]],"0")</f>
        <v>0</v>
      </c>
      <c r="P819" s="2">
        <f>Table1[[#This Row],[LTV]]/Table1[[#This Row],[CAC]]</f>
        <v>78.709620232561178</v>
      </c>
    </row>
    <row r="820" spans="1:16" x14ac:dyDescent="0.3">
      <c r="A820" s="1">
        <v>61423</v>
      </c>
      <c r="B820" s="2">
        <v>29216</v>
      </c>
      <c r="C820" s="2">
        <v>6399</v>
      </c>
      <c r="D820" s="2">
        <v>10990</v>
      </c>
      <c r="E820" s="2">
        <v>112</v>
      </c>
      <c r="F820" s="2">
        <v>86312</v>
      </c>
      <c r="G820" s="3">
        <v>61423</v>
      </c>
      <c r="H820" s="2">
        <f>Table1[[#This Row],[marketing_spend]]/Table1[[#This Row],[new_customers]]</f>
        <v>57.133928571428569</v>
      </c>
      <c r="I820" s="2">
        <f>Table1[[#This Row],[revenue]]/Table1[[#This Row],[total_customers]]</f>
        <v>0.33849290944480487</v>
      </c>
      <c r="J820" s="2">
        <f>F819+Table1[[#This Row],[new_customers]]-Table1[[#This Row],[total_customers]]</f>
        <v>28</v>
      </c>
      <c r="K820" s="2">
        <f>Table1[[#This Row],[lost_customers]]/F819</f>
        <v>3.2472050841953891E-4</v>
      </c>
      <c r="L820" s="2">
        <f>1/Table1[[#This Row],[churn_rate]]</f>
        <v>3079.5714285714284</v>
      </c>
      <c r="M820" s="2">
        <f>Table1[[#This Row],[ARPU]]*Table1[[#This Row],[average_lifespan]]</f>
        <v>1042.4130927002368</v>
      </c>
      <c r="N820" s="2">
        <f>Table1[[#This Row],[marketing_spend]]+Table1[[#This Row],[operating_expenses]]-Table1[[#This Row],[revenue]]</f>
        <v>-11827</v>
      </c>
      <c r="O820" s="2" t="str">
        <f>IF(Table1[[#This Row],[burn_rate]]&gt;0,100000/Table1[[#This Row],[burn_rate]],"0")</f>
        <v>0</v>
      </c>
      <c r="P820" s="2">
        <f>Table1[[#This Row],[LTV]]/Table1[[#This Row],[CAC]]</f>
        <v>18.245079915991017</v>
      </c>
    </row>
    <row r="821" spans="1:16" x14ac:dyDescent="0.3">
      <c r="A821" s="1">
        <v>61454</v>
      </c>
      <c r="B821" s="2">
        <v>29208</v>
      </c>
      <c r="C821" s="2">
        <v>5364</v>
      </c>
      <c r="D821" s="2">
        <v>15155</v>
      </c>
      <c r="E821" s="2">
        <v>154</v>
      </c>
      <c r="F821" s="2">
        <v>86443</v>
      </c>
      <c r="G821" s="3">
        <v>61454</v>
      </c>
      <c r="H821" s="2">
        <f>Table1[[#This Row],[marketing_spend]]/Table1[[#This Row],[new_customers]]</f>
        <v>34.831168831168831</v>
      </c>
      <c r="I821" s="2">
        <f>Table1[[#This Row],[revenue]]/Table1[[#This Row],[total_customers]]</f>
        <v>0.33788739400529827</v>
      </c>
      <c r="J821" s="2">
        <f>F820+Table1[[#This Row],[new_customers]]-Table1[[#This Row],[total_customers]]</f>
        <v>23</v>
      </c>
      <c r="K821" s="2">
        <f>Table1[[#This Row],[lost_customers]]/F820</f>
        <v>2.6647511354157009E-4</v>
      </c>
      <c r="L821" s="2">
        <f>1/Table1[[#This Row],[churn_rate]]</f>
        <v>3752.6956521739135</v>
      </c>
      <c r="M821" s="2">
        <f>Table1[[#This Row],[ARPU]]*Table1[[#This Row],[average_lifespan]]</f>
        <v>1267.9885544080569</v>
      </c>
      <c r="N821" s="2">
        <f>Table1[[#This Row],[marketing_spend]]+Table1[[#This Row],[operating_expenses]]-Table1[[#This Row],[revenue]]</f>
        <v>-8689</v>
      </c>
      <c r="O821" s="2" t="str">
        <f>IF(Table1[[#This Row],[burn_rate]]&gt;0,100000/Table1[[#This Row],[burn_rate]],"0")</f>
        <v>0</v>
      </c>
      <c r="P821" s="2">
        <f>Table1[[#This Row],[LTV]]/Table1[[#This Row],[CAC]]</f>
        <v>36.403847386062779</v>
      </c>
    </row>
    <row r="822" spans="1:16" x14ac:dyDescent="0.3">
      <c r="A822" s="1">
        <v>61484</v>
      </c>
      <c r="B822" s="2">
        <v>28378</v>
      </c>
      <c r="C822" s="2">
        <v>5022</v>
      </c>
      <c r="D822" s="2">
        <v>12493</v>
      </c>
      <c r="E822" s="2">
        <v>106</v>
      </c>
      <c r="F822" s="2">
        <v>86522</v>
      </c>
      <c r="G822" s="3">
        <v>61484</v>
      </c>
      <c r="H822" s="2">
        <f>Table1[[#This Row],[marketing_spend]]/Table1[[#This Row],[new_customers]]</f>
        <v>47.377358490566039</v>
      </c>
      <c r="I822" s="2">
        <f>Table1[[#This Row],[revenue]]/Table1[[#This Row],[total_customers]]</f>
        <v>0.32798594577101775</v>
      </c>
      <c r="J822" s="2">
        <f>F821+Table1[[#This Row],[new_customers]]-Table1[[#This Row],[total_customers]]</f>
        <v>27</v>
      </c>
      <c r="K822" s="2">
        <f>Table1[[#This Row],[lost_customers]]/F821</f>
        <v>3.123445507444212E-4</v>
      </c>
      <c r="L822" s="2">
        <f>1/Table1[[#This Row],[churn_rate]]</f>
        <v>3201.5925925925926</v>
      </c>
      <c r="M822" s="2">
        <f>Table1[[#This Row],[ARPU]]*Table1[[#This Row],[average_lifespan]]</f>
        <v>1050.0773744549663</v>
      </c>
      <c r="N822" s="2">
        <f>Table1[[#This Row],[marketing_spend]]+Table1[[#This Row],[operating_expenses]]-Table1[[#This Row],[revenue]]</f>
        <v>-10863</v>
      </c>
      <c r="O822" s="2" t="str">
        <f>IF(Table1[[#This Row],[burn_rate]]&gt;0,100000/Table1[[#This Row],[burn_rate]],"0")</f>
        <v>0</v>
      </c>
      <c r="P822" s="2">
        <f>Table1[[#This Row],[LTV]]/Table1[[#This Row],[CAC]]</f>
        <v>22.16411821828483</v>
      </c>
    </row>
    <row r="823" spans="1:16" x14ac:dyDescent="0.3">
      <c r="A823" s="1">
        <v>61515</v>
      </c>
      <c r="B823" s="2">
        <v>24231</v>
      </c>
      <c r="C823" s="2">
        <v>5371</v>
      </c>
      <c r="D823" s="2">
        <v>17335</v>
      </c>
      <c r="E823" s="2">
        <v>185</v>
      </c>
      <c r="F823" s="2">
        <v>86693</v>
      </c>
      <c r="G823" s="3">
        <v>61515</v>
      </c>
      <c r="H823" s="2">
        <f>Table1[[#This Row],[marketing_spend]]/Table1[[#This Row],[new_customers]]</f>
        <v>29.032432432432433</v>
      </c>
      <c r="I823" s="2">
        <f>Table1[[#This Row],[revenue]]/Table1[[#This Row],[total_customers]]</f>
        <v>0.27950353546422435</v>
      </c>
      <c r="J823" s="2">
        <f>F822+Table1[[#This Row],[new_customers]]-Table1[[#This Row],[total_customers]]</f>
        <v>14</v>
      </c>
      <c r="K823" s="2">
        <f>Table1[[#This Row],[lost_customers]]/F822</f>
        <v>1.6180855736113358E-4</v>
      </c>
      <c r="L823" s="2">
        <f>1/Table1[[#This Row],[churn_rate]]</f>
        <v>6180.1428571428569</v>
      </c>
      <c r="M823" s="2">
        <f>Table1[[#This Row],[ARPU]]*Table1[[#This Row],[average_lifespan]]</f>
        <v>1727.3717782454014</v>
      </c>
      <c r="N823" s="2">
        <f>Table1[[#This Row],[marketing_spend]]+Table1[[#This Row],[operating_expenses]]-Table1[[#This Row],[revenue]]</f>
        <v>-1525</v>
      </c>
      <c r="O823" s="2" t="str">
        <f>IF(Table1[[#This Row],[burn_rate]]&gt;0,100000/Table1[[#This Row],[burn_rate]],"0")</f>
        <v>0</v>
      </c>
      <c r="P823" s="2">
        <f>Table1[[#This Row],[LTV]]/Table1[[#This Row],[CAC]]</f>
        <v>59.498003905306135</v>
      </c>
    </row>
    <row r="824" spans="1:16" x14ac:dyDescent="0.3">
      <c r="A824" s="1">
        <v>61545</v>
      </c>
      <c r="B824" s="2">
        <v>13490</v>
      </c>
      <c r="C824" s="2">
        <v>4830</v>
      </c>
      <c r="D824" s="2">
        <v>8933</v>
      </c>
      <c r="E824" s="2">
        <v>111</v>
      </c>
      <c r="F824" s="2">
        <v>86776</v>
      </c>
      <c r="G824" s="3">
        <v>61545</v>
      </c>
      <c r="H824" s="2">
        <f>Table1[[#This Row],[marketing_spend]]/Table1[[#This Row],[new_customers]]</f>
        <v>43.513513513513516</v>
      </c>
      <c r="I824" s="2">
        <f>Table1[[#This Row],[revenue]]/Table1[[#This Row],[total_customers]]</f>
        <v>0.15545773024799484</v>
      </c>
      <c r="J824" s="2">
        <f>F823+Table1[[#This Row],[new_customers]]-Table1[[#This Row],[total_customers]]</f>
        <v>28</v>
      </c>
      <c r="K824" s="2">
        <f>Table1[[#This Row],[lost_customers]]/F823</f>
        <v>3.22978787214654E-4</v>
      </c>
      <c r="L824" s="2">
        <f>1/Table1[[#This Row],[churn_rate]]</f>
        <v>3096.1785714285716</v>
      </c>
      <c r="M824" s="2">
        <f>Table1[[#This Row],[ARPU]]*Table1[[#This Row],[average_lifespan]]</f>
        <v>481.32489315676486</v>
      </c>
      <c r="N824" s="2">
        <f>Table1[[#This Row],[marketing_spend]]+Table1[[#This Row],[operating_expenses]]-Table1[[#This Row],[revenue]]</f>
        <v>273</v>
      </c>
      <c r="O824" s="2">
        <f>IF(Table1[[#This Row],[burn_rate]]&gt;0,100000/Table1[[#This Row],[burn_rate]],"0")</f>
        <v>366.30036630036631</v>
      </c>
      <c r="P824" s="2">
        <f>Table1[[#This Row],[LTV]]/Table1[[#This Row],[CAC]]</f>
        <v>11.061503755776583</v>
      </c>
    </row>
    <row r="825" spans="1:16" x14ac:dyDescent="0.3">
      <c r="A825" s="1">
        <v>61576</v>
      </c>
      <c r="B825" s="2">
        <v>19310</v>
      </c>
      <c r="C825" s="2">
        <v>2042</v>
      </c>
      <c r="D825" s="2">
        <v>9460</v>
      </c>
      <c r="E825" s="2">
        <v>66</v>
      </c>
      <c r="F825" s="2">
        <v>86832</v>
      </c>
      <c r="G825" s="3">
        <v>61576</v>
      </c>
      <c r="H825" s="2">
        <f>Table1[[#This Row],[marketing_spend]]/Table1[[#This Row],[new_customers]]</f>
        <v>30.939393939393938</v>
      </c>
      <c r="I825" s="2">
        <f>Table1[[#This Row],[revenue]]/Table1[[#This Row],[total_customers]]</f>
        <v>0.22238345310484614</v>
      </c>
      <c r="J825" s="2">
        <f>F824+Table1[[#This Row],[new_customers]]-Table1[[#This Row],[total_customers]]</f>
        <v>10</v>
      </c>
      <c r="K825" s="2">
        <f>Table1[[#This Row],[lost_customers]]/F824</f>
        <v>1.1523923665529639E-4</v>
      </c>
      <c r="L825" s="2">
        <f>1/Table1[[#This Row],[churn_rate]]</f>
        <v>8677.6</v>
      </c>
      <c r="M825" s="2">
        <f>Table1[[#This Row],[ARPU]]*Table1[[#This Row],[average_lifespan]]</f>
        <v>1929.7546526626129</v>
      </c>
      <c r="N825" s="2">
        <f>Table1[[#This Row],[marketing_spend]]+Table1[[#This Row],[operating_expenses]]-Table1[[#This Row],[revenue]]</f>
        <v>-7808</v>
      </c>
      <c r="O825" s="2" t="str">
        <f>IF(Table1[[#This Row],[burn_rate]]&gt;0,100000/Table1[[#This Row],[burn_rate]],"0")</f>
        <v>0</v>
      </c>
      <c r="P825" s="2">
        <f>Table1[[#This Row],[LTV]]/Table1[[#This Row],[CAC]]</f>
        <v>62.372089655108944</v>
      </c>
    </row>
    <row r="826" spans="1:16" x14ac:dyDescent="0.3">
      <c r="A826" s="1">
        <v>61607</v>
      </c>
      <c r="B826" s="2">
        <v>17984</v>
      </c>
      <c r="C826" s="2">
        <v>2943</v>
      </c>
      <c r="D826" s="2">
        <v>10723</v>
      </c>
      <c r="E826" s="2">
        <v>115</v>
      </c>
      <c r="F826" s="2">
        <v>86922</v>
      </c>
      <c r="G826" s="3">
        <v>61607</v>
      </c>
      <c r="H826" s="2">
        <f>Table1[[#This Row],[marketing_spend]]/Table1[[#This Row],[new_customers]]</f>
        <v>25.591304347826085</v>
      </c>
      <c r="I826" s="2">
        <f>Table1[[#This Row],[revenue]]/Table1[[#This Row],[total_customers]]</f>
        <v>0.20689813856100872</v>
      </c>
      <c r="J826" s="2">
        <f>F825+Table1[[#This Row],[new_customers]]-Table1[[#This Row],[total_customers]]</f>
        <v>25</v>
      </c>
      <c r="K826" s="2">
        <f>Table1[[#This Row],[lost_customers]]/F825</f>
        <v>2.8791229039985258E-4</v>
      </c>
      <c r="L826" s="2">
        <f>1/Table1[[#This Row],[churn_rate]]</f>
        <v>3473.28</v>
      </c>
      <c r="M826" s="2">
        <f>Table1[[#This Row],[ARPU]]*Table1[[#This Row],[average_lifespan]]</f>
        <v>718.61516670118044</v>
      </c>
      <c r="N826" s="2">
        <f>Table1[[#This Row],[marketing_spend]]+Table1[[#This Row],[operating_expenses]]-Table1[[#This Row],[revenue]]</f>
        <v>-4318</v>
      </c>
      <c r="O826" s="2" t="str">
        <f>IF(Table1[[#This Row],[burn_rate]]&gt;0,100000/Table1[[#This Row],[burn_rate]],"0")</f>
        <v>0</v>
      </c>
      <c r="P826" s="2">
        <f>Table1[[#This Row],[LTV]]/Table1[[#This Row],[CAC]]</f>
        <v>28.080443143267331</v>
      </c>
    </row>
    <row r="827" spans="1:16" x14ac:dyDescent="0.3">
      <c r="A827" s="1">
        <v>61637</v>
      </c>
      <c r="B827" s="2">
        <v>27988</v>
      </c>
      <c r="C827" s="2">
        <v>4390</v>
      </c>
      <c r="D827" s="2">
        <v>18704</v>
      </c>
      <c r="E827" s="2">
        <v>55</v>
      </c>
      <c r="F827" s="2">
        <v>86961</v>
      </c>
      <c r="G827" s="3">
        <v>61637</v>
      </c>
      <c r="H827" s="2">
        <f>Table1[[#This Row],[marketing_spend]]/Table1[[#This Row],[new_customers]]</f>
        <v>79.818181818181813</v>
      </c>
      <c r="I827" s="2">
        <f>Table1[[#This Row],[revenue]]/Table1[[#This Row],[total_customers]]</f>
        <v>0.32184542496061452</v>
      </c>
      <c r="J827" s="2">
        <f>F826+Table1[[#This Row],[new_customers]]-Table1[[#This Row],[total_customers]]</f>
        <v>16</v>
      </c>
      <c r="K827" s="2">
        <f>Table1[[#This Row],[lost_customers]]/F826</f>
        <v>1.8407307701157359E-4</v>
      </c>
      <c r="L827" s="2">
        <f>1/Table1[[#This Row],[churn_rate]]</f>
        <v>5432.625</v>
      </c>
      <c r="M827" s="2">
        <f>Table1[[#This Row],[ARPU]]*Table1[[#This Row],[average_lifespan]]</f>
        <v>1748.4655017766586</v>
      </c>
      <c r="N827" s="2">
        <f>Table1[[#This Row],[marketing_spend]]+Table1[[#This Row],[operating_expenses]]-Table1[[#This Row],[revenue]]</f>
        <v>-4894</v>
      </c>
      <c r="O827" s="2" t="str">
        <f>IF(Table1[[#This Row],[burn_rate]]&gt;0,100000/Table1[[#This Row],[burn_rate]],"0")</f>
        <v>0</v>
      </c>
      <c r="P827" s="2">
        <f>Table1[[#This Row],[LTV]]/Table1[[#This Row],[CAC]]</f>
        <v>21.90560423638183</v>
      </c>
    </row>
    <row r="828" spans="1:16" x14ac:dyDescent="0.3">
      <c r="A828" s="1">
        <v>61668</v>
      </c>
      <c r="B828" s="2">
        <v>22219</v>
      </c>
      <c r="C828" s="2">
        <v>4545</v>
      </c>
      <c r="D828" s="2">
        <v>8285</v>
      </c>
      <c r="E828" s="2">
        <v>107</v>
      </c>
      <c r="F828" s="2">
        <v>87041</v>
      </c>
      <c r="G828" s="3">
        <v>61668</v>
      </c>
      <c r="H828" s="2">
        <f>Table1[[#This Row],[marketing_spend]]/Table1[[#This Row],[new_customers]]</f>
        <v>42.476635514018689</v>
      </c>
      <c r="I828" s="2">
        <f>Table1[[#This Row],[revenue]]/Table1[[#This Row],[total_customers]]</f>
        <v>0.25527050470467938</v>
      </c>
      <c r="J828" s="2">
        <f>F827+Table1[[#This Row],[new_customers]]-Table1[[#This Row],[total_customers]]</f>
        <v>27</v>
      </c>
      <c r="K828" s="2">
        <f>Table1[[#This Row],[lost_customers]]/F827</f>
        <v>3.104840100734812E-4</v>
      </c>
      <c r="L828" s="2">
        <f>1/Table1[[#This Row],[churn_rate]]</f>
        <v>3220.7777777777778</v>
      </c>
      <c r="M828" s="2">
        <f>Table1[[#This Row],[ARPU]]*Table1[[#This Row],[average_lifespan]]</f>
        <v>822.16956887494905</v>
      </c>
      <c r="N828" s="2">
        <f>Table1[[#This Row],[marketing_spend]]+Table1[[#This Row],[operating_expenses]]-Table1[[#This Row],[revenue]]</f>
        <v>-9389</v>
      </c>
      <c r="O828" s="2" t="str">
        <f>IF(Table1[[#This Row],[burn_rate]]&gt;0,100000/Table1[[#This Row],[burn_rate]],"0")</f>
        <v>0</v>
      </c>
      <c r="P828" s="2">
        <f>Table1[[#This Row],[LTV]]/Table1[[#This Row],[CAC]]</f>
        <v>19.355807232039506</v>
      </c>
    </row>
    <row r="829" spans="1:16" x14ac:dyDescent="0.3">
      <c r="A829" s="1">
        <v>61698</v>
      </c>
      <c r="B829" s="2">
        <v>10235</v>
      </c>
      <c r="C829" s="2">
        <v>4411</v>
      </c>
      <c r="D829" s="2">
        <v>8264</v>
      </c>
      <c r="E829" s="2">
        <v>118</v>
      </c>
      <c r="F829" s="2">
        <v>87139</v>
      </c>
      <c r="G829" s="3">
        <v>61698</v>
      </c>
      <c r="H829" s="2">
        <f>Table1[[#This Row],[marketing_spend]]/Table1[[#This Row],[new_customers]]</f>
        <v>37.381355932203391</v>
      </c>
      <c r="I829" s="2">
        <f>Table1[[#This Row],[revenue]]/Table1[[#This Row],[total_customers]]</f>
        <v>0.11745601854508314</v>
      </c>
      <c r="J829" s="2">
        <f>F828+Table1[[#This Row],[new_customers]]-Table1[[#This Row],[total_customers]]</f>
        <v>20</v>
      </c>
      <c r="K829" s="2">
        <f>Table1[[#This Row],[lost_customers]]/F828</f>
        <v>2.2977677186613205E-4</v>
      </c>
      <c r="L829" s="2">
        <f>1/Table1[[#This Row],[churn_rate]]</f>
        <v>4352.05</v>
      </c>
      <c r="M829" s="2">
        <f>Table1[[#This Row],[ARPU]]*Table1[[#This Row],[average_lifespan]]</f>
        <v>511.17446550912911</v>
      </c>
      <c r="N829" s="2">
        <f>Table1[[#This Row],[marketing_spend]]+Table1[[#This Row],[operating_expenses]]-Table1[[#This Row],[revenue]]</f>
        <v>2440</v>
      </c>
      <c r="O829" s="2">
        <f>IF(Table1[[#This Row],[burn_rate]]&gt;0,100000/Table1[[#This Row],[burn_rate]],"0")</f>
        <v>40.983606557377051</v>
      </c>
      <c r="P829" s="2">
        <f>Table1[[#This Row],[LTV]]/Table1[[#This Row],[CAC]]</f>
        <v>13.674583298589262</v>
      </c>
    </row>
    <row r="830" spans="1:16" x14ac:dyDescent="0.3">
      <c r="A830" s="1">
        <v>61729</v>
      </c>
      <c r="B830" s="2">
        <v>20161</v>
      </c>
      <c r="C830" s="2">
        <v>6986</v>
      </c>
      <c r="D830" s="2">
        <v>18559</v>
      </c>
      <c r="E830" s="2">
        <v>111</v>
      </c>
      <c r="F830" s="2">
        <v>87235</v>
      </c>
      <c r="G830" s="3">
        <v>61729</v>
      </c>
      <c r="H830" s="2">
        <f>Table1[[#This Row],[marketing_spend]]/Table1[[#This Row],[new_customers]]</f>
        <v>62.936936936936938</v>
      </c>
      <c r="I830" s="2">
        <f>Table1[[#This Row],[revenue]]/Table1[[#This Row],[total_customers]]</f>
        <v>0.23111136585086262</v>
      </c>
      <c r="J830" s="2">
        <f>F829+Table1[[#This Row],[new_customers]]-Table1[[#This Row],[total_customers]]</f>
        <v>15</v>
      </c>
      <c r="K830" s="2">
        <f>Table1[[#This Row],[lost_customers]]/F829</f>
        <v>1.7213876679787466E-4</v>
      </c>
      <c r="L830" s="2">
        <f>1/Table1[[#This Row],[churn_rate]]</f>
        <v>5809.2666666666664</v>
      </c>
      <c r="M830" s="2">
        <f>Table1[[#This Row],[ARPU]]*Table1[[#This Row],[average_lifespan]]</f>
        <v>1342.5875539252211</v>
      </c>
      <c r="N830" s="2">
        <f>Table1[[#This Row],[marketing_spend]]+Table1[[#This Row],[operating_expenses]]-Table1[[#This Row],[revenue]]</f>
        <v>5384</v>
      </c>
      <c r="O830" s="2">
        <f>IF(Table1[[#This Row],[burn_rate]]&gt;0,100000/Table1[[#This Row],[burn_rate]],"0")</f>
        <v>18.573551263001487</v>
      </c>
      <c r="P830" s="2">
        <f>Table1[[#This Row],[LTV]]/Table1[[#This Row],[CAC]]</f>
        <v>21.332267175164549</v>
      </c>
    </row>
    <row r="831" spans="1:16" x14ac:dyDescent="0.3">
      <c r="A831" s="1">
        <v>61760</v>
      </c>
      <c r="B831" s="2">
        <v>11908</v>
      </c>
      <c r="C831" s="2">
        <v>3004</v>
      </c>
      <c r="D831" s="2">
        <v>14816</v>
      </c>
      <c r="E831" s="2">
        <v>131</v>
      </c>
      <c r="F831" s="2">
        <v>87349</v>
      </c>
      <c r="G831" s="3">
        <v>61760</v>
      </c>
      <c r="H831" s="2">
        <f>Table1[[#This Row],[marketing_spend]]/Table1[[#This Row],[new_customers]]</f>
        <v>22.931297709923665</v>
      </c>
      <c r="I831" s="2">
        <f>Table1[[#This Row],[revenue]]/Table1[[#This Row],[total_customers]]</f>
        <v>0.13632668948700041</v>
      </c>
      <c r="J831" s="2">
        <f>F830+Table1[[#This Row],[new_customers]]-Table1[[#This Row],[total_customers]]</f>
        <v>17</v>
      </c>
      <c r="K831" s="2">
        <f>Table1[[#This Row],[lost_customers]]/F830</f>
        <v>1.948759098985499E-4</v>
      </c>
      <c r="L831" s="2">
        <f>1/Table1[[#This Row],[churn_rate]]</f>
        <v>5131.4705882352937</v>
      </c>
      <c r="M831" s="2">
        <f>Table1[[#This Row],[ARPU]]*Table1[[#This Row],[average_lifespan]]</f>
        <v>699.55639749402826</v>
      </c>
      <c r="N831" s="2">
        <f>Table1[[#This Row],[marketing_spend]]+Table1[[#This Row],[operating_expenses]]-Table1[[#This Row],[revenue]]</f>
        <v>5912</v>
      </c>
      <c r="O831" s="2">
        <f>IF(Table1[[#This Row],[burn_rate]]&gt;0,100000/Table1[[#This Row],[burn_rate]],"0")</f>
        <v>16.914749661705006</v>
      </c>
      <c r="P831" s="2">
        <f>Table1[[#This Row],[LTV]]/Table1[[#This Row],[CAC]]</f>
        <v>30.506620529866076</v>
      </c>
    </row>
    <row r="832" spans="1:16" x14ac:dyDescent="0.3">
      <c r="A832" s="1">
        <v>61788</v>
      </c>
      <c r="B832" s="2">
        <v>18567</v>
      </c>
      <c r="C832" s="2">
        <v>2020</v>
      </c>
      <c r="D832" s="2">
        <v>19639</v>
      </c>
      <c r="E832" s="2">
        <v>120</v>
      </c>
      <c r="F832" s="2">
        <v>87450</v>
      </c>
      <c r="G832" s="3">
        <v>61788</v>
      </c>
      <c r="H832" s="2">
        <f>Table1[[#This Row],[marketing_spend]]/Table1[[#This Row],[new_customers]]</f>
        <v>16.833333333333332</v>
      </c>
      <c r="I832" s="2">
        <f>Table1[[#This Row],[revenue]]/Table1[[#This Row],[total_customers]]</f>
        <v>0.2123156089193825</v>
      </c>
      <c r="J832" s="2">
        <f>F831+Table1[[#This Row],[new_customers]]-Table1[[#This Row],[total_customers]]</f>
        <v>19</v>
      </c>
      <c r="K832" s="2">
        <f>Table1[[#This Row],[lost_customers]]/F831</f>
        <v>2.1751823146229493E-4</v>
      </c>
      <c r="L832" s="2">
        <f>1/Table1[[#This Row],[churn_rate]]</f>
        <v>4597.3157894736842</v>
      </c>
      <c r="M832" s="2">
        <f>Table1[[#This Row],[ARPU]]*Table1[[#This Row],[average_lifespan]]</f>
        <v>976.08190123679697</v>
      </c>
      <c r="N832" s="2">
        <f>Table1[[#This Row],[marketing_spend]]+Table1[[#This Row],[operating_expenses]]-Table1[[#This Row],[revenue]]</f>
        <v>3092</v>
      </c>
      <c r="O832" s="2">
        <f>IF(Table1[[#This Row],[burn_rate]]&gt;0,100000/Table1[[#This Row],[burn_rate]],"0")</f>
        <v>32.341526520051744</v>
      </c>
      <c r="P832" s="2">
        <f>Table1[[#This Row],[LTV]]/Table1[[#This Row],[CAC]]</f>
        <v>57.985063439809721</v>
      </c>
    </row>
    <row r="833" spans="1:16" x14ac:dyDescent="0.3">
      <c r="A833" s="1">
        <v>61819</v>
      </c>
      <c r="B833" s="2">
        <v>13530</v>
      </c>
      <c r="C833" s="2">
        <v>2406</v>
      </c>
      <c r="D833" s="2">
        <v>9762</v>
      </c>
      <c r="E833" s="2">
        <v>180</v>
      </c>
      <c r="F833" s="2">
        <v>87605</v>
      </c>
      <c r="G833" s="3">
        <v>61819</v>
      </c>
      <c r="H833" s="2">
        <f>Table1[[#This Row],[marketing_spend]]/Table1[[#This Row],[new_customers]]</f>
        <v>13.366666666666667</v>
      </c>
      <c r="I833" s="2">
        <f>Table1[[#This Row],[revenue]]/Table1[[#This Row],[total_customers]]</f>
        <v>0.15444323954112207</v>
      </c>
      <c r="J833" s="2">
        <f>F832+Table1[[#This Row],[new_customers]]-Table1[[#This Row],[total_customers]]</f>
        <v>25</v>
      </c>
      <c r="K833" s="2">
        <f>Table1[[#This Row],[lost_customers]]/F832</f>
        <v>2.858776443682104E-4</v>
      </c>
      <c r="L833" s="2">
        <f>1/Table1[[#This Row],[churn_rate]]</f>
        <v>3498</v>
      </c>
      <c r="M833" s="2">
        <f>Table1[[#This Row],[ARPU]]*Table1[[#This Row],[average_lifespan]]</f>
        <v>540.24245191484499</v>
      </c>
      <c r="N833" s="2">
        <f>Table1[[#This Row],[marketing_spend]]+Table1[[#This Row],[operating_expenses]]-Table1[[#This Row],[revenue]]</f>
        <v>-1362</v>
      </c>
      <c r="O833" s="2" t="str">
        <f>IF(Table1[[#This Row],[burn_rate]]&gt;0,100000/Table1[[#This Row],[burn_rate]],"0")</f>
        <v>0</v>
      </c>
      <c r="P833" s="2">
        <f>Table1[[#This Row],[LTV]]/Table1[[#This Row],[CAC]]</f>
        <v>40.417141041010844</v>
      </c>
    </row>
    <row r="834" spans="1:16" x14ac:dyDescent="0.3">
      <c r="A834" s="1">
        <v>61849</v>
      </c>
      <c r="B834" s="2">
        <v>15256</v>
      </c>
      <c r="C834" s="2">
        <v>3014</v>
      </c>
      <c r="D834" s="2">
        <v>19240</v>
      </c>
      <c r="E834" s="2">
        <v>59</v>
      </c>
      <c r="F834" s="2">
        <v>87648</v>
      </c>
      <c r="G834" s="3">
        <v>61849</v>
      </c>
      <c r="H834" s="2">
        <f>Table1[[#This Row],[marketing_spend]]/Table1[[#This Row],[new_customers]]</f>
        <v>51.084745762711862</v>
      </c>
      <c r="I834" s="2">
        <f>Table1[[#This Row],[revenue]]/Table1[[#This Row],[total_customers]]</f>
        <v>0.17405987586710478</v>
      </c>
      <c r="J834" s="2">
        <f>F833+Table1[[#This Row],[new_customers]]-Table1[[#This Row],[total_customers]]</f>
        <v>16</v>
      </c>
      <c r="K834" s="2">
        <f>Table1[[#This Row],[lost_customers]]/F833</f>
        <v>1.8263797728440158E-4</v>
      </c>
      <c r="L834" s="2">
        <f>1/Table1[[#This Row],[churn_rate]]</f>
        <v>5475.3125</v>
      </c>
      <c r="M834" s="2">
        <f>Table1[[#This Row],[ARPU]]*Table1[[#This Row],[average_lifespan]]</f>
        <v>953.03221408360719</v>
      </c>
      <c r="N834" s="2">
        <f>Table1[[#This Row],[marketing_spend]]+Table1[[#This Row],[operating_expenses]]-Table1[[#This Row],[revenue]]</f>
        <v>6998</v>
      </c>
      <c r="O834" s="2">
        <f>IF(Table1[[#This Row],[burn_rate]]&gt;0,100000/Table1[[#This Row],[burn_rate]],"0")</f>
        <v>14.289797084881394</v>
      </c>
      <c r="P834" s="2">
        <f>Table1[[#This Row],[LTV]]/Table1[[#This Row],[CAC]]</f>
        <v>18.655905982393108</v>
      </c>
    </row>
    <row r="835" spans="1:16" x14ac:dyDescent="0.3">
      <c r="A835" s="1">
        <v>61880</v>
      </c>
      <c r="B835" s="2">
        <v>29019</v>
      </c>
      <c r="C835" s="2">
        <v>6431</v>
      </c>
      <c r="D835" s="2">
        <v>18573</v>
      </c>
      <c r="E835" s="2">
        <v>147</v>
      </c>
      <c r="F835" s="2">
        <v>87774</v>
      </c>
      <c r="G835" s="3">
        <v>61880</v>
      </c>
      <c r="H835" s="2">
        <f>Table1[[#This Row],[marketing_spend]]/Table1[[#This Row],[new_customers]]</f>
        <v>43.748299319727892</v>
      </c>
      <c r="I835" s="2">
        <f>Table1[[#This Row],[revenue]]/Table1[[#This Row],[total_customers]]</f>
        <v>0.33061043133501949</v>
      </c>
      <c r="J835" s="2">
        <f>F834+Table1[[#This Row],[new_customers]]-Table1[[#This Row],[total_customers]]</f>
        <v>21</v>
      </c>
      <c r="K835" s="2">
        <f>Table1[[#This Row],[lost_customers]]/F834</f>
        <v>2.3959474260679079E-4</v>
      </c>
      <c r="L835" s="2">
        <f>1/Table1[[#This Row],[churn_rate]]</f>
        <v>4173.7142857142862</v>
      </c>
      <c r="M835" s="2">
        <f>Table1[[#This Row],[ARPU]]*Table1[[#This Row],[average_lifespan]]</f>
        <v>1379.8734802691329</v>
      </c>
      <c r="N835" s="2">
        <f>Table1[[#This Row],[marketing_spend]]+Table1[[#This Row],[operating_expenses]]-Table1[[#This Row],[revenue]]</f>
        <v>-4015</v>
      </c>
      <c r="O835" s="2" t="str">
        <f>IF(Table1[[#This Row],[burn_rate]]&gt;0,100000/Table1[[#This Row],[burn_rate]],"0")</f>
        <v>0</v>
      </c>
      <c r="P835" s="2">
        <f>Table1[[#This Row],[LTV]]/Table1[[#This Row],[CAC]]</f>
        <v>31.541191354309209</v>
      </c>
    </row>
    <row r="836" spans="1:16" x14ac:dyDescent="0.3">
      <c r="A836" s="1">
        <v>61910</v>
      </c>
      <c r="B836" s="2">
        <v>18162</v>
      </c>
      <c r="C836" s="2">
        <v>3838</v>
      </c>
      <c r="D836" s="2">
        <v>18461</v>
      </c>
      <c r="E836" s="2">
        <v>138</v>
      </c>
      <c r="F836" s="2">
        <v>87901</v>
      </c>
      <c r="G836" s="3">
        <v>61910</v>
      </c>
      <c r="H836" s="2">
        <f>Table1[[#This Row],[marketing_spend]]/Table1[[#This Row],[new_customers]]</f>
        <v>27.811594202898551</v>
      </c>
      <c r="I836" s="2">
        <f>Table1[[#This Row],[revenue]]/Table1[[#This Row],[total_customers]]</f>
        <v>0.2066188097973857</v>
      </c>
      <c r="J836" s="2">
        <f>F835+Table1[[#This Row],[new_customers]]-Table1[[#This Row],[total_customers]]</f>
        <v>11</v>
      </c>
      <c r="K836" s="2">
        <f>Table1[[#This Row],[lost_customers]]/F835</f>
        <v>1.2532184929477978E-4</v>
      </c>
      <c r="L836" s="2">
        <f>1/Table1[[#This Row],[churn_rate]]</f>
        <v>7979.454545454545</v>
      </c>
      <c r="M836" s="2">
        <f>Table1[[#This Row],[ARPU]]*Table1[[#This Row],[average_lifespan]]</f>
        <v>1648.7054010141574</v>
      </c>
      <c r="N836" s="2">
        <f>Table1[[#This Row],[marketing_spend]]+Table1[[#This Row],[operating_expenses]]-Table1[[#This Row],[revenue]]</f>
        <v>4137</v>
      </c>
      <c r="O836" s="2">
        <f>IF(Table1[[#This Row],[burn_rate]]&gt;0,100000/Table1[[#This Row],[burn_rate]],"0")</f>
        <v>24.172105390379503</v>
      </c>
      <c r="P836" s="2">
        <f>Table1[[#This Row],[LTV]]/Table1[[#This Row],[CAC]]</f>
        <v>59.281225987481427</v>
      </c>
    </row>
    <row r="837" spans="1:16" x14ac:dyDescent="0.3">
      <c r="A837" s="1">
        <v>61941</v>
      </c>
      <c r="B837" s="2">
        <v>28944</v>
      </c>
      <c r="C837" s="2">
        <v>5188</v>
      </c>
      <c r="D837" s="2">
        <v>8040</v>
      </c>
      <c r="E837" s="2">
        <v>84</v>
      </c>
      <c r="F837" s="2">
        <v>87965</v>
      </c>
      <c r="G837" s="3">
        <v>61941</v>
      </c>
      <c r="H837" s="2">
        <f>Table1[[#This Row],[marketing_spend]]/Table1[[#This Row],[new_customers]]</f>
        <v>61.761904761904759</v>
      </c>
      <c r="I837" s="2">
        <f>Table1[[#This Row],[revenue]]/Table1[[#This Row],[total_customers]]</f>
        <v>0.32903995907463196</v>
      </c>
      <c r="J837" s="2">
        <f>F836+Table1[[#This Row],[new_customers]]-Table1[[#This Row],[total_customers]]</f>
        <v>20</v>
      </c>
      <c r="K837" s="2">
        <f>Table1[[#This Row],[lost_customers]]/F836</f>
        <v>2.2752869705691629E-4</v>
      </c>
      <c r="L837" s="2">
        <f>1/Table1[[#This Row],[churn_rate]]</f>
        <v>4395.05</v>
      </c>
      <c r="M837" s="2">
        <f>Table1[[#This Row],[ARPU]]*Table1[[#This Row],[average_lifespan]]</f>
        <v>1446.1470721309613</v>
      </c>
      <c r="N837" s="2">
        <f>Table1[[#This Row],[marketing_spend]]+Table1[[#This Row],[operating_expenses]]-Table1[[#This Row],[revenue]]</f>
        <v>-15716</v>
      </c>
      <c r="O837" s="2" t="str">
        <f>IF(Table1[[#This Row],[burn_rate]]&gt;0,100000/Table1[[#This Row],[burn_rate]],"0")</f>
        <v>0</v>
      </c>
      <c r="P837" s="2">
        <f>Table1[[#This Row],[LTV]]/Table1[[#This Row],[CAC]]</f>
        <v>23.414871638203692</v>
      </c>
    </row>
    <row r="838" spans="1:16" x14ac:dyDescent="0.3">
      <c r="A838" s="1">
        <v>61972</v>
      </c>
      <c r="B838" s="2">
        <v>15415</v>
      </c>
      <c r="C838" s="2">
        <v>2714</v>
      </c>
      <c r="D838" s="2">
        <v>13827</v>
      </c>
      <c r="E838" s="2">
        <v>51</v>
      </c>
      <c r="F838" s="2">
        <v>87989</v>
      </c>
      <c r="G838" s="3">
        <v>61972</v>
      </c>
      <c r="H838" s="2">
        <f>Table1[[#This Row],[marketing_spend]]/Table1[[#This Row],[new_customers]]</f>
        <v>53.215686274509807</v>
      </c>
      <c r="I838" s="2">
        <f>Table1[[#This Row],[revenue]]/Table1[[#This Row],[total_customers]]</f>
        <v>0.17519235358965327</v>
      </c>
      <c r="J838" s="2">
        <f>F837+Table1[[#This Row],[new_customers]]-Table1[[#This Row],[total_customers]]</f>
        <v>27</v>
      </c>
      <c r="K838" s="2">
        <f>Table1[[#This Row],[lost_customers]]/F837</f>
        <v>3.069402603308134E-4</v>
      </c>
      <c r="L838" s="2">
        <f>1/Table1[[#This Row],[churn_rate]]</f>
        <v>3257.962962962963</v>
      </c>
      <c r="M838" s="2">
        <f>Table1[[#This Row],[ARPU]]*Table1[[#This Row],[average_lifespan]]</f>
        <v>570.7701993894018</v>
      </c>
      <c r="N838" s="2">
        <f>Table1[[#This Row],[marketing_spend]]+Table1[[#This Row],[operating_expenses]]-Table1[[#This Row],[revenue]]</f>
        <v>1126</v>
      </c>
      <c r="O838" s="2">
        <f>IF(Table1[[#This Row],[burn_rate]]&gt;0,100000/Table1[[#This Row],[burn_rate]],"0")</f>
        <v>88.809946714031966</v>
      </c>
      <c r="P838" s="2">
        <f>Table1[[#This Row],[LTV]]/Table1[[#This Row],[CAC]]</f>
        <v>10.72560065175368</v>
      </c>
    </row>
    <row r="839" spans="1:16" x14ac:dyDescent="0.3">
      <c r="A839" s="1">
        <v>62002</v>
      </c>
      <c r="B839" s="2">
        <v>13391</v>
      </c>
      <c r="C839" s="2">
        <v>6146</v>
      </c>
      <c r="D839" s="2">
        <v>16259</v>
      </c>
      <c r="E839" s="2">
        <v>173</v>
      </c>
      <c r="F839" s="2">
        <v>88144</v>
      </c>
      <c r="G839" s="3">
        <v>62002</v>
      </c>
      <c r="H839" s="2">
        <f>Table1[[#This Row],[marketing_spend]]/Table1[[#This Row],[new_customers]]</f>
        <v>35.52601156069364</v>
      </c>
      <c r="I839" s="2">
        <f>Table1[[#This Row],[revenue]]/Table1[[#This Row],[total_customers]]</f>
        <v>0.15192185514612452</v>
      </c>
      <c r="J839" s="2">
        <f>F838+Table1[[#This Row],[new_customers]]-Table1[[#This Row],[total_customers]]</f>
        <v>18</v>
      </c>
      <c r="K839" s="2">
        <f>Table1[[#This Row],[lost_customers]]/F838</f>
        <v>2.0457102592369501E-4</v>
      </c>
      <c r="L839" s="2">
        <f>1/Table1[[#This Row],[churn_rate]]</f>
        <v>4888.2777777777774</v>
      </c>
      <c r="M839" s="2">
        <f>Table1[[#This Row],[ARPU]]*Table1[[#This Row],[average_lifespan]]</f>
        <v>742.63622846957503</v>
      </c>
      <c r="N839" s="2">
        <f>Table1[[#This Row],[marketing_spend]]+Table1[[#This Row],[operating_expenses]]-Table1[[#This Row],[revenue]]</f>
        <v>9014</v>
      </c>
      <c r="O839" s="2">
        <f>IF(Table1[[#This Row],[burn_rate]]&gt;0,100000/Table1[[#This Row],[burn_rate]],"0")</f>
        <v>11.093854004881296</v>
      </c>
      <c r="P839" s="2">
        <f>Table1[[#This Row],[LTV]]/Table1[[#This Row],[CAC]]</f>
        <v>20.904013590178408</v>
      </c>
    </row>
    <row r="840" spans="1:16" x14ac:dyDescent="0.3">
      <c r="A840" s="1">
        <v>62033</v>
      </c>
      <c r="B840" s="2">
        <v>21157</v>
      </c>
      <c r="C840" s="2">
        <v>5854</v>
      </c>
      <c r="D840" s="2">
        <v>8987</v>
      </c>
      <c r="E840" s="2">
        <v>73</v>
      </c>
      <c r="F840" s="2">
        <v>88194</v>
      </c>
      <c r="G840" s="3">
        <v>62033</v>
      </c>
      <c r="H840" s="2">
        <f>Table1[[#This Row],[marketing_spend]]/Table1[[#This Row],[new_customers]]</f>
        <v>80.191780821917803</v>
      </c>
      <c r="I840" s="2">
        <f>Table1[[#This Row],[revenue]]/Table1[[#This Row],[total_customers]]</f>
        <v>0.23989160260335171</v>
      </c>
      <c r="J840" s="2">
        <f>F839+Table1[[#This Row],[new_customers]]-Table1[[#This Row],[total_customers]]</f>
        <v>23</v>
      </c>
      <c r="K840" s="2">
        <f>Table1[[#This Row],[lost_customers]]/F839</f>
        <v>2.6093664911962244E-4</v>
      </c>
      <c r="L840" s="2">
        <f>1/Table1[[#This Row],[churn_rate]]</f>
        <v>3832.3478260869565</v>
      </c>
      <c r="M840" s="2">
        <f>Table1[[#This Row],[ARPU]]*Table1[[#This Row],[average_lifespan]]</f>
        <v>919.34806173347101</v>
      </c>
      <c r="N840" s="2">
        <f>Table1[[#This Row],[marketing_spend]]+Table1[[#This Row],[operating_expenses]]-Table1[[#This Row],[revenue]]</f>
        <v>-6316</v>
      </c>
      <c r="O840" s="2" t="str">
        <f>IF(Table1[[#This Row],[burn_rate]]&gt;0,100000/Table1[[#This Row],[burn_rate]],"0")</f>
        <v>0</v>
      </c>
      <c r="P840" s="2">
        <f>Table1[[#This Row],[LTV]]/Table1[[#This Row],[CAC]]</f>
        <v>11.464367698418755</v>
      </c>
    </row>
    <row r="841" spans="1:16" x14ac:dyDescent="0.3">
      <c r="A841" s="1">
        <v>62063</v>
      </c>
      <c r="B841" s="2">
        <v>15951</v>
      </c>
      <c r="C841" s="2">
        <v>6419</v>
      </c>
      <c r="D841" s="2">
        <v>15804</v>
      </c>
      <c r="E841" s="2">
        <v>123</v>
      </c>
      <c r="F841" s="2">
        <v>88303</v>
      </c>
      <c r="G841" s="3">
        <v>62063</v>
      </c>
      <c r="H841" s="2">
        <f>Table1[[#This Row],[marketing_spend]]/Table1[[#This Row],[new_customers]]</f>
        <v>52.1869918699187</v>
      </c>
      <c r="I841" s="2">
        <f>Table1[[#This Row],[revenue]]/Table1[[#This Row],[total_customers]]</f>
        <v>0.18063938937521942</v>
      </c>
      <c r="J841" s="2">
        <f>F840+Table1[[#This Row],[new_customers]]-Table1[[#This Row],[total_customers]]</f>
        <v>14</v>
      </c>
      <c r="K841" s="2">
        <f>Table1[[#This Row],[lost_customers]]/F840</f>
        <v>1.5874095743474614E-4</v>
      </c>
      <c r="L841" s="2">
        <f>1/Table1[[#This Row],[churn_rate]]</f>
        <v>6299.5714285714284</v>
      </c>
      <c r="M841" s="2">
        <f>Table1[[#This Row],[ARPU]]*Table1[[#This Row],[average_lifespan]]</f>
        <v>1137.9507361827216</v>
      </c>
      <c r="N841" s="2">
        <f>Table1[[#This Row],[marketing_spend]]+Table1[[#This Row],[operating_expenses]]-Table1[[#This Row],[revenue]]</f>
        <v>6272</v>
      </c>
      <c r="O841" s="2">
        <f>IF(Table1[[#This Row],[burn_rate]]&gt;0,100000/Table1[[#This Row],[burn_rate]],"0")</f>
        <v>15.943877551020408</v>
      </c>
      <c r="P841" s="2">
        <f>Table1[[#This Row],[LTV]]/Table1[[#This Row],[CAC]]</f>
        <v>21.8052563562042</v>
      </c>
    </row>
    <row r="842" spans="1:16" x14ac:dyDescent="0.3">
      <c r="A842" s="1">
        <v>62094</v>
      </c>
      <c r="B842" s="2">
        <v>18007</v>
      </c>
      <c r="C842" s="2">
        <v>6884</v>
      </c>
      <c r="D842" s="2">
        <v>15789</v>
      </c>
      <c r="E842" s="2">
        <v>71</v>
      </c>
      <c r="F842" s="2">
        <v>88354</v>
      </c>
      <c r="G842" s="3">
        <v>62094</v>
      </c>
      <c r="H842" s="2">
        <f>Table1[[#This Row],[marketing_spend]]/Table1[[#This Row],[new_customers]]</f>
        <v>96.957746478873233</v>
      </c>
      <c r="I842" s="2">
        <f>Table1[[#This Row],[revenue]]/Table1[[#This Row],[total_customers]]</f>
        <v>0.20380514747493039</v>
      </c>
      <c r="J842" s="2">
        <f>F841+Table1[[#This Row],[new_customers]]-Table1[[#This Row],[total_customers]]</f>
        <v>20</v>
      </c>
      <c r="K842" s="2">
        <f>Table1[[#This Row],[lost_customers]]/F841</f>
        <v>2.2649287113688096E-4</v>
      </c>
      <c r="L842" s="2">
        <f>1/Table1[[#This Row],[churn_rate]]</f>
        <v>4415.1500000000005</v>
      </c>
      <c r="M842" s="2">
        <f>Table1[[#This Row],[ARPU]]*Table1[[#This Row],[average_lifespan]]</f>
        <v>899.83029687393901</v>
      </c>
      <c r="N842" s="2">
        <f>Table1[[#This Row],[marketing_spend]]+Table1[[#This Row],[operating_expenses]]-Table1[[#This Row],[revenue]]</f>
        <v>4666</v>
      </c>
      <c r="O842" s="2">
        <f>IF(Table1[[#This Row],[burn_rate]]&gt;0,100000/Table1[[#This Row],[burn_rate]],"0")</f>
        <v>21.43163309044149</v>
      </c>
      <c r="P842" s="2">
        <f>Table1[[#This Row],[LTV]]/Table1[[#This Row],[CAC]]</f>
        <v>9.2806436778108186</v>
      </c>
    </row>
    <row r="843" spans="1:16" x14ac:dyDescent="0.3">
      <c r="A843" s="1">
        <v>62125</v>
      </c>
      <c r="B843" s="2">
        <v>19064</v>
      </c>
      <c r="C843" s="2">
        <v>2140</v>
      </c>
      <c r="D843" s="2">
        <v>13717</v>
      </c>
      <c r="E843" s="2">
        <v>88</v>
      </c>
      <c r="F843" s="2">
        <v>88424</v>
      </c>
      <c r="G843" s="3">
        <v>62125</v>
      </c>
      <c r="H843" s="2">
        <f>Table1[[#This Row],[marketing_spend]]/Table1[[#This Row],[new_customers]]</f>
        <v>24.318181818181817</v>
      </c>
      <c r="I843" s="2">
        <f>Table1[[#This Row],[revenue]]/Table1[[#This Row],[total_customers]]</f>
        <v>0.21559757531891793</v>
      </c>
      <c r="J843" s="2">
        <f>F842+Table1[[#This Row],[new_customers]]-Table1[[#This Row],[total_customers]]</f>
        <v>18</v>
      </c>
      <c r="K843" s="2">
        <f>Table1[[#This Row],[lost_customers]]/F842</f>
        <v>2.0372592072798063E-4</v>
      </c>
      <c r="L843" s="2">
        <f>1/Table1[[#This Row],[churn_rate]]</f>
        <v>4908.5555555555557</v>
      </c>
      <c r="M843" s="2">
        <f>Table1[[#This Row],[ARPU]]*Table1[[#This Row],[average_lifespan]]</f>
        <v>1058.272676095982</v>
      </c>
      <c r="N843" s="2">
        <f>Table1[[#This Row],[marketing_spend]]+Table1[[#This Row],[operating_expenses]]-Table1[[#This Row],[revenue]]</f>
        <v>-3207</v>
      </c>
      <c r="O843" s="2" t="str">
        <f>IF(Table1[[#This Row],[burn_rate]]&gt;0,100000/Table1[[#This Row],[burn_rate]],"0")</f>
        <v>0</v>
      </c>
      <c r="P843" s="2">
        <f>Table1[[#This Row],[LTV]]/Table1[[#This Row],[CAC]]</f>
        <v>43.517754904881507</v>
      </c>
    </row>
    <row r="844" spans="1:16" x14ac:dyDescent="0.3">
      <c r="A844" s="1">
        <v>62153</v>
      </c>
      <c r="B844" s="2">
        <v>25524</v>
      </c>
      <c r="C844" s="2">
        <v>6565</v>
      </c>
      <c r="D844" s="2">
        <v>11198</v>
      </c>
      <c r="E844" s="2">
        <v>69</v>
      </c>
      <c r="F844" s="2">
        <v>88476</v>
      </c>
      <c r="G844" s="3">
        <v>62153</v>
      </c>
      <c r="H844" s="2">
        <f>Table1[[#This Row],[marketing_spend]]/Table1[[#This Row],[new_customers]]</f>
        <v>95.14492753623189</v>
      </c>
      <c r="I844" s="2">
        <f>Table1[[#This Row],[revenue]]/Table1[[#This Row],[total_customers]]</f>
        <v>0.28848501288485012</v>
      </c>
      <c r="J844" s="2">
        <f>F843+Table1[[#This Row],[new_customers]]-Table1[[#This Row],[total_customers]]</f>
        <v>17</v>
      </c>
      <c r="K844" s="2">
        <f>Table1[[#This Row],[lost_customers]]/F843</f>
        <v>1.9225549624536325E-4</v>
      </c>
      <c r="L844" s="2">
        <f>1/Table1[[#This Row],[churn_rate]]</f>
        <v>5201.411764705882</v>
      </c>
      <c r="M844" s="2">
        <f>Table1[[#This Row],[ARPU]]*Table1[[#This Row],[average_lifespan]]</f>
        <v>1500.5293399605873</v>
      </c>
      <c r="N844" s="2">
        <f>Table1[[#This Row],[marketing_spend]]+Table1[[#This Row],[operating_expenses]]-Table1[[#This Row],[revenue]]</f>
        <v>-7761</v>
      </c>
      <c r="O844" s="2" t="str">
        <f>IF(Table1[[#This Row],[burn_rate]]&gt;0,100000/Table1[[#This Row],[burn_rate]],"0")</f>
        <v>0</v>
      </c>
      <c r="P844" s="2">
        <f>Table1[[#This Row],[LTV]]/Table1[[#This Row],[CAC]]</f>
        <v>15.770986208268168</v>
      </c>
    </row>
    <row r="845" spans="1:16" x14ac:dyDescent="0.3">
      <c r="A845" s="1">
        <v>62184</v>
      </c>
      <c r="B845" s="2">
        <v>29282</v>
      </c>
      <c r="C845" s="2">
        <v>6882</v>
      </c>
      <c r="D845" s="2">
        <v>13374</v>
      </c>
      <c r="E845" s="2">
        <v>90</v>
      </c>
      <c r="F845" s="2">
        <v>88538</v>
      </c>
      <c r="G845" s="3">
        <v>62184</v>
      </c>
      <c r="H845" s="2">
        <f>Table1[[#This Row],[marketing_spend]]/Table1[[#This Row],[new_customers]]</f>
        <v>76.466666666666669</v>
      </c>
      <c r="I845" s="2">
        <f>Table1[[#This Row],[revenue]]/Table1[[#This Row],[total_customers]]</f>
        <v>0.3307280489733222</v>
      </c>
      <c r="J845" s="2">
        <f>F844+Table1[[#This Row],[new_customers]]-Table1[[#This Row],[total_customers]]</f>
        <v>28</v>
      </c>
      <c r="K845" s="2">
        <f>Table1[[#This Row],[lost_customers]]/F844</f>
        <v>3.1647000316470001E-4</v>
      </c>
      <c r="L845" s="2">
        <f>1/Table1[[#This Row],[churn_rate]]</f>
        <v>3159.8571428571431</v>
      </c>
      <c r="M845" s="2">
        <f>Table1[[#This Row],[ARPU]]*Table1[[#This Row],[average_lifespan]]</f>
        <v>1045.0533878915592</v>
      </c>
      <c r="N845" s="2">
        <f>Table1[[#This Row],[marketing_spend]]+Table1[[#This Row],[operating_expenses]]-Table1[[#This Row],[revenue]]</f>
        <v>-9026</v>
      </c>
      <c r="O845" s="2" t="str">
        <f>IF(Table1[[#This Row],[burn_rate]]&gt;0,100000/Table1[[#This Row],[burn_rate]],"0")</f>
        <v>0</v>
      </c>
      <c r="P845" s="2">
        <f>Table1[[#This Row],[LTV]]/Table1[[#This Row],[CAC]]</f>
        <v>13.666783625434514</v>
      </c>
    </row>
    <row r="846" spans="1:16" x14ac:dyDescent="0.3">
      <c r="A846" s="1">
        <v>62214</v>
      </c>
      <c r="B846" s="2">
        <v>10077</v>
      </c>
      <c r="C846" s="2">
        <v>2963</v>
      </c>
      <c r="D846" s="2">
        <v>12790</v>
      </c>
      <c r="E846" s="2">
        <v>197</v>
      </c>
      <c r="F846" s="2">
        <v>88714</v>
      </c>
      <c r="G846" s="3">
        <v>62214</v>
      </c>
      <c r="H846" s="2">
        <f>Table1[[#This Row],[marketing_spend]]/Table1[[#This Row],[new_customers]]</f>
        <v>15.040609137055837</v>
      </c>
      <c r="I846" s="2">
        <f>Table1[[#This Row],[revenue]]/Table1[[#This Row],[total_customers]]</f>
        <v>0.11358973780913949</v>
      </c>
      <c r="J846" s="2">
        <f>F845+Table1[[#This Row],[new_customers]]-Table1[[#This Row],[total_customers]]</f>
        <v>21</v>
      </c>
      <c r="K846" s="2">
        <f>Table1[[#This Row],[lost_customers]]/F845</f>
        <v>2.3718629289118796E-4</v>
      </c>
      <c r="L846" s="2">
        <f>1/Table1[[#This Row],[churn_rate]]</f>
        <v>4216.0952380952385</v>
      </c>
      <c r="M846" s="2">
        <f>Table1[[#This Row],[ARPU]]*Table1[[#This Row],[average_lifespan]]</f>
        <v>478.90515267359967</v>
      </c>
      <c r="N846" s="2">
        <f>Table1[[#This Row],[marketing_spend]]+Table1[[#This Row],[operating_expenses]]-Table1[[#This Row],[revenue]]</f>
        <v>5676</v>
      </c>
      <c r="O846" s="2">
        <f>IF(Table1[[#This Row],[burn_rate]]&gt;0,100000/Table1[[#This Row],[burn_rate]],"0")</f>
        <v>17.618040873854827</v>
      </c>
      <c r="P846" s="2">
        <f>Table1[[#This Row],[LTV]]/Table1[[#This Row],[CAC]]</f>
        <v>31.840808328281856</v>
      </c>
    </row>
    <row r="847" spans="1:16" x14ac:dyDescent="0.3">
      <c r="A847" s="1">
        <v>62245</v>
      </c>
      <c r="B847" s="2">
        <v>17577</v>
      </c>
      <c r="C847" s="2">
        <v>2372</v>
      </c>
      <c r="D847" s="2">
        <v>15183</v>
      </c>
      <c r="E847" s="2">
        <v>157</v>
      </c>
      <c r="F847" s="2">
        <v>88842</v>
      </c>
      <c r="G847" s="3">
        <v>62245</v>
      </c>
      <c r="H847" s="2">
        <f>Table1[[#This Row],[marketing_spend]]/Table1[[#This Row],[new_customers]]</f>
        <v>15.108280254777069</v>
      </c>
      <c r="I847" s="2">
        <f>Table1[[#This Row],[revenue]]/Table1[[#This Row],[total_customers]]</f>
        <v>0.19784561356115352</v>
      </c>
      <c r="J847" s="2">
        <f>F846+Table1[[#This Row],[new_customers]]-Table1[[#This Row],[total_customers]]</f>
        <v>29</v>
      </c>
      <c r="K847" s="2">
        <f>Table1[[#This Row],[lost_customers]]/F846</f>
        <v>3.2689316229681897E-4</v>
      </c>
      <c r="L847" s="2">
        <f>1/Table1[[#This Row],[churn_rate]]</f>
        <v>3059.1034482758623</v>
      </c>
      <c r="M847" s="2">
        <f>Table1[[#This Row],[ARPU]]*Table1[[#This Row],[average_lifespan]]</f>
        <v>605.23019867117841</v>
      </c>
      <c r="N847" s="2">
        <f>Table1[[#This Row],[marketing_spend]]+Table1[[#This Row],[operating_expenses]]-Table1[[#This Row],[revenue]]</f>
        <v>-22</v>
      </c>
      <c r="O847" s="2" t="str">
        <f>IF(Table1[[#This Row],[burn_rate]]&gt;0,100000/Table1[[#This Row],[burn_rate]],"0")</f>
        <v>0</v>
      </c>
      <c r="P847" s="2">
        <f>Table1[[#This Row],[LTV]]/Table1[[#This Row],[CAC]]</f>
        <v>40.059503031776991</v>
      </c>
    </row>
    <row r="848" spans="1:16" x14ac:dyDescent="0.3">
      <c r="A848" s="1">
        <v>62275</v>
      </c>
      <c r="B848" s="2">
        <v>26984</v>
      </c>
      <c r="C848" s="2">
        <v>5635</v>
      </c>
      <c r="D848" s="2">
        <v>10524</v>
      </c>
      <c r="E848" s="2">
        <v>196</v>
      </c>
      <c r="F848" s="2">
        <v>89016</v>
      </c>
      <c r="G848" s="3">
        <v>62275</v>
      </c>
      <c r="H848" s="2">
        <f>Table1[[#This Row],[marketing_spend]]/Table1[[#This Row],[new_customers]]</f>
        <v>28.75</v>
      </c>
      <c r="I848" s="2">
        <f>Table1[[#This Row],[revenue]]/Table1[[#This Row],[total_customers]]</f>
        <v>0.30313651478385906</v>
      </c>
      <c r="J848" s="2">
        <f>F847+Table1[[#This Row],[new_customers]]-Table1[[#This Row],[total_customers]]</f>
        <v>22</v>
      </c>
      <c r="K848" s="2">
        <f>Table1[[#This Row],[lost_customers]]/F847</f>
        <v>2.4763062515476914E-4</v>
      </c>
      <c r="L848" s="2">
        <f>1/Table1[[#This Row],[churn_rate]]</f>
        <v>4038.2727272727275</v>
      </c>
      <c r="M848" s="2">
        <f>Table1[[#This Row],[ARPU]]*Table1[[#This Row],[average_lifespan]]</f>
        <v>1224.1479202921639</v>
      </c>
      <c r="N848" s="2">
        <f>Table1[[#This Row],[marketing_spend]]+Table1[[#This Row],[operating_expenses]]-Table1[[#This Row],[revenue]]</f>
        <v>-10825</v>
      </c>
      <c r="O848" s="2" t="str">
        <f>IF(Table1[[#This Row],[burn_rate]]&gt;0,100000/Table1[[#This Row],[burn_rate]],"0")</f>
        <v>0</v>
      </c>
      <c r="P848" s="2">
        <f>Table1[[#This Row],[LTV]]/Table1[[#This Row],[CAC]]</f>
        <v>42.579058097118747</v>
      </c>
    </row>
    <row r="849" spans="1:16" x14ac:dyDescent="0.3">
      <c r="A849" s="1">
        <v>62306</v>
      </c>
      <c r="B849" s="2">
        <v>24060</v>
      </c>
      <c r="C849" s="2">
        <v>4541</v>
      </c>
      <c r="D849" s="2">
        <v>17277</v>
      </c>
      <c r="E849" s="2">
        <v>133</v>
      </c>
      <c r="F849" s="2">
        <v>89130</v>
      </c>
      <c r="G849" s="3">
        <v>62306</v>
      </c>
      <c r="H849" s="2">
        <f>Table1[[#This Row],[marketing_spend]]/Table1[[#This Row],[new_customers]]</f>
        <v>34.142857142857146</v>
      </c>
      <c r="I849" s="2">
        <f>Table1[[#This Row],[revenue]]/Table1[[#This Row],[total_customers]]</f>
        <v>0.26994278020868395</v>
      </c>
      <c r="J849" s="2">
        <f>F848+Table1[[#This Row],[new_customers]]-Table1[[#This Row],[total_customers]]</f>
        <v>19</v>
      </c>
      <c r="K849" s="2">
        <f>Table1[[#This Row],[lost_customers]]/F848</f>
        <v>2.134447739732183E-4</v>
      </c>
      <c r="L849" s="2">
        <f>1/Table1[[#This Row],[churn_rate]]</f>
        <v>4685.0526315789475</v>
      </c>
      <c r="M849" s="2">
        <f>Table1[[#This Row],[ARPU]]*Table1[[#This Row],[average_lifespan]]</f>
        <v>1264.6961327924321</v>
      </c>
      <c r="N849" s="2">
        <f>Table1[[#This Row],[marketing_spend]]+Table1[[#This Row],[operating_expenses]]-Table1[[#This Row],[revenue]]</f>
        <v>-2242</v>
      </c>
      <c r="O849" s="2" t="str">
        <f>IF(Table1[[#This Row],[burn_rate]]&gt;0,100000/Table1[[#This Row],[burn_rate]],"0")</f>
        <v>0</v>
      </c>
      <c r="P849" s="2">
        <f>Table1[[#This Row],[LTV]]/Table1[[#This Row],[CAC]]</f>
        <v>37.041309328648637</v>
      </c>
    </row>
    <row r="850" spans="1:16" x14ac:dyDescent="0.3">
      <c r="A850" s="1">
        <v>62337</v>
      </c>
      <c r="B850" s="2">
        <v>27449</v>
      </c>
      <c r="C850" s="2">
        <v>5610</v>
      </c>
      <c r="D850" s="2">
        <v>10479</v>
      </c>
      <c r="E850" s="2">
        <v>160</v>
      </c>
      <c r="F850" s="2">
        <v>89264</v>
      </c>
      <c r="G850" s="3">
        <v>62337</v>
      </c>
      <c r="H850" s="2">
        <f>Table1[[#This Row],[marketing_spend]]/Table1[[#This Row],[new_customers]]</f>
        <v>35.0625</v>
      </c>
      <c r="I850" s="2">
        <f>Table1[[#This Row],[revenue]]/Table1[[#This Row],[total_customers]]</f>
        <v>0.30750358487184082</v>
      </c>
      <c r="J850" s="2">
        <f>F849+Table1[[#This Row],[new_customers]]-Table1[[#This Row],[total_customers]]</f>
        <v>26</v>
      </c>
      <c r="K850" s="2">
        <f>Table1[[#This Row],[lost_customers]]/F849</f>
        <v>2.9170874004263433E-4</v>
      </c>
      <c r="L850" s="2">
        <f>1/Table1[[#This Row],[churn_rate]]</f>
        <v>3428.0769230769233</v>
      </c>
      <c r="M850" s="2">
        <f>Table1[[#This Row],[ARPU]]*Table1[[#This Row],[average_lifespan]]</f>
        <v>1054.1459430625837</v>
      </c>
      <c r="N850" s="2">
        <f>Table1[[#This Row],[marketing_spend]]+Table1[[#This Row],[operating_expenses]]-Table1[[#This Row],[revenue]]</f>
        <v>-11360</v>
      </c>
      <c r="O850" s="2" t="str">
        <f>IF(Table1[[#This Row],[burn_rate]]&gt;0,100000/Table1[[#This Row],[burn_rate]],"0")</f>
        <v>0</v>
      </c>
      <c r="P850" s="2">
        <f>Table1[[#This Row],[LTV]]/Table1[[#This Row],[CAC]]</f>
        <v>30.064768429592405</v>
      </c>
    </row>
    <row r="851" spans="1:16" x14ac:dyDescent="0.3">
      <c r="A851" s="1">
        <v>62367</v>
      </c>
      <c r="B851" s="2">
        <v>28520</v>
      </c>
      <c r="C851" s="2">
        <v>3692</v>
      </c>
      <c r="D851" s="2">
        <v>17885</v>
      </c>
      <c r="E851" s="2">
        <v>115</v>
      </c>
      <c r="F851" s="2">
        <v>89364</v>
      </c>
      <c r="G851" s="3">
        <v>62367</v>
      </c>
      <c r="H851" s="2">
        <f>Table1[[#This Row],[marketing_spend]]/Table1[[#This Row],[new_customers]]</f>
        <v>32.104347826086958</v>
      </c>
      <c r="I851" s="2">
        <f>Table1[[#This Row],[revenue]]/Table1[[#This Row],[total_customers]]</f>
        <v>0.31914417438789672</v>
      </c>
      <c r="J851" s="2">
        <f>F850+Table1[[#This Row],[new_customers]]-Table1[[#This Row],[total_customers]]</f>
        <v>15</v>
      </c>
      <c r="K851" s="2">
        <f>Table1[[#This Row],[lost_customers]]/F850</f>
        <v>1.6804086753898547E-4</v>
      </c>
      <c r="L851" s="2">
        <f>1/Table1[[#This Row],[churn_rate]]</f>
        <v>5950.9333333333334</v>
      </c>
      <c r="M851" s="2">
        <f>Table1[[#This Row],[ARPU]]*Table1[[#This Row],[average_lifespan]]</f>
        <v>1899.2057055040809</v>
      </c>
      <c r="N851" s="2">
        <f>Table1[[#This Row],[marketing_spend]]+Table1[[#This Row],[operating_expenses]]-Table1[[#This Row],[revenue]]</f>
        <v>-6943</v>
      </c>
      <c r="O851" s="2" t="str">
        <f>IF(Table1[[#This Row],[burn_rate]]&gt;0,100000/Table1[[#This Row],[burn_rate]],"0")</f>
        <v>0</v>
      </c>
      <c r="P851" s="2">
        <f>Table1[[#This Row],[LTV]]/Table1[[#This Row],[CAC]]</f>
        <v>59.157274142191035</v>
      </c>
    </row>
    <row r="852" spans="1:16" x14ac:dyDescent="0.3">
      <c r="A852" s="1">
        <v>62398</v>
      </c>
      <c r="B852" s="2">
        <v>20535</v>
      </c>
      <c r="C852" s="2">
        <v>2105</v>
      </c>
      <c r="D852" s="2">
        <v>18507</v>
      </c>
      <c r="E852" s="2">
        <v>102</v>
      </c>
      <c r="F852" s="2">
        <v>89453</v>
      </c>
      <c r="G852" s="3">
        <v>62398</v>
      </c>
      <c r="H852" s="2">
        <f>Table1[[#This Row],[marketing_spend]]/Table1[[#This Row],[new_customers]]</f>
        <v>20.637254901960784</v>
      </c>
      <c r="I852" s="2">
        <f>Table1[[#This Row],[revenue]]/Table1[[#This Row],[total_customers]]</f>
        <v>0.22956189283757952</v>
      </c>
      <c r="J852" s="2">
        <f>F851+Table1[[#This Row],[new_customers]]-Table1[[#This Row],[total_customers]]</f>
        <v>13</v>
      </c>
      <c r="K852" s="2">
        <f>Table1[[#This Row],[lost_customers]]/F851</f>
        <v>1.4547244975605388E-4</v>
      </c>
      <c r="L852" s="2">
        <f>1/Table1[[#This Row],[churn_rate]]</f>
        <v>6874.1538461538466</v>
      </c>
      <c r="M852" s="2">
        <f>Table1[[#This Row],[ARPU]]*Table1[[#This Row],[average_lifespan]]</f>
        <v>1578.0437685798045</v>
      </c>
      <c r="N852" s="2">
        <f>Table1[[#This Row],[marketing_spend]]+Table1[[#This Row],[operating_expenses]]-Table1[[#This Row],[revenue]]</f>
        <v>77</v>
      </c>
      <c r="O852" s="2">
        <f>IF(Table1[[#This Row],[burn_rate]]&gt;0,100000/Table1[[#This Row],[burn_rate]],"0")</f>
        <v>1298.7012987012988</v>
      </c>
      <c r="P852" s="2">
        <f>Table1[[#This Row],[LTV]]/Table1[[#This Row],[CAC]]</f>
        <v>76.465778810042778</v>
      </c>
    </row>
    <row r="853" spans="1:16" x14ac:dyDescent="0.3">
      <c r="A853" s="1">
        <v>62428</v>
      </c>
      <c r="B853" s="2">
        <v>19510</v>
      </c>
      <c r="C853" s="2">
        <v>3681</v>
      </c>
      <c r="D853" s="2">
        <v>13154</v>
      </c>
      <c r="E853" s="2">
        <v>83</v>
      </c>
      <c r="F853" s="2">
        <v>89512</v>
      </c>
      <c r="G853" s="3">
        <v>62428</v>
      </c>
      <c r="H853" s="2">
        <f>Table1[[#This Row],[marketing_spend]]/Table1[[#This Row],[new_customers]]</f>
        <v>44.349397590361448</v>
      </c>
      <c r="I853" s="2">
        <f>Table1[[#This Row],[revenue]]/Table1[[#This Row],[total_customers]]</f>
        <v>0.2179596031816963</v>
      </c>
      <c r="J853" s="2">
        <f>F852+Table1[[#This Row],[new_customers]]-Table1[[#This Row],[total_customers]]</f>
        <v>24</v>
      </c>
      <c r="K853" s="2">
        <f>Table1[[#This Row],[lost_customers]]/F852</f>
        <v>2.6829731814472402E-4</v>
      </c>
      <c r="L853" s="2">
        <f>1/Table1[[#This Row],[churn_rate]]</f>
        <v>3727.2083333333335</v>
      </c>
      <c r="M853" s="2">
        <f>Table1[[#This Row],[ARPU]]*Table1[[#This Row],[average_lifespan]]</f>
        <v>812.38084930884497</v>
      </c>
      <c r="N853" s="2">
        <f>Table1[[#This Row],[marketing_spend]]+Table1[[#This Row],[operating_expenses]]-Table1[[#This Row],[revenue]]</f>
        <v>-2675</v>
      </c>
      <c r="O853" s="2" t="str">
        <f>IF(Table1[[#This Row],[burn_rate]]&gt;0,100000/Table1[[#This Row],[burn_rate]],"0")</f>
        <v>0</v>
      </c>
      <c r="P853" s="2">
        <f>Table1[[#This Row],[LTV]]/Table1[[#This Row],[CAC]]</f>
        <v>18.317742595119295</v>
      </c>
    </row>
    <row r="854" spans="1:16" x14ac:dyDescent="0.3">
      <c r="A854" s="1">
        <v>62459</v>
      </c>
      <c r="B854" s="2">
        <v>16943</v>
      </c>
      <c r="C854" s="2">
        <v>6097</v>
      </c>
      <c r="D854" s="2">
        <v>8778</v>
      </c>
      <c r="E854" s="2">
        <v>199</v>
      </c>
      <c r="F854" s="2">
        <v>89688</v>
      </c>
      <c r="G854" s="3">
        <v>62459</v>
      </c>
      <c r="H854" s="2">
        <f>Table1[[#This Row],[marketing_spend]]/Table1[[#This Row],[new_customers]]</f>
        <v>30.638190954773869</v>
      </c>
      <c r="I854" s="2">
        <f>Table1[[#This Row],[revenue]]/Table1[[#This Row],[total_customers]]</f>
        <v>0.18891044509856392</v>
      </c>
      <c r="J854" s="2">
        <f>F853+Table1[[#This Row],[new_customers]]-Table1[[#This Row],[total_customers]]</f>
        <v>23</v>
      </c>
      <c r="K854" s="2">
        <f>Table1[[#This Row],[lost_customers]]/F853</f>
        <v>2.5694878898918579E-4</v>
      </c>
      <c r="L854" s="2">
        <f>1/Table1[[#This Row],[churn_rate]]</f>
        <v>3891.826086956522</v>
      </c>
      <c r="M854" s="2">
        <f>Table1[[#This Row],[ARPU]]*Table1[[#This Row],[average_lifespan]]</f>
        <v>735.20659833315892</v>
      </c>
      <c r="N854" s="2">
        <f>Table1[[#This Row],[marketing_spend]]+Table1[[#This Row],[operating_expenses]]-Table1[[#This Row],[revenue]]</f>
        <v>-2068</v>
      </c>
      <c r="O854" s="2" t="str">
        <f>IF(Table1[[#This Row],[burn_rate]]&gt;0,100000/Table1[[#This Row],[burn_rate]],"0")</f>
        <v>0</v>
      </c>
      <c r="P854" s="2">
        <f>Table1[[#This Row],[LTV]]/Table1[[#This Row],[CAC]]</f>
        <v>23.996410212940567</v>
      </c>
    </row>
    <row r="855" spans="1:16" x14ac:dyDescent="0.3">
      <c r="A855" s="1">
        <v>62490</v>
      </c>
      <c r="B855" s="2">
        <v>21954</v>
      </c>
      <c r="C855" s="2">
        <v>6016</v>
      </c>
      <c r="D855" s="2">
        <v>17777</v>
      </c>
      <c r="E855" s="2">
        <v>116</v>
      </c>
      <c r="F855" s="2">
        <v>89777</v>
      </c>
      <c r="G855" s="3">
        <v>62490</v>
      </c>
      <c r="H855" s="2">
        <f>Table1[[#This Row],[marketing_spend]]/Table1[[#This Row],[new_customers]]</f>
        <v>51.862068965517238</v>
      </c>
      <c r="I855" s="2">
        <f>Table1[[#This Row],[revenue]]/Table1[[#This Row],[total_customers]]</f>
        <v>0.24453924724595386</v>
      </c>
      <c r="J855" s="2">
        <f>F854+Table1[[#This Row],[new_customers]]-Table1[[#This Row],[total_customers]]</f>
        <v>27</v>
      </c>
      <c r="K855" s="2">
        <f>Table1[[#This Row],[lost_customers]]/F854</f>
        <v>3.0104361787530102E-4</v>
      </c>
      <c r="L855" s="2">
        <f>1/Table1[[#This Row],[churn_rate]]</f>
        <v>3321.7777777777778</v>
      </c>
      <c r="M855" s="2">
        <f>Table1[[#This Row],[ARPU]]*Table1[[#This Row],[average_lifespan]]</f>
        <v>812.30503729611519</v>
      </c>
      <c r="N855" s="2">
        <f>Table1[[#This Row],[marketing_spend]]+Table1[[#This Row],[operating_expenses]]-Table1[[#This Row],[revenue]]</f>
        <v>1839</v>
      </c>
      <c r="O855" s="2">
        <f>IF(Table1[[#This Row],[burn_rate]]&gt;0,100000/Table1[[#This Row],[burn_rate]],"0")</f>
        <v>54.377379010331701</v>
      </c>
      <c r="P855" s="2">
        <f>Table1[[#This Row],[LTV]]/Table1[[#This Row],[CAC]]</f>
        <v>15.662796596800094</v>
      </c>
    </row>
    <row r="856" spans="1:16" x14ac:dyDescent="0.3">
      <c r="A856" s="1">
        <v>62518</v>
      </c>
      <c r="B856" s="2">
        <v>17804</v>
      </c>
      <c r="C856" s="2">
        <v>4636</v>
      </c>
      <c r="D856" s="2">
        <v>9492</v>
      </c>
      <c r="E856" s="2">
        <v>183</v>
      </c>
      <c r="F856" s="2">
        <v>89930</v>
      </c>
      <c r="G856" s="3">
        <v>62518</v>
      </c>
      <c r="H856" s="2">
        <f>Table1[[#This Row],[marketing_spend]]/Table1[[#This Row],[new_customers]]</f>
        <v>25.333333333333332</v>
      </c>
      <c r="I856" s="2">
        <f>Table1[[#This Row],[revenue]]/Table1[[#This Row],[total_customers]]</f>
        <v>0.19797620371399977</v>
      </c>
      <c r="J856" s="2">
        <f>F855+Table1[[#This Row],[new_customers]]-Table1[[#This Row],[total_customers]]</f>
        <v>30</v>
      </c>
      <c r="K856" s="2">
        <f>Table1[[#This Row],[lost_customers]]/F855</f>
        <v>3.3416131080343515E-4</v>
      </c>
      <c r="L856" s="2">
        <f>1/Table1[[#This Row],[churn_rate]]</f>
        <v>2992.5666666666671</v>
      </c>
      <c r="M856" s="2">
        <f>Table1[[#This Row],[ARPU]]*Table1[[#This Row],[average_lifespan]]</f>
        <v>592.45698802772529</v>
      </c>
      <c r="N856" s="2">
        <f>Table1[[#This Row],[marketing_spend]]+Table1[[#This Row],[operating_expenses]]-Table1[[#This Row],[revenue]]</f>
        <v>-3676</v>
      </c>
      <c r="O856" s="2" t="str">
        <f>IF(Table1[[#This Row],[burn_rate]]&gt;0,100000/Table1[[#This Row],[burn_rate]],"0")</f>
        <v>0</v>
      </c>
      <c r="P856" s="2">
        <f>Table1[[#This Row],[LTV]]/Table1[[#This Row],[CAC]]</f>
        <v>23.386460053726001</v>
      </c>
    </row>
    <row r="857" spans="1:16" x14ac:dyDescent="0.3">
      <c r="A857" s="1">
        <v>62549</v>
      </c>
      <c r="B857" s="2">
        <v>16565</v>
      </c>
      <c r="C857" s="2">
        <v>4137</v>
      </c>
      <c r="D857" s="2">
        <v>8660</v>
      </c>
      <c r="E857" s="2">
        <v>76</v>
      </c>
      <c r="F857" s="2">
        <v>89989</v>
      </c>
      <c r="G857" s="3">
        <v>62549</v>
      </c>
      <c r="H857" s="2">
        <f>Table1[[#This Row],[marketing_spend]]/Table1[[#This Row],[new_customers]]</f>
        <v>54.434210526315788</v>
      </c>
      <c r="I857" s="2">
        <f>Table1[[#This Row],[revenue]]/Table1[[#This Row],[total_customers]]</f>
        <v>0.18407805398437588</v>
      </c>
      <c r="J857" s="2">
        <f>F856+Table1[[#This Row],[new_customers]]-Table1[[#This Row],[total_customers]]</f>
        <v>17</v>
      </c>
      <c r="K857" s="2">
        <f>Table1[[#This Row],[lost_customers]]/F856</f>
        <v>1.8903591682419661E-4</v>
      </c>
      <c r="L857" s="2">
        <f>1/Table1[[#This Row],[churn_rate]]</f>
        <v>5290</v>
      </c>
      <c r="M857" s="2">
        <f>Table1[[#This Row],[ARPU]]*Table1[[#This Row],[average_lifespan]]</f>
        <v>973.77290557734841</v>
      </c>
      <c r="N857" s="2">
        <f>Table1[[#This Row],[marketing_spend]]+Table1[[#This Row],[operating_expenses]]-Table1[[#This Row],[revenue]]</f>
        <v>-3768</v>
      </c>
      <c r="O857" s="2" t="str">
        <f>IF(Table1[[#This Row],[burn_rate]]&gt;0,100000/Table1[[#This Row],[burn_rate]],"0")</f>
        <v>0</v>
      </c>
      <c r="P857" s="2">
        <f>Table1[[#This Row],[LTV]]/Table1[[#This Row],[CAC]]</f>
        <v>17.888987387932918</v>
      </c>
    </row>
    <row r="858" spans="1:16" x14ac:dyDescent="0.3">
      <c r="A858" s="1">
        <v>62579</v>
      </c>
      <c r="B858" s="2">
        <v>15984</v>
      </c>
      <c r="C858" s="2">
        <v>5416</v>
      </c>
      <c r="D858" s="2">
        <v>9348</v>
      </c>
      <c r="E858" s="2">
        <v>59</v>
      </c>
      <c r="F858" s="2">
        <v>90026</v>
      </c>
      <c r="G858" s="3">
        <v>62579</v>
      </c>
      <c r="H858" s="2">
        <f>Table1[[#This Row],[marketing_spend]]/Table1[[#This Row],[new_customers]]</f>
        <v>91.79661016949153</v>
      </c>
      <c r="I858" s="2">
        <f>Table1[[#This Row],[revenue]]/Table1[[#This Row],[total_customers]]</f>
        <v>0.17754870815097862</v>
      </c>
      <c r="J858" s="2">
        <f>F857+Table1[[#This Row],[new_customers]]-Table1[[#This Row],[total_customers]]</f>
        <v>22</v>
      </c>
      <c r="K858" s="2">
        <f>Table1[[#This Row],[lost_customers]]/F857</f>
        <v>2.4447432463967821E-4</v>
      </c>
      <c r="L858" s="2">
        <f>1/Table1[[#This Row],[churn_rate]]</f>
        <v>4090.4090909090905</v>
      </c>
      <c r="M858" s="2">
        <f>Table1[[#This Row],[ARPU]]*Table1[[#This Row],[average_lifespan]]</f>
        <v>726.24684989992784</v>
      </c>
      <c r="N858" s="2">
        <f>Table1[[#This Row],[marketing_spend]]+Table1[[#This Row],[operating_expenses]]-Table1[[#This Row],[revenue]]</f>
        <v>-1220</v>
      </c>
      <c r="O858" s="2" t="str">
        <f>IF(Table1[[#This Row],[burn_rate]]&gt;0,100000/Table1[[#This Row],[burn_rate]],"0")</f>
        <v>0</v>
      </c>
      <c r="P858" s="2">
        <f>Table1[[#This Row],[LTV]]/Table1[[#This Row],[CAC]]</f>
        <v>7.9114778700324484</v>
      </c>
    </row>
    <row r="859" spans="1:16" x14ac:dyDescent="0.3">
      <c r="A859" s="1">
        <v>62610</v>
      </c>
      <c r="B859" s="2">
        <v>14670</v>
      </c>
      <c r="C859" s="2">
        <v>6445</v>
      </c>
      <c r="D859" s="2">
        <v>17491</v>
      </c>
      <c r="E859" s="2">
        <v>122</v>
      </c>
      <c r="F859" s="2">
        <v>90120</v>
      </c>
      <c r="G859" s="3">
        <v>62610</v>
      </c>
      <c r="H859" s="2">
        <f>Table1[[#This Row],[marketing_spend]]/Table1[[#This Row],[new_customers]]</f>
        <v>52.827868852459019</v>
      </c>
      <c r="I859" s="2">
        <f>Table1[[#This Row],[revenue]]/Table1[[#This Row],[total_customers]]</f>
        <v>0.16278295605858856</v>
      </c>
      <c r="J859" s="2">
        <f>F858+Table1[[#This Row],[new_customers]]-Table1[[#This Row],[total_customers]]</f>
        <v>28</v>
      </c>
      <c r="K859" s="2">
        <f>Table1[[#This Row],[lost_customers]]/F858</f>
        <v>3.1102126052473728E-4</v>
      </c>
      <c r="L859" s="2">
        <f>1/Table1[[#This Row],[churn_rate]]</f>
        <v>3215.2142857142858</v>
      </c>
      <c r="M859" s="2">
        <f>Table1[[#This Row],[ARPU]]*Table1[[#This Row],[average_lifespan]]</f>
        <v>523.38208579037473</v>
      </c>
      <c r="N859" s="2">
        <f>Table1[[#This Row],[marketing_spend]]+Table1[[#This Row],[operating_expenses]]-Table1[[#This Row],[revenue]]</f>
        <v>9266</v>
      </c>
      <c r="O859" s="2">
        <f>IF(Table1[[#This Row],[burn_rate]]&gt;0,100000/Table1[[#This Row],[burn_rate]],"0")</f>
        <v>10.792143319663285</v>
      </c>
      <c r="P859" s="2">
        <f>Table1[[#This Row],[LTV]]/Table1[[#This Row],[CAC]]</f>
        <v>9.907310235287154</v>
      </c>
    </row>
    <row r="860" spans="1:16" x14ac:dyDescent="0.3">
      <c r="A860" s="1">
        <v>62640</v>
      </c>
      <c r="B860" s="2">
        <v>28574</v>
      </c>
      <c r="C860" s="2">
        <v>5530</v>
      </c>
      <c r="D860" s="2">
        <v>18178</v>
      </c>
      <c r="E860" s="2">
        <v>145</v>
      </c>
      <c r="F860" s="2">
        <v>90248</v>
      </c>
      <c r="G860" s="3">
        <v>62640</v>
      </c>
      <c r="H860" s="2">
        <f>Table1[[#This Row],[marketing_spend]]/Table1[[#This Row],[new_customers]]</f>
        <v>38.137931034482762</v>
      </c>
      <c r="I860" s="2">
        <f>Table1[[#This Row],[revenue]]/Table1[[#This Row],[total_customers]]</f>
        <v>0.31661643471323464</v>
      </c>
      <c r="J860" s="2">
        <f>F859+Table1[[#This Row],[new_customers]]-Table1[[#This Row],[total_customers]]</f>
        <v>17</v>
      </c>
      <c r="K860" s="2">
        <f>Table1[[#This Row],[lost_customers]]/F859</f>
        <v>1.8863737239236574E-4</v>
      </c>
      <c r="L860" s="2">
        <f>1/Table1[[#This Row],[churn_rate]]</f>
        <v>5301.1764705882351</v>
      </c>
      <c r="M860" s="2">
        <f>Table1[[#This Row],[ARPU]]*Table1[[#This Row],[average_lifespan]]</f>
        <v>1678.4395939033357</v>
      </c>
      <c r="N860" s="2">
        <f>Table1[[#This Row],[marketing_spend]]+Table1[[#This Row],[operating_expenses]]-Table1[[#This Row],[revenue]]</f>
        <v>-4866</v>
      </c>
      <c r="O860" s="2" t="str">
        <f>IF(Table1[[#This Row],[burn_rate]]&gt;0,100000/Table1[[#This Row],[burn_rate]],"0")</f>
        <v>0</v>
      </c>
      <c r="P860" s="2">
        <f>Table1[[#This Row],[LTV]]/Table1[[#This Row],[CAC]]</f>
        <v>44.009718104156178</v>
      </c>
    </row>
    <row r="861" spans="1:16" x14ac:dyDescent="0.3">
      <c r="A861" s="1">
        <v>62671</v>
      </c>
      <c r="B861" s="2">
        <v>19184</v>
      </c>
      <c r="C861" s="2">
        <v>3286</v>
      </c>
      <c r="D861" s="2">
        <v>15851</v>
      </c>
      <c r="E861" s="2">
        <v>97</v>
      </c>
      <c r="F861" s="2">
        <v>90334</v>
      </c>
      <c r="G861" s="3">
        <v>62671</v>
      </c>
      <c r="H861" s="2">
        <f>Table1[[#This Row],[marketing_spend]]/Table1[[#This Row],[new_customers]]</f>
        <v>33.876288659793815</v>
      </c>
      <c r="I861" s="2">
        <f>Table1[[#This Row],[revenue]]/Table1[[#This Row],[total_customers]]</f>
        <v>0.21236743640268338</v>
      </c>
      <c r="J861" s="2">
        <f>F860+Table1[[#This Row],[new_customers]]-Table1[[#This Row],[total_customers]]</f>
        <v>11</v>
      </c>
      <c r="K861" s="2">
        <f>Table1[[#This Row],[lost_customers]]/F860</f>
        <v>1.2188635759241203E-4</v>
      </c>
      <c r="L861" s="2">
        <f>1/Table1[[#This Row],[churn_rate]]</f>
        <v>8204.363636363636</v>
      </c>
      <c r="M861" s="2">
        <f>Table1[[#This Row],[ARPU]]*Table1[[#This Row],[average_lifespan]]</f>
        <v>1742.3396727699426</v>
      </c>
      <c r="N861" s="2">
        <f>Table1[[#This Row],[marketing_spend]]+Table1[[#This Row],[operating_expenses]]-Table1[[#This Row],[revenue]]</f>
        <v>-47</v>
      </c>
      <c r="O861" s="2" t="str">
        <f>IF(Table1[[#This Row],[burn_rate]]&gt;0,100000/Table1[[#This Row],[burn_rate]],"0")</f>
        <v>0</v>
      </c>
      <c r="P861" s="2">
        <f>Table1[[#This Row],[LTV]]/Table1[[#This Row],[CAC]]</f>
        <v>51.432424911346445</v>
      </c>
    </row>
    <row r="862" spans="1:16" x14ac:dyDescent="0.3">
      <c r="A862" s="1">
        <v>62702</v>
      </c>
      <c r="B862" s="2">
        <v>29096</v>
      </c>
      <c r="C862" s="2">
        <v>5179</v>
      </c>
      <c r="D862" s="2">
        <v>15156</v>
      </c>
      <c r="E862" s="2">
        <v>119</v>
      </c>
      <c r="F862" s="2">
        <v>90443</v>
      </c>
      <c r="G862" s="3">
        <v>62702</v>
      </c>
      <c r="H862" s="2">
        <f>Table1[[#This Row],[marketing_spend]]/Table1[[#This Row],[new_customers]]</f>
        <v>43.521008403361343</v>
      </c>
      <c r="I862" s="2">
        <f>Table1[[#This Row],[revenue]]/Table1[[#This Row],[total_customers]]</f>
        <v>0.3217053835012107</v>
      </c>
      <c r="J862" s="2">
        <f>F861+Table1[[#This Row],[new_customers]]-Table1[[#This Row],[total_customers]]</f>
        <v>10</v>
      </c>
      <c r="K862" s="2">
        <f>Table1[[#This Row],[lost_customers]]/F861</f>
        <v>1.1070029003475989E-4</v>
      </c>
      <c r="L862" s="2">
        <f>1/Table1[[#This Row],[churn_rate]]</f>
        <v>9033.4</v>
      </c>
      <c r="M862" s="2">
        <f>Table1[[#This Row],[ARPU]]*Table1[[#This Row],[average_lifespan]]</f>
        <v>2906.0934113198364</v>
      </c>
      <c r="N862" s="2">
        <f>Table1[[#This Row],[marketing_spend]]+Table1[[#This Row],[operating_expenses]]-Table1[[#This Row],[revenue]]</f>
        <v>-8761</v>
      </c>
      <c r="O862" s="2" t="str">
        <f>IF(Table1[[#This Row],[burn_rate]]&gt;0,100000/Table1[[#This Row],[burn_rate]],"0")</f>
        <v>0</v>
      </c>
      <c r="P862" s="2">
        <f>Table1[[#This Row],[LTV]]/Table1[[#This Row],[CAC]]</f>
        <v>66.774496224572417</v>
      </c>
    </row>
    <row r="863" spans="1:16" x14ac:dyDescent="0.3">
      <c r="A863" s="1">
        <v>62732</v>
      </c>
      <c r="B863" s="2">
        <v>12192</v>
      </c>
      <c r="C863" s="2">
        <v>5654</v>
      </c>
      <c r="D863" s="2">
        <v>10044</v>
      </c>
      <c r="E863" s="2">
        <v>149</v>
      </c>
      <c r="F863" s="2">
        <v>90565</v>
      </c>
      <c r="G863" s="3">
        <v>62732</v>
      </c>
      <c r="H863" s="2">
        <f>Table1[[#This Row],[marketing_spend]]/Table1[[#This Row],[new_customers]]</f>
        <v>37.946308724832214</v>
      </c>
      <c r="I863" s="2">
        <f>Table1[[#This Row],[revenue]]/Table1[[#This Row],[total_customers]]</f>
        <v>0.13462154253850825</v>
      </c>
      <c r="J863" s="2">
        <f>F862+Table1[[#This Row],[new_customers]]-Table1[[#This Row],[total_customers]]</f>
        <v>27</v>
      </c>
      <c r="K863" s="2">
        <f>Table1[[#This Row],[lost_customers]]/F862</f>
        <v>2.9853056621297394E-4</v>
      </c>
      <c r="L863" s="2">
        <f>1/Table1[[#This Row],[churn_rate]]</f>
        <v>3349.7407407407404</v>
      </c>
      <c r="M863" s="2">
        <f>Table1[[#This Row],[ARPU]]*Table1[[#This Row],[average_lifespan]]</f>
        <v>450.94726562260371</v>
      </c>
      <c r="N863" s="2">
        <f>Table1[[#This Row],[marketing_spend]]+Table1[[#This Row],[operating_expenses]]-Table1[[#This Row],[revenue]]</f>
        <v>3506</v>
      </c>
      <c r="O863" s="2">
        <f>IF(Table1[[#This Row],[burn_rate]]&gt;0,100000/Table1[[#This Row],[burn_rate]],"0")</f>
        <v>28.522532800912721</v>
      </c>
      <c r="P863" s="2">
        <f>Table1[[#This Row],[LTV]]/Table1[[#This Row],[CAC]]</f>
        <v>11.883824297447463</v>
      </c>
    </row>
    <row r="864" spans="1:16" x14ac:dyDescent="0.3">
      <c r="A864" s="1">
        <v>62763</v>
      </c>
      <c r="B864" s="2">
        <v>11248</v>
      </c>
      <c r="C864" s="2">
        <v>4359</v>
      </c>
      <c r="D864" s="2">
        <v>15368</v>
      </c>
      <c r="E864" s="2">
        <v>108</v>
      </c>
      <c r="F864" s="2">
        <v>90662</v>
      </c>
      <c r="G864" s="3">
        <v>62763</v>
      </c>
      <c r="H864" s="2">
        <f>Table1[[#This Row],[marketing_spend]]/Table1[[#This Row],[new_customers]]</f>
        <v>40.361111111111114</v>
      </c>
      <c r="I864" s="2">
        <f>Table1[[#This Row],[revenue]]/Table1[[#This Row],[total_customers]]</f>
        <v>0.12406520923871081</v>
      </c>
      <c r="J864" s="2">
        <f>F863+Table1[[#This Row],[new_customers]]-Table1[[#This Row],[total_customers]]</f>
        <v>11</v>
      </c>
      <c r="K864" s="2">
        <f>Table1[[#This Row],[lost_customers]]/F863</f>
        <v>1.2145972505934964E-4</v>
      </c>
      <c r="L864" s="2">
        <f>1/Table1[[#This Row],[churn_rate]]</f>
        <v>8233.181818181818</v>
      </c>
      <c r="M864" s="2">
        <f>Table1[[#This Row],[ARPU]]*Table1[[#This Row],[average_lifespan]]</f>
        <v>1021.4514249730768</v>
      </c>
      <c r="N864" s="2">
        <f>Table1[[#This Row],[marketing_spend]]+Table1[[#This Row],[operating_expenses]]-Table1[[#This Row],[revenue]]</f>
        <v>8479</v>
      </c>
      <c r="O864" s="2">
        <f>IF(Table1[[#This Row],[burn_rate]]&gt;0,100000/Table1[[#This Row],[burn_rate]],"0")</f>
        <v>11.793843613633683</v>
      </c>
      <c r="P864" s="2">
        <f>Table1[[#This Row],[LTV]]/Table1[[#This Row],[CAC]]</f>
        <v>25.307812318672237</v>
      </c>
    </row>
    <row r="865" spans="1:16" x14ac:dyDescent="0.3">
      <c r="A865" s="1">
        <v>62793</v>
      </c>
      <c r="B865" s="2">
        <v>21246</v>
      </c>
      <c r="C865" s="2">
        <v>2444</v>
      </c>
      <c r="D865" s="2">
        <v>11516</v>
      </c>
      <c r="E865" s="2">
        <v>51</v>
      </c>
      <c r="F865" s="2">
        <v>90691</v>
      </c>
      <c r="G865" s="3">
        <v>62793</v>
      </c>
      <c r="H865" s="2">
        <f>Table1[[#This Row],[marketing_spend]]/Table1[[#This Row],[new_customers]]</f>
        <v>47.921568627450981</v>
      </c>
      <c r="I865" s="2">
        <f>Table1[[#This Row],[revenue]]/Table1[[#This Row],[total_customers]]</f>
        <v>0.23426800895347941</v>
      </c>
      <c r="J865" s="2">
        <f>F864+Table1[[#This Row],[new_customers]]-Table1[[#This Row],[total_customers]]</f>
        <v>22</v>
      </c>
      <c r="K865" s="2">
        <f>Table1[[#This Row],[lost_customers]]/F864</f>
        <v>2.4265954865323951E-4</v>
      </c>
      <c r="L865" s="2">
        <f>1/Table1[[#This Row],[churn_rate]]</f>
        <v>4121</v>
      </c>
      <c r="M865" s="2">
        <f>Table1[[#This Row],[ARPU]]*Table1[[#This Row],[average_lifespan]]</f>
        <v>965.41846489728869</v>
      </c>
      <c r="N865" s="2">
        <f>Table1[[#This Row],[marketing_spend]]+Table1[[#This Row],[operating_expenses]]-Table1[[#This Row],[revenue]]</f>
        <v>-7286</v>
      </c>
      <c r="O865" s="2" t="str">
        <f>IF(Table1[[#This Row],[burn_rate]]&gt;0,100000/Table1[[#This Row],[burn_rate]],"0")</f>
        <v>0</v>
      </c>
      <c r="P865" s="2">
        <f>Table1[[#This Row],[LTV]]/Table1[[#This Row],[CAC]]</f>
        <v>20.145802663568627</v>
      </c>
    </row>
    <row r="866" spans="1:16" x14ac:dyDescent="0.3">
      <c r="A866" s="1">
        <v>62824</v>
      </c>
      <c r="B866" s="2">
        <v>22790</v>
      </c>
      <c r="C866" s="2">
        <v>2035</v>
      </c>
      <c r="D866" s="2">
        <v>17250</v>
      </c>
      <c r="E866" s="2">
        <v>114</v>
      </c>
      <c r="F866" s="2">
        <v>90778</v>
      </c>
      <c r="G866" s="3">
        <v>62824</v>
      </c>
      <c r="H866" s="2">
        <f>Table1[[#This Row],[marketing_spend]]/Table1[[#This Row],[new_customers]]</f>
        <v>17.850877192982455</v>
      </c>
      <c r="I866" s="2">
        <f>Table1[[#This Row],[revenue]]/Table1[[#This Row],[total_customers]]</f>
        <v>0.25105201700852631</v>
      </c>
      <c r="J866" s="2">
        <f>F865+Table1[[#This Row],[new_customers]]-Table1[[#This Row],[total_customers]]</f>
        <v>27</v>
      </c>
      <c r="K866" s="2">
        <f>Table1[[#This Row],[lost_customers]]/F865</f>
        <v>2.9771421640515598E-4</v>
      </c>
      <c r="L866" s="2">
        <f>1/Table1[[#This Row],[churn_rate]]</f>
        <v>3358.9259259259256</v>
      </c>
      <c r="M866" s="2">
        <f>Table1[[#This Row],[ARPU]]*Table1[[#This Row],[average_lifespan]]</f>
        <v>843.26512868593545</v>
      </c>
      <c r="N866" s="2">
        <f>Table1[[#This Row],[marketing_spend]]+Table1[[#This Row],[operating_expenses]]-Table1[[#This Row],[revenue]]</f>
        <v>-3505</v>
      </c>
      <c r="O866" s="2" t="str">
        <f>IF(Table1[[#This Row],[burn_rate]]&gt;0,100000/Table1[[#This Row],[burn_rate]],"0")</f>
        <v>0</v>
      </c>
      <c r="P866" s="2">
        <f>Table1[[#This Row],[LTV]]/Table1[[#This Row],[CAC]]</f>
        <v>47.239422442357075</v>
      </c>
    </row>
    <row r="867" spans="1:16" x14ac:dyDescent="0.3">
      <c r="A867" s="1">
        <v>62855</v>
      </c>
      <c r="B867" s="2">
        <v>28381</v>
      </c>
      <c r="C867" s="2">
        <v>3475</v>
      </c>
      <c r="D867" s="2">
        <v>17168</v>
      </c>
      <c r="E867" s="2">
        <v>132</v>
      </c>
      <c r="F867" s="2">
        <v>90900</v>
      </c>
      <c r="G867" s="3">
        <v>62855</v>
      </c>
      <c r="H867" s="2">
        <f>Table1[[#This Row],[marketing_spend]]/Table1[[#This Row],[new_customers]]</f>
        <v>26.325757575757574</v>
      </c>
      <c r="I867" s="2">
        <f>Table1[[#This Row],[revenue]]/Table1[[#This Row],[total_customers]]</f>
        <v>0.31222222222222223</v>
      </c>
      <c r="J867" s="2">
        <f>F866+Table1[[#This Row],[new_customers]]-Table1[[#This Row],[total_customers]]</f>
        <v>10</v>
      </c>
      <c r="K867" s="2">
        <f>Table1[[#This Row],[lost_customers]]/F866</f>
        <v>1.1015884906034502E-4</v>
      </c>
      <c r="L867" s="2">
        <f>1/Table1[[#This Row],[churn_rate]]</f>
        <v>9077.7999999999993</v>
      </c>
      <c r="M867" s="2">
        <f>Table1[[#This Row],[ARPU]]*Table1[[#This Row],[average_lifespan]]</f>
        <v>2834.2908888888887</v>
      </c>
      <c r="N867" s="2">
        <f>Table1[[#This Row],[marketing_spend]]+Table1[[#This Row],[operating_expenses]]-Table1[[#This Row],[revenue]]</f>
        <v>-7738</v>
      </c>
      <c r="O867" s="2" t="str">
        <f>IF(Table1[[#This Row],[burn_rate]]&gt;0,100000/Table1[[#This Row],[burn_rate]],"0")</f>
        <v>0</v>
      </c>
      <c r="P867" s="2">
        <f>Table1[[#This Row],[LTV]]/Table1[[#This Row],[CAC]]</f>
        <v>107.66227261390887</v>
      </c>
    </row>
    <row r="868" spans="1:16" x14ac:dyDescent="0.3">
      <c r="A868" s="1">
        <v>62884</v>
      </c>
      <c r="B868" s="2">
        <v>13687</v>
      </c>
      <c r="C868" s="2">
        <v>5957</v>
      </c>
      <c r="D868" s="2">
        <v>12577</v>
      </c>
      <c r="E868" s="2">
        <v>59</v>
      </c>
      <c r="F868" s="2">
        <v>90943</v>
      </c>
      <c r="G868" s="3">
        <v>62884</v>
      </c>
      <c r="H868" s="2">
        <f>Table1[[#This Row],[marketing_spend]]/Table1[[#This Row],[new_customers]]</f>
        <v>100.96610169491525</v>
      </c>
      <c r="I868" s="2">
        <f>Table1[[#This Row],[revenue]]/Table1[[#This Row],[total_customers]]</f>
        <v>0.1505008631780346</v>
      </c>
      <c r="J868" s="2">
        <f>F867+Table1[[#This Row],[new_customers]]-Table1[[#This Row],[total_customers]]</f>
        <v>16</v>
      </c>
      <c r="K868" s="2">
        <f>Table1[[#This Row],[lost_customers]]/F867</f>
        <v>1.7601760176017602E-4</v>
      </c>
      <c r="L868" s="2">
        <f>1/Table1[[#This Row],[churn_rate]]</f>
        <v>5681.25</v>
      </c>
      <c r="M868" s="2">
        <f>Table1[[#This Row],[ARPU]]*Table1[[#This Row],[average_lifespan]]</f>
        <v>855.03302893020907</v>
      </c>
      <c r="N868" s="2">
        <f>Table1[[#This Row],[marketing_spend]]+Table1[[#This Row],[operating_expenses]]-Table1[[#This Row],[revenue]]</f>
        <v>4847</v>
      </c>
      <c r="O868" s="2">
        <f>IF(Table1[[#This Row],[burn_rate]]&gt;0,100000/Table1[[#This Row],[burn_rate]],"0")</f>
        <v>20.631318341242004</v>
      </c>
      <c r="P868" s="2">
        <f>Table1[[#This Row],[LTV]]/Table1[[#This Row],[CAC]]</f>
        <v>8.4685158144841921</v>
      </c>
    </row>
    <row r="869" spans="1:16" x14ac:dyDescent="0.3">
      <c r="A869" s="1">
        <v>62915</v>
      </c>
      <c r="B869" s="2">
        <v>14018</v>
      </c>
      <c r="C869" s="2">
        <v>3798</v>
      </c>
      <c r="D869" s="2">
        <v>8727</v>
      </c>
      <c r="E869" s="2">
        <v>102</v>
      </c>
      <c r="F869" s="2">
        <v>91025</v>
      </c>
      <c r="G869" s="3">
        <v>62915</v>
      </c>
      <c r="H869" s="2">
        <f>Table1[[#This Row],[marketing_spend]]/Table1[[#This Row],[new_customers]]</f>
        <v>37.235294117647058</v>
      </c>
      <c r="I869" s="2">
        <f>Table1[[#This Row],[revenue]]/Table1[[#This Row],[total_customers]]</f>
        <v>0.15400164789892887</v>
      </c>
      <c r="J869" s="2">
        <f>F868+Table1[[#This Row],[new_customers]]-Table1[[#This Row],[total_customers]]</f>
        <v>20</v>
      </c>
      <c r="K869" s="2">
        <f>Table1[[#This Row],[lost_customers]]/F868</f>
        <v>2.1991797059696733E-4</v>
      </c>
      <c r="L869" s="2">
        <f>1/Table1[[#This Row],[churn_rate]]</f>
        <v>4547.1499999999996</v>
      </c>
      <c r="M869" s="2">
        <f>Table1[[#This Row],[ARPU]]*Table1[[#This Row],[average_lifespan]]</f>
        <v>700.2685932436143</v>
      </c>
      <c r="N869" s="2">
        <f>Table1[[#This Row],[marketing_spend]]+Table1[[#This Row],[operating_expenses]]-Table1[[#This Row],[revenue]]</f>
        <v>-1493</v>
      </c>
      <c r="O869" s="2" t="str">
        <f>IF(Table1[[#This Row],[burn_rate]]&gt;0,100000/Table1[[#This Row],[burn_rate]],"0")</f>
        <v>0</v>
      </c>
      <c r="P869" s="2">
        <f>Table1[[#This Row],[LTV]]/Table1[[#This Row],[CAC]]</f>
        <v>18.806581493114443</v>
      </c>
    </row>
    <row r="870" spans="1:16" x14ac:dyDescent="0.3">
      <c r="A870" s="1">
        <v>62945</v>
      </c>
      <c r="B870" s="2">
        <v>21302</v>
      </c>
      <c r="C870" s="2">
        <v>3845</v>
      </c>
      <c r="D870" s="2">
        <v>18719</v>
      </c>
      <c r="E870" s="2">
        <v>128</v>
      </c>
      <c r="F870" s="2">
        <v>91143</v>
      </c>
      <c r="G870" s="3">
        <v>62945</v>
      </c>
      <c r="H870" s="2">
        <f>Table1[[#This Row],[marketing_spend]]/Table1[[#This Row],[new_customers]]</f>
        <v>30.0390625</v>
      </c>
      <c r="I870" s="2">
        <f>Table1[[#This Row],[revenue]]/Table1[[#This Row],[total_customers]]</f>
        <v>0.23372063680150973</v>
      </c>
      <c r="J870" s="2">
        <f>F869+Table1[[#This Row],[new_customers]]-Table1[[#This Row],[total_customers]]</f>
        <v>10</v>
      </c>
      <c r="K870" s="2">
        <f>Table1[[#This Row],[lost_customers]]/F869</f>
        <v>1.0985992859104642E-4</v>
      </c>
      <c r="L870" s="2">
        <f>1/Table1[[#This Row],[churn_rate]]</f>
        <v>9102.5</v>
      </c>
      <c r="M870" s="2">
        <f>Table1[[#This Row],[ARPU]]*Table1[[#This Row],[average_lifespan]]</f>
        <v>2127.4420964857422</v>
      </c>
      <c r="N870" s="2">
        <f>Table1[[#This Row],[marketing_spend]]+Table1[[#This Row],[operating_expenses]]-Table1[[#This Row],[revenue]]</f>
        <v>1262</v>
      </c>
      <c r="O870" s="2">
        <f>IF(Table1[[#This Row],[burn_rate]]&gt;0,100000/Table1[[#This Row],[burn_rate]],"0")</f>
        <v>79.239302694136285</v>
      </c>
      <c r="P870" s="2">
        <f>Table1[[#This Row],[LTV]]/Table1[[#This Row],[CAC]]</f>
        <v>70.822519726963591</v>
      </c>
    </row>
    <row r="871" spans="1:16" x14ac:dyDescent="0.3">
      <c r="A871" s="1">
        <v>62976</v>
      </c>
      <c r="B871" s="2">
        <v>11970</v>
      </c>
      <c r="C871" s="2">
        <v>3408</v>
      </c>
      <c r="D871" s="2">
        <v>19328</v>
      </c>
      <c r="E871" s="2">
        <v>108</v>
      </c>
      <c r="F871" s="2">
        <v>91221</v>
      </c>
      <c r="G871" s="3">
        <v>62976</v>
      </c>
      <c r="H871" s="2">
        <f>Table1[[#This Row],[marketing_spend]]/Table1[[#This Row],[new_customers]]</f>
        <v>31.555555555555557</v>
      </c>
      <c r="I871" s="2">
        <f>Table1[[#This Row],[revenue]]/Table1[[#This Row],[total_customers]]</f>
        <v>0.13121978491794653</v>
      </c>
      <c r="J871" s="2">
        <f>F870+Table1[[#This Row],[new_customers]]-Table1[[#This Row],[total_customers]]</f>
        <v>30</v>
      </c>
      <c r="K871" s="2">
        <f>Table1[[#This Row],[lost_customers]]/F870</f>
        <v>3.2915308910174123E-4</v>
      </c>
      <c r="L871" s="2">
        <f>1/Table1[[#This Row],[churn_rate]]</f>
        <v>3038.1</v>
      </c>
      <c r="M871" s="2">
        <f>Table1[[#This Row],[ARPU]]*Table1[[#This Row],[average_lifespan]]</f>
        <v>398.65882855921336</v>
      </c>
      <c r="N871" s="2">
        <f>Table1[[#This Row],[marketing_spend]]+Table1[[#This Row],[operating_expenses]]-Table1[[#This Row],[revenue]]</f>
        <v>10766</v>
      </c>
      <c r="O871" s="2">
        <f>IF(Table1[[#This Row],[burn_rate]]&gt;0,100000/Table1[[#This Row],[burn_rate]],"0")</f>
        <v>9.2885008359650758</v>
      </c>
      <c r="P871" s="2">
        <f>Table1[[#This Row],[LTV]]/Table1[[#This Row],[CAC]]</f>
        <v>12.633554426172253</v>
      </c>
    </row>
    <row r="872" spans="1:16" x14ac:dyDescent="0.3">
      <c r="A872" s="1">
        <v>63006</v>
      </c>
      <c r="B872" s="2">
        <v>18389</v>
      </c>
      <c r="C872" s="2">
        <v>3708</v>
      </c>
      <c r="D872" s="2">
        <v>15468</v>
      </c>
      <c r="E872" s="2">
        <v>199</v>
      </c>
      <c r="F872" s="2">
        <v>91407</v>
      </c>
      <c r="G872" s="3">
        <v>63006</v>
      </c>
      <c r="H872" s="2">
        <f>Table1[[#This Row],[marketing_spend]]/Table1[[#This Row],[new_customers]]</f>
        <v>18.633165829145728</v>
      </c>
      <c r="I872" s="2">
        <f>Table1[[#This Row],[revenue]]/Table1[[#This Row],[total_customers]]</f>
        <v>0.20117715273447329</v>
      </c>
      <c r="J872" s="2">
        <f>F871+Table1[[#This Row],[new_customers]]-Table1[[#This Row],[total_customers]]</f>
        <v>13</v>
      </c>
      <c r="K872" s="2">
        <f>Table1[[#This Row],[lost_customers]]/F871</f>
        <v>1.4251104460595695E-4</v>
      </c>
      <c r="L872" s="2">
        <f>1/Table1[[#This Row],[churn_rate]]</f>
        <v>7017</v>
      </c>
      <c r="M872" s="2">
        <f>Table1[[#This Row],[ARPU]]*Table1[[#This Row],[average_lifespan]]</f>
        <v>1411.660080737799</v>
      </c>
      <c r="N872" s="2">
        <f>Table1[[#This Row],[marketing_spend]]+Table1[[#This Row],[operating_expenses]]-Table1[[#This Row],[revenue]]</f>
        <v>787</v>
      </c>
      <c r="O872" s="2">
        <f>IF(Table1[[#This Row],[burn_rate]]&gt;0,100000/Table1[[#This Row],[burn_rate]],"0")</f>
        <v>127.06480304955528</v>
      </c>
      <c r="P872" s="2">
        <f>Table1[[#This Row],[LTV]]/Table1[[#This Row],[CAC]]</f>
        <v>75.760613826003777</v>
      </c>
    </row>
    <row r="873" spans="1:16" x14ac:dyDescent="0.3">
      <c r="A873" s="1">
        <v>63037</v>
      </c>
      <c r="B873" s="2">
        <v>27586</v>
      </c>
      <c r="C873" s="2">
        <v>4938</v>
      </c>
      <c r="D873" s="2">
        <v>8342</v>
      </c>
      <c r="E873" s="2">
        <v>97</v>
      </c>
      <c r="F873" s="2">
        <v>91480</v>
      </c>
      <c r="G873" s="3">
        <v>63037</v>
      </c>
      <c r="H873" s="2">
        <f>Table1[[#This Row],[marketing_spend]]/Table1[[#This Row],[new_customers]]</f>
        <v>50.907216494845358</v>
      </c>
      <c r="I873" s="2">
        <f>Table1[[#This Row],[revenue]]/Table1[[#This Row],[total_customers]]</f>
        <v>0.30155225185832968</v>
      </c>
      <c r="J873" s="2">
        <f>F872+Table1[[#This Row],[new_customers]]-Table1[[#This Row],[total_customers]]</f>
        <v>24</v>
      </c>
      <c r="K873" s="2">
        <f>Table1[[#This Row],[lost_customers]]/F872</f>
        <v>2.6256194820965573E-4</v>
      </c>
      <c r="L873" s="2">
        <f>1/Table1[[#This Row],[churn_rate]]</f>
        <v>3808.625</v>
      </c>
      <c r="M873" s="2">
        <f>Table1[[#This Row],[ARPU]]*Table1[[#This Row],[average_lifespan]]</f>
        <v>1148.4994452339308</v>
      </c>
      <c r="N873" s="2">
        <f>Table1[[#This Row],[marketing_spend]]+Table1[[#This Row],[operating_expenses]]-Table1[[#This Row],[revenue]]</f>
        <v>-14306</v>
      </c>
      <c r="O873" s="2" t="str">
        <f>IF(Table1[[#This Row],[burn_rate]]&gt;0,100000/Table1[[#This Row],[burn_rate]],"0")</f>
        <v>0</v>
      </c>
      <c r="P873" s="2">
        <f>Table1[[#This Row],[LTV]]/Table1[[#This Row],[CAC]]</f>
        <v>22.560641188272843</v>
      </c>
    </row>
    <row r="874" spans="1:16" x14ac:dyDescent="0.3">
      <c r="A874" s="1">
        <v>63068</v>
      </c>
      <c r="B874" s="2">
        <v>25374</v>
      </c>
      <c r="C874" s="2">
        <v>3300</v>
      </c>
      <c r="D874" s="2">
        <v>9447</v>
      </c>
      <c r="E874" s="2">
        <v>198</v>
      </c>
      <c r="F874" s="2">
        <v>91662</v>
      </c>
      <c r="G874" s="3">
        <v>63068</v>
      </c>
      <c r="H874" s="2">
        <f>Table1[[#This Row],[marketing_spend]]/Table1[[#This Row],[new_customers]]</f>
        <v>16.666666666666668</v>
      </c>
      <c r="I874" s="2">
        <f>Table1[[#This Row],[revenue]]/Table1[[#This Row],[total_customers]]</f>
        <v>0.27682136545133207</v>
      </c>
      <c r="J874" s="2">
        <f>F873+Table1[[#This Row],[new_customers]]-Table1[[#This Row],[total_customers]]</f>
        <v>16</v>
      </c>
      <c r="K874" s="2">
        <f>Table1[[#This Row],[lost_customers]]/F873</f>
        <v>1.7490161783996502E-4</v>
      </c>
      <c r="L874" s="2">
        <f>1/Table1[[#This Row],[churn_rate]]</f>
        <v>5717.5</v>
      </c>
      <c r="M874" s="2">
        <f>Table1[[#This Row],[ARPU]]*Table1[[#This Row],[average_lifespan]]</f>
        <v>1582.7261569679911</v>
      </c>
      <c r="N874" s="2">
        <f>Table1[[#This Row],[marketing_spend]]+Table1[[#This Row],[operating_expenses]]-Table1[[#This Row],[revenue]]</f>
        <v>-12627</v>
      </c>
      <c r="O874" s="2" t="str">
        <f>IF(Table1[[#This Row],[burn_rate]]&gt;0,100000/Table1[[#This Row],[burn_rate]],"0")</f>
        <v>0</v>
      </c>
      <c r="P874" s="2">
        <f>Table1[[#This Row],[LTV]]/Table1[[#This Row],[CAC]]</f>
        <v>94.963569418079459</v>
      </c>
    </row>
    <row r="875" spans="1:16" x14ac:dyDescent="0.3">
      <c r="A875" s="1">
        <v>63098</v>
      </c>
      <c r="B875" s="2">
        <v>15788</v>
      </c>
      <c r="C875" s="2">
        <v>3243</v>
      </c>
      <c r="D875" s="2">
        <v>18571</v>
      </c>
      <c r="E875" s="2">
        <v>172</v>
      </c>
      <c r="F875" s="2">
        <v>91821</v>
      </c>
      <c r="G875" s="3">
        <v>63098</v>
      </c>
      <c r="H875" s="2">
        <f>Table1[[#This Row],[marketing_spend]]/Table1[[#This Row],[new_customers]]</f>
        <v>18.854651162790699</v>
      </c>
      <c r="I875" s="2">
        <f>Table1[[#This Row],[revenue]]/Table1[[#This Row],[total_customers]]</f>
        <v>0.17194323738578321</v>
      </c>
      <c r="J875" s="2">
        <f>F874+Table1[[#This Row],[new_customers]]-Table1[[#This Row],[total_customers]]</f>
        <v>13</v>
      </c>
      <c r="K875" s="2">
        <f>Table1[[#This Row],[lost_customers]]/F874</f>
        <v>1.418254020204665E-4</v>
      </c>
      <c r="L875" s="2">
        <f>1/Table1[[#This Row],[churn_rate]]</f>
        <v>7050.9230769230771</v>
      </c>
      <c r="M875" s="2">
        <f>Table1[[#This Row],[ARPU]]*Table1[[#This Row],[average_lifespan]]</f>
        <v>1212.3585404042817</v>
      </c>
      <c r="N875" s="2">
        <f>Table1[[#This Row],[marketing_spend]]+Table1[[#This Row],[operating_expenses]]-Table1[[#This Row],[revenue]]</f>
        <v>6026</v>
      </c>
      <c r="O875" s="2">
        <f>IF(Table1[[#This Row],[burn_rate]]&gt;0,100000/Table1[[#This Row],[burn_rate]],"0")</f>
        <v>16.594756057085959</v>
      </c>
      <c r="P875" s="2">
        <f>Table1[[#This Row],[LTV]]/Table1[[#This Row],[CAC]]</f>
        <v>64.300237110557035</v>
      </c>
    </row>
    <row r="876" spans="1:16" x14ac:dyDescent="0.3">
      <c r="A876" s="1">
        <v>63129</v>
      </c>
      <c r="B876" s="2">
        <v>15408</v>
      </c>
      <c r="C876" s="2">
        <v>5976</v>
      </c>
      <c r="D876" s="2">
        <v>14581</v>
      </c>
      <c r="E876" s="2">
        <v>71</v>
      </c>
      <c r="F876" s="2">
        <v>91880</v>
      </c>
      <c r="G876" s="3">
        <v>63129</v>
      </c>
      <c r="H876" s="2">
        <f>Table1[[#This Row],[marketing_spend]]/Table1[[#This Row],[new_customers]]</f>
        <v>84.16901408450704</v>
      </c>
      <c r="I876" s="2">
        <f>Table1[[#This Row],[revenue]]/Table1[[#This Row],[total_customers]]</f>
        <v>0.16769699608184588</v>
      </c>
      <c r="J876" s="2">
        <f>F875+Table1[[#This Row],[new_customers]]-Table1[[#This Row],[total_customers]]</f>
        <v>12</v>
      </c>
      <c r="K876" s="2">
        <f>Table1[[#This Row],[lost_customers]]/F875</f>
        <v>1.3068905805861404E-4</v>
      </c>
      <c r="L876" s="2">
        <f>1/Table1[[#This Row],[churn_rate]]</f>
        <v>7651.75</v>
      </c>
      <c r="M876" s="2">
        <f>Table1[[#This Row],[ARPU]]*Table1[[#This Row],[average_lifespan]]</f>
        <v>1283.1754897692642</v>
      </c>
      <c r="N876" s="2">
        <f>Table1[[#This Row],[marketing_spend]]+Table1[[#This Row],[operating_expenses]]-Table1[[#This Row],[revenue]]</f>
        <v>5149</v>
      </c>
      <c r="O876" s="2">
        <f>IF(Table1[[#This Row],[burn_rate]]&gt;0,100000/Table1[[#This Row],[burn_rate]],"0")</f>
        <v>19.421246844047388</v>
      </c>
      <c r="P876" s="2">
        <f>Table1[[#This Row],[LTV]]/Table1[[#This Row],[CAC]]</f>
        <v>15.245224192372451</v>
      </c>
    </row>
    <row r="877" spans="1:16" x14ac:dyDescent="0.3">
      <c r="A877" s="1">
        <v>63159</v>
      </c>
      <c r="B877" s="2">
        <v>19446</v>
      </c>
      <c r="C877" s="2">
        <v>5097</v>
      </c>
      <c r="D877" s="2">
        <v>19851</v>
      </c>
      <c r="E877" s="2">
        <v>149</v>
      </c>
      <c r="F877" s="2">
        <v>92019</v>
      </c>
      <c r="G877" s="3">
        <v>63159</v>
      </c>
      <c r="H877" s="2">
        <f>Table1[[#This Row],[marketing_spend]]/Table1[[#This Row],[new_customers]]</f>
        <v>34.208053691275168</v>
      </c>
      <c r="I877" s="2">
        <f>Table1[[#This Row],[revenue]]/Table1[[#This Row],[total_customers]]</f>
        <v>0.21132592182049359</v>
      </c>
      <c r="J877" s="2">
        <f>F876+Table1[[#This Row],[new_customers]]-Table1[[#This Row],[total_customers]]</f>
        <v>10</v>
      </c>
      <c r="K877" s="2">
        <f>Table1[[#This Row],[lost_customers]]/F876</f>
        <v>1.0883761427949499E-4</v>
      </c>
      <c r="L877" s="2">
        <f>1/Table1[[#This Row],[churn_rate]]</f>
        <v>9188</v>
      </c>
      <c r="M877" s="2">
        <f>Table1[[#This Row],[ARPU]]*Table1[[#This Row],[average_lifespan]]</f>
        <v>1941.6625696866952</v>
      </c>
      <c r="N877" s="2">
        <f>Table1[[#This Row],[marketing_spend]]+Table1[[#This Row],[operating_expenses]]-Table1[[#This Row],[revenue]]</f>
        <v>5502</v>
      </c>
      <c r="O877" s="2">
        <f>IF(Table1[[#This Row],[burn_rate]]&gt;0,100000/Table1[[#This Row],[burn_rate]],"0")</f>
        <v>18.175209014903672</v>
      </c>
      <c r="P877" s="2">
        <f>Table1[[#This Row],[LTV]]/Table1[[#This Row],[CAC]]</f>
        <v>56.760392953368175</v>
      </c>
    </row>
    <row r="878" spans="1:16" x14ac:dyDescent="0.3">
      <c r="A878" s="1">
        <v>63190</v>
      </c>
      <c r="B878" s="2">
        <v>10922</v>
      </c>
      <c r="C878" s="2">
        <v>6616</v>
      </c>
      <c r="D878" s="2">
        <v>14317</v>
      </c>
      <c r="E878" s="2">
        <v>147</v>
      </c>
      <c r="F878" s="2">
        <v>92147</v>
      </c>
      <c r="G878" s="3">
        <v>63190</v>
      </c>
      <c r="H878" s="2">
        <f>Table1[[#This Row],[marketing_spend]]/Table1[[#This Row],[new_customers]]</f>
        <v>45.006802721088434</v>
      </c>
      <c r="I878" s="2">
        <f>Table1[[#This Row],[revenue]]/Table1[[#This Row],[total_customers]]</f>
        <v>0.11852800416725449</v>
      </c>
      <c r="J878" s="2">
        <f>F877+Table1[[#This Row],[new_customers]]-Table1[[#This Row],[total_customers]]</f>
        <v>19</v>
      </c>
      <c r="K878" s="2">
        <f>Table1[[#This Row],[lost_customers]]/F877</f>
        <v>2.0647909670828851E-4</v>
      </c>
      <c r="L878" s="2">
        <f>1/Table1[[#This Row],[churn_rate]]</f>
        <v>4843.105263157895</v>
      </c>
      <c r="M878" s="2">
        <f>Table1[[#This Row],[ARPU]]*Table1[[#This Row],[average_lifespan]]</f>
        <v>574.04360081403115</v>
      </c>
      <c r="N878" s="2">
        <f>Table1[[#This Row],[marketing_spend]]+Table1[[#This Row],[operating_expenses]]-Table1[[#This Row],[revenue]]</f>
        <v>10011</v>
      </c>
      <c r="O878" s="2">
        <f>IF(Table1[[#This Row],[burn_rate]]&gt;0,100000/Table1[[#This Row],[burn_rate]],"0")</f>
        <v>9.9890120867046246</v>
      </c>
      <c r="P878" s="2">
        <f>Table1[[#This Row],[LTV]]/Table1[[#This Row],[CAC]]</f>
        <v>12.754596330057828</v>
      </c>
    </row>
    <row r="879" spans="1:16" x14ac:dyDescent="0.3">
      <c r="A879" s="1">
        <v>63221</v>
      </c>
      <c r="B879" s="2">
        <v>10419</v>
      </c>
      <c r="C879" s="2">
        <v>2009</v>
      </c>
      <c r="D879" s="2">
        <v>8526</v>
      </c>
      <c r="E879" s="2">
        <v>74</v>
      </c>
      <c r="F879" s="2">
        <v>92206</v>
      </c>
      <c r="G879" s="3">
        <v>63221</v>
      </c>
      <c r="H879" s="2">
        <f>Table1[[#This Row],[marketing_spend]]/Table1[[#This Row],[new_customers]]</f>
        <v>27.148648648648649</v>
      </c>
      <c r="I879" s="2">
        <f>Table1[[#This Row],[revenue]]/Table1[[#This Row],[total_customers]]</f>
        <v>0.11299698501182136</v>
      </c>
      <c r="J879" s="2">
        <f>F878+Table1[[#This Row],[new_customers]]-Table1[[#This Row],[total_customers]]</f>
        <v>15</v>
      </c>
      <c r="K879" s="2">
        <f>Table1[[#This Row],[lost_customers]]/F878</f>
        <v>1.6278337873180897E-4</v>
      </c>
      <c r="L879" s="2">
        <f>1/Table1[[#This Row],[churn_rate]]</f>
        <v>6143.1333333333332</v>
      </c>
      <c r="M879" s="2">
        <f>Table1[[#This Row],[ARPU]]*Table1[[#This Row],[average_lifespan]]</f>
        <v>694.15554519228681</v>
      </c>
      <c r="N879" s="2">
        <f>Table1[[#This Row],[marketing_spend]]+Table1[[#This Row],[operating_expenses]]-Table1[[#This Row],[revenue]]</f>
        <v>116</v>
      </c>
      <c r="O879" s="2">
        <f>IF(Table1[[#This Row],[burn_rate]]&gt;0,100000/Table1[[#This Row],[burn_rate]],"0")</f>
        <v>862.06896551724139</v>
      </c>
      <c r="P879" s="2">
        <f>Table1[[#This Row],[LTV]]/Table1[[#This Row],[CAC]]</f>
        <v>25.568696039934906</v>
      </c>
    </row>
    <row r="880" spans="1:16" x14ac:dyDescent="0.3">
      <c r="A880" s="1">
        <v>63249</v>
      </c>
      <c r="B880" s="2">
        <v>28588</v>
      </c>
      <c r="C880" s="2">
        <v>4425</v>
      </c>
      <c r="D880" s="2">
        <v>18088</v>
      </c>
      <c r="E880" s="2">
        <v>77</v>
      </c>
      <c r="F880" s="2">
        <v>92262</v>
      </c>
      <c r="G880" s="3">
        <v>63249</v>
      </c>
      <c r="H880" s="2">
        <f>Table1[[#This Row],[marketing_spend]]/Table1[[#This Row],[new_customers]]</f>
        <v>57.467532467532465</v>
      </c>
      <c r="I880" s="2">
        <f>Table1[[#This Row],[revenue]]/Table1[[#This Row],[total_customers]]</f>
        <v>0.30985671240597429</v>
      </c>
      <c r="J880" s="2">
        <f>F879+Table1[[#This Row],[new_customers]]-Table1[[#This Row],[total_customers]]</f>
        <v>21</v>
      </c>
      <c r="K880" s="2">
        <f>Table1[[#This Row],[lost_customers]]/F879</f>
        <v>2.2775090558098171E-4</v>
      </c>
      <c r="L880" s="2">
        <f>1/Table1[[#This Row],[churn_rate]]</f>
        <v>4390.7619047619046</v>
      </c>
      <c r="M880" s="2">
        <f>Table1[[#This Row],[ARPU]]*Table1[[#This Row],[average_lifespan]]</f>
        <v>1360.5070487669173</v>
      </c>
      <c r="N880" s="2">
        <f>Table1[[#This Row],[marketing_spend]]+Table1[[#This Row],[operating_expenses]]-Table1[[#This Row],[revenue]]</f>
        <v>-6075</v>
      </c>
      <c r="O880" s="2" t="str">
        <f>IF(Table1[[#This Row],[burn_rate]]&gt;0,100000/Table1[[#This Row],[burn_rate]],"0")</f>
        <v>0</v>
      </c>
      <c r="P880" s="2">
        <f>Table1[[#This Row],[LTV]]/Table1[[#This Row],[CAC]]</f>
        <v>23.674359944644664</v>
      </c>
    </row>
    <row r="881" spans="1:16" x14ac:dyDescent="0.3">
      <c r="A881" s="1">
        <v>63280</v>
      </c>
      <c r="B881" s="2">
        <v>20789</v>
      </c>
      <c r="C881" s="2">
        <v>3660</v>
      </c>
      <c r="D881" s="2">
        <v>18265</v>
      </c>
      <c r="E881" s="2">
        <v>162</v>
      </c>
      <c r="F881" s="2">
        <v>92407</v>
      </c>
      <c r="G881" s="3">
        <v>63280</v>
      </c>
      <c r="H881" s="2">
        <f>Table1[[#This Row],[marketing_spend]]/Table1[[#This Row],[new_customers]]</f>
        <v>22.592592592592592</v>
      </c>
      <c r="I881" s="2">
        <f>Table1[[#This Row],[revenue]]/Table1[[#This Row],[total_customers]]</f>
        <v>0.2249721341456816</v>
      </c>
      <c r="J881" s="2">
        <f>F880+Table1[[#This Row],[new_customers]]-Table1[[#This Row],[total_customers]]</f>
        <v>17</v>
      </c>
      <c r="K881" s="2">
        <f>Table1[[#This Row],[lost_customers]]/F880</f>
        <v>1.8425787431445233E-4</v>
      </c>
      <c r="L881" s="2">
        <f>1/Table1[[#This Row],[churn_rate]]</f>
        <v>5427.1764705882351</v>
      </c>
      <c r="M881" s="2">
        <f>Table1[[#This Row],[ARPU]]*Table1[[#This Row],[average_lifespan]]</f>
        <v>1220.9634729734632</v>
      </c>
      <c r="N881" s="2">
        <f>Table1[[#This Row],[marketing_spend]]+Table1[[#This Row],[operating_expenses]]-Table1[[#This Row],[revenue]]</f>
        <v>1136</v>
      </c>
      <c r="O881" s="2">
        <f>IF(Table1[[#This Row],[burn_rate]]&gt;0,100000/Table1[[#This Row],[burn_rate]],"0")</f>
        <v>88.028169014084511</v>
      </c>
      <c r="P881" s="2">
        <f>Table1[[#This Row],[LTV]]/Table1[[#This Row],[CAC]]</f>
        <v>54.04264552505493</v>
      </c>
    </row>
    <row r="882" spans="1:16" x14ac:dyDescent="0.3">
      <c r="A882" s="1">
        <v>63310</v>
      </c>
      <c r="B882" s="2">
        <v>11120</v>
      </c>
      <c r="C882" s="2">
        <v>4631</v>
      </c>
      <c r="D882" s="2">
        <v>14748</v>
      </c>
      <c r="E882" s="2">
        <v>94</v>
      </c>
      <c r="F882" s="2">
        <v>92484</v>
      </c>
      <c r="G882" s="3">
        <v>63310</v>
      </c>
      <c r="H882" s="2">
        <f>Table1[[#This Row],[marketing_spend]]/Table1[[#This Row],[new_customers]]</f>
        <v>49.265957446808514</v>
      </c>
      <c r="I882" s="2">
        <f>Table1[[#This Row],[revenue]]/Table1[[#This Row],[total_customers]]</f>
        <v>0.120237013969984</v>
      </c>
      <c r="J882" s="2">
        <f>F881+Table1[[#This Row],[new_customers]]-Table1[[#This Row],[total_customers]]</f>
        <v>17</v>
      </c>
      <c r="K882" s="2">
        <f>Table1[[#This Row],[lost_customers]]/F881</f>
        <v>1.8396874695639941E-4</v>
      </c>
      <c r="L882" s="2">
        <f>1/Table1[[#This Row],[churn_rate]]</f>
        <v>5435.7058823529405</v>
      </c>
      <c r="M882" s="2">
        <f>Table1[[#This Row],[ARPU]]*Table1[[#This Row],[average_lifespan]]</f>
        <v>653.57304411319467</v>
      </c>
      <c r="N882" s="2">
        <f>Table1[[#This Row],[marketing_spend]]+Table1[[#This Row],[operating_expenses]]-Table1[[#This Row],[revenue]]</f>
        <v>8259</v>
      </c>
      <c r="O882" s="2">
        <f>IF(Table1[[#This Row],[burn_rate]]&gt;0,100000/Table1[[#This Row],[burn_rate]],"0")</f>
        <v>12.108003390240949</v>
      </c>
      <c r="P882" s="2">
        <f>Table1[[#This Row],[LTV]]/Table1[[#This Row],[CAC]]</f>
        <v>13.266220286469508</v>
      </c>
    </row>
    <row r="883" spans="1:16" x14ac:dyDescent="0.3">
      <c r="A883" s="1">
        <v>63341</v>
      </c>
      <c r="B883" s="2">
        <v>21260</v>
      </c>
      <c r="C883" s="2">
        <v>6815</v>
      </c>
      <c r="D883" s="2">
        <v>8405</v>
      </c>
      <c r="E883" s="2">
        <v>117</v>
      </c>
      <c r="F883" s="2">
        <v>92577</v>
      </c>
      <c r="G883" s="3">
        <v>63341</v>
      </c>
      <c r="H883" s="2">
        <f>Table1[[#This Row],[marketing_spend]]/Table1[[#This Row],[new_customers]]</f>
        <v>58.247863247863251</v>
      </c>
      <c r="I883" s="2">
        <f>Table1[[#This Row],[revenue]]/Table1[[#This Row],[total_customers]]</f>
        <v>0.22964667249964893</v>
      </c>
      <c r="J883" s="2">
        <f>F882+Table1[[#This Row],[new_customers]]-Table1[[#This Row],[total_customers]]</f>
        <v>24</v>
      </c>
      <c r="K883" s="2">
        <f>Table1[[#This Row],[lost_customers]]/F882</f>
        <v>2.5950434669780721E-4</v>
      </c>
      <c r="L883" s="2">
        <f>1/Table1[[#This Row],[churn_rate]]</f>
        <v>3853.4999999999995</v>
      </c>
      <c r="M883" s="2">
        <f>Table1[[#This Row],[ARPU]]*Table1[[#This Row],[average_lifespan]]</f>
        <v>884.94345247739705</v>
      </c>
      <c r="N883" s="2">
        <f>Table1[[#This Row],[marketing_spend]]+Table1[[#This Row],[operating_expenses]]-Table1[[#This Row],[revenue]]</f>
        <v>-6040</v>
      </c>
      <c r="O883" s="2" t="str">
        <f>IF(Table1[[#This Row],[burn_rate]]&gt;0,100000/Table1[[#This Row],[burn_rate]],"0")</f>
        <v>0</v>
      </c>
      <c r="P883" s="2">
        <f>Table1[[#This Row],[LTV]]/Table1[[#This Row],[CAC]]</f>
        <v>15.192719580316281</v>
      </c>
    </row>
    <row r="884" spans="1:16" x14ac:dyDescent="0.3">
      <c r="A884" s="1">
        <v>63371</v>
      </c>
      <c r="B884" s="2">
        <v>27334</v>
      </c>
      <c r="C884" s="2">
        <v>3072</v>
      </c>
      <c r="D884" s="2">
        <v>15986</v>
      </c>
      <c r="E884" s="2">
        <v>56</v>
      </c>
      <c r="F884" s="2">
        <v>92603</v>
      </c>
      <c r="G884" s="3">
        <v>63371</v>
      </c>
      <c r="H884" s="2">
        <f>Table1[[#This Row],[marketing_spend]]/Table1[[#This Row],[new_customers]]</f>
        <v>54.857142857142854</v>
      </c>
      <c r="I884" s="2">
        <f>Table1[[#This Row],[revenue]]/Table1[[#This Row],[total_customers]]</f>
        <v>0.29517402243987778</v>
      </c>
      <c r="J884" s="2">
        <f>F883+Table1[[#This Row],[new_customers]]-Table1[[#This Row],[total_customers]]</f>
        <v>30</v>
      </c>
      <c r="K884" s="2">
        <f>Table1[[#This Row],[lost_customers]]/F883</f>
        <v>3.2405457078972099E-4</v>
      </c>
      <c r="L884" s="2">
        <f>1/Table1[[#This Row],[churn_rate]]</f>
        <v>3085.9</v>
      </c>
      <c r="M884" s="2">
        <f>Table1[[#This Row],[ARPU]]*Table1[[#This Row],[average_lifespan]]</f>
        <v>910.87751584721889</v>
      </c>
      <c r="N884" s="2">
        <f>Table1[[#This Row],[marketing_spend]]+Table1[[#This Row],[operating_expenses]]-Table1[[#This Row],[revenue]]</f>
        <v>-8276</v>
      </c>
      <c r="O884" s="2" t="str">
        <f>IF(Table1[[#This Row],[burn_rate]]&gt;0,100000/Table1[[#This Row],[burn_rate]],"0")</f>
        <v>0</v>
      </c>
      <c r="P884" s="2">
        <f>Table1[[#This Row],[LTV]]/Table1[[#This Row],[CAC]]</f>
        <v>16.604538049298263</v>
      </c>
    </row>
    <row r="885" spans="1:16" x14ac:dyDescent="0.3">
      <c r="A885" s="1">
        <v>63402</v>
      </c>
      <c r="B885" s="2">
        <v>12336</v>
      </c>
      <c r="C885" s="2">
        <v>5225</v>
      </c>
      <c r="D885" s="2">
        <v>17765</v>
      </c>
      <c r="E885" s="2">
        <v>98</v>
      </c>
      <c r="F885" s="2">
        <v>92678</v>
      </c>
      <c r="G885" s="3">
        <v>63402</v>
      </c>
      <c r="H885" s="2">
        <f>Table1[[#This Row],[marketing_spend]]/Table1[[#This Row],[new_customers]]</f>
        <v>53.316326530612244</v>
      </c>
      <c r="I885" s="2">
        <f>Table1[[#This Row],[revenue]]/Table1[[#This Row],[total_customers]]</f>
        <v>0.13310602300438076</v>
      </c>
      <c r="J885" s="2">
        <f>F884+Table1[[#This Row],[new_customers]]-Table1[[#This Row],[total_customers]]</f>
        <v>23</v>
      </c>
      <c r="K885" s="2">
        <f>Table1[[#This Row],[lost_customers]]/F884</f>
        <v>2.4837208297787328E-4</v>
      </c>
      <c r="L885" s="2">
        <f>1/Table1[[#This Row],[churn_rate]]</f>
        <v>4026.217391304348</v>
      </c>
      <c r="M885" s="2">
        <f>Table1[[#This Row],[ARPU]]*Table1[[#This Row],[average_lifespan]]</f>
        <v>535.91378470759446</v>
      </c>
      <c r="N885" s="2">
        <f>Table1[[#This Row],[marketing_spend]]+Table1[[#This Row],[operating_expenses]]-Table1[[#This Row],[revenue]]</f>
        <v>10654</v>
      </c>
      <c r="O885" s="2">
        <f>IF(Table1[[#This Row],[burn_rate]]&gt;0,100000/Table1[[#This Row],[burn_rate]],"0")</f>
        <v>9.3861460484325132</v>
      </c>
      <c r="P885" s="2">
        <f>Table1[[#This Row],[LTV]]/Table1[[#This Row],[CAC]]</f>
        <v>10.05158868925249</v>
      </c>
    </row>
    <row r="886" spans="1:16" x14ac:dyDescent="0.3">
      <c r="A886" s="1">
        <v>63433</v>
      </c>
      <c r="B886" s="2">
        <v>15373</v>
      </c>
      <c r="C886" s="2">
        <v>6954</v>
      </c>
      <c r="D886" s="2">
        <v>11740</v>
      </c>
      <c r="E886" s="2">
        <v>186</v>
      </c>
      <c r="F886" s="2">
        <v>92851</v>
      </c>
      <c r="G886" s="3">
        <v>63433</v>
      </c>
      <c r="H886" s="2">
        <f>Table1[[#This Row],[marketing_spend]]/Table1[[#This Row],[new_customers]]</f>
        <v>37.387096774193552</v>
      </c>
      <c r="I886" s="2">
        <f>Table1[[#This Row],[revenue]]/Table1[[#This Row],[total_customers]]</f>
        <v>0.16556633746540156</v>
      </c>
      <c r="J886" s="2">
        <f>F885+Table1[[#This Row],[new_customers]]-Table1[[#This Row],[total_customers]]</f>
        <v>13</v>
      </c>
      <c r="K886" s="2">
        <f>Table1[[#This Row],[lost_customers]]/F885</f>
        <v>1.40270614385291E-4</v>
      </c>
      <c r="L886" s="2">
        <f>1/Table1[[#This Row],[churn_rate]]</f>
        <v>7129.0769230769238</v>
      </c>
      <c r="M886" s="2">
        <f>Table1[[#This Row],[ARPU]]*Table1[[#This Row],[average_lifespan]]</f>
        <v>1180.3351556629605</v>
      </c>
      <c r="N886" s="2">
        <f>Table1[[#This Row],[marketing_spend]]+Table1[[#This Row],[operating_expenses]]-Table1[[#This Row],[revenue]]</f>
        <v>3321</v>
      </c>
      <c r="O886" s="2">
        <f>IF(Table1[[#This Row],[burn_rate]]&gt;0,100000/Table1[[#This Row],[burn_rate]],"0")</f>
        <v>30.111412225233362</v>
      </c>
      <c r="P886" s="2">
        <f>Table1[[#This Row],[LTV]]/Table1[[#This Row],[CAC]]</f>
        <v>31.57065558718876</v>
      </c>
    </row>
    <row r="887" spans="1:16" x14ac:dyDescent="0.3">
      <c r="A887" s="1">
        <v>63463</v>
      </c>
      <c r="B887" s="2">
        <v>12243</v>
      </c>
      <c r="C887" s="2">
        <v>3316</v>
      </c>
      <c r="D887" s="2">
        <v>9846</v>
      </c>
      <c r="E887" s="2">
        <v>132</v>
      </c>
      <c r="F887" s="2">
        <v>92957</v>
      </c>
      <c r="G887" s="3">
        <v>63463</v>
      </c>
      <c r="H887" s="2">
        <f>Table1[[#This Row],[marketing_spend]]/Table1[[#This Row],[new_customers]]</f>
        <v>25.121212121212121</v>
      </c>
      <c r="I887" s="2">
        <f>Table1[[#This Row],[revenue]]/Table1[[#This Row],[total_customers]]</f>
        <v>0.13170605763955376</v>
      </c>
      <c r="J887" s="2">
        <f>F886+Table1[[#This Row],[new_customers]]-Table1[[#This Row],[total_customers]]</f>
        <v>26</v>
      </c>
      <c r="K887" s="2">
        <f>Table1[[#This Row],[lost_customers]]/F886</f>
        <v>2.8001852430237695E-4</v>
      </c>
      <c r="L887" s="2">
        <f>1/Table1[[#This Row],[churn_rate]]</f>
        <v>3571.1923076923076</v>
      </c>
      <c r="M887" s="2">
        <f>Table1[[#This Row],[ARPU]]*Table1[[#This Row],[average_lifespan]]</f>
        <v>470.34765991885405</v>
      </c>
      <c r="N887" s="2">
        <f>Table1[[#This Row],[marketing_spend]]+Table1[[#This Row],[operating_expenses]]-Table1[[#This Row],[revenue]]</f>
        <v>919</v>
      </c>
      <c r="O887" s="2">
        <f>IF(Table1[[#This Row],[burn_rate]]&gt;0,100000/Table1[[#This Row],[burn_rate]],"0")</f>
        <v>108.8139281828074</v>
      </c>
      <c r="P887" s="2">
        <f>Table1[[#This Row],[LTV]]/Table1[[#This Row],[CAC]]</f>
        <v>18.723127596287313</v>
      </c>
    </row>
    <row r="888" spans="1:16" x14ac:dyDescent="0.3">
      <c r="A888" s="1">
        <v>63494</v>
      </c>
      <c r="B888" s="2">
        <v>29029</v>
      </c>
      <c r="C888" s="2">
        <v>6145</v>
      </c>
      <c r="D888" s="2">
        <v>9478</v>
      </c>
      <c r="E888" s="2">
        <v>178</v>
      </c>
      <c r="F888" s="2">
        <v>93120</v>
      </c>
      <c r="G888" s="3">
        <v>63494</v>
      </c>
      <c r="H888" s="2">
        <f>Table1[[#This Row],[marketing_spend]]/Table1[[#This Row],[new_customers]]</f>
        <v>34.522471910112358</v>
      </c>
      <c r="I888" s="2">
        <f>Table1[[#This Row],[revenue]]/Table1[[#This Row],[total_customers]]</f>
        <v>0.31173754295532646</v>
      </c>
      <c r="J888" s="2">
        <f>F887+Table1[[#This Row],[new_customers]]-Table1[[#This Row],[total_customers]]</f>
        <v>15</v>
      </c>
      <c r="K888" s="2">
        <f>Table1[[#This Row],[lost_customers]]/F887</f>
        <v>1.6136493217294018E-4</v>
      </c>
      <c r="L888" s="2">
        <f>1/Table1[[#This Row],[churn_rate]]</f>
        <v>6197.1333333333332</v>
      </c>
      <c r="M888" s="2">
        <f>Table1[[#This Row],[ARPU]]*Table1[[#This Row],[average_lifespan]]</f>
        <v>1931.8791186998853</v>
      </c>
      <c r="N888" s="2">
        <f>Table1[[#This Row],[marketing_spend]]+Table1[[#This Row],[operating_expenses]]-Table1[[#This Row],[revenue]]</f>
        <v>-13406</v>
      </c>
      <c r="O888" s="2" t="str">
        <f>IF(Table1[[#This Row],[burn_rate]]&gt;0,100000/Table1[[#This Row],[burn_rate]],"0")</f>
        <v>0</v>
      </c>
      <c r="P888" s="2">
        <f>Table1[[#This Row],[LTV]]/Table1[[#This Row],[CAC]]</f>
        <v>55.960046074626462</v>
      </c>
    </row>
    <row r="889" spans="1:16" x14ac:dyDescent="0.3">
      <c r="A889" s="1">
        <v>63524</v>
      </c>
      <c r="B889" s="2">
        <v>14612</v>
      </c>
      <c r="C889" s="2">
        <v>5683</v>
      </c>
      <c r="D889" s="2">
        <v>18587</v>
      </c>
      <c r="E889" s="2">
        <v>187</v>
      </c>
      <c r="F889" s="2">
        <v>93280</v>
      </c>
      <c r="G889" s="3">
        <v>63524</v>
      </c>
      <c r="H889" s="2">
        <f>Table1[[#This Row],[marketing_spend]]/Table1[[#This Row],[new_customers]]</f>
        <v>30.390374331550802</v>
      </c>
      <c r="I889" s="2">
        <f>Table1[[#This Row],[revenue]]/Table1[[#This Row],[total_customers]]</f>
        <v>0.15664665523156091</v>
      </c>
      <c r="J889" s="2">
        <f>F888+Table1[[#This Row],[new_customers]]-Table1[[#This Row],[total_customers]]</f>
        <v>27</v>
      </c>
      <c r="K889" s="2">
        <f>Table1[[#This Row],[lost_customers]]/F888</f>
        <v>2.8994845360824742E-4</v>
      </c>
      <c r="L889" s="2">
        <f>1/Table1[[#This Row],[churn_rate]]</f>
        <v>3448.8888888888887</v>
      </c>
      <c r="M889" s="2">
        <f>Table1[[#This Row],[ARPU]]*Table1[[#This Row],[average_lifespan]]</f>
        <v>540.25690870973892</v>
      </c>
      <c r="N889" s="2">
        <f>Table1[[#This Row],[marketing_spend]]+Table1[[#This Row],[operating_expenses]]-Table1[[#This Row],[revenue]]</f>
        <v>9658</v>
      </c>
      <c r="O889" s="2">
        <f>IF(Table1[[#This Row],[burn_rate]]&gt;0,100000/Table1[[#This Row],[burn_rate]],"0")</f>
        <v>10.354110581901015</v>
      </c>
      <c r="P889" s="2">
        <f>Table1[[#This Row],[LTV]]/Table1[[#This Row],[CAC]]</f>
        <v>17.777237714010415</v>
      </c>
    </row>
    <row r="890" spans="1:16" x14ac:dyDescent="0.3">
      <c r="A890" s="1">
        <v>63555</v>
      </c>
      <c r="B890" s="2">
        <v>23946</v>
      </c>
      <c r="C890" s="2">
        <v>5273</v>
      </c>
      <c r="D890" s="2">
        <v>8771</v>
      </c>
      <c r="E890" s="2">
        <v>122</v>
      </c>
      <c r="F890" s="2">
        <v>93391</v>
      </c>
      <c r="G890" s="3">
        <v>63555</v>
      </c>
      <c r="H890" s="2">
        <f>Table1[[#This Row],[marketing_spend]]/Table1[[#This Row],[new_customers]]</f>
        <v>43.221311475409834</v>
      </c>
      <c r="I890" s="2">
        <f>Table1[[#This Row],[revenue]]/Table1[[#This Row],[total_customers]]</f>
        <v>0.25640586352003941</v>
      </c>
      <c r="J890" s="2">
        <f>F889+Table1[[#This Row],[new_customers]]-Table1[[#This Row],[total_customers]]</f>
        <v>11</v>
      </c>
      <c r="K890" s="2">
        <f>Table1[[#This Row],[lost_customers]]/F889</f>
        <v>1.1792452830188679E-4</v>
      </c>
      <c r="L890" s="2">
        <f>1/Table1[[#This Row],[churn_rate]]</f>
        <v>8480</v>
      </c>
      <c r="M890" s="2">
        <f>Table1[[#This Row],[ARPU]]*Table1[[#This Row],[average_lifespan]]</f>
        <v>2174.3217226499341</v>
      </c>
      <c r="N890" s="2">
        <f>Table1[[#This Row],[marketing_spend]]+Table1[[#This Row],[operating_expenses]]-Table1[[#This Row],[revenue]]</f>
        <v>-9902</v>
      </c>
      <c r="O890" s="2" t="str">
        <f>IF(Table1[[#This Row],[burn_rate]]&gt;0,100000/Table1[[#This Row],[burn_rate]],"0")</f>
        <v>0</v>
      </c>
      <c r="P890" s="2">
        <f>Table1[[#This Row],[LTV]]/Table1[[#This Row],[CAC]]</f>
        <v>50.306703994555654</v>
      </c>
    </row>
    <row r="891" spans="1:16" x14ac:dyDescent="0.3">
      <c r="A891" s="1">
        <v>63586</v>
      </c>
      <c r="B891" s="2">
        <v>28249</v>
      </c>
      <c r="C891" s="2">
        <v>2145</v>
      </c>
      <c r="D891" s="2">
        <v>13525</v>
      </c>
      <c r="E891" s="2">
        <v>95</v>
      </c>
      <c r="F891" s="2">
        <v>93463</v>
      </c>
      <c r="G891" s="3">
        <v>63586</v>
      </c>
      <c r="H891" s="2">
        <f>Table1[[#This Row],[marketing_spend]]/Table1[[#This Row],[new_customers]]</f>
        <v>22.578947368421051</v>
      </c>
      <c r="I891" s="2">
        <f>Table1[[#This Row],[revenue]]/Table1[[#This Row],[total_customers]]</f>
        <v>0.30224794838599234</v>
      </c>
      <c r="J891" s="2">
        <f>F890+Table1[[#This Row],[new_customers]]-Table1[[#This Row],[total_customers]]</f>
        <v>23</v>
      </c>
      <c r="K891" s="2">
        <f>Table1[[#This Row],[lost_customers]]/F890</f>
        <v>2.4627640779090063E-4</v>
      </c>
      <c r="L891" s="2">
        <f>1/Table1[[#This Row],[churn_rate]]</f>
        <v>4060.478260869565</v>
      </c>
      <c r="M891" s="2">
        <f>Table1[[#This Row],[ARPU]]*Table1[[#This Row],[average_lifespan]]</f>
        <v>1227.2712238137483</v>
      </c>
      <c r="N891" s="2">
        <f>Table1[[#This Row],[marketing_spend]]+Table1[[#This Row],[operating_expenses]]-Table1[[#This Row],[revenue]]</f>
        <v>-12579</v>
      </c>
      <c r="O891" s="2" t="str">
        <f>IF(Table1[[#This Row],[burn_rate]]&gt;0,100000/Table1[[#This Row],[burn_rate]],"0")</f>
        <v>0</v>
      </c>
      <c r="P891" s="2">
        <f>Table1[[#This Row],[LTV]]/Table1[[#This Row],[CAC]]</f>
        <v>54.354669586156689</v>
      </c>
    </row>
    <row r="892" spans="1:16" x14ac:dyDescent="0.3">
      <c r="A892" s="1">
        <v>63614</v>
      </c>
      <c r="B892" s="2">
        <v>21104</v>
      </c>
      <c r="C892" s="2">
        <v>5040</v>
      </c>
      <c r="D892" s="2">
        <v>16770</v>
      </c>
      <c r="E892" s="2">
        <v>155</v>
      </c>
      <c r="F892" s="2">
        <v>93604</v>
      </c>
      <c r="G892" s="3">
        <v>63614</v>
      </c>
      <c r="H892" s="2">
        <f>Table1[[#This Row],[marketing_spend]]/Table1[[#This Row],[new_customers]]</f>
        <v>32.516129032258064</v>
      </c>
      <c r="I892" s="2">
        <f>Table1[[#This Row],[revenue]]/Table1[[#This Row],[total_customers]]</f>
        <v>0.22546045040810223</v>
      </c>
      <c r="J892" s="2">
        <f>F891+Table1[[#This Row],[new_customers]]-Table1[[#This Row],[total_customers]]</f>
        <v>14</v>
      </c>
      <c r="K892" s="2">
        <f>Table1[[#This Row],[lost_customers]]/F891</f>
        <v>1.4979189625841243E-4</v>
      </c>
      <c r="L892" s="2">
        <f>1/Table1[[#This Row],[churn_rate]]</f>
        <v>6675.9285714285706</v>
      </c>
      <c r="M892" s="2">
        <f>Table1[[#This Row],[ARPU]]*Table1[[#This Row],[average_lifespan]]</f>
        <v>1505.1578626066039</v>
      </c>
      <c r="N892" s="2">
        <f>Table1[[#This Row],[marketing_spend]]+Table1[[#This Row],[operating_expenses]]-Table1[[#This Row],[revenue]]</f>
        <v>706</v>
      </c>
      <c r="O892" s="2">
        <f>IF(Table1[[#This Row],[burn_rate]]&gt;0,100000/Table1[[#This Row],[burn_rate]],"0")</f>
        <v>141.64305949008499</v>
      </c>
      <c r="P892" s="2">
        <f>Table1[[#This Row],[LTV]]/Table1[[#This Row],[CAC]]</f>
        <v>46.289577123814205</v>
      </c>
    </row>
    <row r="893" spans="1:16" x14ac:dyDescent="0.3">
      <c r="A893" s="1">
        <v>63645</v>
      </c>
      <c r="B893" s="2">
        <v>23429</v>
      </c>
      <c r="C893" s="2">
        <v>3462</v>
      </c>
      <c r="D893" s="2">
        <v>19093</v>
      </c>
      <c r="E893" s="2">
        <v>81</v>
      </c>
      <c r="F893" s="2">
        <v>93668</v>
      </c>
      <c r="G893" s="3">
        <v>63645</v>
      </c>
      <c r="H893" s="2">
        <f>Table1[[#This Row],[marketing_spend]]/Table1[[#This Row],[new_customers]]</f>
        <v>42.74074074074074</v>
      </c>
      <c r="I893" s="2">
        <f>Table1[[#This Row],[revenue]]/Table1[[#This Row],[total_customers]]</f>
        <v>0.25012811205534441</v>
      </c>
      <c r="J893" s="2">
        <f>F892+Table1[[#This Row],[new_customers]]-Table1[[#This Row],[total_customers]]</f>
        <v>17</v>
      </c>
      <c r="K893" s="2">
        <f>Table1[[#This Row],[lost_customers]]/F892</f>
        <v>1.8161617024913465E-4</v>
      </c>
      <c r="L893" s="2">
        <f>1/Table1[[#This Row],[churn_rate]]</f>
        <v>5506.1176470588234</v>
      </c>
      <c r="M893" s="2">
        <f>Table1[[#This Row],[ARPU]]*Table1[[#This Row],[average_lifespan]]</f>
        <v>1377.2348118134387</v>
      </c>
      <c r="N893" s="2">
        <f>Table1[[#This Row],[marketing_spend]]+Table1[[#This Row],[operating_expenses]]-Table1[[#This Row],[revenue]]</f>
        <v>-874</v>
      </c>
      <c r="O893" s="2" t="str">
        <f>IF(Table1[[#This Row],[burn_rate]]&gt;0,100000/Table1[[#This Row],[burn_rate]],"0")</f>
        <v>0</v>
      </c>
      <c r="P893" s="2">
        <f>Table1[[#This Row],[LTV]]/Table1[[#This Row],[CAC]]</f>
        <v>32.222998196674908</v>
      </c>
    </row>
    <row r="894" spans="1:16" x14ac:dyDescent="0.3">
      <c r="A894" s="1">
        <v>63675</v>
      </c>
      <c r="B894" s="2">
        <v>16371</v>
      </c>
      <c r="C894" s="2">
        <v>6676</v>
      </c>
      <c r="D894" s="2">
        <v>8193</v>
      </c>
      <c r="E894" s="2">
        <v>55</v>
      </c>
      <c r="F894" s="2">
        <v>93700</v>
      </c>
      <c r="G894" s="3">
        <v>63675</v>
      </c>
      <c r="H894" s="2">
        <f>Table1[[#This Row],[marketing_spend]]/Table1[[#This Row],[new_customers]]</f>
        <v>121.38181818181818</v>
      </c>
      <c r="I894" s="2">
        <f>Table1[[#This Row],[revenue]]/Table1[[#This Row],[total_customers]]</f>
        <v>0.1747171824973319</v>
      </c>
      <c r="J894" s="2">
        <f>F893+Table1[[#This Row],[new_customers]]-Table1[[#This Row],[total_customers]]</f>
        <v>23</v>
      </c>
      <c r="K894" s="2">
        <f>Table1[[#This Row],[lost_customers]]/F893</f>
        <v>2.455481060767818E-4</v>
      </c>
      <c r="L894" s="2">
        <f>1/Table1[[#This Row],[churn_rate]]</f>
        <v>4072.521739130435</v>
      </c>
      <c r="M894" s="2">
        <f>Table1[[#This Row],[ARPU]]*Table1[[#This Row],[average_lifespan]]</f>
        <v>711.53952392000372</v>
      </c>
      <c r="N894" s="2">
        <f>Table1[[#This Row],[marketing_spend]]+Table1[[#This Row],[operating_expenses]]-Table1[[#This Row],[revenue]]</f>
        <v>-1502</v>
      </c>
      <c r="O894" s="2" t="str">
        <f>IF(Table1[[#This Row],[burn_rate]]&gt;0,100000/Table1[[#This Row],[burn_rate]],"0")</f>
        <v>0</v>
      </c>
      <c r="P894" s="2">
        <f>Table1[[#This Row],[LTV]]/Table1[[#This Row],[CAC]]</f>
        <v>5.8619942803475444</v>
      </c>
    </row>
    <row r="895" spans="1:16" x14ac:dyDescent="0.3">
      <c r="A895" s="1">
        <v>63706</v>
      </c>
      <c r="B895" s="2">
        <v>16359</v>
      </c>
      <c r="C895" s="2">
        <v>3584</v>
      </c>
      <c r="D895" s="2">
        <v>10007</v>
      </c>
      <c r="E895" s="2">
        <v>194</v>
      </c>
      <c r="F895" s="2">
        <v>93881</v>
      </c>
      <c r="G895" s="3">
        <v>63706</v>
      </c>
      <c r="H895" s="2">
        <f>Table1[[#This Row],[marketing_spend]]/Table1[[#This Row],[new_customers]]</f>
        <v>18.47422680412371</v>
      </c>
      <c r="I895" s="2">
        <f>Table1[[#This Row],[revenue]]/Table1[[#This Row],[total_customers]]</f>
        <v>0.17425251115774223</v>
      </c>
      <c r="J895" s="2">
        <f>F894+Table1[[#This Row],[new_customers]]-Table1[[#This Row],[total_customers]]</f>
        <v>13</v>
      </c>
      <c r="K895" s="2">
        <f>Table1[[#This Row],[lost_customers]]/F894</f>
        <v>1.3874066168623265E-4</v>
      </c>
      <c r="L895" s="2">
        <f>1/Table1[[#This Row],[churn_rate]]</f>
        <v>7207.6923076923076</v>
      </c>
      <c r="M895" s="2">
        <f>Table1[[#This Row],[ARPU]]*Table1[[#This Row],[average_lifespan]]</f>
        <v>1255.9584842677268</v>
      </c>
      <c r="N895" s="2">
        <f>Table1[[#This Row],[marketing_spend]]+Table1[[#This Row],[operating_expenses]]-Table1[[#This Row],[revenue]]</f>
        <v>-2768</v>
      </c>
      <c r="O895" s="2" t="str">
        <f>IF(Table1[[#This Row],[burn_rate]]&gt;0,100000/Table1[[#This Row],[burn_rate]],"0")</f>
        <v>0</v>
      </c>
      <c r="P895" s="2">
        <f>Table1[[#This Row],[LTV]]/Table1[[#This Row],[CAC]]</f>
        <v>67.984359918509767</v>
      </c>
    </row>
    <row r="896" spans="1:16" x14ac:dyDescent="0.3">
      <c r="A896" s="1">
        <v>63736</v>
      </c>
      <c r="B896" s="2">
        <v>17863</v>
      </c>
      <c r="C896" s="2">
        <v>2482</v>
      </c>
      <c r="D896" s="2">
        <v>9185</v>
      </c>
      <c r="E896" s="2">
        <v>123</v>
      </c>
      <c r="F896" s="2">
        <v>93986</v>
      </c>
      <c r="G896" s="3">
        <v>63736</v>
      </c>
      <c r="H896" s="2">
        <f>Table1[[#This Row],[marketing_spend]]/Table1[[#This Row],[new_customers]]</f>
        <v>20.178861788617887</v>
      </c>
      <c r="I896" s="2">
        <f>Table1[[#This Row],[revenue]]/Table1[[#This Row],[total_customers]]</f>
        <v>0.19006022173515205</v>
      </c>
      <c r="J896" s="2">
        <f>F895+Table1[[#This Row],[new_customers]]-Table1[[#This Row],[total_customers]]</f>
        <v>18</v>
      </c>
      <c r="K896" s="2">
        <f>Table1[[#This Row],[lost_customers]]/F895</f>
        <v>1.9173208636465313E-4</v>
      </c>
      <c r="L896" s="2">
        <f>1/Table1[[#This Row],[churn_rate]]</f>
        <v>5215.6111111111113</v>
      </c>
      <c r="M896" s="2">
        <f>Table1[[#This Row],[ARPU]]*Table1[[#This Row],[average_lifespan]]</f>
        <v>991.2802042621006</v>
      </c>
      <c r="N896" s="2">
        <f>Table1[[#This Row],[marketing_spend]]+Table1[[#This Row],[operating_expenses]]-Table1[[#This Row],[revenue]]</f>
        <v>-6196</v>
      </c>
      <c r="O896" s="2" t="str">
        <f>IF(Table1[[#This Row],[burn_rate]]&gt;0,100000/Table1[[#This Row],[burn_rate]],"0")</f>
        <v>0</v>
      </c>
      <c r="P896" s="2">
        <f>Table1[[#This Row],[LTV]]/Table1[[#This Row],[CAC]]</f>
        <v>49.124683772859939</v>
      </c>
    </row>
    <row r="897" spans="1:16" x14ac:dyDescent="0.3">
      <c r="A897" s="1">
        <v>63767</v>
      </c>
      <c r="B897" s="2">
        <v>13228</v>
      </c>
      <c r="C897" s="2">
        <v>5179</v>
      </c>
      <c r="D897" s="2">
        <v>10394</v>
      </c>
      <c r="E897" s="2">
        <v>163</v>
      </c>
      <c r="F897" s="2">
        <v>94135</v>
      </c>
      <c r="G897" s="3">
        <v>63767</v>
      </c>
      <c r="H897" s="2">
        <f>Table1[[#This Row],[marketing_spend]]/Table1[[#This Row],[new_customers]]</f>
        <v>31.773006134969325</v>
      </c>
      <c r="I897" s="2">
        <f>Table1[[#This Row],[revenue]]/Table1[[#This Row],[total_customers]]</f>
        <v>0.14052159133159825</v>
      </c>
      <c r="J897" s="2">
        <f>F896+Table1[[#This Row],[new_customers]]-Table1[[#This Row],[total_customers]]</f>
        <v>14</v>
      </c>
      <c r="K897" s="2">
        <f>Table1[[#This Row],[lost_customers]]/F896</f>
        <v>1.4895835549975529E-4</v>
      </c>
      <c r="L897" s="2">
        <f>1/Table1[[#This Row],[churn_rate]]</f>
        <v>6713.2857142857138</v>
      </c>
      <c r="M897" s="2">
        <f>Table1[[#This Row],[ARPU]]*Table1[[#This Row],[average_lifespan]]</f>
        <v>943.36159163511377</v>
      </c>
      <c r="N897" s="2">
        <f>Table1[[#This Row],[marketing_spend]]+Table1[[#This Row],[operating_expenses]]-Table1[[#This Row],[revenue]]</f>
        <v>2345</v>
      </c>
      <c r="O897" s="2">
        <f>IF(Table1[[#This Row],[burn_rate]]&gt;0,100000/Table1[[#This Row],[burn_rate]],"0")</f>
        <v>42.643923240938165</v>
      </c>
      <c r="P897" s="2">
        <f>Table1[[#This Row],[LTV]]/Table1[[#This Row],[CAC]]</f>
        <v>29.690662181217135</v>
      </c>
    </row>
    <row r="898" spans="1:16" x14ac:dyDescent="0.3">
      <c r="A898" s="1">
        <v>63798</v>
      </c>
      <c r="B898" s="2">
        <v>24382</v>
      </c>
      <c r="C898" s="2">
        <v>3249</v>
      </c>
      <c r="D898" s="2">
        <v>19190</v>
      </c>
      <c r="E898" s="2">
        <v>76</v>
      </c>
      <c r="F898" s="2">
        <v>94185</v>
      </c>
      <c r="G898" s="3">
        <v>63798</v>
      </c>
      <c r="H898" s="2">
        <f>Table1[[#This Row],[marketing_spend]]/Table1[[#This Row],[new_customers]]</f>
        <v>42.75</v>
      </c>
      <c r="I898" s="2">
        <f>Table1[[#This Row],[revenue]]/Table1[[#This Row],[total_customers]]</f>
        <v>0.25887349365610235</v>
      </c>
      <c r="J898" s="2">
        <f>F897+Table1[[#This Row],[new_customers]]-Table1[[#This Row],[total_customers]]</f>
        <v>26</v>
      </c>
      <c r="K898" s="2">
        <f>Table1[[#This Row],[lost_customers]]/F897</f>
        <v>2.7619907579540021E-4</v>
      </c>
      <c r="L898" s="2">
        <f>1/Table1[[#This Row],[churn_rate]]</f>
        <v>3620.5769230769233</v>
      </c>
      <c r="M898" s="2">
        <f>Table1[[#This Row],[ARPU]]*Table1[[#This Row],[average_lifespan]]</f>
        <v>937.27139712758446</v>
      </c>
      <c r="N898" s="2">
        <f>Table1[[#This Row],[marketing_spend]]+Table1[[#This Row],[operating_expenses]]-Table1[[#This Row],[revenue]]</f>
        <v>-1943</v>
      </c>
      <c r="O898" s="2" t="str">
        <f>IF(Table1[[#This Row],[burn_rate]]&gt;0,100000/Table1[[#This Row],[burn_rate]],"0")</f>
        <v>0</v>
      </c>
      <c r="P898" s="2">
        <f>Table1[[#This Row],[LTV]]/Table1[[#This Row],[CAC]]</f>
        <v>21.924477125791448</v>
      </c>
    </row>
    <row r="899" spans="1:16" x14ac:dyDescent="0.3">
      <c r="A899" s="1">
        <v>63828</v>
      </c>
      <c r="B899" s="2">
        <v>28755</v>
      </c>
      <c r="C899" s="2">
        <v>6768</v>
      </c>
      <c r="D899" s="2">
        <v>17984</v>
      </c>
      <c r="E899" s="2">
        <v>103</v>
      </c>
      <c r="F899" s="2">
        <v>94264</v>
      </c>
      <c r="G899" s="3">
        <v>63828</v>
      </c>
      <c r="H899" s="2">
        <f>Table1[[#This Row],[marketing_spend]]/Table1[[#This Row],[new_customers]]</f>
        <v>65.708737864077676</v>
      </c>
      <c r="I899" s="2">
        <f>Table1[[#This Row],[revenue]]/Table1[[#This Row],[total_customers]]</f>
        <v>0.30504752609691926</v>
      </c>
      <c r="J899" s="2">
        <f>F898+Table1[[#This Row],[new_customers]]-Table1[[#This Row],[total_customers]]</f>
        <v>24</v>
      </c>
      <c r="K899" s="2">
        <f>Table1[[#This Row],[lost_customers]]/F898</f>
        <v>2.5481764612199397E-4</v>
      </c>
      <c r="L899" s="2">
        <f>1/Table1[[#This Row],[churn_rate]]</f>
        <v>3924.3749999999995</v>
      </c>
      <c r="M899" s="2">
        <f>Table1[[#This Row],[ARPU]]*Table1[[#This Row],[average_lifespan]]</f>
        <v>1197.1208852265975</v>
      </c>
      <c r="N899" s="2">
        <f>Table1[[#This Row],[marketing_spend]]+Table1[[#This Row],[operating_expenses]]-Table1[[#This Row],[revenue]]</f>
        <v>-4003</v>
      </c>
      <c r="O899" s="2" t="str">
        <f>IF(Table1[[#This Row],[burn_rate]]&gt;0,100000/Table1[[#This Row],[burn_rate]],"0")</f>
        <v>0</v>
      </c>
      <c r="P899" s="2">
        <f>Table1[[#This Row],[LTV]]/Table1[[#This Row],[CAC]]</f>
        <v>18.21859503226057</v>
      </c>
    </row>
    <row r="900" spans="1:16" x14ac:dyDescent="0.3">
      <c r="A900" s="1">
        <v>63859</v>
      </c>
      <c r="B900" s="2">
        <v>12891</v>
      </c>
      <c r="C900" s="2">
        <v>2630</v>
      </c>
      <c r="D900" s="2">
        <v>17302</v>
      </c>
      <c r="E900" s="2">
        <v>134</v>
      </c>
      <c r="F900" s="2">
        <v>94376</v>
      </c>
      <c r="G900" s="3">
        <v>63859</v>
      </c>
      <c r="H900" s="2">
        <f>Table1[[#This Row],[marketing_spend]]/Table1[[#This Row],[new_customers]]</f>
        <v>19.626865671641792</v>
      </c>
      <c r="I900" s="2">
        <f>Table1[[#This Row],[revenue]]/Table1[[#This Row],[total_customers]]</f>
        <v>0.13659193015173349</v>
      </c>
      <c r="J900" s="2">
        <f>F899+Table1[[#This Row],[new_customers]]-Table1[[#This Row],[total_customers]]</f>
        <v>22</v>
      </c>
      <c r="K900" s="2">
        <f>Table1[[#This Row],[lost_customers]]/F899</f>
        <v>2.3338708308580158E-4</v>
      </c>
      <c r="L900" s="2">
        <f>1/Table1[[#This Row],[churn_rate]]</f>
        <v>4284.727272727273</v>
      </c>
      <c r="M900" s="2">
        <f>Table1[[#This Row],[ARPU]]*Table1[[#This Row],[average_lifespan]]</f>
        <v>585.25916835559121</v>
      </c>
      <c r="N900" s="2">
        <f>Table1[[#This Row],[marketing_spend]]+Table1[[#This Row],[operating_expenses]]-Table1[[#This Row],[revenue]]</f>
        <v>7041</v>
      </c>
      <c r="O900" s="2">
        <f>IF(Table1[[#This Row],[burn_rate]]&gt;0,100000/Table1[[#This Row],[burn_rate]],"0")</f>
        <v>14.202528049992898</v>
      </c>
      <c r="P900" s="2">
        <f>Table1[[#This Row],[LTV]]/Table1[[#This Row],[CAC]]</f>
        <v>29.819288425722139</v>
      </c>
    </row>
    <row r="901" spans="1:16" x14ac:dyDescent="0.3">
      <c r="A901" s="1">
        <v>63889</v>
      </c>
      <c r="B901" s="2">
        <v>13756</v>
      </c>
      <c r="C901" s="2">
        <v>2661</v>
      </c>
      <c r="D901" s="2">
        <v>12005</v>
      </c>
      <c r="E901" s="2">
        <v>176</v>
      </c>
      <c r="F901" s="2">
        <v>94540</v>
      </c>
      <c r="G901" s="3">
        <v>63889</v>
      </c>
      <c r="H901" s="2">
        <f>Table1[[#This Row],[marketing_spend]]/Table1[[#This Row],[new_customers]]</f>
        <v>15.119318181818182</v>
      </c>
      <c r="I901" s="2">
        <f>Table1[[#This Row],[revenue]]/Table1[[#This Row],[total_customers]]</f>
        <v>0.14550454833932727</v>
      </c>
      <c r="J901" s="2">
        <f>F900+Table1[[#This Row],[new_customers]]-Table1[[#This Row],[total_customers]]</f>
        <v>12</v>
      </c>
      <c r="K901" s="2">
        <f>Table1[[#This Row],[lost_customers]]/F900</f>
        <v>1.2715097058574215E-4</v>
      </c>
      <c r="L901" s="2">
        <f>1/Table1[[#This Row],[churn_rate]]</f>
        <v>7864.6666666666661</v>
      </c>
      <c r="M901" s="2">
        <f>Table1[[#This Row],[ARPU]]*Table1[[#This Row],[average_lifespan]]</f>
        <v>1144.3447711726958</v>
      </c>
      <c r="N901" s="2">
        <f>Table1[[#This Row],[marketing_spend]]+Table1[[#This Row],[operating_expenses]]-Table1[[#This Row],[revenue]]</f>
        <v>910</v>
      </c>
      <c r="O901" s="2">
        <f>IF(Table1[[#This Row],[burn_rate]]&gt;0,100000/Table1[[#This Row],[burn_rate]],"0")</f>
        <v>109.89010989010988</v>
      </c>
      <c r="P901" s="2">
        <f>Table1[[#This Row],[LTV]]/Table1[[#This Row],[CAC]]</f>
        <v>75.687591028333131</v>
      </c>
    </row>
    <row r="902" spans="1:16" x14ac:dyDescent="0.3">
      <c r="A902" s="1">
        <v>63920</v>
      </c>
      <c r="B902" s="2">
        <v>25770</v>
      </c>
      <c r="C902" s="2">
        <v>5503</v>
      </c>
      <c r="D902" s="2">
        <v>15429</v>
      </c>
      <c r="E902" s="2">
        <v>160</v>
      </c>
      <c r="F902" s="2">
        <v>94679</v>
      </c>
      <c r="G902" s="3">
        <v>63920</v>
      </c>
      <c r="H902" s="2">
        <f>Table1[[#This Row],[marketing_spend]]/Table1[[#This Row],[new_customers]]</f>
        <v>34.393749999999997</v>
      </c>
      <c r="I902" s="2">
        <f>Table1[[#This Row],[revenue]]/Table1[[#This Row],[total_customers]]</f>
        <v>0.27218284941750548</v>
      </c>
      <c r="J902" s="2">
        <f>F901+Table1[[#This Row],[new_customers]]-Table1[[#This Row],[total_customers]]</f>
        <v>21</v>
      </c>
      <c r="K902" s="2">
        <f>Table1[[#This Row],[lost_customers]]/F901</f>
        <v>2.2212819970382906E-4</v>
      </c>
      <c r="L902" s="2">
        <f>1/Table1[[#This Row],[churn_rate]]</f>
        <v>4501.9047619047624</v>
      </c>
      <c r="M902" s="2">
        <f>Table1[[#This Row],[ARPU]]*Table1[[#This Row],[average_lifespan]]</f>
        <v>1225.3412659014748</v>
      </c>
      <c r="N902" s="2">
        <f>Table1[[#This Row],[marketing_spend]]+Table1[[#This Row],[operating_expenses]]-Table1[[#This Row],[revenue]]</f>
        <v>-4838</v>
      </c>
      <c r="O902" s="2" t="str">
        <f>IF(Table1[[#This Row],[burn_rate]]&gt;0,100000/Table1[[#This Row],[burn_rate]],"0")</f>
        <v>0</v>
      </c>
      <c r="P902" s="2">
        <f>Table1[[#This Row],[LTV]]/Table1[[#This Row],[CAC]]</f>
        <v>35.626858539748497</v>
      </c>
    </row>
    <row r="903" spans="1:16" x14ac:dyDescent="0.3">
      <c r="A903" s="1">
        <v>63951</v>
      </c>
      <c r="B903" s="2">
        <v>26478</v>
      </c>
      <c r="C903" s="2">
        <v>4852</v>
      </c>
      <c r="D903" s="2">
        <v>10261</v>
      </c>
      <c r="E903" s="2">
        <v>64</v>
      </c>
      <c r="F903" s="2">
        <v>94714</v>
      </c>
      <c r="G903" s="3">
        <v>63951</v>
      </c>
      <c r="H903" s="2">
        <f>Table1[[#This Row],[marketing_spend]]/Table1[[#This Row],[new_customers]]</f>
        <v>75.8125</v>
      </c>
      <c r="I903" s="2">
        <f>Table1[[#This Row],[revenue]]/Table1[[#This Row],[total_customers]]</f>
        <v>0.27955740439639337</v>
      </c>
      <c r="J903" s="2">
        <f>F902+Table1[[#This Row],[new_customers]]-Table1[[#This Row],[total_customers]]</f>
        <v>29</v>
      </c>
      <c r="K903" s="2">
        <f>Table1[[#This Row],[lost_customers]]/F902</f>
        <v>3.0629812313184547E-4</v>
      </c>
      <c r="L903" s="2">
        <f>1/Table1[[#This Row],[churn_rate]]</f>
        <v>3264.7931034482763</v>
      </c>
      <c r="M903" s="2">
        <f>Table1[[#This Row],[ARPU]]*Table1[[#This Row],[average_lifespan]]</f>
        <v>912.69708589124593</v>
      </c>
      <c r="N903" s="2">
        <f>Table1[[#This Row],[marketing_spend]]+Table1[[#This Row],[operating_expenses]]-Table1[[#This Row],[revenue]]</f>
        <v>-11365</v>
      </c>
      <c r="O903" s="2" t="str">
        <f>IF(Table1[[#This Row],[burn_rate]]&gt;0,100000/Table1[[#This Row],[burn_rate]],"0")</f>
        <v>0</v>
      </c>
      <c r="P903" s="2">
        <f>Table1[[#This Row],[LTV]]/Table1[[#This Row],[CAC]]</f>
        <v>12.038873350585272</v>
      </c>
    </row>
    <row r="904" spans="1:16" x14ac:dyDescent="0.3">
      <c r="A904" s="1">
        <v>63979</v>
      </c>
      <c r="B904" s="2">
        <v>12674</v>
      </c>
      <c r="C904" s="2">
        <v>4466</v>
      </c>
      <c r="D904" s="2">
        <v>11736</v>
      </c>
      <c r="E904" s="2">
        <v>181</v>
      </c>
      <c r="F904" s="2">
        <v>94868</v>
      </c>
      <c r="G904" s="3">
        <v>63979</v>
      </c>
      <c r="H904" s="2">
        <f>Table1[[#This Row],[marketing_spend]]/Table1[[#This Row],[new_customers]]</f>
        <v>24.674033149171272</v>
      </c>
      <c r="I904" s="2">
        <f>Table1[[#This Row],[revenue]]/Table1[[#This Row],[total_customers]]</f>
        <v>0.13359615465699709</v>
      </c>
      <c r="J904" s="2">
        <f>F903+Table1[[#This Row],[new_customers]]-Table1[[#This Row],[total_customers]]</f>
        <v>27</v>
      </c>
      <c r="K904" s="2">
        <f>Table1[[#This Row],[lost_customers]]/F903</f>
        <v>2.8506873323901429E-4</v>
      </c>
      <c r="L904" s="2">
        <f>1/Table1[[#This Row],[churn_rate]]</f>
        <v>3507.9259259259261</v>
      </c>
      <c r="M904" s="2">
        <f>Table1[[#This Row],[ARPU]]*Table1[[#This Row],[average_lifespan]]</f>
        <v>468.64541452528977</v>
      </c>
      <c r="N904" s="2">
        <f>Table1[[#This Row],[marketing_spend]]+Table1[[#This Row],[operating_expenses]]-Table1[[#This Row],[revenue]]</f>
        <v>3528</v>
      </c>
      <c r="O904" s="2">
        <f>IF(Table1[[#This Row],[burn_rate]]&gt;0,100000/Table1[[#This Row],[burn_rate]],"0")</f>
        <v>28.344671201814059</v>
      </c>
      <c r="P904" s="2">
        <f>Table1[[#This Row],[LTV]]/Table1[[#This Row],[CAC]]</f>
        <v>18.993466195494278</v>
      </c>
    </row>
    <row r="905" spans="1:16" x14ac:dyDescent="0.3">
      <c r="A905" s="1">
        <v>64010</v>
      </c>
      <c r="B905" s="2">
        <v>16898</v>
      </c>
      <c r="C905" s="2">
        <v>2987</v>
      </c>
      <c r="D905" s="2">
        <v>19985</v>
      </c>
      <c r="E905" s="2">
        <v>142</v>
      </c>
      <c r="F905" s="2">
        <v>94991</v>
      </c>
      <c r="G905" s="3">
        <v>64010</v>
      </c>
      <c r="H905" s="2">
        <f>Table1[[#This Row],[marketing_spend]]/Table1[[#This Row],[new_customers]]</f>
        <v>21.035211267605632</v>
      </c>
      <c r="I905" s="2">
        <f>Table1[[#This Row],[revenue]]/Table1[[#This Row],[total_customers]]</f>
        <v>0.17789053699824195</v>
      </c>
      <c r="J905" s="2">
        <f>F904+Table1[[#This Row],[new_customers]]-Table1[[#This Row],[total_customers]]</f>
        <v>19</v>
      </c>
      <c r="K905" s="2">
        <f>Table1[[#This Row],[lost_customers]]/F904</f>
        <v>2.0027828140152634E-4</v>
      </c>
      <c r="L905" s="2">
        <f>1/Table1[[#This Row],[churn_rate]]</f>
        <v>4993.0526315789466</v>
      </c>
      <c r="M905" s="2">
        <f>Table1[[#This Row],[ARPU]]*Table1[[#This Row],[average_lifespan]]</f>
        <v>888.2168138920639</v>
      </c>
      <c r="N905" s="2">
        <f>Table1[[#This Row],[marketing_spend]]+Table1[[#This Row],[operating_expenses]]-Table1[[#This Row],[revenue]]</f>
        <v>6074</v>
      </c>
      <c r="O905" s="2">
        <f>IF(Table1[[#This Row],[burn_rate]]&gt;0,100000/Table1[[#This Row],[burn_rate]],"0")</f>
        <v>16.463615409944023</v>
      </c>
      <c r="P905" s="2">
        <f>Table1[[#This Row],[LTV]]/Table1[[#This Row],[CAC]]</f>
        <v>42.225238557975587</v>
      </c>
    </row>
    <row r="906" spans="1:16" x14ac:dyDescent="0.3">
      <c r="A906" s="1">
        <v>64040</v>
      </c>
      <c r="B906" s="2">
        <v>20147</v>
      </c>
      <c r="C906" s="2">
        <v>3546</v>
      </c>
      <c r="D906" s="2">
        <v>18128</v>
      </c>
      <c r="E906" s="2">
        <v>172</v>
      </c>
      <c r="F906" s="2">
        <v>95150</v>
      </c>
      <c r="G906" s="3">
        <v>64040</v>
      </c>
      <c r="H906" s="2">
        <f>Table1[[#This Row],[marketing_spend]]/Table1[[#This Row],[new_customers]]</f>
        <v>20.61627906976744</v>
      </c>
      <c r="I906" s="2">
        <f>Table1[[#This Row],[revenue]]/Table1[[#This Row],[total_customers]]</f>
        <v>0.21173935890698897</v>
      </c>
      <c r="J906" s="2">
        <f>F905+Table1[[#This Row],[new_customers]]-Table1[[#This Row],[total_customers]]</f>
        <v>13</v>
      </c>
      <c r="K906" s="2">
        <f>Table1[[#This Row],[lost_customers]]/F905</f>
        <v>1.3685507048036131E-4</v>
      </c>
      <c r="L906" s="2">
        <f>1/Table1[[#This Row],[churn_rate]]</f>
        <v>7306.9999999999991</v>
      </c>
      <c r="M906" s="2">
        <f>Table1[[#This Row],[ARPU]]*Table1[[#This Row],[average_lifespan]]</f>
        <v>1547.1794955333683</v>
      </c>
      <c r="N906" s="2">
        <f>Table1[[#This Row],[marketing_spend]]+Table1[[#This Row],[operating_expenses]]-Table1[[#This Row],[revenue]]</f>
        <v>1527</v>
      </c>
      <c r="O906" s="2">
        <f>IF(Table1[[#This Row],[burn_rate]]&gt;0,100000/Table1[[#This Row],[burn_rate]],"0")</f>
        <v>65.487884741322858</v>
      </c>
      <c r="P906" s="2">
        <f>Table1[[#This Row],[LTV]]/Table1[[#This Row],[CAC]]</f>
        <v>75.046495553225995</v>
      </c>
    </row>
    <row r="907" spans="1:16" x14ac:dyDescent="0.3">
      <c r="A907" s="1">
        <v>64071</v>
      </c>
      <c r="B907" s="2">
        <v>10793</v>
      </c>
      <c r="C907" s="2">
        <v>2649</v>
      </c>
      <c r="D907" s="2">
        <v>14716</v>
      </c>
      <c r="E907" s="2">
        <v>122</v>
      </c>
      <c r="F907" s="2">
        <v>95256</v>
      </c>
      <c r="G907" s="3">
        <v>64071</v>
      </c>
      <c r="H907" s="2">
        <f>Table1[[#This Row],[marketing_spend]]/Table1[[#This Row],[new_customers]]</f>
        <v>21.71311475409836</v>
      </c>
      <c r="I907" s="2">
        <f>Table1[[#This Row],[revenue]]/Table1[[#This Row],[total_customers]]</f>
        <v>0.11330519862265893</v>
      </c>
      <c r="J907" s="2">
        <f>F906+Table1[[#This Row],[new_customers]]-Table1[[#This Row],[total_customers]]</f>
        <v>16</v>
      </c>
      <c r="K907" s="2">
        <f>Table1[[#This Row],[lost_customers]]/F906</f>
        <v>1.6815554387808723E-4</v>
      </c>
      <c r="L907" s="2">
        <f>1/Table1[[#This Row],[churn_rate]]</f>
        <v>5946.875</v>
      </c>
      <c r="M907" s="2">
        <f>Table1[[#This Row],[ARPU]]*Table1[[#This Row],[average_lifespan]]</f>
        <v>673.81185305912481</v>
      </c>
      <c r="N907" s="2">
        <f>Table1[[#This Row],[marketing_spend]]+Table1[[#This Row],[operating_expenses]]-Table1[[#This Row],[revenue]]</f>
        <v>6572</v>
      </c>
      <c r="O907" s="2">
        <f>IF(Table1[[#This Row],[burn_rate]]&gt;0,100000/Table1[[#This Row],[burn_rate]],"0")</f>
        <v>15.216068167985393</v>
      </c>
      <c r="P907" s="2">
        <f>Table1[[#This Row],[LTV]]/Table1[[#This Row],[CAC]]</f>
        <v>31.03248247384418</v>
      </c>
    </row>
    <row r="908" spans="1:16" x14ac:dyDescent="0.3">
      <c r="A908" s="1">
        <v>64101</v>
      </c>
      <c r="B908" s="2">
        <v>12116</v>
      </c>
      <c r="C908" s="2">
        <v>2968</v>
      </c>
      <c r="D908" s="2">
        <v>12875</v>
      </c>
      <c r="E908" s="2">
        <v>196</v>
      </c>
      <c r="F908" s="2">
        <v>95433</v>
      </c>
      <c r="G908" s="3">
        <v>64101</v>
      </c>
      <c r="H908" s="2">
        <f>Table1[[#This Row],[marketing_spend]]/Table1[[#This Row],[new_customers]]</f>
        <v>15.142857142857142</v>
      </c>
      <c r="I908" s="2">
        <f>Table1[[#This Row],[revenue]]/Table1[[#This Row],[total_customers]]</f>
        <v>0.12695818008445717</v>
      </c>
      <c r="J908" s="2">
        <f>F907+Table1[[#This Row],[new_customers]]-Table1[[#This Row],[total_customers]]</f>
        <v>19</v>
      </c>
      <c r="K908" s="2">
        <f>Table1[[#This Row],[lost_customers]]/F907</f>
        <v>1.9946250104980264E-4</v>
      </c>
      <c r="L908" s="2">
        <f>1/Table1[[#This Row],[churn_rate]]</f>
        <v>5013.4736842105267</v>
      </c>
      <c r="M908" s="2">
        <f>Table1[[#This Row],[ARPU]]*Table1[[#This Row],[average_lifespan]]</f>
        <v>636.501494848687</v>
      </c>
      <c r="N908" s="2">
        <f>Table1[[#This Row],[marketing_spend]]+Table1[[#This Row],[operating_expenses]]-Table1[[#This Row],[revenue]]</f>
        <v>3727</v>
      </c>
      <c r="O908" s="2">
        <f>IF(Table1[[#This Row],[burn_rate]]&gt;0,100000/Table1[[#This Row],[burn_rate]],"0")</f>
        <v>26.831231553528308</v>
      </c>
      <c r="P908" s="2">
        <f>Table1[[#This Row],[LTV]]/Table1[[#This Row],[CAC]]</f>
        <v>42.033117584347259</v>
      </c>
    </row>
    <row r="909" spans="1:16" x14ac:dyDescent="0.3">
      <c r="A909" s="1">
        <v>64132</v>
      </c>
      <c r="B909" s="2">
        <v>15779</v>
      </c>
      <c r="C909" s="2">
        <v>4637</v>
      </c>
      <c r="D909" s="2">
        <v>16921</v>
      </c>
      <c r="E909" s="2">
        <v>141</v>
      </c>
      <c r="F909" s="2">
        <v>95545</v>
      </c>
      <c r="G909" s="3">
        <v>64132</v>
      </c>
      <c r="H909" s="2">
        <f>Table1[[#This Row],[marketing_spend]]/Table1[[#This Row],[new_customers]]</f>
        <v>32.886524822695037</v>
      </c>
      <c r="I909" s="2">
        <f>Table1[[#This Row],[revenue]]/Table1[[#This Row],[total_customers]]</f>
        <v>0.16514731278455178</v>
      </c>
      <c r="J909" s="2">
        <f>F908+Table1[[#This Row],[new_customers]]-Table1[[#This Row],[total_customers]]</f>
        <v>29</v>
      </c>
      <c r="K909" s="2">
        <f>Table1[[#This Row],[lost_customers]]/F908</f>
        <v>3.038781134408433E-4</v>
      </c>
      <c r="L909" s="2">
        <f>1/Table1[[#This Row],[churn_rate]]</f>
        <v>3290.7931034482758</v>
      </c>
      <c r="M909" s="2">
        <f>Table1[[#This Row],[ARPU]]*Table1[[#This Row],[average_lifespan]]</f>
        <v>543.46563796441831</v>
      </c>
      <c r="N909" s="2">
        <f>Table1[[#This Row],[marketing_spend]]+Table1[[#This Row],[operating_expenses]]-Table1[[#This Row],[revenue]]</f>
        <v>5779</v>
      </c>
      <c r="O909" s="2">
        <f>IF(Table1[[#This Row],[burn_rate]]&gt;0,100000/Table1[[#This Row],[burn_rate]],"0")</f>
        <v>17.304031839418585</v>
      </c>
      <c r="P909" s="2">
        <f>Table1[[#This Row],[LTV]]/Table1[[#This Row],[CAC]]</f>
        <v>16.525480904244766</v>
      </c>
    </row>
    <row r="910" spans="1:16" x14ac:dyDescent="0.3">
      <c r="A910" s="1">
        <v>64163</v>
      </c>
      <c r="B910" s="2">
        <v>22298</v>
      </c>
      <c r="C910" s="2">
        <v>3100</v>
      </c>
      <c r="D910" s="2">
        <v>12378</v>
      </c>
      <c r="E910" s="2">
        <v>66</v>
      </c>
      <c r="F910" s="2">
        <v>95585</v>
      </c>
      <c r="G910" s="3">
        <v>64163</v>
      </c>
      <c r="H910" s="2">
        <f>Table1[[#This Row],[marketing_spend]]/Table1[[#This Row],[new_customers]]</f>
        <v>46.969696969696969</v>
      </c>
      <c r="I910" s="2">
        <f>Table1[[#This Row],[revenue]]/Table1[[#This Row],[total_customers]]</f>
        <v>0.23327928022179212</v>
      </c>
      <c r="J910" s="2">
        <f>F909+Table1[[#This Row],[new_customers]]-Table1[[#This Row],[total_customers]]</f>
        <v>26</v>
      </c>
      <c r="K910" s="2">
        <f>Table1[[#This Row],[lost_customers]]/F909</f>
        <v>2.7212308336385996E-4</v>
      </c>
      <c r="L910" s="2">
        <f>1/Table1[[#This Row],[churn_rate]]</f>
        <v>3674.8076923076924</v>
      </c>
      <c r="M910" s="2">
        <f>Table1[[#This Row],[ARPU]]*Table1[[#This Row],[average_lifespan]]</f>
        <v>857.25649341504345</v>
      </c>
      <c r="N910" s="2">
        <f>Table1[[#This Row],[marketing_spend]]+Table1[[#This Row],[operating_expenses]]-Table1[[#This Row],[revenue]]</f>
        <v>-6820</v>
      </c>
      <c r="O910" s="2" t="str">
        <f>IF(Table1[[#This Row],[burn_rate]]&gt;0,100000/Table1[[#This Row],[burn_rate]],"0")</f>
        <v>0</v>
      </c>
      <c r="P910" s="2">
        <f>Table1[[#This Row],[LTV]]/Table1[[#This Row],[CAC]]</f>
        <v>18.251267279158991</v>
      </c>
    </row>
    <row r="911" spans="1:16" x14ac:dyDescent="0.3">
      <c r="A911" s="1">
        <v>64193</v>
      </c>
      <c r="B911" s="2">
        <v>24153</v>
      </c>
      <c r="C911" s="2">
        <v>2440</v>
      </c>
      <c r="D911" s="2">
        <v>15815</v>
      </c>
      <c r="E911" s="2">
        <v>92</v>
      </c>
      <c r="F911" s="2">
        <v>95649</v>
      </c>
      <c r="G911" s="3">
        <v>64193</v>
      </c>
      <c r="H911" s="2">
        <f>Table1[[#This Row],[marketing_spend]]/Table1[[#This Row],[new_customers]]</f>
        <v>26.521739130434781</v>
      </c>
      <c r="I911" s="2">
        <f>Table1[[#This Row],[revenue]]/Table1[[#This Row],[total_customers]]</f>
        <v>0.25251701533732712</v>
      </c>
      <c r="J911" s="2">
        <f>F910+Table1[[#This Row],[new_customers]]-Table1[[#This Row],[total_customers]]</f>
        <v>28</v>
      </c>
      <c r="K911" s="2">
        <f>Table1[[#This Row],[lost_customers]]/F910</f>
        <v>2.9293299157817648E-4</v>
      </c>
      <c r="L911" s="2">
        <f>1/Table1[[#This Row],[churn_rate]]</f>
        <v>3413.75</v>
      </c>
      <c r="M911" s="2">
        <f>Table1[[#This Row],[ARPU]]*Table1[[#This Row],[average_lifespan]]</f>
        <v>862.02996110780043</v>
      </c>
      <c r="N911" s="2">
        <f>Table1[[#This Row],[marketing_spend]]+Table1[[#This Row],[operating_expenses]]-Table1[[#This Row],[revenue]]</f>
        <v>-5898</v>
      </c>
      <c r="O911" s="2" t="str">
        <f>IF(Table1[[#This Row],[burn_rate]]&gt;0,100000/Table1[[#This Row],[burn_rate]],"0")</f>
        <v>0</v>
      </c>
      <c r="P911" s="2">
        <f>Table1[[#This Row],[LTV]]/Table1[[#This Row],[CAC]]</f>
        <v>32.502769025376082</v>
      </c>
    </row>
    <row r="912" spans="1:16" x14ac:dyDescent="0.3">
      <c r="A912" s="1">
        <v>64224</v>
      </c>
      <c r="B912" s="2">
        <v>21111</v>
      </c>
      <c r="C912" s="2">
        <v>2769</v>
      </c>
      <c r="D912" s="2">
        <v>11451</v>
      </c>
      <c r="E912" s="2">
        <v>170</v>
      </c>
      <c r="F912" s="2">
        <v>95799</v>
      </c>
      <c r="G912" s="3">
        <v>64224</v>
      </c>
      <c r="H912" s="2">
        <f>Table1[[#This Row],[marketing_spend]]/Table1[[#This Row],[new_customers]]</f>
        <v>16.288235294117648</v>
      </c>
      <c r="I912" s="2">
        <f>Table1[[#This Row],[revenue]]/Table1[[#This Row],[total_customers]]</f>
        <v>0.22036764475620832</v>
      </c>
      <c r="J912" s="2">
        <f>F911+Table1[[#This Row],[new_customers]]-Table1[[#This Row],[total_customers]]</f>
        <v>20</v>
      </c>
      <c r="K912" s="2">
        <f>Table1[[#This Row],[lost_customers]]/F911</f>
        <v>2.0909784733766165E-4</v>
      </c>
      <c r="L912" s="2">
        <f>1/Table1[[#This Row],[churn_rate]]</f>
        <v>4782.4500000000007</v>
      </c>
      <c r="M912" s="2">
        <f>Table1[[#This Row],[ARPU]]*Table1[[#This Row],[average_lifespan]]</f>
        <v>1053.8972426643286</v>
      </c>
      <c r="N912" s="2">
        <f>Table1[[#This Row],[marketing_spend]]+Table1[[#This Row],[operating_expenses]]-Table1[[#This Row],[revenue]]</f>
        <v>-6891</v>
      </c>
      <c r="O912" s="2" t="str">
        <f>IF(Table1[[#This Row],[burn_rate]]&gt;0,100000/Table1[[#This Row],[burn_rate]],"0")</f>
        <v>0</v>
      </c>
      <c r="P912" s="2">
        <f>Table1[[#This Row],[LTV]]/Table1[[#This Row],[CAC]]</f>
        <v>64.70297264461388</v>
      </c>
    </row>
    <row r="913" spans="1:16" x14ac:dyDescent="0.3">
      <c r="A913" s="1">
        <v>64254</v>
      </c>
      <c r="B913" s="2">
        <v>20789</v>
      </c>
      <c r="C913" s="2">
        <v>3343</v>
      </c>
      <c r="D913" s="2">
        <v>15616</v>
      </c>
      <c r="E913" s="2">
        <v>90</v>
      </c>
      <c r="F913" s="2">
        <v>95867</v>
      </c>
      <c r="G913" s="3">
        <v>64254</v>
      </c>
      <c r="H913" s="2">
        <f>Table1[[#This Row],[marketing_spend]]/Table1[[#This Row],[new_customers]]</f>
        <v>37.144444444444446</v>
      </c>
      <c r="I913" s="2">
        <f>Table1[[#This Row],[revenue]]/Table1[[#This Row],[total_customers]]</f>
        <v>0.2168525144210208</v>
      </c>
      <c r="J913" s="2">
        <f>F912+Table1[[#This Row],[new_customers]]-Table1[[#This Row],[total_customers]]</f>
        <v>22</v>
      </c>
      <c r="K913" s="2">
        <f>Table1[[#This Row],[lost_customers]]/F912</f>
        <v>2.2964749110115972E-4</v>
      </c>
      <c r="L913" s="2">
        <f>1/Table1[[#This Row],[churn_rate]]</f>
        <v>4354.5</v>
      </c>
      <c r="M913" s="2">
        <f>Table1[[#This Row],[ARPU]]*Table1[[#This Row],[average_lifespan]]</f>
        <v>944.2842740463351</v>
      </c>
      <c r="N913" s="2">
        <f>Table1[[#This Row],[marketing_spend]]+Table1[[#This Row],[operating_expenses]]-Table1[[#This Row],[revenue]]</f>
        <v>-1830</v>
      </c>
      <c r="O913" s="2" t="str">
        <f>IF(Table1[[#This Row],[burn_rate]]&gt;0,100000/Table1[[#This Row],[burn_rate]],"0")</f>
        <v>0</v>
      </c>
      <c r="P913" s="2">
        <f>Table1[[#This Row],[LTV]]/Table1[[#This Row],[CAC]]</f>
        <v>25.421951739207344</v>
      </c>
    </row>
    <row r="914" spans="1:16" x14ac:dyDescent="0.3">
      <c r="A914" s="1">
        <v>64285</v>
      </c>
      <c r="B914" s="2">
        <v>21397</v>
      </c>
      <c r="C914" s="2">
        <v>6358</v>
      </c>
      <c r="D914" s="2">
        <v>18332</v>
      </c>
      <c r="E914" s="2">
        <v>88</v>
      </c>
      <c r="F914" s="2">
        <v>95945</v>
      </c>
      <c r="G914" s="3">
        <v>64285</v>
      </c>
      <c r="H914" s="2">
        <f>Table1[[#This Row],[marketing_spend]]/Table1[[#This Row],[new_customers]]</f>
        <v>72.25</v>
      </c>
      <c r="I914" s="2">
        <f>Table1[[#This Row],[revenue]]/Table1[[#This Row],[total_customers]]</f>
        <v>0.22301318463703163</v>
      </c>
      <c r="J914" s="2">
        <f>F913+Table1[[#This Row],[new_customers]]-Table1[[#This Row],[total_customers]]</f>
        <v>10</v>
      </c>
      <c r="K914" s="2">
        <f>Table1[[#This Row],[lost_customers]]/F913</f>
        <v>1.0431118111550378E-4</v>
      </c>
      <c r="L914" s="2">
        <f>1/Table1[[#This Row],[churn_rate]]</f>
        <v>9586.6999999999989</v>
      </c>
      <c r="M914" s="2">
        <f>Table1[[#This Row],[ARPU]]*Table1[[#This Row],[average_lifespan]]</f>
        <v>2137.960497159831</v>
      </c>
      <c r="N914" s="2">
        <f>Table1[[#This Row],[marketing_spend]]+Table1[[#This Row],[operating_expenses]]-Table1[[#This Row],[revenue]]</f>
        <v>3293</v>
      </c>
      <c r="O914" s="2">
        <f>IF(Table1[[#This Row],[burn_rate]]&gt;0,100000/Table1[[#This Row],[burn_rate]],"0")</f>
        <v>30.367446097783176</v>
      </c>
      <c r="P914" s="2">
        <f>Table1[[#This Row],[LTV]]/Table1[[#This Row],[CAC]]</f>
        <v>29.591148749617037</v>
      </c>
    </row>
    <row r="915" spans="1:16" x14ac:dyDescent="0.3">
      <c r="A915" s="1">
        <v>64316</v>
      </c>
      <c r="B915" s="2">
        <v>22999</v>
      </c>
      <c r="C915" s="2">
        <v>5729</v>
      </c>
      <c r="D915" s="2">
        <v>17836</v>
      </c>
      <c r="E915" s="2">
        <v>162</v>
      </c>
      <c r="F915" s="2">
        <v>96082</v>
      </c>
      <c r="G915" s="3">
        <v>64316</v>
      </c>
      <c r="H915" s="2">
        <f>Table1[[#This Row],[marketing_spend]]/Table1[[#This Row],[new_customers]]</f>
        <v>35.364197530864196</v>
      </c>
      <c r="I915" s="2">
        <f>Table1[[#This Row],[revenue]]/Table1[[#This Row],[total_customers]]</f>
        <v>0.23936845611040569</v>
      </c>
      <c r="J915" s="2">
        <f>F914+Table1[[#This Row],[new_customers]]-Table1[[#This Row],[total_customers]]</f>
        <v>25</v>
      </c>
      <c r="K915" s="2">
        <f>Table1[[#This Row],[lost_customers]]/F914</f>
        <v>2.6056594924175311E-4</v>
      </c>
      <c r="L915" s="2">
        <f>1/Table1[[#This Row],[churn_rate]]</f>
        <v>3837.7999999999997</v>
      </c>
      <c r="M915" s="2">
        <f>Table1[[#This Row],[ARPU]]*Table1[[#This Row],[average_lifespan]]</f>
        <v>918.64826086051494</v>
      </c>
      <c r="N915" s="2">
        <f>Table1[[#This Row],[marketing_spend]]+Table1[[#This Row],[operating_expenses]]-Table1[[#This Row],[revenue]]</f>
        <v>566</v>
      </c>
      <c r="O915" s="2">
        <f>IF(Table1[[#This Row],[burn_rate]]&gt;0,100000/Table1[[#This Row],[burn_rate]],"0")</f>
        <v>176.67844522968198</v>
      </c>
      <c r="P915" s="2">
        <f>Table1[[#This Row],[LTV]]/Table1[[#This Row],[CAC]]</f>
        <v>25.976787966382165</v>
      </c>
    </row>
    <row r="916" spans="1:16" x14ac:dyDescent="0.3">
      <c r="A916" s="1">
        <v>64345</v>
      </c>
      <c r="B916" s="2">
        <v>10814</v>
      </c>
      <c r="C916" s="2">
        <v>5906</v>
      </c>
      <c r="D916" s="2">
        <v>10800</v>
      </c>
      <c r="E916" s="2">
        <v>160</v>
      </c>
      <c r="F916" s="2">
        <v>96219</v>
      </c>
      <c r="G916" s="3">
        <v>64345</v>
      </c>
      <c r="H916" s="2">
        <f>Table1[[#This Row],[marketing_spend]]/Table1[[#This Row],[new_customers]]</f>
        <v>36.912500000000001</v>
      </c>
      <c r="I916" s="2">
        <f>Table1[[#This Row],[revenue]]/Table1[[#This Row],[total_customers]]</f>
        <v>0.11238944491212755</v>
      </c>
      <c r="J916" s="2">
        <f>F915+Table1[[#This Row],[new_customers]]-Table1[[#This Row],[total_customers]]</f>
        <v>23</v>
      </c>
      <c r="K916" s="2">
        <f>Table1[[#This Row],[lost_customers]]/F915</f>
        <v>2.3937886388709643E-4</v>
      </c>
      <c r="L916" s="2">
        <f>1/Table1[[#This Row],[churn_rate]]</f>
        <v>4177.478260869565</v>
      </c>
      <c r="M916" s="2">
        <f>Table1[[#This Row],[ARPU]]*Table1[[#This Row],[average_lifespan]]</f>
        <v>469.50446287161037</v>
      </c>
      <c r="N916" s="2">
        <f>Table1[[#This Row],[marketing_spend]]+Table1[[#This Row],[operating_expenses]]-Table1[[#This Row],[revenue]]</f>
        <v>5892</v>
      </c>
      <c r="O916" s="2">
        <f>IF(Table1[[#This Row],[burn_rate]]&gt;0,100000/Table1[[#This Row],[burn_rate]],"0")</f>
        <v>16.972165648336727</v>
      </c>
      <c r="P916" s="2">
        <f>Table1[[#This Row],[LTV]]/Table1[[#This Row],[CAC]]</f>
        <v>12.719389444540747</v>
      </c>
    </row>
    <row r="917" spans="1:16" x14ac:dyDescent="0.3">
      <c r="A917" s="1">
        <v>64376</v>
      </c>
      <c r="B917" s="2">
        <v>26729</v>
      </c>
      <c r="C917" s="2">
        <v>3577</v>
      </c>
      <c r="D917" s="2">
        <v>16333</v>
      </c>
      <c r="E917" s="2">
        <v>96</v>
      </c>
      <c r="F917" s="2">
        <v>96302</v>
      </c>
      <c r="G917" s="3">
        <v>64376</v>
      </c>
      <c r="H917" s="2">
        <f>Table1[[#This Row],[marketing_spend]]/Table1[[#This Row],[new_customers]]</f>
        <v>37.260416666666664</v>
      </c>
      <c r="I917" s="2">
        <f>Table1[[#This Row],[revenue]]/Table1[[#This Row],[total_customers]]</f>
        <v>0.27755394488172624</v>
      </c>
      <c r="J917" s="2">
        <f>F916+Table1[[#This Row],[new_customers]]-Table1[[#This Row],[total_customers]]</f>
        <v>13</v>
      </c>
      <c r="K917" s="2">
        <f>Table1[[#This Row],[lost_customers]]/F916</f>
        <v>1.3510845051393176E-4</v>
      </c>
      <c r="L917" s="2">
        <f>1/Table1[[#This Row],[churn_rate]]</f>
        <v>7401.4615384615381</v>
      </c>
      <c r="M917" s="2">
        <f>Table1[[#This Row],[ARPU]]*Table1[[#This Row],[average_lifespan]]</f>
        <v>2054.3048478903706</v>
      </c>
      <c r="N917" s="2">
        <f>Table1[[#This Row],[marketing_spend]]+Table1[[#This Row],[operating_expenses]]-Table1[[#This Row],[revenue]]</f>
        <v>-6819</v>
      </c>
      <c r="O917" s="2" t="str">
        <f>IF(Table1[[#This Row],[burn_rate]]&gt;0,100000/Table1[[#This Row],[burn_rate]],"0")</f>
        <v>0</v>
      </c>
      <c r="P917" s="2">
        <f>Table1[[#This Row],[LTV]]/Table1[[#This Row],[CAC]]</f>
        <v>55.133705730353817</v>
      </c>
    </row>
    <row r="918" spans="1:16" x14ac:dyDescent="0.3">
      <c r="A918" s="1">
        <v>64406</v>
      </c>
      <c r="B918" s="2">
        <v>20541</v>
      </c>
      <c r="C918" s="2">
        <v>6008</v>
      </c>
      <c r="D918" s="2">
        <v>13410</v>
      </c>
      <c r="E918" s="2">
        <v>112</v>
      </c>
      <c r="F918" s="2">
        <v>96400</v>
      </c>
      <c r="G918" s="3">
        <v>64406</v>
      </c>
      <c r="H918" s="2">
        <f>Table1[[#This Row],[marketing_spend]]/Table1[[#This Row],[new_customers]]</f>
        <v>53.642857142857146</v>
      </c>
      <c r="I918" s="2">
        <f>Table1[[#This Row],[revenue]]/Table1[[#This Row],[total_customers]]</f>
        <v>0.21308091286307054</v>
      </c>
      <c r="J918" s="2">
        <f>F917+Table1[[#This Row],[new_customers]]-Table1[[#This Row],[total_customers]]</f>
        <v>14</v>
      </c>
      <c r="K918" s="2">
        <f>Table1[[#This Row],[lost_customers]]/F917</f>
        <v>1.4537600465203214E-4</v>
      </c>
      <c r="L918" s="2">
        <f>1/Table1[[#This Row],[churn_rate]]</f>
        <v>6878.7142857142862</v>
      </c>
      <c r="M918" s="2">
        <f>Table1[[#This Row],[ARPU]]*Table1[[#This Row],[average_lifespan]]</f>
        <v>1465.7227193242443</v>
      </c>
      <c r="N918" s="2">
        <f>Table1[[#This Row],[marketing_spend]]+Table1[[#This Row],[operating_expenses]]-Table1[[#This Row],[revenue]]</f>
        <v>-1123</v>
      </c>
      <c r="O918" s="2" t="str">
        <f>IF(Table1[[#This Row],[burn_rate]]&gt;0,100000/Table1[[#This Row],[burn_rate]],"0")</f>
        <v>0</v>
      </c>
      <c r="P918" s="2">
        <f>Table1[[#This Row],[LTV]]/Table1[[#This Row],[CAC]]</f>
        <v>27.32372579299523</v>
      </c>
    </row>
    <row r="919" spans="1:16" x14ac:dyDescent="0.3">
      <c r="A919" s="1">
        <v>64437</v>
      </c>
      <c r="B919" s="2">
        <v>12443</v>
      </c>
      <c r="C919" s="2">
        <v>5351</v>
      </c>
      <c r="D919" s="2">
        <v>9455</v>
      </c>
      <c r="E919" s="2">
        <v>159</v>
      </c>
      <c r="F919" s="2">
        <v>96538</v>
      </c>
      <c r="G919" s="3">
        <v>64437</v>
      </c>
      <c r="H919" s="2">
        <f>Table1[[#This Row],[marketing_spend]]/Table1[[#This Row],[new_customers]]</f>
        <v>33.654088050314463</v>
      </c>
      <c r="I919" s="2">
        <f>Table1[[#This Row],[revenue]]/Table1[[#This Row],[total_customers]]</f>
        <v>0.12889224968406224</v>
      </c>
      <c r="J919" s="2">
        <f>F918+Table1[[#This Row],[new_customers]]-Table1[[#This Row],[total_customers]]</f>
        <v>21</v>
      </c>
      <c r="K919" s="2">
        <f>Table1[[#This Row],[lost_customers]]/F918</f>
        <v>2.1784232365145228E-4</v>
      </c>
      <c r="L919" s="2">
        <f>1/Table1[[#This Row],[churn_rate]]</f>
        <v>4590.4761904761908</v>
      </c>
      <c r="M919" s="2">
        <f>Table1[[#This Row],[ARPU]]*Table1[[#This Row],[average_lifespan]]</f>
        <v>591.6768033116</v>
      </c>
      <c r="N919" s="2">
        <f>Table1[[#This Row],[marketing_spend]]+Table1[[#This Row],[operating_expenses]]-Table1[[#This Row],[revenue]]</f>
        <v>2363</v>
      </c>
      <c r="O919" s="2">
        <f>IF(Table1[[#This Row],[burn_rate]]&gt;0,100000/Table1[[#This Row],[burn_rate]],"0")</f>
        <v>42.319085907744395</v>
      </c>
      <c r="P919" s="2">
        <f>Table1[[#This Row],[LTV]]/Table1[[#This Row],[CAC]]</f>
        <v>17.581127214827958</v>
      </c>
    </row>
    <row r="920" spans="1:16" x14ac:dyDescent="0.3">
      <c r="A920" s="1">
        <v>64467</v>
      </c>
      <c r="B920" s="2">
        <v>20457</v>
      </c>
      <c r="C920" s="2">
        <v>6795</v>
      </c>
      <c r="D920" s="2">
        <v>14892</v>
      </c>
      <c r="E920" s="2">
        <v>118</v>
      </c>
      <c r="F920" s="2">
        <v>96637</v>
      </c>
      <c r="G920" s="3">
        <v>64467</v>
      </c>
      <c r="H920" s="2">
        <f>Table1[[#This Row],[marketing_spend]]/Table1[[#This Row],[new_customers]]</f>
        <v>57.584745762711862</v>
      </c>
      <c r="I920" s="2">
        <f>Table1[[#This Row],[revenue]]/Table1[[#This Row],[total_customers]]</f>
        <v>0.21168910458726989</v>
      </c>
      <c r="J920" s="2">
        <f>F919+Table1[[#This Row],[new_customers]]-Table1[[#This Row],[total_customers]]</f>
        <v>19</v>
      </c>
      <c r="K920" s="2">
        <f>Table1[[#This Row],[lost_customers]]/F919</f>
        <v>1.9681368994592803E-4</v>
      </c>
      <c r="L920" s="2">
        <f>1/Table1[[#This Row],[churn_rate]]</f>
        <v>5080.9473684210525</v>
      </c>
      <c r="M920" s="2">
        <f>Table1[[#This Row],[ARPU]]*Table1[[#This Row],[average_lifespan]]</f>
        <v>1075.5811988760979</v>
      </c>
      <c r="N920" s="2">
        <f>Table1[[#This Row],[marketing_spend]]+Table1[[#This Row],[operating_expenses]]-Table1[[#This Row],[revenue]]</f>
        <v>1230</v>
      </c>
      <c r="O920" s="2">
        <f>IF(Table1[[#This Row],[burn_rate]]&gt;0,100000/Table1[[#This Row],[burn_rate]],"0")</f>
        <v>81.300813008130078</v>
      </c>
      <c r="P920" s="2">
        <f>Table1[[#This Row],[LTV]]/Table1[[#This Row],[CAC]]</f>
        <v>18.678231268194196</v>
      </c>
    </row>
    <row r="921" spans="1:16" x14ac:dyDescent="0.3">
      <c r="A921" s="1">
        <v>64498</v>
      </c>
      <c r="B921" s="2">
        <v>20380</v>
      </c>
      <c r="C921" s="2">
        <v>4349</v>
      </c>
      <c r="D921" s="2">
        <v>13808</v>
      </c>
      <c r="E921" s="2">
        <v>92</v>
      </c>
      <c r="F921" s="2">
        <v>96719</v>
      </c>
      <c r="G921" s="3">
        <v>64498</v>
      </c>
      <c r="H921" s="2">
        <f>Table1[[#This Row],[marketing_spend]]/Table1[[#This Row],[new_customers]]</f>
        <v>47.271739130434781</v>
      </c>
      <c r="I921" s="2">
        <f>Table1[[#This Row],[revenue]]/Table1[[#This Row],[total_customers]]</f>
        <v>0.21071351027202515</v>
      </c>
      <c r="J921" s="2">
        <f>F920+Table1[[#This Row],[new_customers]]-Table1[[#This Row],[total_customers]]</f>
        <v>10</v>
      </c>
      <c r="K921" s="2">
        <f>Table1[[#This Row],[lost_customers]]/F920</f>
        <v>1.0348003352753087E-4</v>
      </c>
      <c r="L921" s="2">
        <f>1/Table1[[#This Row],[churn_rate]]</f>
        <v>9663.6999999999989</v>
      </c>
      <c r="M921" s="2">
        <f>Table1[[#This Row],[ARPU]]*Table1[[#This Row],[average_lifespan]]</f>
        <v>2036.2721492157691</v>
      </c>
      <c r="N921" s="2">
        <f>Table1[[#This Row],[marketing_spend]]+Table1[[#This Row],[operating_expenses]]-Table1[[#This Row],[revenue]]</f>
        <v>-2223</v>
      </c>
      <c r="O921" s="2" t="str">
        <f>IF(Table1[[#This Row],[burn_rate]]&gt;0,100000/Table1[[#This Row],[burn_rate]],"0")</f>
        <v>0</v>
      </c>
      <c r="P921" s="2">
        <f>Table1[[#This Row],[LTV]]/Table1[[#This Row],[CAC]]</f>
        <v>43.075888187595027</v>
      </c>
    </row>
    <row r="922" spans="1:16" x14ac:dyDescent="0.3">
      <c r="A922" s="1">
        <v>64529</v>
      </c>
      <c r="B922" s="2">
        <v>17783</v>
      </c>
      <c r="C922" s="2">
        <v>5602</v>
      </c>
      <c r="D922" s="2">
        <v>14796</v>
      </c>
      <c r="E922" s="2">
        <v>83</v>
      </c>
      <c r="F922" s="2">
        <v>96792</v>
      </c>
      <c r="G922" s="3">
        <v>64529</v>
      </c>
      <c r="H922" s="2">
        <f>Table1[[#This Row],[marketing_spend]]/Table1[[#This Row],[new_customers]]</f>
        <v>67.493975903614455</v>
      </c>
      <c r="I922" s="2">
        <f>Table1[[#This Row],[revenue]]/Table1[[#This Row],[total_customers]]</f>
        <v>0.18372386147615505</v>
      </c>
      <c r="J922" s="2">
        <f>F921+Table1[[#This Row],[new_customers]]-Table1[[#This Row],[total_customers]]</f>
        <v>10</v>
      </c>
      <c r="K922" s="2">
        <f>Table1[[#This Row],[lost_customers]]/F921</f>
        <v>1.0339230140923706E-4</v>
      </c>
      <c r="L922" s="2">
        <f>1/Table1[[#This Row],[churn_rate]]</f>
        <v>9671.9000000000015</v>
      </c>
      <c r="M922" s="2">
        <f>Table1[[#This Row],[ARPU]]*Table1[[#This Row],[average_lifespan]]</f>
        <v>1776.9588158112242</v>
      </c>
      <c r="N922" s="2">
        <f>Table1[[#This Row],[marketing_spend]]+Table1[[#This Row],[operating_expenses]]-Table1[[#This Row],[revenue]]</f>
        <v>2615</v>
      </c>
      <c r="O922" s="2">
        <f>IF(Table1[[#This Row],[burn_rate]]&gt;0,100000/Table1[[#This Row],[burn_rate]],"0")</f>
        <v>38.24091778202677</v>
      </c>
      <c r="P922" s="2">
        <f>Table1[[#This Row],[LTV]]/Table1[[#This Row],[CAC]]</f>
        <v>26.327665425264481</v>
      </c>
    </row>
    <row r="923" spans="1:16" x14ac:dyDescent="0.3">
      <c r="A923" s="1">
        <v>64559</v>
      </c>
      <c r="B923" s="2">
        <v>21473</v>
      </c>
      <c r="C923" s="2">
        <v>3241</v>
      </c>
      <c r="D923" s="2">
        <v>12796</v>
      </c>
      <c r="E923" s="2">
        <v>89</v>
      </c>
      <c r="F923" s="2">
        <v>96859</v>
      </c>
      <c r="G923" s="3">
        <v>64559</v>
      </c>
      <c r="H923" s="2">
        <f>Table1[[#This Row],[marketing_spend]]/Table1[[#This Row],[new_customers]]</f>
        <v>36.415730337078649</v>
      </c>
      <c r="I923" s="2">
        <f>Table1[[#This Row],[revenue]]/Table1[[#This Row],[total_customers]]</f>
        <v>0.22169338935979105</v>
      </c>
      <c r="J923" s="2">
        <f>F922+Table1[[#This Row],[new_customers]]-Table1[[#This Row],[total_customers]]</f>
        <v>22</v>
      </c>
      <c r="K923" s="2">
        <f>Table1[[#This Row],[lost_customers]]/F922</f>
        <v>2.2729151169518141E-4</v>
      </c>
      <c r="L923" s="2">
        <f>1/Table1[[#This Row],[churn_rate]]</f>
        <v>4399.636363636364</v>
      </c>
      <c r="M923" s="2">
        <f>Table1[[#This Row],[ARPU]]*Table1[[#This Row],[average_lifespan]]</f>
        <v>975.37029740513162</v>
      </c>
      <c r="N923" s="2">
        <f>Table1[[#This Row],[marketing_spend]]+Table1[[#This Row],[operating_expenses]]-Table1[[#This Row],[revenue]]</f>
        <v>-5436</v>
      </c>
      <c r="O923" s="2" t="str">
        <f>IF(Table1[[#This Row],[burn_rate]]&gt;0,100000/Table1[[#This Row],[burn_rate]],"0")</f>
        <v>0</v>
      </c>
      <c r="P923" s="2">
        <f>Table1[[#This Row],[LTV]]/Table1[[#This Row],[CAC]]</f>
        <v>26.784312394031694</v>
      </c>
    </row>
    <row r="924" spans="1:16" x14ac:dyDescent="0.3">
      <c r="A924" s="1">
        <v>64590</v>
      </c>
      <c r="B924" s="2">
        <v>27368</v>
      </c>
      <c r="C924" s="2">
        <v>3125</v>
      </c>
      <c r="D924" s="2">
        <v>13093</v>
      </c>
      <c r="E924" s="2">
        <v>110</v>
      </c>
      <c r="F924" s="2">
        <v>96957</v>
      </c>
      <c r="G924" s="3">
        <v>64590</v>
      </c>
      <c r="H924" s="2">
        <f>Table1[[#This Row],[marketing_spend]]/Table1[[#This Row],[new_customers]]</f>
        <v>28.40909090909091</v>
      </c>
      <c r="I924" s="2">
        <f>Table1[[#This Row],[revenue]]/Table1[[#This Row],[total_customers]]</f>
        <v>0.28226945965737388</v>
      </c>
      <c r="J924" s="2">
        <f>F923+Table1[[#This Row],[new_customers]]-Table1[[#This Row],[total_customers]]</f>
        <v>12</v>
      </c>
      <c r="K924" s="2">
        <f>Table1[[#This Row],[lost_customers]]/F923</f>
        <v>1.2389142981034286E-4</v>
      </c>
      <c r="L924" s="2">
        <f>1/Table1[[#This Row],[churn_rate]]</f>
        <v>8071.5833333333339</v>
      </c>
      <c r="M924" s="2">
        <f>Table1[[#This Row],[ARPU]]*Table1[[#This Row],[average_lifespan]]</f>
        <v>2278.3614660794647</v>
      </c>
      <c r="N924" s="2">
        <f>Table1[[#This Row],[marketing_spend]]+Table1[[#This Row],[operating_expenses]]-Table1[[#This Row],[revenue]]</f>
        <v>-11150</v>
      </c>
      <c r="O924" s="2" t="str">
        <f>IF(Table1[[#This Row],[burn_rate]]&gt;0,100000/Table1[[#This Row],[burn_rate]],"0")</f>
        <v>0</v>
      </c>
      <c r="P924" s="2">
        <f>Table1[[#This Row],[LTV]]/Table1[[#This Row],[CAC]]</f>
        <v>80.19832360599716</v>
      </c>
    </row>
    <row r="925" spans="1:16" x14ac:dyDescent="0.3">
      <c r="A925" s="1">
        <v>64620</v>
      </c>
      <c r="B925" s="2">
        <v>25328</v>
      </c>
      <c r="C925" s="2">
        <v>4601</v>
      </c>
      <c r="D925" s="2">
        <v>18288</v>
      </c>
      <c r="E925" s="2">
        <v>111</v>
      </c>
      <c r="F925" s="2">
        <v>97054</v>
      </c>
      <c r="G925" s="3">
        <v>64620</v>
      </c>
      <c r="H925" s="2">
        <f>Table1[[#This Row],[marketing_spend]]/Table1[[#This Row],[new_customers]]</f>
        <v>41.450450450450454</v>
      </c>
      <c r="I925" s="2">
        <f>Table1[[#This Row],[revenue]]/Table1[[#This Row],[total_customers]]</f>
        <v>0.26096812083994475</v>
      </c>
      <c r="J925" s="2">
        <f>F924+Table1[[#This Row],[new_customers]]-Table1[[#This Row],[total_customers]]</f>
        <v>14</v>
      </c>
      <c r="K925" s="2">
        <f>Table1[[#This Row],[lost_customers]]/F924</f>
        <v>1.4439390657714244E-4</v>
      </c>
      <c r="L925" s="2">
        <f>1/Table1[[#This Row],[churn_rate]]</f>
        <v>6925.5</v>
      </c>
      <c r="M925" s="2">
        <f>Table1[[#This Row],[ARPU]]*Table1[[#This Row],[average_lifespan]]</f>
        <v>1807.3347208770374</v>
      </c>
      <c r="N925" s="2">
        <f>Table1[[#This Row],[marketing_spend]]+Table1[[#This Row],[operating_expenses]]-Table1[[#This Row],[revenue]]</f>
        <v>-2439</v>
      </c>
      <c r="O925" s="2" t="str">
        <f>IF(Table1[[#This Row],[burn_rate]]&gt;0,100000/Table1[[#This Row],[burn_rate]],"0")</f>
        <v>0</v>
      </c>
      <c r="P925" s="2">
        <f>Table1[[#This Row],[LTV]]/Table1[[#This Row],[CAC]]</f>
        <v>43.602293852934395</v>
      </c>
    </row>
    <row r="926" spans="1:16" x14ac:dyDescent="0.3">
      <c r="A926" s="1">
        <v>64651</v>
      </c>
      <c r="B926" s="2">
        <v>10827</v>
      </c>
      <c r="C926" s="2">
        <v>3190</v>
      </c>
      <c r="D926" s="2">
        <v>9325</v>
      </c>
      <c r="E926" s="2">
        <v>107</v>
      </c>
      <c r="F926" s="2">
        <v>97144</v>
      </c>
      <c r="G926" s="3">
        <v>64651</v>
      </c>
      <c r="H926" s="2">
        <f>Table1[[#This Row],[marketing_spend]]/Table1[[#This Row],[new_customers]]</f>
        <v>29.813084112149532</v>
      </c>
      <c r="I926" s="2">
        <f>Table1[[#This Row],[revenue]]/Table1[[#This Row],[total_customers]]</f>
        <v>0.11145310055175821</v>
      </c>
      <c r="J926" s="2">
        <f>F925+Table1[[#This Row],[new_customers]]-Table1[[#This Row],[total_customers]]</f>
        <v>17</v>
      </c>
      <c r="K926" s="2">
        <f>Table1[[#This Row],[lost_customers]]/F925</f>
        <v>1.7516022008366478E-4</v>
      </c>
      <c r="L926" s="2">
        <f>1/Table1[[#This Row],[churn_rate]]</f>
        <v>5709.0588235294117</v>
      </c>
      <c r="M926" s="2">
        <f>Table1[[#This Row],[ARPU]]*Table1[[#This Row],[average_lifespan]]</f>
        <v>636.29230711472599</v>
      </c>
      <c r="N926" s="2">
        <f>Table1[[#This Row],[marketing_spend]]+Table1[[#This Row],[operating_expenses]]-Table1[[#This Row],[revenue]]</f>
        <v>1688</v>
      </c>
      <c r="O926" s="2">
        <f>IF(Table1[[#This Row],[burn_rate]]&gt;0,100000/Table1[[#This Row],[burn_rate]],"0")</f>
        <v>59.241706161137444</v>
      </c>
      <c r="P926" s="2">
        <f>Table1[[#This Row],[LTV]]/Table1[[#This Row],[CAC]]</f>
        <v>21.342720019208677</v>
      </c>
    </row>
    <row r="927" spans="1:16" x14ac:dyDescent="0.3">
      <c r="A927" s="1">
        <v>64682</v>
      </c>
      <c r="B927" s="2">
        <v>29915</v>
      </c>
      <c r="C927" s="2">
        <v>6131</v>
      </c>
      <c r="D927" s="2">
        <v>12976</v>
      </c>
      <c r="E927" s="2">
        <v>124</v>
      </c>
      <c r="F927" s="2">
        <v>97246</v>
      </c>
      <c r="G927" s="3">
        <v>64682</v>
      </c>
      <c r="H927" s="2">
        <f>Table1[[#This Row],[marketing_spend]]/Table1[[#This Row],[new_customers]]</f>
        <v>49.443548387096776</v>
      </c>
      <c r="I927" s="2">
        <f>Table1[[#This Row],[revenue]]/Table1[[#This Row],[total_customers]]</f>
        <v>0.30762190732780781</v>
      </c>
      <c r="J927" s="2">
        <f>F926+Table1[[#This Row],[new_customers]]-Table1[[#This Row],[total_customers]]</f>
        <v>22</v>
      </c>
      <c r="K927" s="2">
        <f>Table1[[#This Row],[lost_customers]]/F926</f>
        <v>2.2646792390677758E-4</v>
      </c>
      <c r="L927" s="2">
        <f>1/Table1[[#This Row],[churn_rate]]</f>
        <v>4415.6363636363631</v>
      </c>
      <c r="M927" s="2">
        <f>Table1[[#This Row],[ARPU]]*Table1[[#This Row],[average_lifespan]]</f>
        <v>1358.3464802478436</v>
      </c>
      <c r="N927" s="2">
        <f>Table1[[#This Row],[marketing_spend]]+Table1[[#This Row],[operating_expenses]]-Table1[[#This Row],[revenue]]</f>
        <v>-10808</v>
      </c>
      <c r="O927" s="2" t="str">
        <f>IF(Table1[[#This Row],[burn_rate]]&gt;0,100000/Table1[[#This Row],[burn_rate]],"0")</f>
        <v>0</v>
      </c>
      <c r="P927" s="2">
        <f>Table1[[#This Row],[LTV]]/Table1[[#This Row],[CAC]]</f>
        <v>27.472673878768976</v>
      </c>
    </row>
    <row r="928" spans="1:16" x14ac:dyDescent="0.3">
      <c r="A928" s="1">
        <v>64710</v>
      </c>
      <c r="B928" s="2">
        <v>17147</v>
      </c>
      <c r="C928" s="2">
        <v>6839</v>
      </c>
      <c r="D928" s="2">
        <v>17405</v>
      </c>
      <c r="E928" s="2">
        <v>65</v>
      </c>
      <c r="F928" s="2">
        <v>97299</v>
      </c>
      <c r="G928" s="3">
        <v>64710</v>
      </c>
      <c r="H928" s="2">
        <f>Table1[[#This Row],[marketing_spend]]/Table1[[#This Row],[new_customers]]</f>
        <v>105.21538461538462</v>
      </c>
      <c r="I928" s="2">
        <f>Table1[[#This Row],[revenue]]/Table1[[#This Row],[total_customers]]</f>
        <v>0.17622997153105377</v>
      </c>
      <c r="J928" s="2">
        <f>F927+Table1[[#This Row],[new_customers]]-Table1[[#This Row],[total_customers]]</f>
        <v>12</v>
      </c>
      <c r="K928" s="2">
        <f>Table1[[#This Row],[lost_customers]]/F927</f>
        <v>1.2339839170762807E-4</v>
      </c>
      <c r="L928" s="2">
        <f>1/Table1[[#This Row],[churn_rate]]</f>
        <v>8103.8333333333339</v>
      </c>
      <c r="M928" s="2">
        <f>Table1[[#This Row],[ARPU]]*Table1[[#This Row],[average_lifespan]]</f>
        <v>1428.138317625738</v>
      </c>
      <c r="N928" s="2">
        <f>Table1[[#This Row],[marketing_spend]]+Table1[[#This Row],[operating_expenses]]-Table1[[#This Row],[revenue]]</f>
        <v>7097</v>
      </c>
      <c r="O928" s="2">
        <f>IF(Table1[[#This Row],[burn_rate]]&gt;0,100000/Table1[[#This Row],[burn_rate]],"0")</f>
        <v>14.090460758066788</v>
      </c>
      <c r="P928" s="2">
        <f>Table1[[#This Row],[LTV]]/Table1[[#This Row],[CAC]]</f>
        <v>13.573474286543787</v>
      </c>
    </row>
    <row r="929" spans="1:16" x14ac:dyDescent="0.3">
      <c r="A929" s="1">
        <v>64741</v>
      </c>
      <c r="B929" s="2">
        <v>14451</v>
      </c>
      <c r="C929" s="2">
        <v>6448</v>
      </c>
      <c r="D929" s="2">
        <v>9159</v>
      </c>
      <c r="E929" s="2">
        <v>131</v>
      </c>
      <c r="F929" s="2">
        <v>97403</v>
      </c>
      <c r="G929" s="3">
        <v>64741</v>
      </c>
      <c r="H929" s="2">
        <f>Table1[[#This Row],[marketing_spend]]/Table1[[#This Row],[new_customers]]</f>
        <v>49.221374045801525</v>
      </c>
      <c r="I929" s="2">
        <f>Table1[[#This Row],[revenue]]/Table1[[#This Row],[total_customers]]</f>
        <v>0.14836298676632137</v>
      </c>
      <c r="J929" s="2">
        <f>F928+Table1[[#This Row],[new_customers]]-Table1[[#This Row],[total_customers]]</f>
        <v>27</v>
      </c>
      <c r="K929" s="2">
        <f>Table1[[#This Row],[lost_customers]]/F928</f>
        <v>2.7749514383498288E-4</v>
      </c>
      <c r="L929" s="2">
        <f>1/Table1[[#This Row],[churn_rate]]</f>
        <v>3603.666666666667</v>
      </c>
      <c r="M929" s="2">
        <f>Table1[[#This Row],[ARPU]]*Table1[[#This Row],[average_lifespan]]</f>
        <v>534.6507499769001</v>
      </c>
      <c r="N929" s="2">
        <f>Table1[[#This Row],[marketing_spend]]+Table1[[#This Row],[operating_expenses]]-Table1[[#This Row],[revenue]]</f>
        <v>1156</v>
      </c>
      <c r="O929" s="2">
        <f>IF(Table1[[#This Row],[burn_rate]]&gt;0,100000/Table1[[#This Row],[burn_rate]],"0")</f>
        <v>86.505190311418687</v>
      </c>
      <c r="P929" s="2">
        <f>Table1[[#This Row],[LTV]]/Table1[[#This Row],[CAC]]</f>
        <v>10.862166291404144</v>
      </c>
    </row>
    <row r="930" spans="1:16" x14ac:dyDescent="0.3">
      <c r="A930" s="1">
        <v>64771</v>
      </c>
      <c r="B930" s="2">
        <v>25343</v>
      </c>
      <c r="C930" s="2">
        <v>2072</v>
      </c>
      <c r="D930" s="2">
        <v>12650</v>
      </c>
      <c r="E930" s="2">
        <v>143</v>
      </c>
      <c r="F930" s="2">
        <v>97535</v>
      </c>
      <c r="G930" s="3">
        <v>64771</v>
      </c>
      <c r="H930" s="2">
        <f>Table1[[#This Row],[marketing_spend]]/Table1[[#This Row],[new_customers]]</f>
        <v>14.48951048951049</v>
      </c>
      <c r="I930" s="2">
        <f>Table1[[#This Row],[revenue]]/Table1[[#This Row],[total_customers]]</f>
        <v>0.25983493105039218</v>
      </c>
      <c r="J930" s="2">
        <f>F929+Table1[[#This Row],[new_customers]]-Table1[[#This Row],[total_customers]]</f>
        <v>11</v>
      </c>
      <c r="K930" s="2">
        <f>Table1[[#This Row],[lost_customers]]/F929</f>
        <v>1.1293286654415162E-4</v>
      </c>
      <c r="L930" s="2">
        <f>1/Table1[[#This Row],[churn_rate]]</f>
        <v>8854.818181818182</v>
      </c>
      <c r="M930" s="2">
        <f>Table1[[#This Row],[ARPU]]*Table1[[#This Row],[average_lifespan]]</f>
        <v>2300.7910717364862</v>
      </c>
      <c r="N930" s="2">
        <f>Table1[[#This Row],[marketing_spend]]+Table1[[#This Row],[operating_expenses]]-Table1[[#This Row],[revenue]]</f>
        <v>-10621</v>
      </c>
      <c r="O930" s="2" t="str">
        <f>IF(Table1[[#This Row],[burn_rate]]&gt;0,100000/Table1[[#This Row],[burn_rate]],"0")</f>
        <v>0</v>
      </c>
      <c r="P930" s="2">
        <f>Table1[[#This Row],[LTV]]/Table1[[#This Row],[CAC]]</f>
        <v>158.7901174026629</v>
      </c>
    </row>
    <row r="931" spans="1:16" x14ac:dyDescent="0.3">
      <c r="A931" s="1">
        <v>64802</v>
      </c>
      <c r="B931" s="2">
        <v>23635</v>
      </c>
      <c r="C931" s="2">
        <v>3914</v>
      </c>
      <c r="D931" s="2">
        <v>12987</v>
      </c>
      <c r="E931" s="2">
        <v>97</v>
      </c>
      <c r="F931" s="2">
        <v>97616</v>
      </c>
      <c r="G931" s="3">
        <v>64802</v>
      </c>
      <c r="H931" s="2">
        <f>Table1[[#This Row],[marketing_spend]]/Table1[[#This Row],[new_customers]]</f>
        <v>40.350515463917525</v>
      </c>
      <c r="I931" s="2">
        <f>Table1[[#This Row],[revenue]]/Table1[[#This Row],[total_customers]]</f>
        <v>0.24212219308310112</v>
      </c>
      <c r="J931" s="2">
        <f>F930+Table1[[#This Row],[new_customers]]-Table1[[#This Row],[total_customers]]</f>
        <v>16</v>
      </c>
      <c r="K931" s="2">
        <f>Table1[[#This Row],[lost_customers]]/F930</f>
        <v>1.6404367662890246E-4</v>
      </c>
      <c r="L931" s="2">
        <f>1/Table1[[#This Row],[churn_rate]]</f>
        <v>6095.9374999999991</v>
      </c>
      <c r="M931" s="2">
        <f>Table1[[#This Row],[ARPU]]*Table1[[#This Row],[average_lifespan]]</f>
        <v>1475.9617563975166</v>
      </c>
      <c r="N931" s="2">
        <f>Table1[[#This Row],[marketing_spend]]+Table1[[#This Row],[operating_expenses]]-Table1[[#This Row],[revenue]]</f>
        <v>-6734</v>
      </c>
      <c r="O931" s="2" t="str">
        <f>IF(Table1[[#This Row],[burn_rate]]&gt;0,100000/Table1[[#This Row],[burn_rate]],"0")</f>
        <v>0</v>
      </c>
      <c r="P931" s="2">
        <f>Table1[[#This Row],[LTV]]/Table1[[#This Row],[CAC]]</f>
        <v>36.578510569892465</v>
      </c>
    </row>
    <row r="932" spans="1:16" x14ac:dyDescent="0.3">
      <c r="A932" s="1">
        <v>64832</v>
      </c>
      <c r="B932" s="2">
        <v>15959</v>
      </c>
      <c r="C932" s="2">
        <v>4472</v>
      </c>
      <c r="D932" s="2">
        <v>12697</v>
      </c>
      <c r="E932" s="2">
        <v>187</v>
      </c>
      <c r="F932" s="2">
        <v>97773</v>
      </c>
      <c r="G932" s="3">
        <v>64832</v>
      </c>
      <c r="H932" s="2">
        <f>Table1[[#This Row],[marketing_spend]]/Table1[[#This Row],[new_customers]]</f>
        <v>23.914438502673796</v>
      </c>
      <c r="I932" s="2">
        <f>Table1[[#This Row],[revenue]]/Table1[[#This Row],[total_customers]]</f>
        <v>0.16322502122262791</v>
      </c>
      <c r="J932" s="2">
        <f>F931+Table1[[#This Row],[new_customers]]-Table1[[#This Row],[total_customers]]</f>
        <v>30</v>
      </c>
      <c r="K932" s="2">
        <f>Table1[[#This Row],[lost_customers]]/F931</f>
        <v>3.0732666775938372E-4</v>
      </c>
      <c r="L932" s="2">
        <f>1/Table1[[#This Row],[churn_rate]]</f>
        <v>3253.8666666666663</v>
      </c>
      <c r="M932" s="2">
        <f>Table1[[#This Row],[ARPU]]*Table1[[#This Row],[average_lifespan]]</f>
        <v>531.11245572226812</v>
      </c>
      <c r="N932" s="2">
        <f>Table1[[#This Row],[marketing_spend]]+Table1[[#This Row],[operating_expenses]]-Table1[[#This Row],[revenue]]</f>
        <v>1210</v>
      </c>
      <c r="O932" s="2">
        <f>IF(Table1[[#This Row],[burn_rate]]&gt;0,100000/Table1[[#This Row],[burn_rate]],"0")</f>
        <v>82.644628099173559</v>
      </c>
      <c r="P932" s="2">
        <f>Table1[[#This Row],[LTV]]/Table1[[#This Row],[CAC]]</f>
        <v>22.208861632393592</v>
      </c>
    </row>
    <row r="933" spans="1:16" x14ac:dyDescent="0.3">
      <c r="A933" s="1">
        <v>64863</v>
      </c>
      <c r="B933" s="2">
        <v>10126</v>
      </c>
      <c r="C933" s="2">
        <v>5046</v>
      </c>
      <c r="D933" s="2">
        <v>8340</v>
      </c>
      <c r="E933" s="2">
        <v>131</v>
      </c>
      <c r="F933" s="2">
        <v>97890</v>
      </c>
      <c r="G933" s="3">
        <v>64863</v>
      </c>
      <c r="H933" s="2">
        <f>Table1[[#This Row],[marketing_spend]]/Table1[[#This Row],[new_customers]]</f>
        <v>38.519083969465647</v>
      </c>
      <c r="I933" s="2">
        <f>Table1[[#This Row],[revenue]]/Table1[[#This Row],[total_customers]]</f>
        <v>0.10344263969761977</v>
      </c>
      <c r="J933" s="2">
        <f>F932+Table1[[#This Row],[new_customers]]-Table1[[#This Row],[total_customers]]</f>
        <v>14</v>
      </c>
      <c r="K933" s="2">
        <f>Table1[[#This Row],[lost_customers]]/F932</f>
        <v>1.431888149080012E-4</v>
      </c>
      <c r="L933" s="2">
        <f>1/Table1[[#This Row],[churn_rate]]</f>
        <v>6983.7857142857138</v>
      </c>
      <c r="M933" s="2">
        <f>Table1[[#This Row],[ARPU]]*Table1[[#This Row],[average_lifespan]]</f>
        <v>722.42122936824126</v>
      </c>
      <c r="N933" s="2">
        <f>Table1[[#This Row],[marketing_spend]]+Table1[[#This Row],[operating_expenses]]-Table1[[#This Row],[revenue]]</f>
        <v>3260</v>
      </c>
      <c r="O933" s="2">
        <f>IF(Table1[[#This Row],[burn_rate]]&gt;0,100000/Table1[[#This Row],[burn_rate]],"0")</f>
        <v>30.674846625766872</v>
      </c>
      <c r="P933" s="2">
        <f>Table1[[#This Row],[LTV]]/Table1[[#This Row],[CAC]]</f>
        <v>18.754891210313041</v>
      </c>
    </row>
    <row r="934" spans="1:16" x14ac:dyDescent="0.3">
      <c r="A934" s="1">
        <v>64894</v>
      </c>
      <c r="B934" s="2">
        <v>29561</v>
      </c>
      <c r="C934" s="2">
        <v>2707</v>
      </c>
      <c r="D934" s="2">
        <v>11828</v>
      </c>
      <c r="E934" s="2">
        <v>87</v>
      </c>
      <c r="F934" s="2">
        <v>97951</v>
      </c>
      <c r="G934" s="3">
        <v>64894</v>
      </c>
      <c r="H934" s="2">
        <f>Table1[[#This Row],[marketing_spend]]/Table1[[#This Row],[new_customers]]</f>
        <v>31.114942528735632</v>
      </c>
      <c r="I934" s="2">
        <f>Table1[[#This Row],[revenue]]/Table1[[#This Row],[total_customers]]</f>
        <v>0.30179375401986708</v>
      </c>
      <c r="J934" s="2">
        <f>F933+Table1[[#This Row],[new_customers]]-Table1[[#This Row],[total_customers]]</f>
        <v>26</v>
      </c>
      <c r="K934" s="2">
        <f>Table1[[#This Row],[lost_customers]]/F933</f>
        <v>2.6560424966799468E-4</v>
      </c>
      <c r="L934" s="2">
        <f>1/Table1[[#This Row],[churn_rate]]</f>
        <v>3765</v>
      </c>
      <c r="M934" s="2">
        <f>Table1[[#This Row],[ARPU]]*Table1[[#This Row],[average_lifespan]]</f>
        <v>1136.2534838847996</v>
      </c>
      <c r="N934" s="2">
        <f>Table1[[#This Row],[marketing_spend]]+Table1[[#This Row],[operating_expenses]]-Table1[[#This Row],[revenue]]</f>
        <v>-15026</v>
      </c>
      <c r="O934" s="2" t="str">
        <f>IF(Table1[[#This Row],[burn_rate]]&gt;0,100000/Table1[[#This Row],[burn_rate]],"0")</f>
        <v>0</v>
      </c>
      <c r="P934" s="2">
        <f>Table1[[#This Row],[LTV]]/Table1[[#This Row],[CAC]]</f>
        <v>36.517936127808483</v>
      </c>
    </row>
    <row r="935" spans="1:16" x14ac:dyDescent="0.3">
      <c r="A935" s="1">
        <v>64924</v>
      </c>
      <c r="B935" s="2">
        <v>18795</v>
      </c>
      <c r="C935" s="2">
        <v>3804</v>
      </c>
      <c r="D935" s="2">
        <v>9968</v>
      </c>
      <c r="E935" s="2">
        <v>176</v>
      </c>
      <c r="F935" s="2">
        <v>98098</v>
      </c>
      <c r="G935" s="3">
        <v>64924</v>
      </c>
      <c r="H935" s="2">
        <f>Table1[[#This Row],[marketing_spend]]/Table1[[#This Row],[new_customers]]</f>
        <v>21.613636363636363</v>
      </c>
      <c r="I935" s="2">
        <f>Table1[[#This Row],[revenue]]/Table1[[#This Row],[total_customers]]</f>
        <v>0.19159412016554875</v>
      </c>
      <c r="J935" s="2">
        <f>F934+Table1[[#This Row],[new_customers]]-Table1[[#This Row],[total_customers]]</f>
        <v>29</v>
      </c>
      <c r="K935" s="2">
        <f>Table1[[#This Row],[lost_customers]]/F934</f>
        <v>2.9606640054721236E-4</v>
      </c>
      <c r="L935" s="2">
        <f>1/Table1[[#This Row],[churn_rate]]</f>
        <v>3377.6206896551726</v>
      </c>
      <c r="M935" s="2">
        <f>Table1[[#This Row],[ARPU]]*Table1[[#This Row],[average_lifespan]]</f>
        <v>647.13226428743678</v>
      </c>
      <c r="N935" s="2">
        <f>Table1[[#This Row],[marketing_spend]]+Table1[[#This Row],[operating_expenses]]-Table1[[#This Row],[revenue]]</f>
        <v>-5023</v>
      </c>
      <c r="O935" s="2" t="str">
        <f>IF(Table1[[#This Row],[burn_rate]]&gt;0,100000/Table1[[#This Row],[burn_rate]],"0")</f>
        <v>0</v>
      </c>
      <c r="P935" s="2">
        <f>Table1[[#This Row],[LTV]]/Table1[[#This Row],[CAC]]</f>
        <v>29.940924951258904</v>
      </c>
    </row>
    <row r="936" spans="1:16" x14ac:dyDescent="0.3">
      <c r="A936" s="1">
        <v>64955</v>
      </c>
      <c r="B936" s="2">
        <v>21641</v>
      </c>
      <c r="C936" s="2">
        <v>5713</v>
      </c>
      <c r="D936" s="2">
        <v>8703</v>
      </c>
      <c r="E936" s="2">
        <v>68</v>
      </c>
      <c r="F936" s="2">
        <v>98150</v>
      </c>
      <c r="G936" s="3">
        <v>64955</v>
      </c>
      <c r="H936" s="2">
        <f>Table1[[#This Row],[marketing_spend]]/Table1[[#This Row],[new_customers]]</f>
        <v>84.014705882352942</v>
      </c>
      <c r="I936" s="2">
        <f>Table1[[#This Row],[revenue]]/Table1[[#This Row],[total_customers]]</f>
        <v>0.2204890473764646</v>
      </c>
      <c r="J936" s="2">
        <f>F935+Table1[[#This Row],[new_customers]]-Table1[[#This Row],[total_customers]]</f>
        <v>16</v>
      </c>
      <c r="K936" s="2">
        <f>Table1[[#This Row],[lost_customers]]/F935</f>
        <v>1.6310220391853046E-4</v>
      </c>
      <c r="L936" s="2">
        <f>1/Table1[[#This Row],[churn_rate]]</f>
        <v>6131.125</v>
      </c>
      <c r="M936" s="2">
        <f>Table1[[#This Row],[ARPU]]*Table1[[#This Row],[average_lifespan]]</f>
        <v>1351.8459105960264</v>
      </c>
      <c r="N936" s="2">
        <f>Table1[[#This Row],[marketing_spend]]+Table1[[#This Row],[operating_expenses]]-Table1[[#This Row],[revenue]]</f>
        <v>-7225</v>
      </c>
      <c r="O936" s="2" t="str">
        <f>IF(Table1[[#This Row],[burn_rate]]&gt;0,100000/Table1[[#This Row],[burn_rate]],"0")</f>
        <v>0</v>
      </c>
      <c r="P936" s="2">
        <f>Table1[[#This Row],[LTV]]/Table1[[#This Row],[CAC]]</f>
        <v>16.090586718104287</v>
      </c>
    </row>
    <row r="937" spans="1:16" x14ac:dyDescent="0.3">
      <c r="A937" s="1">
        <v>64985</v>
      </c>
      <c r="B937" s="2">
        <v>17196</v>
      </c>
      <c r="C937" s="2">
        <v>4564</v>
      </c>
      <c r="D937" s="2">
        <v>13482</v>
      </c>
      <c r="E937" s="2">
        <v>112</v>
      </c>
      <c r="F937" s="2">
        <v>98243</v>
      </c>
      <c r="G937" s="3">
        <v>64985</v>
      </c>
      <c r="H937" s="2">
        <f>Table1[[#This Row],[marketing_spend]]/Table1[[#This Row],[new_customers]]</f>
        <v>40.75</v>
      </c>
      <c r="I937" s="2">
        <f>Table1[[#This Row],[revenue]]/Table1[[#This Row],[total_customers]]</f>
        <v>0.17503537147684822</v>
      </c>
      <c r="J937" s="2">
        <f>F936+Table1[[#This Row],[new_customers]]-Table1[[#This Row],[total_customers]]</f>
        <v>19</v>
      </c>
      <c r="K937" s="2">
        <f>Table1[[#This Row],[lost_customers]]/F936</f>
        <v>1.9358125318390219E-4</v>
      </c>
      <c r="L937" s="2">
        <f>1/Table1[[#This Row],[churn_rate]]</f>
        <v>5165.7894736842109</v>
      </c>
      <c r="M937" s="2">
        <f>Table1[[#This Row],[ARPU]]*Table1[[#This Row],[average_lifespan]]</f>
        <v>904.19587949750814</v>
      </c>
      <c r="N937" s="2">
        <f>Table1[[#This Row],[marketing_spend]]+Table1[[#This Row],[operating_expenses]]-Table1[[#This Row],[revenue]]</f>
        <v>850</v>
      </c>
      <c r="O937" s="2">
        <f>IF(Table1[[#This Row],[burn_rate]]&gt;0,100000/Table1[[#This Row],[burn_rate]],"0")</f>
        <v>117.64705882352941</v>
      </c>
      <c r="P937" s="2">
        <f>Table1[[#This Row],[LTV]]/Table1[[#This Row],[CAC]]</f>
        <v>22.188855938589157</v>
      </c>
    </row>
    <row r="938" spans="1:16" x14ac:dyDescent="0.3">
      <c r="A938" s="1">
        <v>65016</v>
      </c>
      <c r="B938" s="2">
        <v>21559</v>
      </c>
      <c r="C938" s="2">
        <v>4475</v>
      </c>
      <c r="D938" s="2">
        <v>18621</v>
      </c>
      <c r="E938" s="2">
        <v>126</v>
      </c>
      <c r="F938" s="2">
        <v>98342</v>
      </c>
      <c r="G938" s="3">
        <v>65016</v>
      </c>
      <c r="H938" s="2">
        <f>Table1[[#This Row],[marketing_spend]]/Table1[[#This Row],[new_customers]]</f>
        <v>35.515873015873019</v>
      </c>
      <c r="I938" s="2">
        <f>Table1[[#This Row],[revenue]]/Table1[[#This Row],[total_customers]]</f>
        <v>0.21922474629354702</v>
      </c>
      <c r="J938" s="2">
        <f>F937+Table1[[#This Row],[new_customers]]-Table1[[#This Row],[total_customers]]</f>
        <v>27</v>
      </c>
      <c r="K938" s="2">
        <f>Table1[[#This Row],[lost_customers]]/F937</f>
        <v>2.7482874097900105E-4</v>
      </c>
      <c r="L938" s="2">
        <f>1/Table1[[#This Row],[churn_rate]]</f>
        <v>3638.6296296296296</v>
      </c>
      <c r="M938" s="2">
        <f>Table1[[#This Row],[ARPU]]*Table1[[#This Row],[average_lifespan]]</f>
        <v>797.67765741173844</v>
      </c>
      <c r="N938" s="2">
        <f>Table1[[#This Row],[marketing_spend]]+Table1[[#This Row],[operating_expenses]]-Table1[[#This Row],[revenue]]</f>
        <v>1537</v>
      </c>
      <c r="O938" s="2">
        <f>IF(Table1[[#This Row],[burn_rate]]&gt;0,100000/Table1[[#This Row],[burn_rate]],"0")</f>
        <v>65.061808718282364</v>
      </c>
      <c r="P938" s="2">
        <f>Table1[[#This Row],[LTV]]/Table1[[#This Row],[CAC]]</f>
        <v>22.459750800866821</v>
      </c>
    </row>
    <row r="939" spans="1:16" x14ac:dyDescent="0.3">
      <c r="A939" s="1">
        <v>65047</v>
      </c>
      <c r="B939" s="2">
        <v>13368</v>
      </c>
      <c r="C939" s="2">
        <v>5610</v>
      </c>
      <c r="D939" s="2">
        <v>14376</v>
      </c>
      <c r="E939" s="2">
        <v>180</v>
      </c>
      <c r="F939" s="2">
        <v>98492</v>
      </c>
      <c r="G939" s="3">
        <v>65047</v>
      </c>
      <c r="H939" s="2">
        <f>Table1[[#This Row],[marketing_spend]]/Table1[[#This Row],[new_customers]]</f>
        <v>31.166666666666668</v>
      </c>
      <c r="I939" s="2">
        <f>Table1[[#This Row],[revenue]]/Table1[[#This Row],[total_customers]]</f>
        <v>0.13572675953376925</v>
      </c>
      <c r="J939" s="2">
        <f>F938+Table1[[#This Row],[new_customers]]-Table1[[#This Row],[total_customers]]</f>
        <v>30</v>
      </c>
      <c r="K939" s="2">
        <f>Table1[[#This Row],[lost_customers]]/F938</f>
        <v>3.0505785930731526E-4</v>
      </c>
      <c r="L939" s="2">
        <f>1/Table1[[#This Row],[churn_rate]]</f>
        <v>3278.0666666666671</v>
      </c>
      <c r="M939" s="2">
        <f>Table1[[#This Row],[ARPU]]*Table1[[#This Row],[average_lifespan]]</f>
        <v>444.92136620233123</v>
      </c>
      <c r="N939" s="2">
        <f>Table1[[#This Row],[marketing_spend]]+Table1[[#This Row],[operating_expenses]]-Table1[[#This Row],[revenue]]</f>
        <v>6618</v>
      </c>
      <c r="O939" s="2">
        <f>IF(Table1[[#This Row],[burn_rate]]&gt;0,100000/Table1[[#This Row],[burn_rate]],"0")</f>
        <v>15.110305228165609</v>
      </c>
      <c r="P939" s="2">
        <f>Table1[[#This Row],[LTV]]/Table1[[#This Row],[CAC]]</f>
        <v>14.275551856759289</v>
      </c>
    </row>
    <row r="940" spans="1:16" x14ac:dyDescent="0.3">
      <c r="A940" s="1">
        <v>65075</v>
      </c>
      <c r="B940" s="2">
        <v>13797</v>
      </c>
      <c r="C940" s="2">
        <v>6255</v>
      </c>
      <c r="D940" s="2">
        <v>9800</v>
      </c>
      <c r="E940" s="2">
        <v>151</v>
      </c>
      <c r="F940" s="2">
        <v>98625</v>
      </c>
      <c r="G940" s="3">
        <v>65075</v>
      </c>
      <c r="H940" s="2">
        <f>Table1[[#This Row],[marketing_spend]]/Table1[[#This Row],[new_customers]]</f>
        <v>41.423841059602651</v>
      </c>
      <c r="I940" s="2">
        <f>Table1[[#This Row],[revenue]]/Table1[[#This Row],[total_customers]]</f>
        <v>0.13989353612167299</v>
      </c>
      <c r="J940" s="2">
        <f>F939+Table1[[#This Row],[new_customers]]-Table1[[#This Row],[total_customers]]</f>
        <v>18</v>
      </c>
      <c r="K940" s="2">
        <f>Table1[[#This Row],[lost_customers]]/F939</f>
        <v>1.8275595987491371E-4</v>
      </c>
      <c r="L940" s="2">
        <f>1/Table1[[#This Row],[churn_rate]]</f>
        <v>5471.7777777777774</v>
      </c>
      <c r="M940" s="2">
        <f>Table1[[#This Row],[ARPU]]*Table1[[#This Row],[average_lifespan]]</f>
        <v>765.46634220532303</v>
      </c>
      <c r="N940" s="2">
        <f>Table1[[#This Row],[marketing_spend]]+Table1[[#This Row],[operating_expenses]]-Table1[[#This Row],[revenue]]</f>
        <v>2258</v>
      </c>
      <c r="O940" s="2">
        <f>IF(Table1[[#This Row],[burn_rate]]&gt;0,100000/Table1[[#This Row],[burn_rate]],"0")</f>
        <v>44.286979627989368</v>
      </c>
      <c r="P940" s="2">
        <f>Table1[[#This Row],[LTV]]/Table1[[#This Row],[CAC]]</f>
        <v>18.47888372070404</v>
      </c>
    </row>
    <row r="941" spans="1:16" x14ac:dyDescent="0.3">
      <c r="A941" s="1">
        <v>65106</v>
      </c>
      <c r="B941" s="2">
        <v>25114</v>
      </c>
      <c r="C941" s="2">
        <v>4823</v>
      </c>
      <c r="D941" s="2">
        <v>13463</v>
      </c>
      <c r="E941" s="2">
        <v>114</v>
      </c>
      <c r="F941" s="2">
        <v>98724</v>
      </c>
      <c r="G941" s="3">
        <v>65106</v>
      </c>
      <c r="H941" s="2">
        <f>Table1[[#This Row],[marketing_spend]]/Table1[[#This Row],[new_customers]]</f>
        <v>42.307017543859651</v>
      </c>
      <c r="I941" s="2">
        <f>Table1[[#This Row],[revenue]]/Table1[[#This Row],[total_customers]]</f>
        <v>0.25438596491228072</v>
      </c>
      <c r="J941" s="2">
        <f>F940+Table1[[#This Row],[new_customers]]-Table1[[#This Row],[total_customers]]</f>
        <v>15</v>
      </c>
      <c r="K941" s="2">
        <f>Table1[[#This Row],[lost_customers]]/F940</f>
        <v>1.5209125475285171E-4</v>
      </c>
      <c r="L941" s="2">
        <f>1/Table1[[#This Row],[churn_rate]]</f>
        <v>6575</v>
      </c>
      <c r="M941" s="2">
        <f>Table1[[#This Row],[ARPU]]*Table1[[#This Row],[average_lifespan]]</f>
        <v>1672.5877192982457</v>
      </c>
      <c r="N941" s="2">
        <f>Table1[[#This Row],[marketing_spend]]+Table1[[#This Row],[operating_expenses]]-Table1[[#This Row],[revenue]]</f>
        <v>-6828</v>
      </c>
      <c r="O941" s="2" t="str">
        <f>IF(Table1[[#This Row],[burn_rate]]&gt;0,100000/Table1[[#This Row],[burn_rate]],"0")</f>
        <v>0</v>
      </c>
      <c r="P941" s="2">
        <f>Table1[[#This Row],[LTV]]/Table1[[#This Row],[CAC]]</f>
        <v>39.534522081691897</v>
      </c>
    </row>
    <row r="942" spans="1:16" x14ac:dyDescent="0.3">
      <c r="A942" s="1">
        <v>65136</v>
      </c>
      <c r="B942" s="2">
        <v>23718</v>
      </c>
      <c r="C942" s="2">
        <v>3735</v>
      </c>
      <c r="D942" s="2">
        <v>12912</v>
      </c>
      <c r="E942" s="2">
        <v>169</v>
      </c>
      <c r="F942" s="2">
        <v>98865</v>
      </c>
      <c r="G942" s="3">
        <v>65136</v>
      </c>
      <c r="H942" s="2">
        <f>Table1[[#This Row],[marketing_spend]]/Table1[[#This Row],[new_customers]]</f>
        <v>22.100591715976332</v>
      </c>
      <c r="I942" s="2">
        <f>Table1[[#This Row],[revenue]]/Table1[[#This Row],[total_customers]]</f>
        <v>0.23990289789106356</v>
      </c>
      <c r="J942" s="2">
        <f>F941+Table1[[#This Row],[new_customers]]-Table1[[#This Row],[total_customers]]</f>
        <v>28</v>
      </c>
      <c r="K942" s="2">
        <f>Table1[[#This Row],[lost_customers]]/F941</f>
        <v>2.8361897816133868E-4</v>
      </c>
      <c r="L942" s="2">
        <f>1/Table1[[#This Row],[churn_rate]]</f>
        <v>3525.8571428571431</v>
      </c>
      <c r="M942" s="2">
        <f>Table1[[#This Row],[ARPU]]*Table1[[#This Row],[average_lifespan]]</f>
        <v>845.8633461213343</v>
      </c>
      <c r="N942" s="2">
        <f>Table1[[#This Row],[marketing_spend]]+Table1[[#This Row],[operating_expenses]]-Table1[[#This Row],[revenue]]</f>
        <v>-7071</v>
      </c>
      <c r="O942" s="2" t="str">
        <f>IF(Table1[[#This Row],[burn_rate]]&gt;0,100000/Table1[[#This Row],[burn_rate]],"0")</f>
        <v>0</v>
      </c>
      <c r="P942" s="2">
        <f>Table1[[#This Row],[LTV]]/Table1[[#This Row],[CAC]]</f>
        <v>38.273334804419143</v>
      </c>
    </row>
    <row r="943" spans="1:16" x14ac:dyDescent="0.3">
      <c r="A943" s="1">
        <v>65167</v>
      </c>
      <c r="B943" s="2">
        <v>11792</v>
      </c>
      <c r="C943" s="2">
        <v>3585</v>
      </c>
      <c r="D943" s="2">
        <v>12648</v>
      </c>
      <c r="E943" s="2">
        <v>140</v>
      </c>
      <c r="F943" s="2">
        <v>98992</v>
      </c>
      <c r="G943" s="3">
        <v>65167</v>
      </c>
      <c r="H943" s="2">
        <f>Table1[[#This Row],[marketing_spend]]/Table1[[#This Row],[new_customers]]</f>
        <v>25.607142857142858</v>
      </c>
      <c r="I943" s="2">
        <f>Table1[[#This Row],[revenue]]/Table1[[#This Row],[total_customers]]</f>
        <v>0.11912073702925489</v>
      </c>
      <c r="J943" s="2">
        <f>F942+Table1[[#This Row],[new_customers]]-Table1[[#This Row],[total_customers]]</f>
        <v>13</v>
      </c>
      <c r="K943" s="2">
        <f>Table1[[#This Row],[lost_customers]]/F942</f>
        <v>1.3149243918474687E-4</v>
      </c>
      <c r="L943" s="2">
        <f>1/Table1[[#This Row],[churn_rate]]</f>
        <v>7605</v>
      </c>
      <c r="M943" s="2">
        <f>Table1[[#This Row],[ARPU]]*Table1[[#This Row],[average_lifespan]]</f>
        <v>905.91320510748346</v>
      </c>
      <c r="N943" s="2">
        <f>Table1[[#This Row],[marketing_spend]]+Table1[[#This Row],[operating_expenses]]-Table1[[#This Row],[revenue]]</f>
        <v>4441</v>
      </c>
      <c r="O943" s="2">
        <f>IF(Table1[[#This Row],[burn_rate]]&gt;0,100000/Table1[[#This Row],[burn_rate]],"0")</f>
        <v>22.517451024544023</v>
      </c>
      <c r="P943" s="2">
        <f>Table1[[#This Row],[LTV]]/Table1[[#This Row],[CAC]]</f>
        <v>35.377363658311765</v>
      </c>
    </row>
    <row r="944" spans="1:16" x14ac:dyDescent="0.3">
      <c r="A944" s="1">
        <v>65197</v>
      </c>
      <c r="B944" s="2">
        <v>21053</v>
      </c>
      <c r="C944" s="2">
        <v>2066</v>
      </c>
      <c r="D944" s="2">
        <v>8855</v>
      </c>
      <c r="E944" s="2">
        <v>57</v>
      </c>
      <c r="F944" s="2">
        <v>99029</v>
      </c>
      <c r="G944" s="3">
        <v>65197</v>
      </c>
      <c r="H944" s="2">
        <f>Table1[[#This Row],[marketing_spend]]/Table1[[#This Row],[new_customers]]</f>
        <v>36.245614035087719</v>
      </c>
      <c r="I944" s="2">
        <f>Table1[[#This Row],[revenue]]/Table1[[#This Row],[total_customers]]</f>
        <v>0.21259429056135071</v>
      </c>
      <c r="J944" s="2">
        <f>F943+Table1[[#This Row],[new_customers]]-Table1[[#This Row],[total_customers]]</f>
        <v>20</v>
      </c>
      <c r="K944" s="2">
        <f>Table1[[#This Row],[lost_customers]]/F943</f>
        <v>2.0203652820429934E-4</v>
      </c>
      <c r="L944" s="2">
        <f>1/Table1[[#This Row],[churn_rate]]</f>
        <v>4949.6000000000004</v>
      </c>
      <c r="M944" s="2">
        <f>Table1[[#This Row],[ARPU]]*Table1[[#This Row],[average_lifespan]]</f>
        <v>1052.2567005624614</v>
      </c>
      <c r="N944" s="2">
        <f>Table1[[#This Row],[marketing_spend]]+Table1[[#This Row],[operating_expenses]]-Table1[[#This Row],[revenue]]</f>
        <v>-10132</v>
      </c>
      <c r="O944" s="2" t="str">
        <f>IF(Table1[[#This Row],[burn_rate]]&gt;0,100000/Table1[[#This Row],[burn_rate]],"0")</f>
        <v>0</v>
      </c>
      <c r="P944" s="2">
        <f>Table1[[#This Row],[LTV]]/Table1[[#This Row],[CAC]]</f>
        <v>29.031283606999178</v>
      </c>
    </row>
    <row r="945" spans="1:16" x14ac:dyDescent="0.3">
      <c r="A945" s="1">
        <v>65228</v>
      </c>
      <c r="B945" s="2">
        <v>13476</v>
      </c>
      <c r="C945" s="2">
        <v>5061</v>
      </c>
      <c r="D945" s="2">
        <v>18004</v>
      </c>
      <c r="E945" s="2">
        <v>122</v>
      </c>
      <c r="F945" s="2">
        <v>99122</v>
      </c>
      <c r="G945" s="3">
        <v>65228</v>
      </c>
      <c r="H945" s="2">
        <f>Table1[[#This Row],[marketing_spend]]/Table1[[#This Row],[new_customers]]</f>
        <v>41.483606557377051</v>
      </c>
      <c r="I945" s="2">
        <f>Table1[[#This Row],[revenue]]/Table1[[#This Row],[total_customers]]</f>
        <v>0.13595367325114505</v>
      </c>
      <c r="J945" s="2">
        <f>F944+Table1[[#This Row],[new_customers]]-Table1[[#This Row],[total_customers]]</f>
        <v>29</v>
      </c>
      <c r="K945" s="2">
        <f>Table1[[#This Row],[lost_customers]]/F944</f>
        <v>2.9284351048682711E-4</v>
      </c>
      <c r="L945" s="2">
        <f>1/Table1[[#This Row],[churn_rate]]</f>
        <v>3414.7931034482758</v>
      </c>
      <c r="M945" s="2">
        <f>Table1[[#This Row],[ARPU]]*Table1[[#This Row],[average_lifespan]]</f>
        <v>464.25366580647045</v>
      </c>
      <c r="N945" s="2">
        <f>Table1[[#This Row],[marketing_spend]]+Table1[[#This Row],[operating_expenses]]-Table1[[#This Row],[revenue]]</f>
        <v>9589</v>
      </c>
      <c r="O945" s="2">
        <f>IF(Table1[[#This Row],[burn_rate]]&gt;0,100000/Table1[[#This Row],[burn_rate]],"0")</f>
        <v>10.428616122640525</v>
      </c>
      <c r="P945" s="2">
        <f>Table1[[#This Row],[LTV]]/Table1[[#This Row],[CAC]]</f>
        <v>11.191256121001658</v>
      </c>
    </row>
    <row r="946" spans="1:16" x14ac:dyDescent="0.3">
      <c r="A946" s="1">
        <v>65259</v>
      </c>
      <c r="B946" s="2">
        <v>13417</v>
      </c>
      <c r="C946" s="2">
        <v>4428</v>
      </c>
      <c r="D946" s="2">
        <v>10866</v>
      </c>
      <c r="E946" s="2">
        <v>183</v>
      </c>
      <c r="F946" s="2">
        <v>99277</v>
      </c>
      <c r="G946" s="3">
        <v>65259</v>
      </c>
      <c r="H946" s="2">
        <f>Table1[[#This Row],[marketing_spend]]/Table1[[#This Row],[new_customers]]</f>
        <v>24.196721311475411</v>
      </c>
      <c r="I946" s="2">
        <f>Table1[[#This Row],[revenue]]/Table1[[#This Row],[total_customers]]</f>
        <v>0.13514711363155615</v>
      </c>
      <c r="J946" s="2">
        <f>F945+Table1[[#This Row],[new_customers]]-Table1[[#This Row],[total_customers]]</f>
        <v>28</v>
      </c>
      <c r="K946" s="2">
        <f>Table1[[#This Row],[lost_customers]]/F945</f>
        <v>2.8248017594479529E-4</v>
      </c>
      <c r="L946" s="2">
        <f>1/Table1[[#This Row],[churn_rate]]</f>
        <v>3540.0714285714289</v>
      </c>
      <c r="M946" s="2">
        <f>Table1[[#This Row],[ARPU]]*Table1[[#This Row],[average_lifespan]]</f>
        <v>478.43043562096824</v>
      </c>
      <c r="N946" s="2">
        <f>Table1[[#This Row],[marketing_spend]]+Table1[[#This Row],[operating_expenses]]-Table1[[#This Row],[revenue]]</f>
        <v>1877</v>
      </c>
      <c r="O946" s="2">
        <f>IF(Table1[[#This Row],[burn_rate]]&gt;0,100000/Table1[[#This Row],[burn_rate]],"0")</f>
        <v>53.276505061267983</v>
      </c>
      <c r="P946" s="2">
        <f>Table1[[#This Row],[LTV]]/Table1[[#This Row],[CAC]]</f>
        <v>19.772531553441098</v>
      </c>
    </row>
    <row r="947" spans="1:16" x14ac:dyDescent="0.3">
      <c r="A947" s="1">
        <v>65289</v>
      </c>
      <c r="B947" s="2">
        <v>11645</v>
      </c>
      <c r="C947" s="2">
        <v>6153</v>
      </c>
      <c r="D947" s="2">
        <v>19834</v>
      </c>
      <c r="E947" s="2">
        <v>156</v>
      </c>
      <c r="F947" s="2">
        <v>99412</v>
      </c>
      <c r="G947" s="3">
        <v>65289</v>
      </c>
      <c r="H947" s="2">
        <f>Table1[[#This Row],[marketing_spend]]/Table1[[#This Row],[new_customers]]</f>
        <v>39.442307692307693</v>
      </c>
      <c r="I947" s="2">
        <f>Table1[[#This Row],[revenue]]/Table1[[#This Row],[total_customers]]</f>
        <v>0.11713877600289703</v>
      </c>
      <c r="J947" s="2">
        <f>F946+Table1[[#This Row],[new_customers]]-Table1[[#This Row],[total_customers]]</f>
        <v>21</v>
      </c>
      <c r="K947" s="2">
        <f>Table1[[#This Row],[lost_customers]]/F946</f>
        <v>2.1152935725293875E-4</v>
      </c>
      <c r="L947" s="2">
        <f>1/Table1[[#This Row],[churn_rate]]</f>
        <v>4727.4761904761899</v>
      </c>
      <c r="M947" s="2">
        <f>Table1[[#This Row],[ARPU]]*Table1[[#This Row],[average_lifespan]]</f>
        <v>553.7707745352194</v>
      </c>
      <c r="N947" s="2">
        <f>Table1[[#This Row],[marketing_spend]]+Table1[[#This Row],[operating_expenses]]-Table1[[#This Row],[revenue]]</f>
        <v>14342</v>
      </c>
      <c r="O947" s="2">
        <f>IF(Table1[[#This Row],[burn_rate]]&gt;0,100000/Table1[[#This Row],[burn_rate]],"0")</f>
        <v>6.9725282387393666</v>
      </c>
      <c r="P947" s="2">
        <f>Table1[[#This Row],[LTV]]/Table1[[#This Row],[CAC]]</f>
        <v>14.040019637167923</v>
      </c>
    </row>
    <row r="948" spans="1:16" x14ac:dyDescent="0.3">
      <c r="A948" s="1">
        <v>65320</v>
      </c>
      <c r="B948" s="2">
        <v>24755</v>
      </c>
      <c r="C948" s="2">
        <v>2341</v>
      </c>
      <c r="D948" s="2">
        <v>8182</v>
      </c>
      <c r="E948" s="2">
        <v>138</v>
      </c>
      <c r="F948" s="2">
        <v>99529</v>
      </c>
      <c r="G948" s="3">
        <v>65320</v>
      </c>
      <c r="H948" s="2">
        <f>Table1[[#This Row],[marketing_spend]]/Table1[[#This Row],[new_customers]]</f>
        <v>16.963768115942027</v>
      </c>
      <c r="I948" s="2">
        <f>Table1[[#This Row],[revenue]]/Table1[[#This Row],[total_customers]]</f>
        <v>0.24872147816214368</v>
      </c>
      <c r="J948" s="2">
        <f>F947+Table1[[#This Row],[new_customers]]-Table1[[#This Row],[total_customers]]</f>
        <v>21</v>
      </c>
      <c r="K948" s="2">
        <f>Table1[[#This Row],[lost_customers]]/F947</f>
        <v>2.1124210356898563E-4</v>
      </c>
      <c r="L948" s="2">
        <f>1/Table1[[#This Row],[churn_rate]]</f>
        <v>4733.9047619047624</v>
      </c>
      <c r="M948" s="2">
        <f>Table1[[#This Row],[ARPU]]*Table1[[#This Row],[average_lifespan]]</f>
        <v>1177.4237898597632</v>
      </c>
      <c r="N948" s="2">
        <f>Table1[[#This Row],[marketing_spend]]+Table1[[#This Row],[operating_expenses]]-Table1[[#This Row],[revenue]]</f>
        <v>-14232</v>
      </c>
      <c r="O948" s="2" t="str">
        <f>IF(Table1[[#This Row],[burn_rate]]&gt;0,100000/Table1[[#This Row],[burn_rate]],"0")</f>
        <v>0</v>
      </c>
      <c r="P948" s="2">
        <f>Table1[[#This Row],[LTV]]/Table1[[#This Row],[CAC]]</f>
        <v>69.408151644872845</v>
      </c>
    </row>
    <row r="949" spans="1:16" x14ac:dyDescent="0.3">
      <c r="A949" s="1">
        <v>65350</v>
      </c>
      <c r="B949" s="2">
        <v>29414</v>
      </c>
      <c r="C949" s="2">
        <v>4774</v>
      </c>
      <c r="D949" s="2">
        <v>11112</v>
      </c>
      <c r="E949" s="2">
        <v>88</v>
      </c>
      <c r="F949" s="2">
        <v>99598</v>
      </c>
      <c r="G949" s="3">
        <v>65350</v>
      </c>
      <c r="H949" s="2">
        <f>Table1[[#This Row],[marketing_spend]]/Table1[[#This Row],[new_customers]]</f>
        <v>54.25</v>
      </c>
      <c r="I949" s="2">
        <f>Table1[[#This Row],[revenue]]/Table1[[#This Row],[total_customers]]</f>
        <v>0.29532721540593182</v>
      </c>
      <c r="J949" s="2">
        <f>F948+Table1[[#This Row],[new_customers]]-Table1[[#This Row],[total_customers]]</f>
        <v>19</v>
      </c>
      <c r="K949" s="2">
        <f>Table1[[#This Row],[lost_customers]]/F948</f>
        <v>1.9089913492549909E-4</v>
      </c>
      <c r="L949" s="2">
        <f>1/Table1[[#This Row],[churn_rate]]</f>
        <v>5238.3684210526317</v>
      </c>
      <c r="M949" s="2">
        <f>Table1[[#This Row],[ARPU]]*Table1[[#This Row],[average_lifespan]]</f>
        <v>1547.0327590598415</v>
      </c>
      <c r="N949" s="2">
        <f>Table1[[#This Row],[marketing_spend]]+Table1[[#This Row],[operating_expenses]]-Table1[[#This Row],[revenue]]</f>
        <v>-13528</v>
      </c>
      <c r="O949" s="2" t="str">
        <f>IF(Table1[[#This Row],[burn_rate]]&gt;0,100000/Table1[[#This Row],[burn_rate]],"0")</f>
        <v>0</v>
      </c>
      <c r="P949" s="2">
        <f>Table1[[#This Row],[LTV]]/Table1[[#This Row],[CAC]]</f>
        <v>28.516732885895696</v>
      </c>
    </row>
    <row r="950" spans="1:16" x14ac:dyDescent="0.3">
      <c r="A950" s="1">
        <v>65381</v>
      </c>
      <c r="B950" s="2">
        <v>29256</v>
      </c>
      <c r="C950" s="2">
        <v>4817</v>
      </c>
      <c r="D950" s="2">
        <v>13670</v>
      </c>
      <c r="E950" s="2">
        <v>162</v>
      </c>
      <c r="F950" s="2">
        <v>99734</v>
      </c>
      <c r="G950" s="3">
        <v>65381</v>
      </c>
      <c r="H950" s="2">
        <f>Table1[[#This Row],[marketing_spend]]/Table1[[#This Row],[new_customers]]</f>
        <v>29.734567901234566</v>
      </c>
      <c r="I950" s="2">
        <f>Table1[[#This Row],[revenue]]/Table1[[#This Row],[total_customers]]</f>
        <v>0.29334028515852167</v>
      </c>
      <c r="J950" s="2">
        <f>F949+Table1[[#This Row],[new_customers]]-Table1[[#This Row],[total_customers]]</f>
        <v>26</v>
      </c>
      <c r="K950" s="2">
        <f>Table1[[#This Row],[lost_customers]]/F949</f>
        <v>2.6104941866302538E-4</v>
      </c>
      <c r="L950" s="2">
        <f>1/Table1[[#This Row],[churn_rate]]</f>
        <v>3830.6923076923076</v>
      </c>
      <c r="M950" s="2">
        <f>Table1[[#This Row],[ARPU]]*Table1[[#This Row],[average_lifespan]]</f>
        <v>1123.6963738930169</v>
      </c>
      <c r="N950" s="2">
        <f>Table1[[#This Row],[marketing_spend]]+Table1[[#This Row],[operating_expenses]]-Table1[[#This Row],[revenue]]</f>
        <v>-10769</v>
      </c>
      <c r="O950" s="2" t="str">
        <f>IF(Table1[[#This Row],[burn_rate]]&gt;0,100000/Table1[[#This Row],[burn_rate]],"0")</f>
        <v>0</v>
      </c>
      <c r="P950" s="2">
        <f>Table1[[#This Row],[LTV]]/Table1[[#This Row],[CAC]]</f>
        <v>37.790909813300551</v>
      </c>
    </row>
    <row r="951" spans="1:16" x14ac:dyDescent="0.3">
      <c r="A951" s="1">
        <v>65412</v>
      </c>
      <c r="B951" s="2">
        <v>13072</v>
      </c>
      <c r="C951" s="2">
        <v>4661</v>
      </c>
      <c r="D951" s="2">
        <v>12492</v>
      </c>
      <c r="E951" s="2">
        <v>77</v>
      </c>
      <c r="F951" s="2">
        <v>99791</v>
      </c>
      <c r="G951" s="3">
        <v>65412</v>
      </c>
      <c r="H951" s="2">
        <f>Table1[[#This Row],[marketing_spend]]/Table1[[#This Row],[new_customers]]</f>
        <v>60.532467532467535</v>
      </c>
      <c r="I951" s="2">
        <f>Table1[[#This Row],[revenue]]/Table1[[#This Row],[total_customers]]</f>
        <v>0.13099377699391729</v>
      </c>
      <c r="J951" s="2">
        <f>F950+Table1[[#This Row],[new_customers]]-Table1[[#This Row],[total_customers]]</f>
        <v>20</v>
      </c>
      <c r="K951" s="2">
        <f>Table1[[#This Row],[lost_customers]]/F950</f>
        <v>2.0053341889425872E-4</v>
      </c>
      <c r="L951" s="2">
        <f>1/Table1[[#This Row],[churn_rate]]</f>
        <v>4986.7000000000007</v>
      </c>
      <c r="M951" s="2">
        <f>Table1[[#This Row],[ARPU]]*Table1[[#This Row],[average_lifespan]]</f>
        <v>653.22666773556739</v>
      </c>
      <c r="N951" s="2">
        <f>Table1[[#This Row],[marketing_spend]]+Table1[[#This Row],[operating_expenses]]-Table1[[#This Row],[revenue]]</f>
        <v>4081</v>
      </c>
      <c r="O951" s="2">
        <f>IF(Table1[[#This Row],[burn_rate]]&gt;0,100000/Table1[[#This Row],[burn_rate]],"0")</f>
        <v>24.50379808870375</v>
      </c>
      <c r="P951" s="2">
        <f>Table1[[#This Row],[LTV]]/Table1[[#This Row],[CAC]]</f>
        <v>10.791343792241726</v>
      </c>
    </row>
    <row r="952" spans="1:16" x14ac:dyDescent="0.3">
      <c r="A952" s="1">
        <v>65440</v>
      </c>
      <c r="B952" s="2">
        <v>11854</v>
      </c>
      <c r="C952" s="2">
        <v>3232</v>
      </c>
      <c r="D952" s="2">
        <v>13823</v>
      </c>
      <c r="E952" s="2">
        <v>146</v>
      </c>
      <c r="F952" s="2">
        <v>99927</v>
      </c>
      <c r="G952" s="3">
        <v>65440</v>
      </c>
      <c r="H952" s="2">
        <f>Table1[[#This Row],[marketing_spend]]/Table1[[#This Row],[new_customers]]</f>
        <v>22.136986301369863</v>
      </c>
      <c r="I952" s="2">
        <f>Table1[[#This Row],[revenue]]/Table1[[#This Row],[total_customers]]</f>
        <v>0.11862659741611377</v>
      </c>
      <c r="J952" s="2">
        <f>F951+Table1[[#This Row],[new_customers]]-Table1[[#This Row],[total_customers]]</f>
        <v>10</v>
      </c>
      <c r="K952" s="2">
        <f>Table1[[#This Row],[lost_customers]]/F951</f>
        <v>1.0020943772484493E-4</v>
      </c>
      <c r="L952" s="2">
        <f>1/Table1[[#This Row],[churn_rate]]</f>
        <v>9979.1</v>
      </c>
      <c r="M952" s="2">
        <f>Table1[[#This Row],[ARPU]]*Table1[[#This Row],[average_lifespan]]</f>
        <v>1183.786678275141</v>
      </c>
      <c r="N952" s="2">
        <f>Table1[[#This Row],[marketing_spend]]+Table1[[#This Row],[operating_expenses]]-Table1[[#This Row],[revenue]]</f>
        <v>5201</v>
      </c>
      <c r="O952" s="2">
        <f>IF(Table1[[#This Row],[burn_rate]]&gt;0,100000/Table1[[#This Row],[burn_rate]],"0")</f>
        <v>19.227071716977505</v>
      </c>
      <c r="P952" s="2">
        <f>Table1[[#This Row],[LTV]]/Table1[[#This Row],[CAC]]</f>
        <v>53.475512075547826</v>
      </c>
    </row>
    <row r="953" spans="1:16" x14ac:dyDescent="0.3">
      <c r="A953" s="1">
        <v>65471</v>
      </c>
      <c r="B953" s="2">
        <v>14662</v>
      </c>
      <c r="C953" s="2">
        <v>5874</v>
      </c>
      <c r="D953" s="2">
        <v>9517</v>
      </c>
      <c r="E953" s="2">
        <v>86</v>
      </c>
      <c r="F953" s="2">
        <v>99984</v>
      </c>
      <c r="G953" s="3">
        <v>65471</v>
      </c>
      <c r="H953" s="2">
        <f>Table1[[#This Row],[marketing_spend]]/Table1[[#This Row],[new_customers]]</f>
        <v>68.302325581395351</v>
      </c>
      <c r="I953" s="2">
        <f>Table1[[#This Row],[revenue]]/Table1[[#This Row],[total_customers]]</f>
        <v>0.14664346295407266</v>
      </c>
      <c r="J953" s="2">
        <f>F952+Table1[[#This Row],[new_customers]]-Table1[[#This Row],[total_customers]]</f>
        <v>29</v>
      </c>
      <c r="K953" s="2">
        <f>Table1[[#This Row],[lost_customers]]/F952</f>
        <v>2.9021185465389737E-4</v>
      </c>
      <c r="L953" s="2">
        <f>1/Table1[[#This Row],[churn_rate]]</f>
        <v>3445.7586206896549</v>
      </c>
      <c r="M953" s="2">
        <f>Table1[[#This Row],[ARPU]]*Table1[[#This Row],[average_lifespan]]</f>
        <v>505.29797664177988</v>
      </c>
      <c r="N953" s="2">
        <f>Table1[[#This Row],[marketing_spend]]+Table1[[#This Row],[operating_expenses]]-Table1[[#This Row],[revenue]]</f>
        <v>729</v>
      </c>
      <c r="O953" s="2">
        <f>IF(Table1[[#This Row],[burn_rate]]&gt;0,100000/Table1[[#This Row],[burn_rate]],"0")</f>
        <v>137.17421124828533</v>
      </c>
      <c r="P953" s="2">
        <f>Table1[[#This Row],[LTV]]/Table1[[#This Row],[CAC]]</f>
        <v>7.3979615238667122</v>
      </c>
    </row>
    <row r="954" spans="1:16" x14ac:dyDescent="0.3">
      <c r="A954" s="1">
        <v>65501</v>
      </c>
      <c r="B954" s="2">
        <v>16514</v>
      </c>
      <c r="C954" s="2">
        <v>4401</v>
      </c>
      <c r="D954" s="2">
        <v>13002</v>
      </c>
      <c r="E954" s="2">
        <v>186</v>
      </c>
      <c r="F954" s="2">
        <v>100144</v>
      </c>
      <c r="G954" s="3">
        <v>65501</v>
      </c>
      <c r="H954" s="2">
        <f>Table1[[#This Row],[marketing_spend]]/Table1[[#This Row],[new_customers]]</f>
        <v>23.661290322580644</v>
      </c>
      <c r="I954" s="2">
        <f>Table1[[#This Row],[revenue]]/Table1[[#This Row],[total_customers]]</f>
        <v>0.16490254034190766</v>
      </c>
      <c r="J954" s="2">
        <f>F953+Table1[[#This Row],[new_customers]]-Table1[[#This Row],[total_customers]]</f>
        <v>26</v>
      </c>
      <c r="K954" s="2">
        <f>Table1[[#This Row],[lost_customers]]/F953</f>
        <v>2.600416066570651E-4</v>
      </c>
      <c r="L954" s="2">
        <f>1/Table1[[#This Row],[churn_rate]]</f>
        <v>3845.5384615384619</v>
      </c>
      <c r="M954" s="2">
        <f>Table1[[#This Row],[ARPU]]*Table1[[#This Row],[average_lifespan]]</f>
        <v>634.1390612902037</v>
      </c>
      <c r="N954" s="2">
        <f>Table1[[#This Row],[marketing_spend]]+Table1[[#This Row],[operating_expenses]]-Table1[[#This Row],[revenue]]</f>
        <v>889</v>
      </c>
      <c r="O954" s="2">
        <f>IF(Table1[[#This Row],[burn_rate]]&gt;0,100000/Table1[[#This Row],[burn_rate]],"0")</f>
        <v>112.4859392575928</v>
      </c>
      <c r="P954" s="2">
        <f>Table1[[#This Row],[LTV]]/Table1[[#This Row],[CAC]]</f>
        <v>26.800696523512361</v>
      </c>
    </row>
    <row r="955" spans="1:16" x14ac:dyDescent="0.3">
      <c r="A955" s="1">
        <v>65532</v>
      </c>
      <c r="B955" s="2">
        <v>12708</v>
      </c>
      <c r="C955" s="2">
        <v>3494</v>
      </c>
      <c r="D955" s="2">
        <v>9356</v>
      </c>
      <c r="E955" s="2">
        <v>131</v>
      </c>
      <c r="F955" s="2">
        <v>100251</v>
      </c>
      <c r="G955" s="3">
        <v>65532</v>
      </c>
      <c r="H955" s="2">
        <f>Table1[[#This Row],[marketing_spend]]/Table1[[#This Row],[new_customers]]</f>
        <v>26.671755725190838</v>
      </c>
      <c r="I955" s="2">
        <f>Table1[[#This Row],[revenue]]/Table1[[#This Row],[total_customers]]</f>
        <v>0.12676182781219139</v>
      </c>
      <c r="J955" s="2">
        <f>F954+Table1[[#This Row],[new_customers]]-Table1[[#This Row],[total_customers]]</f>
        <v>24</v>
      </c>
      <c r="K955" s="2">
        <f>Table1[[#This Row],[lost_customers]]/F954</f>
        <v>2.3965489694839431E-4</v>
      </c>
      <c r="L955" s="2">
        <f>1/Table1[[#This Row],[churn_rate]]</f>
        <v>4172.666666666667</v>
      </c>
      <c r="M955" s="2">
        <f>Table1[[#This Row],[ARPU]]*Table1[[#This Row],[average_lifespan]]</f>
        <v>528.9348535176706</v>
      </c>
      <c r="N955" s="2">
        <f>Table1[[#This Row],[marketing_spend]]+Table1[[#This Row],[operating_expenses]]-Table1[[#This Row],[revenue]]</f>
        <v>142</v>
      </c>
      <c r="O955" s="2">
        <f>IF(Table1[[#This Row],[burn_rate]]&gt;0,100000/Table1[[#This Row],[burn_rate]],"0")</f>
        <v>704.22535211267609</v>
      </c>
      <c r="P955" s="2">
        <f>Table1[[#This Row],[LTV]]/Table1[[#This Row],[CAC]]</f>
        <v>19.831272412940713</v>
      </c>
    </row>
    <row r="956" spans="1:16" x14ac:dyDescent="0.3">
      <c r="A956" s="1">
        <v>65562</v>
      </c>
      <c r="B956" s="2">
        <v>21694</v>
      </c>
      <c r="C956" s="2">
        <v>6211</v>
      </c>
      <c r="D956" s="2">
        <v>18366</v>
      </c>
      <c r="E956" s="2">
        <v>105</v>
      </c>
      <c r="F956" s="2">
        <v>100329</v>
      </c>
      <c r="G956" s="3">
        <v>65562</v>
      </c>
      <c r="H956" s="2">
        <f>Table1[[#This Row],[marketing_spend]]/Table1[[#This Row],[new_customers]]</f>
        <v>59.152380952380952</v>
      </c>
      <c r="I956" s="2">
        <f>Table1[[#This Row],[revenue]]/Table1[[#This Row],[total_customers]]</f>
        <v>0.21622860788007456</v>
      </c>
      <c r="J956" s="2">
        <f>F955+Table1[[#This Row],[new_customers]]-Table1[[#This Row],[total_customers]]</f>
        <v>27</v>
      </c>
      <c r="K956" s="2">
        <f>Table1[[#This Row],[lost_customers]]/F955</f>
        <v>2.6932399676811203E-4</v>
      </c>
      <c r="L956" s="2">
        <f>1/Table1[[#This Row],[churn_rate]]</f>
        <v>3713</v>
      </c>
      <c r="M956" s="2">
        <f>Table1[[#This Row],[ARPU]]*Table1[[#This Row],[average_lifespan]]</f>
        <v>802.85682105871683</v>
      </c>
      <c r="N956" s="2">
        <f>Table1[[#This Row],[marketing_spend]]+Table1[[#This Row],[operating_expenses]]-Table1[[#This Row],[revenue]]</f>
        <v>2883</v>
      </c>
      <c r="O956" s="2">
        <f>IF(Table1[[#This Row],[burn_rate]]&gt;0,100000/Table1[[#This Row],[burn_rate]],"0")</f>
        <v>34.686090877558101</v>
      </c>
      <c r="P956" s="2">
        <f>Table1[[#This Row],[LTV]]/Table1[[#This Row],[CAC]]</f>
        <v>13.572688167954478</v>
      </c>
    </row>
    <row r="957" spans="1:16" x14ac:dyDescent="0.3">
      <c r="A957" s="1">
        <v>65593</v>
      </c>
      <c r="B957" s="2">
        <v>19524</v>
      </c>
      <c r="C957" s="2">
        <v>2661</v>
      </c>
      <c r="D957" s="2">
        <v>11629</v>
      </c>
      <c r="E957" s="2">
        <v>134</v>
      </c>
      <c r="F957" s="2">
        <v>100445</v>
      </c>
      <c r="G957" s="3">
        <v>65593</v>
      </c>
      <c r="H957" s="2">
        <f>Table1[[#This Row],[marketing_spend]]/Table1[[#This Row],[new_customers]]</f>
        <v>19.85820895522388</v>
      </c>
      <c r="I957" s="2">
        <f>Table1[[#This Row],[revenue]]/Table1[[#This Row],[total_customers]]</f>
        <v>0.19437503111155358</v>
      </c>
      <c r="J957" s="2">
        <f>F956+Table1[[#This Row],[new_customers]]-Table1[[#This Row],[total_customers]]</f>
        <v>18</v>
      </c>
      <c r="K957" s="2">
        <f>Table1[[#This Row],[lost_customers]]/F956</f>
        <v>1.7940974194898782E-4</v>
      </c>
      <c r="L957" s="2">
        <f>1/Table1[[#This Row],[churn_rate]]</f>
        <v>5573.8333333333339</v>
      </c>
      <c r="M957" s="2">
        <f>Table1[[#This Row],[ARPU]]*Table1[[#This Row],[average_lifespan]]</f>
        <v>1083.4140275772811</v>
      </c>
      <c r="N957" s="2">
        <f>Table1[[#This Row],[marketing_spend]]+Table1[[#This Row],[operating_expenses]]-Table1[[#This Row],[revenue]]</f>
        <v>-5234</v>
      </c>
      <c r="O957" s="2" t="str">
        <f>IF(Table1[[#This Row],[burn_rate]]&gt;0,100000/Table1[[#This Row],[burn_rate]],"0")</f>
        <v>0</v>
      </c>
      <c r="P957" s="2">
        <f>Table1[[#This Row],[LTV]]/Table1[[#This Row],[CAC]]</f>
        <v>54.557489551054367</v>
      </c>
    </row>
    <row r="958" spans="1:16" x14ac:dyDescent="0.3">
      <c r="A958" s="1">
        <v>65624</v>
      </c>
      <c r="B958" s="2">
        <v>29891</v>
      </c>
      <c r="C958" s="2">
        <v>5883</v>
      </c>
      <c r="D958" s="2">
        <v>11628</v>
      </c>
      <c r="E958" s="2">
        <v>51</v>
      </c>
      <c r="F958" s="2">
        <v>100475</v>
      </c>
      <c r="G958" s="3">
        <v>65624</v>
      </c>
      <c r="H958" s="2">
        <f>Table1[[#This Row],[marketing_spend]]/Table1[[#This Row],[new_customers]]</f>
        <v>115.35294117647059</v>
      </c>
      <c r="I958" s="2">
        <f>Table1[[#This Row],[revenue]]/Table1[[#This Row],[total_customers]]</f>
        <v>0.29749688977357552</v>
      </c>
      <c r="J958" s="2">
        <f>F957+Table1[[#This Row],[new_customers]]-Table1[[#This Row],[total_customers]]</f>
        <v>21</v>
      </c>
      <c r="K958" s="2">
        <f>Table1[[#This Row],[lost_customers]]/F957</f>
        <v>2.0906964010154811E-4</v>
      </c>
      <c r="L958" s="2">
        <f>1/Table1[[#This Row],[churn_rate]]</f>
        <v>4783.0952380952376</v>
      </c>
      <c r="M958" s="2">
        <f>Table1[[#This Row],[ARPU]]*Table1[[#This Row],[average_lifespan]]</f>
        <v>1422.955956824133</v>
      </c>
      <c r="N958" s="2">
        <f>Table1[[#This Row],[marketing_spend]]+Table1[[#This Row],[operating_expenses]]-Table1[[#This Row],[revenue]]</f>
        <v>-12380</v>
      </c>
      <c r="O958" s="2" t="str">
        <f>IF(Table1[[#This Row],[burn_rate]]&gt;0,100000/Table1[[#This Row],[burn_rate]],"0")</f>
        <v>0</v>
      </c>
      <c r="P958" s="2">
        <f>Table1[[#This Row],[LTV]]/Table1[[#This Row],[CAC]]</f>
        <v>12.335671221830831</v>
      </c>
    </row>
    <row r="959" spans="1:16" x14ac:dyDescent="0.3">
      <c r="A959" s="1">
        <v>65654</v>
      </c>
      <c r="B959" s="2">
        <v>16456</v>
      </c>
      <c r="C959" s="2">
        <v>5619</v>
      </c>
      <c r="D959" s="2">
        <v>19431</v>
      </c>
      <c r="E959" s="2">
        <v>107</v>
      </c>
      <c r="F959" s="2">
        <v>100556</v>
      </c>
      <c r="G959" s="3">
        <v>65654</v>
      </c>
      <c r="H959" s="2">
        <f>Table1[[#This Row],[marketing_spend]]/Table1[[#This Row],[new_customers]]</f>
        <v>52.514018691588788</v>
      </c>
      <c r="I959" s="2">
        <f>Table1[[#This Row],[revenue]]/Table1[[#This Row],[total_customers]]</f>
        <v>0.16365010541389871</v>
      </c>
      <c r="J959" s="2">
        <f>F958+Table1[[#This Row],[new_customers]]-Table1[[#This Row],[total_customers]]</f>
        <v>26</v>
      </c>
      <c r="K959" s="2">
        <f>Table1[[#This Row],[lost_customers]]/F958</f>
        <v>2.5877083851704407E-4</v>
      </c>
      <c r="L959" s="2">
        <f>1/Table1[[#This Row],[churn_rate]]</f>
        <v>3864.4230769230767</v>
      </c>
      <c r="M959" s="2">
        <f>Table1[[#This Row],[ARPU]]*Table1[[#This Row],[average_lifespan]]</f>
        <v>632.41324390236434</v>
      </c>
      <c r="N959" s="2">
        <f>Table1[[#This Row],[marketing_spend]]+Table1[[#This Row],[operating_expenses]]-Table1[[#This Row],[revenue]]</f>
        <v>8594</v>
      </c>
      <c r="O959" s="2">
        <f>IF(Table1[[#This Row],[burn_rate]]&gt;0,100000/Table1[[#This Row],[burn_rate]],"0")</f>
        <v>11.636025133814289</v>
      </c>
      <c r="P959" s="2">
        <f>Table1[[#This Row],[LTV]]/Table1[[#This Row],[CAC]]</f>
        <v>12.042750862707418</v>
      </c>
    </row>
    <row r="960" spans="1:16" x14ac:dyDescent="0.3">
      <c r="A960" s="1">
        <v>65685</v>
      </c>
      <c r="B960" s="2">
        <v>14212</v>
      </c>
      <c r="C960" s="2">
        <v>3868</v>
      </c>
      <c r="D960" s="2">
        <v>19883</v>
      </c>
      <c r="E960" s="2">
        <v>156</v>
      </c>
      <c r="F960" s="2">
        <v>100688</v>
      </c>
      <c r="G960" s="3">
        <v>65685</v>
      </c>
      <c r="H960" s="2">
        <f>Table1[[#This Row],[marketing_spend]]/Table1[[#This Row],[new_customers]]</f>
        <v>24.794871794871796</v>
      </c>
      <c r="I960" s="2">
        <f>Table1[[#This Row],[revenue]]/Table1[[#This Row],[total_customers]]</f>
        <v>0.14114889559828381</v>
      </c>
      <c r="J960" s="2">
        <f>F959+Table1[[#This Row],[new_customers]]-Table1[[#This Row],[total_customers]]</f>
        <v>24</v>
      </c>
      <c r="K960" s="2">
        <f>Table1[[#This Row],[lost_customers]]/F959</f>
        <v>2.3867297824098016E-4</v>
      </c>
      <c r="L960" s="2">
        <f>1/Table1[[#This Row],[churn_rate]]</f>
        <v>4189.833333333333</v>
      </c>
      <c r="M960" s="2">
        <f>Table1[[#This Row],[ARPU]]*Table1[[#This Row],[average_lifespan]]</f>
        <v>591.39034774087611</v>
      </c>
      <c r="N960" s="2">
        <f>Table1[[#This Row],[marketing_spend]]+Table1[[#This Row],[operating_expenses]]-Table1[[#This Row],[revenue]]</f>
        <v>9539</v>
      </c>
      <c r="O960" s="2">
        <f>IF(Table1[[#This Row],[burn_rate]]&gt;0,100000/Table1[[#This Row],[burn_rate]],"0")</f>
        <v>10.483279169724289</v>
      </c>
      <c r="P960" s="2">
        <f>Table1[[#This Row],[LTV]]/Table1[[#This Row],[CAC]]</f>
        <v>23.851317023675456</v>
      </c>
    </row>
    <row r="961" spans="1:16" x14ac:dyDescent="0.3">
      <c r="A961" s="1">
        <v>65715</v>
      </c>
      <c r="B961" s="2">
        <v>23224</v>
      </c>
      <c r="C961" s="2">
        <v>4334</v>
      </c>
      <c r="D961" s="2">
        <v>16210</v>
      </c>
      <c r="E961" s="2">
        <v>172</v>
      </c>
      <c r="F961" s="2">
        <v>100830</v>
      </c>
      <c r="G961" s="3">
        <v>65715</v>
      </c>
      <c r="H961" s="2">
        <f>Table1[[#This Row],[marketing_spend]]/Table1[[#This Row],[new_customers]]</f>
        <v>25.197674418604652</v>
      </c>
      <c r="I961" s="2">
        <f>Table1[[#This Row],[revenue]]/Table1[[#This Row],[total_customers]]</f>
        <v>0.23032827531488645</v>
      </c>
      <c r="J961" s="2">
        <f>F960+Table1[[#This Row],[new_customers]]-Table1[[#This Row],[total_customers]]</f>
        <v>30</v>
      </c>
      <c r="K961" s="2">
        <f>Table1[[#This Row],[lost_customers]]/F960</f>
        <v>2.9795010328936914E-4</v>
      </c>
      <c r="L961" s="2">
        <f>1/Table1[[#This Row],[churn_rate]]</f>
        <v>3356.2666666666664</v>
      </c>
      <c r="M961" s="2">
        <f>Table1[[#This Row],[ARPU]]*Table1[[#This Row],[average_lifespan]]</f>
        <v>773.04311283017614</v>
      </c>
      <c r="N961" s="2">
        <f>Table1[[#This Row],[marketing_spend]]+Table1[[#This Row],[operating_expenses]]-Table1[[#This Row],[revenue]]</f>
        <v>-2680</v>
      </c>
      <c r="O961" s="2" t="str">
        <f>IF(Table1[[#This Row],[burn_rate]]&gt;0,100000/Table1[[#This Row],[burn_rate]],"0")</f>
        <v>0</v>
      </c>
      <c r="P961" s="2">
        <f>Table1[[#This Row],[LTV]]/Table1[[#This Row],[CAC]]</f>
        <v>30.67914522537847</v>
      </c>
    </row>
    <row r="962" spans="1:16" x14ac:dyDescent="0.3">
      <c r="A962" s="1">
        <v>65746</v>
      </c>
      <c r="B962" s="2">
        <v>17970</v>
      </c>
      <c r="C962" s="2">
        <v>5374</v>
      </c>
      <c r="D962" s="2">
        <v>19595</v>
      </c>
      <c r="E962" s="2">
        <v>163</v>
      </c>
      <c r="F962" s="2">
        <v>100966</v>
      </c>
      <c r="G962" s="3">
        <v>65746</v>
      </c>
      <c r="H962" s="2">
        <f>Table1[[#This Row],[marketing_spend]]/Table1[[#This Row],[new_customers]]</f>
        <v>32.969325153374236</v>
      </c>
      <c r="I962" s="2">
        <f>Table1[[#This Row],[revenue]]/Table1[[#This Row],[total_customers]]</f>
        <v>0.17798070637640392</v>
      </c>
      <c r="J962" s="2">
        <f>F961+Table1[[#This Row],[new_customers]]-Table1[[#This Row],[total_customers]]</f>
        <v>27</v>
      </c>
      <c r="K962" s="2">
        <f>Table1[[#This Row],[lost_customers]]/F961</f>
        <v>2.6777744718833678E-4</v>
      </c>
      <c r="L962" s="2">
        <f>1/Table1[[#This Row],[churn_rate]]</f>
        <v>3734.4444444444448</v>
      </c>
      <c r="M962" s="2">
        <f>Table1[[#This Row],[ARPU]]*Table1[[#This Row],[average_lifespan]]</f>
        <v>664.65906014565962</v>
      </c>
      <c r="N962" s="2">
        <f>Table1[[#This Row],[marketing_spend]]+Table1[[#This Row],[operating_expenses]]-Table1[[#This Row],[revenue]]</f>
        <v>6999</v>
      </c>
      <c r="O962" s="2">
        <f>IF(Table1[[#This Row],[burn_rate]]&gt;0,100000/Table1[[#This Row],[burn_rate]],"0")</f>
        <v>14.287755393627661</v>
      </c>
      <c r="P962" s="2">
        <f>Table1[[#This Row],[LTV]]/Table1[[#This Row],[CAC]]</f>
        <v>20.159923111972926</v>
      </c>
    </row>
    <row r="963" spans="1:16" x14ac:dyDescent="0.3">
      <c r="A963" s="1">
        <v>65777</v>
      </c>
      <c r="B963" s="2">
        <v>26920</v>
      </c>
      <c r="C963" s="2">
        <v>3016</v>
      </c>
      <c r="D963" s="2">
        <v>19196</v>
      </c>
      <c r="E963" s="2">
        <v>156</v>
      </c>
      <c r="F963" s="2">
        <v>101099</v>
      </c>
      <c r="G963" s="3">
        <v>65777</v>
      </c>
      <c r="H963" s="2">
        <f>Table1[[#This Row],[marketing_spend]]/Table1[[#This Row],[new_customers]]</f>
        <v>19.333333333333332</v>
      </c>
      <c r="I963" s="2">
        <f>Table1[[#This Row],[revenue]]/Table1[[#This Row],[total_customers]]</f>
        <v>0.26627365255838337</v>
      </c>
      <c r="J963" s="2">
        <f>F962+Table1[[#This Row],[new_customers]]-Table1[[#This Row],[total_customers]]</f>
        <v>23</v>
      </c>
      <c r="K963" s="2">
        <f>Table1[[#This Row],[lost_customers]]/F962</f>
        <v>2.277994572430323E-4</v>
      </c>
      <c r="L963" s="2">
        <f>1/Table1[[#This Row],[churn_rate]]</f>
        <v>4389.826086956522</v>
      </c>
      <c r="M963" s="2">
        <f>Table1[[#This Row],[ARPU]]*Table1[[#This Row],[average_lifespan]]</f>
        <v>1168.8950262699886</v>
      </c>
      <c r="N963" s="2">
        <f>Table1[[#This Row],[marketing_spend]]+Table1[[#This Row],[operating_expenses]]-Table1[[#This Row],[revenue]]</f>
        <v>-4708</v>
      </c>
      <c r="O963" s="2" t="str">
        <f>IF(Table1[[#This Row],[burn_rate]]&gt;0,100000/Table1[[#This Row],[burn_rate]],"0")</f>
        <v>0</v>
      </c>
      <c r="P963" s="2">
        <f>Table1[[#This Row],[LTV]]/Table1[[#This Row],[CAC]]</f>
        <v>60.460087565689072</v>
      </c>
    </row>
    <row r="964" spans="1:16" x14ac:dyDescent="0.3">
      <c r="A964" s="1">
        <v>65806</v>
      </c>
      <c r="B964" s="2">
        <v>11625</v>
      </c>
      <c r="C964" s="2">
        <v>6406</v>
      </c>
      <c r="D964" s="2">
        <v>14132</v>
      </c>
      <c r="E964" s="2">
        <v>86</v>
      </c>
      <c r="F964" s="2">
        <v>101159</v>
      </c>
      <c r="G964" s="3">
        <v>65806</v>
      </c>
      <c r="H964" s="2">
        <f>Table1[[#This Row],[marketing_spend]]/Table1[[#This Row],[new_customers]]</f>
        <v>74.488372093023258</v>
      </c>
      <c r="I964" s="2">
        <f>Table1[[#This Row],[revenue]]/Table1[[#This Row],[total_customers]]</f>
        <v>0.11491809922992517</v>
      </c>
      <c r="J964" s="2">
        <f>F963+Table1[[#This Row],[new_customers]]-Table1[[#This Row],[total_customers]]</f>
        <v>26</v>
      </c>
      <c r="K964" s="2">
        <f>Table1[[#This Row],[lost_customers]]/F963</f>
        <v>2.5717366146054858E-4</v>
      </c>
      <c r="L964" s="2">
        <f>1/Table1[[#This Row],[churn_rate]]</f>
        <v>3888.4230769230767</v>
      </c>
      <c r="M964" s="2">
        <f>Table1[[#This Row],[ARPU]]*Table1[[#This Row],[average_lifespan]]</f>
        <v>446.8501890017771</v>
      </c>
      <c r="N964" s="2">
        <f>Table1[[#This Row],[marketing_spend]]+Table1[[#This Row],[operating_expenses]]-Table1[[#This Row],[revenue]]</f>
        <v>8913</v>
      </c>
      <c r="O964" s="2">
        <f>IF(Table1[[#This Row],[burn_rate]]&gt;0,100000/Table1[[#This Row],[burn_rate]],"0")</f>
        <v>11.219566924716705</v>
      </c>
      <c r="P964" s="2">
        <f>Table1[[#This Row],[LTV]]/Table1[[#This Row],[CAC]]</f>
        <v>5.9989254221281341</v>
      </c>
    </row>
    <row r="965" spans="1:16" x14ac:dyDescent="0.3">
      <c r="A965" s="1">
        <v>65837</v>
      </c>
      <c r="B965" s="2">
        <v>20314</v>
      </c>
      <c r="C965" s="2">
        <v>2207</v>
      </c>
      <c r="D965" s="2">
        <v>17324</v>
      </c>
      <c r="E965" s="2">
        <v>128</v>
      </c>
      <c r="F965" s="2">
        <v>101265</v>
      </c>
      <c r="G965" s="3">
        <v>65837</v>
      </c>
      <c r="H965" s="2">
        <f>Table1[[#This Row],[marketing_spend]]/Table1[[#This Row],[new_customers]]</f>
        <v>17.2421875</v>
      </c>
      <c r="I965" s="2">
        <f>Table1[[#This Row],[revenue]]/Table1[[#This Row],[total_customers]]</f>
        <v>0.20060237989433663</v>
      </c>
      <c r="J965" s="2">
        <f>F964+Table1[[#This Row],[new_customers]]-Table1[[#This Row],[total_customers]]</f>
        <v>22</v>
      </c>
      <c r="K965" s="2">
        <f>Table1[[#This Row],[lost_customers]]/F964</f>
        <v>2.1747941359641753E-4</v>
      </c>
      <c r="L965" s="2">
        <f>1/Table1[[#This Row],[churn_rate]]</f>
        <v>4598.1363636363631</v>
      </c>
      <c r="M965" s="2">
        <f>Table1[[#This Row],[ARPU]]*Table1[[#This Row],[average_lifespan]]</f>
        <v>922.39709762414532</v>
      </c>
      <c r="N965" s="2">
        <f>Table1[[#This Row],[marketing_spend]]+Table1[[#This Row],[operating_expenses]]-Table1[[#This Row],[revenue]]</f>
        <v>-783</v>
      </c>
      <c r="O965" s="2" t="str">
        <f>IF(Table1[[#This Row],[burn_rate]]&gt;0,100000/Table1[[#This Row],[burn_rate]],"0")</f>
        <v>0</v>
      </c>
      <c r="P965" s="2">
        <f>Table1[[#This Row],[LTV]]/Table1[[#This Row],[CAC]]</f>
        <v>53.496524012637337</v>
      </c>
    </row>
    <row r="966" spans="1:16" x14ac:dyDescent="0.3">
      <c r="A966" s="1">
        <v>65867</v>
      </c>
      <c r="B966" s="2">
        <v>17973</v>
      </c>
      <c r="C966" s="2">
        <v>4665</v>
      </c>
      <c r="D966" s="2">
        <v>19531</v>
      </c>
      <c r="E966" s="2">
        <v>141</v>
      </c>
      <c r="F966" s="2">
        <v>101387</v>
      </c>
      <c r="G966" s="3">
        <v>65867</v>
      </c>
      <c r="H966" s="2">
        <f>Table1[[#This Row],[marketing_spend]]/Table1[[#This Row],[new_customers]]</f>
        <v>33.085106382978722</v>
      </c>
      <c r="I966" s="2">
        <f>Table1[[#This Row],[revenue]]/Table1[[#This Row],[total_customers]]</f>
        <v>0.17727124779310957</v>
      </c>
      <c r="J966" s="2">
        <f>F965+Table1[[#This Row],[new_customers]]-Table1[[#This Row],[total_customers]]</f>
        <v>19</v>
      </c>
      <c r="K966" s="2">
        <f>Table1[[#This Row],[lost_customers]]/F965</f>
        <v>1.8762652446551129E-4</v>
      </c>
      <c r="L966" s="2">
        <f>1/Table1[[#This Row],[churn_rate]]</f>
        <v>5329.7368421052633</v>
      </c>
      <c r="M966" s="2">
        <f>Table1[[#This Row],[ARPU]]*Table1[[#This Row],[average_lifespan]]</f>
        <v>944.8091004089074</v>
      </c>
      <c r="N966" s="2">
        <f>Table1[[#This Row],[marketing_spend]]+Table1[[#This Row],[operating_expenses]]-Table1[[#This Row],[revenue]]</f>
        <v>6223</v>
      </c>
      <c r="O966" s="2">
        <f>IF(Table1[[#This Row],[burn_rate]]&gt;0,100000/Table1[[#This Row],[burn_rate]],"0")</f>
        <v>16.069419893941827</v>
      </c>
      <c r="P966" s="2">
        <f>Table1[[#This Row],[LTV]]/Table1[[#This Row],[CAC]]</f>
        <v>28.556931009143828</v>
      </c>
    </row>
    <row r="967" spans="1:16" x14ac:dyDescent="0.3">
      <c r="A967" s="1">
        <v>65898</v>
      </c>
      <c r="B967" s="2">
        <v>18577</v>
      </c>
      <c r="C967" s="2">
        <v>4493</v>
      </c>
      <c r="D967" s="2">
        <v>14588</v>
      </c>
      <c r="E967" s="2">
        <v>67</v>
      </c>
      <c r="F967" s="2">
        <v>101437</v>
      </c>
      <c r="G967" s="3">
        <v>65898</v>
      </c>
      <c r="H967" s="2">
        <f>Table1[[#This Row],[marketing_spend]]/Table1[[#This Row],[new_customers]]</f>
        <v>67.059701492537314</v>
      </c>
      <c r="I967" s="2">
        <f>Table1[[#This Row],[revenue]]/Table1[[#This Row],[total_customers]]</f>
        <v>0.18313830259175645</v>
      </c>
      <c r="J967" s="2">
        <f>F966+Table1[[#This Row],[new_customers]]-Table1[[#This Row],[total_customers]]</f>
        <v>17</v>
      </c>
      <c r="K967" s="2">
        <f>Table1[[#This Row],[lost_customers]]/F966</f>
        <v>1.6767435667294623E-4</v>
      </c>
      <c r="L967" s="2">
        <f>1/Table1[[#This Row],[churn_rate]]</f>
        <v>5963.9411764705883</v>
      </c>
      <c r="M967" s="2">
        <f>Table1[[#This Row],[ARPU]]*Table1[[#This Row],[average_lifespan]]</f>
        <v>1092.2260638159066</v>
      </c>
      <c r="N967" s="2">
        <f>Table1[[#This Row],[marketing_spend]]+Table1[[#This Row],[operating_expenses]]-Table1[[#This Row],[revenue]]</f>
        <v>504</v>
      </c>
      <c r="O967" s="2">
        <f>IF(Table1[[#This Row],[burn_rate]]&gt;0,100000/Table1[[#This Row],[burn_rate]],"0")</f>
        <v>198.4126984126984</v>
      </c>
      <c r="P967" s="2">
        <f>Table1[[#This Row],[LTV]]/Table1[[#This Row],[CAC]]</f>
        <v>16.287368412122355</v>
      </c>
    </row>
    <row r="968" spans="1:16" x14ac:dyDescent="0.3">
      <c r="A968" s="1">
        <v>65928</v>
      </c>
      <c r="B968" s="2">
        <v>18070</v>
      </c>
      <c r="C968" s="2">
        <v>2632</v>
      </c>
      <c r="D968" s="2">
        <v>11311</v>
      </c>
      <c r="E968" s="2">
        <v>147</v>
      </c>
      <c r="F968" s="2">
        <v>101568</v>
      </c>
      <c r="G968" s="3">
        <v>65928</v>
      </c>
      <c r="H968" s="2">
        <f>Table1[[#This Row],[marketing_spend]]/Table1[[#This Row],[new_customers]]</f>
        <v>17.904761904761905</v>
      </c>
      <c r="I968" s="2">
        <f>Table1[[#This Row],[revenue]]/Table1[[#This Row],[total_customers]]</f>
        <v>0.1779103654694392</v>
      </c>
      <c r="J968" s="2">
        <f>F967+Table1[[#This Row],[new_customers]]-Table1[[#This Row],[total_customers]]</f>
        <v>16</v>
      </c>
      <c r="K968" s="2">
        <f>Table1[[#This Row],[lost_customers]]/F967</f>
        <v>1.5773337145223143E-4</v>
      </c>
      <c r="L968" s="2">
        <f>1/Table1[[#This Row],[churn_rate]]</f>
        <v>6339.8125</v>
      </c>
      <c r="M968" s="2">
        <f>Table1[[#This Row],[ARPU]]*Table1[[#This Row],[average_lifespan]]</f>
        <v>1127.9183588827191</v>
      </c>
      <c r="N968" s="2">
        <f>Table1[[#This Row],[marketing_spend]]+Table1[[#This Row],[operating_expenses]]-Table1[[#This Row],[revenue]]</f>
        <v>-4127</v>
      </c>
      <c r="O968" s="2" t="str">
        <f>IF(Table1[[#This Row],[burn_rate]]&gt;0,100000/Table1[[#This Row],[burn_rate]],"0")</f>
        <v>0</v>
      </c>
      <c r="P968" s="2">
        <f>Table1[[#This Row],[LTV]]/Table1[[#This Row],[CAC]]</f>
        <v>62.995440256747607</v>
      </c>
    </row>
    <row r="969" spans="1:16" x14ac:dyDescent="0.3">
      <c r="A969" s="1">
        <v>65959</v>
      </c>
      <c r="B969" s="2">
        <v>18666</v>
      </c>
      <c r="C969" s="2">
        <v>4102</v>
      </c>
      <c r="D969" s="2">
        <v>14048</v>
      </c>
      <c r="E969" s="2">
        <v>112</v>
      </c>
      <c r="F969" s="2">
        <v>101667</v>
      </c>
      <c r="G969" s="3">
        <v>65959</v>
      </c>
      <c r="H969" s="2">
        <f>Table1[[#This Row],[marketing_spend]]/Table1[[#This Row],[new_customers]]</f>
        <v>36.625</v>
      </c>
      <c r="I969" s="2">
        <f>Table1[[#This Row],[revenue]]/Table1[[#This Row],[total_customers]]</f>
        <v>0.18359939803476055</v>
      </c>
      <c r="J969" s="2">
        <f>F968+Table1[[#This Row],[new_customers]]-Table1[[#This Row],[total_customers]]</f>
        <v>13</v>
      </c>
      <c r="K969" s="2">
        <f>Table1[[#This Row],[lost_customers]]/F968</f>
        <v>1.2799306868304977E-4</v>
      </c>
      <c r="L969" s="2">
        <f>1/Table1[[#This Row],[churn_rate]]</f>
        <v>7812.9230769230771</v>
      </c>
      <c r="M969" s="2">
        <f>Table1[[#This Row],[ARPU]]*Table1[[#This Row],[average_lifespan]]</f>
        <v>1434.4479738149662</v>
      </c>
      <c r="N969" s="2">
        <f>Table1[[#This Row],[marketing_spend]]+Table1[[#This Row],[operating_expenses]]-Table1[[#This Row],[revenue]]</f>
        <v>-516</v>
      </c>
      <c r="O969" s="2" t="str">
        <f>IF(Table1[[#This Row],[burn_rate]]&gt;0,100000/Table1[[#This Row],[burn_rate]],"0")</f>
        <v>0</v>
      </c>
      <c r="P969" s="2">
        <f>Table1[[#This Row],[LTV]]/Table1[[#This Row],[CAC]]</f>
        <v>39.165814984708973</v>
      </c>
    </row>
    <row r="970" spans="1:16" x14ac:dyDescent="0.3">
      <c r="A970" s="1">
        <v>65990</v>
      </c>
      <c r="B970" s="2">
        <v>13600</v>
      </c>
      <c r="C970" s="2">
        <v>4959</v>
      </c>
      <c r="D970" s="2">
        <v>19564</v>
      </c>
      <c r="E970" s="2">
        <v>199</v>
      </c>
      <c r="F970" s="2">
        <v>101843</v>
      </c>
      <c r="G970" s="3">
        <v>65990</v>
      </c>
      <c r="H970" s="2">
        <f>Table1[[#This Row],[marketing_spend]]/Table1[[#This Row],[new_customers]]</f>
        <v>24.91959798994975</v>
      </c>
      <c r="I970" s="2">
        <f>Table1[[#This Row],[revenue]]/Table1[[#This Row],[total_customers]]</f>
        <v>0.13353887846980156</v>
      </c>
      <c r="J970" s="2">
        <f>F969+Table1[[#This Row],[new_customers]]-Table1[[#This Row],[total_customers]]</f>
        <v>23</v>
      </c>
      <c r="K970" s="2">
        <f>Table1[[#This Row],[lost_customers]]/F969</f>
        <v>2.2622876646306077E-4</v>
      </c>
      <c r="L970" s="2">
        <f>1/Table1[[#This Row],[churn_rate]]</f>
        <v>4420.304347826087</v>
      </c>
      <c r="M970" s="2">
        <f>Table1[[#This Row],[ARPU]]*Table1[[#This Row],[average_lifespan]]</f>
        <v>590.28248510388323</v>
      </c>
      <c r="N970" s="2">
        <f>Table1[[#This Row],[marketing_spend]]+Table1[[#This Row],[operating_expenses]]-Table1[[#This Row],[revenue]]</f>
        <v>10923</v>
      </c>
      <c r="O970" s="2">
        <f>IF(Table1[[#This Row],[burn_rate]]&gt;0,100000/Table1[[#This Row],[burn_rate]],"0")</f>
        <v>9.1549940492538688</v>
      </c>
      <c r="P970" s="2">
        <f>Table1[[#This Row],[LTV]]/Table1[[#This Row],[CAC]]</f>
        <v>23.687480245144737</v>
      </c>
    </row>
    <row r="971" spans="1:16" x14ac:dyDescent="0.3">
      <c r="A971" s="1">
        <v>66020</v>
      </c>
      <c r="B971" s="2">
        <v>16783</v>
      </c>
      <c r="C971" s="2">
        <v>5083</v>
      </c>
      <c r="D971" s="2">
        <v>14246</v>
      </c>
      <c r="E971" s="2">
        <v>188</v>
      </c>
      <c r="F971" s="2">
        <v>102011</v>
      </c>
      <c r="G971" s="3">
        <v>66020</v>
      </c>
      <c r="H971" s="2">
        <f>Table1[[#This Row],[marketing_spend]]/Table1[[#This Row],[new_customers]]</f>
        <v>27.037234042553191</v>
      </c>
      <c r="I971" s="2">
        <f>Table1[[#This Row],[revenue]]/Table1[[#This Row],[total_customers]]</f>
        <v>0.16452147317446159</v>
      </c>
      <c r="J971" s="2">
        <f>F970+Table1[[#This Row],[new_customers]]-Table1[[#This Row],[total_customers]]</f>
        <v>20</v>
      </c>
      <c r="K971" s="2">
        <f>Table1[[#This Row],[lost_customers]]/F970</f>
        <v>1.963807036320611E-4</v>
      </c>
      <c r="L971" s="2">
        <f>1/Table1[[#This Row],[churn_rate]]</f>
        <v>5092.1500000000005</v>
      </c>
      <c r="M971" s="2">
        <f>Table1[[#This Row],[ARPU]]*Table1[[#This Row],[average_lifespan]]</f>
        <v>837.76801962533466</v>
      </c>
      <c r="N971" s="2">
        <f>Table1[[#This Row],[marketing_spend]]+Table1[[#This Row],[operating_expenses]]-Table1[[#This Row],[revenue]]</f>
        <v>2546</v>
      </c>
      <c r="O971" s="2">
        <f>IF(Table1[[#This Row],[burn_rate]]&gt;0,100000/Table1[[#This Row],[burn_rate]],"0")</f>
        <v>39.277297721916732</v>
      </c>
      <c r="P971" s="2">
        <f>Table1[[#This Row],[LTV]]/Table1[[#This Row],[CAC]]</f>
        <v>30.985714674318888</v>
      </c>
    </row>
    <row r="972" spans="1:16" x14ac:dyDescent="0.3">
      <c r="A972" s="1">
        <v>66051</v>
      </c>
      <c r="B972" s="2">
        <v>23226</v>
      </c>
      <c r="C972" s="2">
        <v>6752</v>
      </c>
      <c r="D972" s="2">
        <v>8987</v>
      </c>
      <c r="E972" s="2">
        <v>53</v>
      </c>
      <c r="F972" s="2">
        <v>102038</v>
      </c>
      <c r="G972" s="3">
        <v>66051</v>
      </c>
      <c r="H972" s="2">
        <f>Table1[[#This Row],[marketing_spend]]/Table1[[#This Row],[new_customers]]</f>
        <v>127.39622641509433</v>
      </c>
      <c r="I972" s="2">
        <f>Table1[[#This Row],[revenue]]/Table1[[#This Row],[total_customers]]</f>
        <v>0.22762108234187264</v>
      </c>
      <c r="J972" s="2">
        <f>F971+Table1[[#This Row],[new_customers]]-Table1[[#This Row],[total_customers]]</f>
        <v>26</v>
      </c>
      <c r="K972" s="2">
        <f>Table1[[#This Row],[lost_customers]]/F971</f>
        <v>2.5487447432139671E-4</v>
      </c>
      <c r="L972" s="2">
        <f>1/Table1[[#This Row],[churn_rate]]</f>
        <v>3923.5</v>
      </c>
      <c r="M972" s="2">
        <f>Table1[[#This Row],[ARPU]]*Table1[[#This Row],[average_lifespan]]</f>
        <v>893.07131656833735</v>
      </c>
      <c r="N972" s="2">
        <f>Table1[[#This Row],[marketing_spend]]+Table1[[#This Row],[operating_expenses]]-Table1[[#This Row],[revenue]]</f>
        <v>-7487</v>
      </c>
      <c r="O972" s="2" t="str">
        <f>IF(Table1[[#This Row],[burn_rate]]&gt;0,100000/Table1[[#This Row],[burn_rate]],"0")</f>
        <v>0</v>
      </c>
      <c r="P972" s="2">
        <f>Table1[[#This Row],[LTV]]/Table1[[#This Row],[CAC]]</f>
        <v>7.010186578513312</v>
      </c>
    </row>
    <row r="973" spans="1:16" x14ac:dyDescent="0.3">
      <c r="A973" s="1">
        <v>66081</v>
      </c>
      <c r="B973" s="2">
        <v>19146</v>
      </c>
      <c r="C973" s="2">
        <v>3931</v>
      </c>
      <c r="D973" s="2">
        <v>11321</v>
      </c>
      <c r="E973" s="2">
        <v>184</v>
      </c>
      <c r="F973" s="2">
        <v>102192</v>
      </c>
      <c r="G973" s="3">
        <v>66081</v>
      </c>
      <c r="H973" s="2">
        <f>Table1[[#This Row],[marketing_spend]]/Table1[[#This Row],[new_customers]]</f>
        <v>21.364130434782609</v>
      </c>
      <c r="I973" s="2">
        <f>Table1[[#This Row],[revenue]]/Table1[[#This Row],[total_customers]]</f>
        <v>0.18735321747299202</v>
      </c>
      <c r="J973" s="2">
        <f>F972+Table1[[#This Row],[new_customers]]-Table1[[#This Row],[total_customers]]</f>
        <v>30</v>
      </c>
      <c r="K973" s="2">
        <f>Table1[[#This Row],[lost_customers]]/F972</f>
        <v>2.9400811462396359E-4</v>
      </c>
      <c r="L973" s="2">
        <f>1/Table1[[#This Row],[churn_rate]]</f>
        <v>3401.2666666666669</v>
      </c>
      <c r="M973" s="2">
        <f>Table1[[#This Row],[ARPU]]*Table1[[#This Row],[average_lifespan]]</f>
        <v>637.23825348363869</v>
      </c>
      <c r="N973" s="2">
        <f>Table1[[#This Row],[marketing_spend]]+Table1[[#This Row],[operating_expenses]]-Table1[[#This Row],[revenue]]</f>
        <v>-3894</v>
      </c>
      <c r="O973" s="2" t="str">
        <f>IF(Table1[[#This Row],[burn_rate]]&gt;0,100000/Table1[[#This Row],[burn_rate]],"0")</f>
        <v>0</v>
      </c>
      <c r="P973" s="2">
        <f>Table1[[#This Row],[LTV]]/Table1[[#This Row],[CAC]]</f>
        <v>29.8274837550215</v>
      </c>
    </row>
    <row r="974" spans="1:16" x14ac:dyDescent="0.3">
      <c r="A974" s="1">
        <v>66112</v>
      </c>
      <c r="B974" s="2">
        <v>14971</v>
      </c>
      <c r="C974" s="2">
        <v>5719</v>
      </c>
      <c r="D974" s="2">
        <v>12615</v>
      </c>
      <c r="E974" s="2">
        <v>110</v>
      </c>
      <c r="F974" s="2">
        <v>102290</v>
      </c>
      <c r="G974" s="3">
        <v>66112</v>
      </c>
      <c r="H974" s="2">
        <f>Table1[[#This Row],[marketing_spend]]/Table1[[#This Row],[new_customers]]</f>
        <v>51.990909090909092</v>
      </c>
      <c r="I974" s="2">
        <f>Table1[[#This Row],[revenue]]/Table1[[#This Row],[total_customers]]</f>
        <v>0.14635839280477075</v>
      </c>
      <c r="J974" s="2">
        <f>F973+Table1[[#This Row],[new_customers]]-Table1[[#This Row],[total_customers]]</f>
        <v>12</v>
      </c>
      <c r="K974" s="2">
        <f>Table1[[#This Row],[lost_customers]]/F973</f>
        <v>1.1742602160638798E-4</v>
      </c>
      <c r="L974" s="2">
        <f>1/Table1[[#This Row],[churn_rate]]</f>
        <v>8516</v>
      </c>
      <c r="M974" s="2">
        <f>Table1[[#This Row],[ARPU]]*Table1[[#This Row],[average_lifespan]]</f>
        <v>1246.3880731254278</v>
      </c>
      <c r="N974" s="2">
        <f>Table1[[#This Row],[marketing_spend]]+Table1[[#This Row],[operating_expenses]]-Table1[[#This Row],[revenue]]</f>
        <v>3363</v>
      </c>
      <c r="O974" s="2">
        <f>IF(Table1[[#This Row],[burn_rate]]&gt;0,100000/Table1[[#This Row],[burn_rate]],"0")</f>
        <v>29.735355337496284</v>
      </c>
      <c r="P974" s="2">
        <f>Table1[[#This Row],[LTV]]/Table1[[#This Row],[CAC]]</f>
        <v>23.973192523832324</v>
      </c>
    </row>
    <row r="975" spans="1:16" x14ac:dyDescent="0.3">
      <c r="A975" s="1">
        <v>66143</v>
      </c>
      <c r="B975" s="2">
        <v>23490</v>
      </c>
      <c r="C975" s="2">
        <v>4562</v>
      </c>
      <c r="D975" s="2">
        <v>16365</v>
      </c>
      <c r="E975" s="2">
        <v>156</v>
      </c>
      <c r="F975" s="2">
        <v>102428</v>
      </c>
      <c r="G975" s="3">
        <v>66143</v>
      </c>
      <c r="H975" s="2">
        <f>Table1[[#This Row],[marketing_spend]]/Table1[[#This Row],[new_customers]]</f>
        <v>29.243589743589745</v>
      </c>
      <c r="I975" s="2">
        <f>Table1[[#This Row],[revenue]]/Table1[[#This Row],[total_customers]]</f>
        <v>0.22933182332955832</v>
      </c>
      <c r="J975" s="2">
        <f>F974+Table1[[#This Row],[new_customers]]-Table1[[#This Row],[total_customers]]</f>
        <v>18</v>
      </c>
      <c r="K975" s="2">
        <f>Table1[[#This Row],[lost_customers]]/F974</f>
        <v>1.7597028057483624E-4</v>
      </c>
      <c r="L975" s="2">
        <f>1/Table1[[#This Row],[churn_rate]]</f>
        <v>5682.7777777777783</v>
      </c>
      <c r="M975" s="2">
        <f>Table1[[#This Row],[ARPU]]*Table1[[#This Row],[average_lifespan]]</f>
        <v>1303.2417893544734</v>
      </c>
      <c r="N975" s="2">
        <f>Table1[[#This Row],[marketing_spend]]+Table1[[#This Row],[operating_expenses]]-Table1[[#This Row],[revenue]]</f>
        <v>-2563</v>
      </c>
      <c r="O975" s="2" t="str">
        <f>IF(Table1[[#This Row],[burn_rate]]&gt;0,100000/Table1[[#This Row],[burn_rate]],"0")</f>
        <v>0</v>
      </c>
      <c r="P975" s="2">
        <f>Table1[[#This Row],[LTV]]/Table1[[#This Row],[CAC]]</f>
        <v>44.5650414597321</v>
      </c>
    </row>
    <row r="976" spans="1:16" x14ac:dyDescent="0.3">
      <c r="A976" s="1">
        <v>66171</v>
      </c>
      <c r="B976" s="2">
        <v>27589</v>
      </c>
      <c r="C976" s="2">
        <v>3679</v>
      </c>
      <c r="D976" s="2">
        <v>11741</v>
      </c>
      <c r="E976" s="2">
        <v>103</v>
      </c>
      <c r="F976" s="2">
        <v>102507</v>
      </c>
      <c r="G976" s="3">
        <v>66171</v>
      </c>
      <c r="H976" s="2">
        <f>Table1[[#This Row],[marketing_spend]]/Table1[[#This Row],[new_customers]]</f>
        <v>35.71844660194175</v>
      </c>
      <c r="I976" s="2">
        <f>Table1[[#This Row],[revenue]]/Table1[[#This Row],[total_customers]]</f>
        <v>0.26914259513984412</v>
      </c>
      <c r="J976" s="2">
        <f>F975+Table1[[#This Row],[new_customers]]-Table1[[#This Row],[total_customers]]</f>
        <v>24</v>
      </c>
      <c r="K976" s="2">
        <f>Table1[[#This Row],[lost_customers]]/F975</f>
        <v>2.3431093060491271E-4</v>
      </c>
      <c r="L976" s="2">
        <f>1/Table1[[#This Row],[churn_rate]]</f>
        <v>4267.8333333333339</v>
      </c>
      <c r="M976" s="2">
        <f>Table1[[#This Row],[ARPU]]*Table1[[#This Row],[average_lifespan]]</f>
        <v>1148.6557389576649</v>
      </c>
      <c r="N976" s="2">
        <f>Table1[[#This Row],[marketing_spend]]+Table1[[#This Row],[operating_expenses]]-Table1[[#This Row],[revenue]]</f>
        <v>-12169</v>
      </c>
      <c r="O976" s="2" t="str">
        <f>IF(Table1[[#This Row],[burn_rate]]&gt;0,100000/Table1[[#This Row],[burn_rate]],"0")</f>
        <v>0</v>
      </c>
      <c r="P976" s="2">
        <f>Table1[[#This Row],[LTV]]/Table1[[#This Row],[CAC]]</f>
        <v>32.158614056167295</v>
      </c>
    </row>
    <row r="977" spans="1:16" x14ac:dyDescent="0.3">
      <c r="A977" s="1">
        <v>66202</v>
      </c>
      <c r="B977" s="2">
        <v>22951</v>
      </c>
      <c r="C977" s="2">
        <v>2236</v>
      </c>
      <c r="D977" s="2">
        <v>11052</v>
      </c>
      <c r="E977" s="2">
        <v>137</v>
      </c>
      <c r="F977" s="2">
        <v>102624</v>
      </c>
      <c r="G977" s="3">
        <v>66202</v>
      </c>
      <c r="H977" s="2">
        <f>Table1[[#This Row],[marketing_spend]]/Table1[[#This Row],[new_customers]]</f>
        <v>16.321167883211679</v>
      </c>
      <c r="I977" s="2">
        <f>Table1[[#This Row],[revenue]]/Table1[[#This Row],[total_customers]]</f>
        <v>0.22364164328032429</v>
      </c>
      <c r="J977" s="2">
        <f>F976+Table1[[#This Row],[new_customers]]-Table1[[#This Row],[total_customers]]</f>
        <v>20</v>
      </c>
      <c r="K977" s="2">
        <f>Table1[[#This Row],[lost_customers]]/F976</f>
        <v>1.9510862672793077E-4</v>
      </c>
      <c r="L977" s="2">
        <f>1/Table1[[#This Row],[churn_rate]]</f>
        <v>5125.3500000000004</v>
      </c>
      <c r="M977" s="2">
        <f>Table1[[#This Row],[ARPU]]*Table1[[#This Row],[average_lifespan]]</f>
        <v>1146.2416963868102</v>
      </c>
      <c r="N977" s="2">
        <f>Table1[[#This Row],[marketing_spend]]+Table1[[#This Row],[operating_expenses]]-Table1[[#This Row],[revenue]]</f>
        <v>-9663</v>
      </c>
      <c r="O977" s="2" t="str">
        <f>IF(Table1[[#This Row],[burn_rate]]&gt;0,100000/Table1[[#This Row],[burn_rate]],"0")</f>
        <v>0</v>
      </c>
      <c r="P977" s="2">
        <f>Table1[[#This Row],[LTV]]/Table1[[#This Row],[CAC]]</f>
        <v>70.230372274147129</v>
      </c>
    </row>
    <row r="978" spans="1:16" x14ac:dyDescent="0.3">
      <c r="A978" s="1">
        <v>66232</v>
      </c>
      <c r="B978" s="2">
        <v>22312</v>
      </c>
      <c r="C978" s="2">
        <v>6443</v>
      </c>
      <c r="D978" s="2">
        <v>14574</v>
      </c>
      <c r="E978" s="2">
        <v>117</v>
      </c>
      <c r="F978" s="2">
        <v>102711</v>
      </c>
      <c r="G978" s="3">
        <v>66232</v>
      </c>
      <c r="H978" s="2">
        <f>Table1[[#This Row],[marketing_spend]]/Table1[[#This Row],[new_customers]]</f>
        <v>55.068376068376068</v>
      </c>
      <c r="I978" s="2">
        <f>Table1[[#This Row],[revenue]]/Table1[[#This Row],[total_customers]]</f>
        <v>0.21723087108488867</v>
      </c>
      <c r="J978" s="2">
        <f>F977+Table1[[#This Row],[new_customers]]-Table1[[#This Row],[total_customers]]</f>
        <v>30</v>
      </c>
      <c r="K978" s="2">
        <f>Table1[[#This Row],[lost_customers]]/F977</f>
        <v>2.9232927970065481E-4</v>
      </c>
      <c r="L978" s="2">
        <f>1/Table1[[#This Row],[churn_rate]]</f>
        <v>3420.8</v>
      </c>
      <c r="M978" s="2">
        <f>Table1[[#This Row],[ARPU]]*Table1[[#This Row],[average_lifespan]]</f>
        <v>743.10336380718718</v>
      </c>
      <c r="N978" s="2">
        <f>Table1[[#This Row],[marketing_spend]]+Table1[[#This Row],[operating_expenses]]-Table1[[#This Row],[revenue]]</f>
        <v>-1295</v>
      </c>
      <c r="O978" s="2" t="str">
        <f>IF(Table1[[#This Row],[burn_rate]]&gt;0,100000/Table1[[#This Row],[burn_rate]],"0")</f>
        <v>0</v>
      </c>
      <c r="P978" s="2">
        <f>Table1[[#This Row],[LTV]]/Table1[[#This Row],[CAC]]</f>
        <v>13.49419425196972</v>
      </c>
    </row>
    <row r="979" spans="1:16" x14ac:dyDescent="0.3">
      <c r="A979" s="1">
        <v>66263</v>
      </c>
      <c r="B979" s="2">
        <v>11990</v>
      </c>
      <c r="C979" s="2">
        <v>6725</v>
      </c>
      <c r="D979" s="2">
        <v>8726</v>
      </c>
      <c r="E979" s="2">
        <v>178</v>
      </c>
      <c r="F979" s="2">
        <v>102873</v>
      </c>
      <c r="G979" s="3">
        <v>66263</v>
      </c>
      <c r="H979" s="2">
        <f>Table1[[#This Row],[marketing_spend]]/Table1[[#This Row],[new_customers]]</f>
        <v>37.780898876404493</v>
      </c>
      <c r="I979" s="2">
        <f>Table1[[#This Row],[revenue]]/Table1[[#This Row],[total_customers]]</f>
        <v>0.11655147609188028</v>
      </c>
      <c r="J979" s="2">
        <f>F978+Table1[[#This Row],[new_customers]]-Table1[[#This Row],[total_customers]]</f>
        <v>16</v>
      </c>
      <c r="K979" s="2">
        <f>Table1[[#This Row],[lost_customers]]/F978</f>
        <v>1.5577688855137229E-4</v>
      </c>
      <c r="L979" s="2">
        <f>1/Table1[[#This Row],[churn_rate]]</f>
        <v>6419.4375000000009</v>
      </c>
      <c r="M979" s="2">
        <f>Table1[[#This Row],[ARPU]]*Table1[[#This Row],[average_lifespan]]</f>
        <v>748.1949163045698</v>
      </c>
      <c r="N979" s="2">
        <f>Table1[[#This Row],[marketing_spend]]+Table1[[#This Row],[operating_expenses]]-Table1[[#This Row],[revenue]]</f>
        <v>3461</v>
      </c>
      <c r="O979" s="2">
        <f>IF(Table1[[#This Row],[burn_rate]]&gt;0,100000/Table1[[#This Row],[burn_rate]],"0")</f>
        <v>28.893383415197921</v>
      </c>
      <c r="P979" s="2">
        <f>Table1[[#This Row],[LTV]]/Table1[[#This Row],[CAC]]</f>
        <v>19.803523435273373</v>
      </c>
    </row>
    <row r="980" spans="1:16" x14ac:dyDescent="0.3">
      <c r="A980" s="1">
        <v>66293</v>
      </c>
      <c r="B980" s="2">
        <v>15299</v>
      </c>
      <c r="C980" s="2">
        <v>3540</v>
      </c>
      <c r="D980" s="2">
        <v>11760</v>
      </c>
      <c r="E980" s="2">
        <v>104</v>
      </c>
      <c r="F980" s="2">
        <v>102947</v>
      </c>
      <c r="G980" s="3">
        <v>66293</v>
      </c>
      <c r="H980" s="2">
        <f>Table1[[#This Row],[marketing_spend]]/Table1[[#This Row],[new_customers]]</f>
        <v>34.03846153846154</v>
      </c>
      <c r="I980" s="2">
        <f>Table1[[#This Row],[revenue]]/Table1[[#This Row],[total_customers]]</f>
        <v>0.1486104500373979</v>
      </c>
      <c r="J980" s="2">
        <f>F979+Table1[[#This Row],[new_customers]]-Table1[[#This Row],[total_customers]]</f>
        <v>30</v>
      </c>
      <c r="K980" s="2">
        <f>Table1[[#This Row],[lost_customers]]/F979</f>
        <v>2.9162170831996734E-4</v>
      </c>
      <c r="L980" s="2">
        <f>1/Table1[[#This Row],[churn_rate]]</f>
        <v>3429.1</v>
      </c>
      <c r="M980" s="2">
        <f>Table1[[#This Row],[ARPU]]*Table1[[#This Row],[average_lifespan]]</f>
        <v>509.60009422324111</v>
      </c>
      <c r="N980" s="2">
        <f>Table1[[#This Row],[marketing_spend]]+Table1[[#This Row],[operating_expenses]]-Table1[[#This Row],[revenue]]</f>
        <v>1</v>
      </c>
      <c r="O980" s="2">
        <f>IF(Table1[[#This Row],[burn_rate]]&gt;0,100000/Table1[[#This Row],[burn_rate]],"0")</f>
        <v>100000</v>
      </c>
      <c r="P980" s="2">
        <f>Table1[[#This Row],[LTV]]/Table1[[#This Row],[CAC]]</f>
        <v>14.971302203168666</v>
      </c>
    </row>
    <row r="981" spans="1:16" x14ac:dyDescent="0.3">
      <c r="A981" s="1">
        <v>66324</v>
      </c>
      <c r="B981" s="2">
        <v>22997</v>
      </c>
      <c r="C981" s="2">
        <v>5943</v>
      </c>
      <c r="D981" s="2">
        <v>13806</v>
      </c>
      <c r="E981" s="2">
        <v>52</v>
      </c>
      <c r="F981" s="2">
        <v>102973</v>
      </c>
      <c r="G981" s="3">
        <v>66324</v>
      </c>
      <c r="H981" s="2">
        <f>Table1[[#This Row],[marketing_spend]]/Table1[[#This Row],[new_customers]]</f>
        <v>114.28846153846153</v>
      </c>
      <c r="I981" s="2">
        <f>Table1[[#This Row],[revenue]]/Table1[[#This Row],[total_customers]]</f>
        <v>0.22333038757732609</v>
      </c>
      <c r="J981" s="2">
        <f>F980+Table1[[#This Row],[new_customers]]-Table1[[#This Row],[total_customers]]</f>
        <v>26</v>
      </c>
      <c r="K981" s="2">
        <f>Table1[[#This Row],[lost_customers]]/F980</f>
        <v>2.5255714105316328E-4</v>
      </c>
      <c r="L981" s="2">
        <f>1/Table1[[#This Row],[churn_rate]]</f>
        <v>3959.5</v>
      </c>
      <c r="M981" s="2">
        <f>Table1[[#This Row],[ARPU]]*Table1[[#This Row],[average_lifespan]]</f>
        <v>884.27666961242267</v>
      </c>
      <c r="N981" s="2">
        <f>Table1[[#This Row],[marketing_spend]]+Table1[[#This Row],[operating_expenses]]-Table1[[#This Row],[revenue]]</f>
        <v>-3248</v>
      </c>
      <c r="O981" s="2" t="str">
        <f>IF(Table1[[#This Row],[burn_rate]]&gt;0,100000/Table1[[#This Row],[burn_rate]],"0")</f>
        <v>0</v>
      </c>
      <c r="P981" s="2">
        <f>Table1[[#This Row],[LTV]]/Table1[[#This Row],[CAC]]</f>
        <v>7.7372348678859133</v>
      </c>
    </row>
    <row r="982" spans="1:16" x14ac:dyDescent="0.3">
      <c r="A982" s="1">
        <v>66355</v>
      </c>
      <c r="B982" s="2">
        <v>29956</v>
      </c>
      <c r="C982" s="2">
        <v>2363</v>
      </c>
      <c r="D982" s="2">
        <v>9875</v>
      </c>
      <c r="E982" s="2">
        <v>170</v>
      </c>
      <c r="F982" s="2">
        <v>103115</v>
      </c>
      <c r="G982" s="3">
        <v>66355</v>
      </c>
      <c r="H982" s="2">
        <f>Table1[[#This Row],[marketing_spend]]/Table1[[#This Row],[new_customers]]</f>
        <v>13.9</v>
      </c>
      <c r="I982" s="2">
        <f>Table1[[#This Row],[revenue]]/Table1[[#This Row],[total_customers]]</f>
        <v>0.29051059496678466</v>
      </c>
      <c r="J982" s="2">
        <f>F981+Table1[[#This Row],[new_customers]]-Table1[[#This Row],[total_customers]]</f>
        <v>28</v>
      </c>
      <c r="K982" s="2">
        <f>Table1[[#This Row],[lost_customers]]/F981</f>
        <v>2.7191593912967476E-4</v>
      </c>
      <c r="L982" s="2">
        <f>1/Table1[[#This Row],[churn_rate]]</f>
        <v>3677.6071428571431</v>
      </c>
      <c r="M982" s="2">
        <f>Table1[[#This Row],[ARPU]]*Table1[[#This Row],[average_lifespan]]</f>
        <v>1068.3838391255256</v>
      </c>
      <c r="N982" s="2">
        <f>Table1[[#This Row],[marketing_spend]]+Table1[[#This Row],[operating_expenses]]-Table1[[#This Row],[revenue]]</f>
        <v>-17718</v>
      </c>
      <c r="O982" s="2" t="str">
        <f>IF(Table1[[#This Row],[burn_rate]]&gt;0,100000/Table1[[#This Row],[burn_rate]],"0")</f>
        <v>0</v>
      </c>
      <c r="P982" s="2">
        <f>Table1[[#This Row],[LTV]]/Table1[[#This Row],[CAC]]</f>
        <v>76.862146699678092</v>
      </c>
    </row>
    <row r="983" spans="1:16" x14ac:dyDescent="0.3">
      <c r="A983" s="1">
        <v>66385</v>
      </c>
      <c r="B983" s="2">
        <v>23472</v>
      </c>
      <c r="C983" s="2">
        <v>4368</v>
      </c>
      <c r="D983" s="2">
        <v>14993</v>
      </c>
      <c r="E983" s="2">
        <v>178</v>
      </c>
      <c r="F983" s="2">
        <v>103281</v>
      </c>
      <c r="G983" s="3">
        <v>66385</v>
      </c>
      <c r="H983" s="2">
        <f>Table1[[#This Row],[marketing_spend]]/Table1[[#This Row],[new_customers]]</f>
        <v>24.539325842696631</v>
      </c>
      <c r="I983" s="2">
        <f>Table1[[#This Row],[revenue]]/Table1[[#This Row],[total_customers]]</f>
        <v>0.22726348505533447</v>
      </c>
      <c r="J983" s="2">
        <f>F982+Table1[[#This Row],[new_customers]]-Table1[[#This Row],[total_customers]]</f>
        <v>12</v>
      </c>
      <c r="K983" s="2">
        <f>Table1[[#This Row],[lost_customers]]/F982</f>
        <v>1.1637492120448044E-4</v>
      </c>
      <c r="L983" s="2">
        <f>1/Table1[[#This Row],[churn_rate]]</f>
        <v>8592.9166666666661</v>
      </c>
      <c r="M983" s="2">
        <f>Table1[[#This Row],[ARPU]]*Table1[[#This Row],[average_lifespan]]</f>
        <v>1952.8561884567343</v>
      </c>
      <c r="N983" s="2">
        <f>Table1[[#This Row],[marketing_spend]]+Table1[[#This Row],[operating_expenses]]-Table1[[#This Row],[revenue]]</f>
        <v>-4111</v>
      </c>
      <c r="O983" s="2" t="str">
        <f>IF(Table1[[#This Row],[burn_rate]]&gt;0,100000/Table1[[#This Row],[burn_rate]],"0")</f>
        <v>0</v>
      </c>
      <c r="P983" s="2">
        <f>Table1[[#This Row],[LTV]]/Table1[[#This Row],[CAC]]</f>
        <v>79.580678009454829</v>
      </c>
    </row>
    <row r="984" spans="1:16" x14ac:dyDescent="0.3">
      <c r="A984" s="1">
        <v>66416</v>
      </c>
      <c r="B984" s="2">
        <v>14380</v>
      </c>
      <c r="C984" s="2">
        <v>2285</v>
      </c>
      <c r="D984" s="2">
        <v>12033</v>
      </c>
      <c r="E984" s="2">
        <v>151</v>
      </c>
      <c r="F984" s="2">
        <v>103416</v>
      </c>
      <c r="G984" s="3">
        <v>66416</v>
      </c>
      <c r="H984" s="2">
        <f>Table1[[#This Row],[marketing_spend]]/Table1[[#This Row],[new_customers]]</f>
        <v>15.132450331125828</v>
      </c>
      <c r="I984" s="2">
        <f>Table1[[#This Row],[revenue]]/Table1[[#This Row],[total_customers]]</f>
        <v>0.13905005028235476</v>
      </c>
      <c r="J984" s="2">
        <f>F983+Table1[[#This Row],[new_customers]]-Table1[[#This Row],[total_customers]]</f>
        <v>16</v>
      </c>
      <c r="K984" s="2">
        <f>Table1[[#This Row],[lost_customers]]/F983</f>
        <v>1.5491716772688104E-4</v>
      </c>
      <c r="L984" s="2">
        <f>1/Table1[[#This Row],[churn_rate]]</f>
        <v>6455.0625</v>
      </c>
      <c r="M984" s="2">
        <f>Table1[[#This Row],[ARPU]]*Table1[[#This Row],[average_lifespan]]</f>
        <v>897.57676520074267</v>
      </c>
      <c r="N984" s="2">
        <f>Table1[[#This Row],[marketing_spend]]+Table1[[#This Row],[operating_expenses]]-Table1[[#This Row],[revenue]]</f>
        <v>-62</v>
      </c>
      <c r="O984" s="2" t="str">
        <f>IF(Table1[[#This Row],[burn_rate]]&gt;0,100000/Table1[[#This Row],[burn_rate]],"0")</f>
        <v>0</v>
      </c>
      <c r="P984" s="2">
        <f>Table1[[#This Row],[LTV]]/Table1[[#This Row],[CAC]]</f>
        <v>59.314700895103783</v>
      </c>
    </row>
    <row r="985" spans="1:16" x14ac:dyDescent="0.3">
      <c r="A985" s="1">
        <v>66446</v>
      </c>
      <c r="B985" s="2">
        <v>14757</v>
      </c>
      <c r="C985" s="2">
        <v>2148</v>
      </c>
      <c r="D985" s="2">
        <v>13443</v>
      </c>
      <c r="E985" s="2">
        <v>87</v>
      </c>
      <c r="F985" s="2">
        <v>103484</v>
      </c>
      <c r="G985" s="3">
        <v>66446</v>
      </c>
      <c r="H985" s="2">
        <f>Table1[[#This Row],[marketing_spend]]/Table1[[#This Row],[new_customers]]</f>
        <v>24.689655172413794</v>
      </c>
      <c r="I985" s="2">
        <f>Table1[[#This Row],[revenue]]/Table1[[#This Row],[total_customers]]</f>
        <v>0.14260175486065479</v>
      </c>
      <c r="J985" s="2">
        <f>F984+Table1[[#This Row],[new_customers]]-Table1[[#This Row],[total_customers]]</f>
        <v>19</v>
      </c>
      <c r="K985" s="2">
        <f>Table1[[#This Row],[lost_customers]]/F984</f>
        <v>1.8372398855109461E-4</v>
      </c>
      <c r="L985" s="2">
        <f>1/Table1[[#This Row],[churn_rate]]</f>
        <v>5442.9473684210525</v>
      </c>
      <c r="M985" s="2">
        <f>Table1[[#This Row],[ARPU]]*Table1[[#This Row],[average_lifespan]]</f>
        <v>776.17384635102508</v>
      </c>
      <c r="N985" s="2">
        <f>Table1[[#This Row],[marketing_spend]]+Table1[[#This Row],[operating_expenses]]-Table1[[#This Row],[revenue]]</f>
        <v>834</v>
      </c>
      <c r="O985" s="2">
        <f>IF(Table1[[#This Row],[burn_rate]]&gt;0,100000/Table1[[#This Row],[burn_rate]],"0")</f>
        <v>119.90407673860911</v>
      </c>
      <c r="P985" s="2">
        <f>Table1[[#This Row],[LTV]]/Table1[[#This Row],[CAC]]</f>
        <v>31.43720886058621</v>
      </c>
    </row>
    <row r="986" spans="1:16" x14ac:dyDescent="0.3">
      <c r="A986" s="1">
        <v>66477</v>
      </c>
      <c r="B986" s="2">
        <v>29097</v>
      </c>
      <c r="C986" s="2">
        <v>6037</v>
      </c>
      <c r="D986" s="2">
        <v>8989</v>
      </c>
      <c r="E986" s="2">
        <v>134</v>
      </c>
      <c r="F986" s="2">
        <v>103598</v>
      </c>
      <c r="G986" s="3">
        <v>66477</v>
      </c>
      <c r="H986" s="2">
        <f>Table1[[#This Row],[marketing_spend]]/Table1[[#This Row],[new_customers]]</f>
        <v>45.052238805970148</v>
      </c>
      <c r="I986" s="2">
        <f>Table1[[#This Row],[revenue]]/Table1[[#This Row],[total_customers]]</f>
        <v>0.28086449545358017</v>
      </c>
      <c r="J986" s="2">
        <f>F985+Table1[[#This Row],[new_customers]]-Table1[[#This Row],[total_customers]]</f>
        <v>20</v>
      </c>
      <c r="K986" s="2">
        <f>Table1[[#This Row],[lost_customers]]/F985</f>
        <v>1.9326659193691779E-4</v>
      </c>
      <c r="L986" s="2">
        <f>1/Table1[[#This Row],[churn_rate]]</f>
        <v>5174.2</v>
      </c>
      <c r="M986" s="2">
        <f>Table1[[#This Row],[ARPU]]*Table1[[#This Row],[average_lifespan]]</f>
        <v>1453.2490723759145</v>
      </c>
      <c r="N986" s="2">
        <f>Table1[[#This Row],[marketing_spend]]+Table1[[#This Row],[operating_expenses]]-Table1[[#This Row],[revenue]]</f>
        <v>-14071</v>
      </c>
      <c r="O986" s="2" t="str">
        <f>IF(Table1[[#This Row],[burn_rate]]&gt;0,100000/Table1[[#This Row],[burn_rate]],"0")</f>
        <v>0</v>
      </c>
      <c r="P986" s="2">
        <f>Table1[[#This Row],[LTV]]/Table1[[#This Row],[CAC]]</f>
        <v>32.256977919226856</v>
      </c>
    </row>
    <row r="987" spans="1:16" x14ac:dyDescent="0.3">
      <c r="A987" s="1">
        <v>66508</v>
      </c>
      <c r="B987" s="2">
        <v>20395</v>
      </c>
      <c r="C987" s="2">
        <v>6551</v>
      </c>
      <c r="D987" s="2">
        <v>11744</v>
      </c>
      <c r="E987" s="2">
        <v>182</v>
      </c>
      <c r="F987" s="2">
        <v>103770</v>
      </c>
      <c r="G987" s="3">
        <v>66508</v>
      </c>
      <c r="H987" s="2">
        <f>Table1[[#This Row],[marketing_spend]]/Table1[[#This Row],[new_customers]]</f>
        <v>35.994505494505496</v>
      </c>
      <c r="I987" s="2">
        <f>Table1[[#This Row],[revenue]]/Table1[[#This Row],[total_customers]]</f>
        <v>0.19654042594198709</v>
      </c>
      <c r="J987" s="2">
        <f>F986+Table1[[#This Row],[new_customers]]-Table1[[#This Row],[total_customers]]</f>
        <v>10</v>
      </c>
      <c r="K987" s="2">
        <f>Table1[[#This Row],[lost_customers]]/F986</f>
        <v>9.6526959979922395E-5</v>
      </c>
      <c r="L987" s="2">
        <f>1/Table1[[#This Row],[churn_rate]]</f>
        <v>10359.799999999999</v>
      </c>
      <c r="M987" s="2">
        <f>Table1[[#This Row],[ARPU]]*Table1[[#This Row],[average_lifespan]]</f>
        <v>2036.1195046737978</v>
      </c>
      <c r="N987" s="2">
        <f>Table1[[#This Row],[marketing_spend]]+Table1[[#This Row],[operating_expenses]]-Table1[[#This Row],[revenue]]</f>
        <v>-2100</v>
      </c>
      <c r="O987" s="2" t="str">
        <f>IF(Table1[[#This Row],[burn_rate]]&gt;0,100000/Table1[[#This Row],[burn_rate]],"0")</f>
        <v>0</v>
      </c>
      <c r="P987" s="2">
        <f>Table1[[#This Row],[LTV]]/Table1[[#This Row],[CAC]]</f>
        <v>56.56750875448499</v>
      </c>
    </row>
    <row r="988" spans="1:16" x14ac:dyDescent="0.3">
      <c r="A988" s="1">
        <v>66536</v>
      </c>
      <c r="B988" s="2">
        <v>26241</v>
      </c>
      <c r="C988" s="2">
        <v>3766</v>
      </c>
      <c r="D988" s="2">
        <v>18878</v>
      </c>
      <c r="E988" s="2">
        <v>141</v>
      </c>
      <c r="F988" s="2">
        <v>103899</v>
      </c>
      <c r="G988" s="3">
        <v>66536</v>
      </c>
      <c r="H988" s="2">
        <f>Table1[[#This Row],[marketing_spend]]/Table1[[#This Row],[new_customers]]</f>
        <v>26.709219858156029</v>
      </c>
      <c r="I988" s="2">
        <f>Table1[[#This Row],[revenue]]/Table1[[#This Row],[total_customers]]</f>
        <v>0.25256258481794819</v>
      </c>
      <c r="J988" s="2">
        <f>F987+Table1[[#This Row],[new_customers]]-Table1[[#This Row],[total_customers]]</f>
        <v>12</v>
      </c>
      <c r="K988" s="2">
        <f>Table1[[#This Row],[lost_customers]]/F987</f>
        <v>1.156403584851113E-4</v>
      </c>
      <c r="L988" s="2">
        <f>1/Table1[[#This Row],[churn_rate]]</f>
        <v>8647.5</v>
      </c>
      <c r="M988" s="2">
        <f>Table1[[#This Row],[ARPU]]*Table1[[#This Row],[average_lifespan]]</f>
        <v>2184.0349522132069</v>
      </c>
      <c r="N988" s="2">
        <f>Table1[[#This Row],[marketing_spend]]+Table1[[#This Row],[operating_expenses]]-Table1[[#This Row],[revenue]]</f>
        <v>-3597</v>
      </c>
      <c r="O988" s="2" t="str">
        <f>IF(Table1[[#This Row],[burn_rate]]&gt;0,100000/Table1[[#This Row],[burn_rate]],"0")</f>
        <v>0</v>
      </c>
      <c r="P988" s="2">
        <f>Table1[[#This Row],[LTV]]/Table1[[#This Row],[CAC]]</f>
        <v>81.770825348396755</v>
      </c>
    </row>
    <row r="989" spans="1:16" x14ac:dyDescent="0.3">
      <c r="A989" s="1">
        <v>66567</v>
      </c>
      <c r="B989" s="2">
        <v>15588</v>
      </c>
      <c r="C989" s="2">
        <v>6895</v>
      </c>
      <c r="D989" s="2">
        <v>16611</v>
      </c>
      <c r="E989" s="2">
        <v>70</v>
      </c>
      <c r="F989" s="2">
        <v>103953</v>
      </c>
      <c r="G989" s="3">
        <v>66567</v>
      </c>
      <c r="H989" s="2">
        <f>Table1[[#This Row],[marketing_spend]]/Table1[[#This Row],[new_customers]]</f>
        <v>98.5</v>
      </c>
      <c r="I989" s="2">
        <f>Table1[[#This Row],[revenue]]/Table1[[#This Row],[total_customers]]</f>
        <v>0.14995238232662839</v>
      </c>
      <c r="J989" s="2">
        <f>F988+Table1[[#This Row],[new_customers]]-Table1[[#This Row],[total_customers]]</f>
        <v>16</v>
      </c>
      <c r="K989" s="2">
        <f>Table1[[#This Row],[lost_customers]]/F988</f>
        <v>1.5399570736965708E-4</v>
      </c>
      <c r="L989" s="2">
        <f>1/Table1[[#This Row],[churn_rate]]</f>
        <v>6493.6875</v>
      </c>
      <c r="M989" s="2">
        <f>Table1[[#This Row],[ARPU]]*Table1[[#This Row],[average_lifespan]]</f>
        <v>973.74391070964771</v>
      </c>
      <c r="N989" s="2">
        <f>Table1[[#This Row],[marketing_spend]]+Table1[[#This Row],[operating_expenses]]-Table1[[#This Row],[revenue]]</f>
        <v>7918</v>
      </c>
      <c r="O989" s="2">
        <f>IF(Table1[[#This Row],[burn_rate]]&gt;0,100000/Table1[[#This Row],[burn_rate]],"0")</f>
        <v>12.629451881788331</v>
      </c>
      <c r="P989" s="2">
        <f>Table1[[#This Row],[LTV]]/Table1[[#This Row],[CAC]]</f>
        <v>9.8857249818238344</v>
      </c>
    </row>
    <row r="990" spans="1:16" x14ac:dyDescent="0.3">
      <c r="A990" s="1">
        <v>66597</v>
      </c>
      <c r="B990" s="2">
        <v>27350</v>
      </c>
      <c r="C990" s="2">
        <v>3012</v>
      </c>
      <c r="D990" s="2">
        <v>8593</v>
      </c>
      <c r="E990" s="2">
        <v>158</v>
      </c>
      <c r="F990" s="2">
        <v>104081</v>
      </c>
      <c r="G990" s="3">
        <v>66597</v>
      </c>
      <c r="H990" s="2">
        <f>Table1[[#This Row],[marketing_spend]]/Table1[[#This Row],[new_customers]]</f>
        <v>19.063291139240505</v>
      </c>
      <c r="I990" s="2">
        <f>Table1[[#This Row],[revenue]]/Table1[[#This Row],[total_customers]]</f>
        <v>0.26277610707045473</v>
      </c>
      <c r="J990" s="2">
        <f>F989+Table1[[#This Row],[new_customers]]-Table1[[#This Row],[total_customers]]</f>
        <v>30</v>
      </c>
      <c r="K990" s="2">
        <f>Table1[[#This Row],[lost_customers]]/F989</f>
        <v>2.8859195982799919E-4</v>
      </c>
      <c r="L990" s="2">
        <f>1/Table1[[#This Row],[churn_rate]]</f>
        <v>3465.1</v>
      </c>
      <c r="M990" s="2">
        <f>Table1[[#This Row],[ARPU]]*Table1[[#This Row],[average_lifespan]]</f>
        <v>910.54548860983266</v>
      </c>
      <c r="N990" s="2">
        <f>Table1[[#This Row],[marketing_spend]]+Table1[[#This Row],[operating_expenses]]-Table1[[#This Row],[revenue]]</f>
        <v>-15745</v>
      </c>
      <c r="O990" s="2" t="str">
        <f>IF(Table1[[#This Row],[burn_rate]]&gt;0,100000/Table1[[#This Row],[burn_rate]],"0")</f>
        <v>0</v>
      </c>
      <c r="P990" s="2">
        <f>Table1[[#This Row],[LTV]]/Table1[[#This Row],[CAC]]</f>
        <v>47.764338379931466</v>
      </c>
    </row>
    <row r="991" spans="1:16" x14ac:dyDescent="0.3">
      <c r="A991" s="1">
        <v>66628</v>
      </c>
      <c r="B991" s="2">
        <v>14944</v>
      </c>
      <c r="C991" s="2">
        <v>4831</v>
      </c>
      <c r="D991" s="2">
        <v>9774</v>
      </c>
      <c r="E991" s="2">
        <v>96</v>
      </c>
      <c r="F991" s="2">
        <v>104159</v>
      </c>
      <c r="G991" s="3">
        <v>66628</v>
      </c>
      <c r="H991" s="2">
        <f>Table1[[#This Row],[marketing_spend]]/Table1[[#This Row],[new_customers]]</f>
        <v>50.322916666666664</v>
      </c>
      <c r="I991" s="2">
        <f>Table1[[#This Row],[revenue]]/Table1[[#This Row],[total_customers]]</f>
        <v>0.14347295960982728</v>
      </c>
      <c r="J991" s="2">
        <f>F990+Table1[[#This Row],[new_customers]]-Table1[[#This Row],[total_customers]]</f>
        <v>18</v>
      </c>
      <c r="K991" s="2">
        <f>Table1[[#This Row],[lost_customers]]/F990</f>
        <v>1.7294222768805066E-4</v>
      </c>
      <c r="L991" s="2">
        <f>1/Table1[[#This Row],[churn_rate]]</f>
        <v>5782.2777777777774</v>
      </c>
      <c r="M991" s="2">
        <f>Table1[[#This Row],[ARPU]]*Table1[[#This Row],[average_lifespan]]</f>
        <v>829.60050606391292</v>
      </c>
      <c r="N991" s="2">
        <f>Table1[[#This Row],[marketing_spend]]+Table1[[#This Row],[operating_expenses]]-Table1[[#This Row],[revenue]]</f>
        <v>-339</v>
      </c>
      <c r="O991" s="2" t="str">
        <f>IF(Table1[[#This Row],[burn_rate]]&gt;0,100000/Table1[[#This Row],[burn_rate]],"0")</f>
        <v>0</v>
      </c>
      <c r="P991" s="2">
        <f>Table1[[#This Row],[LTV]]/Table1[[#This Row],[CAC]]</f>
        <v>16.485541002305037</v>
      </c>
    </row>
    <row r="992" spans="1:16" x14ac:dyDescent="0.3">
      <c r="A992" s="1">
        <v>66658</v>
      </c>
      <c r="B992" s="2">
        <v>23395</v>
      </c>
      <c r="C992" s="2">
        <v>4507</v>
      </c>
      <c r="D992" s="2">
        <v>18651</v>
      </c>
      <c r="E992" s="2">
        <v>133</v>
      </c>
      <c r="F992" s="2">
        <v>104277</v>
      </c>
      <c r="G992" s="3">
        <v>66658</v>
      </c>
      <c r="H992" s="2">
        <f>Table1[[#This Row],[marketing_spend]]/Table1[[#This Row],[new_customers]]</f>
        <v>33.887218045112782</v>
      </c>
      <c r="I992" s="2">
        <f>Table1[[#This Row],[revenue]]/Table1[[#This Row],[total_customers]]</f>
        <v>0.2243543638578018</v>
      </c>
      <c r="J992" s="2">
        <f>F991+Table1[[#This Row],[new_customers]]-Table1[[#This Row],[total_customers]]</f>
        <v>15</v>
      </c>
      <c r="K992" s="2">
        <f>Table1[[#This Row],[lost_customers]]/F991</f>
        <v>1.4401059918009966E-4</v>
      </c>
      <c r="L992" s="2">
        <f>1/Table1[[#This Row],[churn_rate]]</f>
        <v>6943.9333333333334</v>
      </c>
      <c r="M992" s="2">
        <f>Table1[[#This Row],[ARPU]]*Table1[[#This Row],[average_lifespan]]</f>
        <v>1557.9017456709853</v>
      </c>
      <c r="N992" s="2">
        <f>Table1[[#This Row],[marketing_spend]]+Table1[[#This Row],[operating_expenses]]-Table1[[#This Row],[revenue]]</f>
        <v>-237</v>
      </c>
      <c r="O992" s="2" t="str">
        <f>IF(Table1[[#This Row],[burn_rate]]&gt;0,100000/Table1[[#This Row],[burn_rate]],"0")</f>
        <v>0</v>
      </c>
      <c r="P992" s="2">
        <f>Table1[[#This Row],[LTV]]/Table1[[#This Row],[CAC]]</f>
        <v>45.973137824326834</v>
      </c>
    </row>
    <row r="993" spans="1:16" x14ac:dyDescent="0.3">
      <c r="A993" s="1">
        <v>66689</v>
      </c>
      <c r="B993" s="2">
        <v>29816</v>
      </c>
      <c r="C993" s="2">
        <v>3523</v>
      </c>
      <c r="D993" s="2">
        <v>8935</v>
      </c>
      <c r="E993" s="2">
        <v>132</v>
      </c>
      <c r="F993" s="2">
        <v>104384</v>
      </c>
      <c r="G993" s="3">
        <v>66689</v>
      </c>
      <c r="H993" s="2">
        <f>Table1[[#This Row],[marketing_spend]]/Table1[[#This Row],[new_customers]]</f>
        <v>26.689393939393938</v>
      </c>
      <c r="I993" s="2">
        <f>Table1[[#This Row],[revenue]]/Table1[[#This Row],[total_customers]]</f>
        <v>0.28563764561618638</v>
      </c>
      <c r="J993" s="2">
        <f>F992+Table1[[#This Row],[new_customers]]-Table1[[#This Row],[total_customers]]</f>
        <v>25</v>
      </c>
      <c r="K993" s="2">
        <f>Table1[[#This Row],[lost_customers]]/F992</f>
        <v>2.3974606097221823E-4</v>
      </c>
      <c r="L993" s="2">
        <f>1/Table1[[#This Row],[churn_rate]]</f>
        <v>4171.08</v>
      </c>
      <c r="M993" s="2">
        <f>Table1[[#This Row],[ARPU]]*Table1[[#This Row],[average_lifespan]]</f>
        <v>1191.4174708767625</v>
      </c>
      <c r="N993" s="2">
        <f>Table1[[#This Row],[marketing_spend]]+Table1[[#This Row],[operating_expenses]]-Table1[[#This Row],[revenue]]</f>
        <v>-17358</v>
      </c>
      <c r="O993" s="2" t="str">
        <f>IF(Table1[[#This Row],[burn_rate]]&gt;0,100000/Table1[[#This Row],[burn_rate]],"0")</f>
        <v>0</v>
      </c>
      <c r="P993" s="2">
        <f>Table1[[#This Row],[LTV]]/Table1[[#This Row],[CAC]]</f>
        <v>44.640109609915605</v>
      </c>
    </row>
    <row r="994" spans="1:16" x14ac:dyDescent="0.3">
      <c r="A994" s="1">
        <v>66720</v>
      </c>
      <c r="B994" s="2">
        <v>27072</v>
      </c>
      <c r="C994" s="2">
        <v>4785</v>
      </c>
      <c r="D994" s="2">
        <v>11808</v>
      </c>
      <c r="E994" s="2">
        <v>84</v>
      </c>
      <c r="F994" s="2">
        <v>104451</v>
      </c>
      <c r="G994" s="3">
        <v>66720</v>
      </c>
      <c r="H994" s="2">
        <f>Table1[[#This Row],[marketing_spend]]/Table1[[#This Row],[new_customers]]</f>
        <v>56.964285714285715</v>
      </c>
      <c r="I994" s="2">
        <f>Table1[[#This Row],[revenue]]/Table1[[#This Row],[total_customers]]</f>
        <v>0.25918373208490103</v>
      </c>
      <c r="J994" s="2">
        <f>F993+Table1[[#This Row],[new_customers]]-Table1[[#This Row],[total_customers]]</f>
        <v>17</v>
      </c>
      <c r="K994" s="2">
        <f>Table1[[#This Row],[lost_customers]]/F993</f>
        <v>1.6286020846106682E-4</v>
      </c>
      <c r="L994" s="2">
        <f>1/Table1[[#This Row],[churn_rate]]</f>
        <v>6140.2352941176478</v>
      </c>
      <c r="M994" s="2">
        <f>Table1[[#This Row],[ARPU]]*Table1[[#This Row],[average_lifespan]]</f>
        <v>1591.4490994088419</v>
      </c>
      <c r="N994" s="2">
        <f>Table1[[#This Row],[marketing_spend]]+Table1[[#This Row],[operating_expenses]]-Table1[[#This Row],[revenue]]</f>
        <v>-10479</v>
      </c>
      <c r="O994" s="2" t="str">
        <f>IF(Table1[[#This Row],[burn_rate]]&gt;0,100000/Table1[[#This Row],[burn_rate]],"0")</f>
        <v>0</v>
      </c>
      <c r="P994" s="2">
        <f>Table1[[#This Row],[LTV]]/Table1[[#This Row],[CAC]]</f>
        <v>27.937664441032961</v>
      </c>
    </row>
    <row r="995" spans="1:16" x14ac:dyDescent="0.3">
      <c r="A995" s="1">
        <v>66750</v>
      </c>
      <c r="B995" s="2">
        <v>14243</v>
      </c>
      <c r="C995" s="2">
        <v>4556</v>
      </c>
      <c r="D995" s="2">
        <v>8331</v>
      </c>
      <c r="E995" s="2">
        <v>118</v>
      </c>
      <c r="F995" s="2">
        <v>104543</v>
      </c>
      <c r="G995" s="3">
        <v>66750</v>
      </c>
      <c r="H995" s="2">
        <f>Table1[[#This Row],[marketing_spend]]/Table1[[#This Row],[new_customers]]</f>
        <v>38.610169491525426</v>
      </c>
      <c r="I995" s="2">
        <f>Table1[[#This Row],[revenue]]/Table1[[#This Row],[total_customers]]</f>
        <v>0.1362405899964608</v>
      </c>
      <c r="J995" s="2">
        <f>F994+Table1[[#This Row],[new_customers]]-Table1[[#This Row],[total_customers]]</f>
        <v>26</v>
      </c>
      <c r="K995" s="2">
        <f>Table1[[#This Row],[lost_customers]]/F994</f>
        <v>2.4892054647633816E-4</v>
      </c>
      <c r="L995" s="2">
        <f>1/Table1[[#This Row],[churn_rate]]</f>
        <v>4017.3461538461543</v>
      </c>
      <c r="M995" s="2">
        <f>Table1[[#This Row],[ARPU]]*Table1[[#This Row],[average_lifespan]]</f>
        <v>547.32561022001266</v>
      </c>
      <c r="N995" s="2">
        <f>Table1[[#This Row],[marketing_spend]]+Table1[[#This Row],[operating_expenses]]-Table1[[#This Row],[revenue]]</f>
        <v>-1356</v>
      </c>
      <c r="O995" s="2" t="str">
        <f>IF(Table1[[#This Row],[burn_rate]]&gt;0,100000/Table1[[#This Row],[burn_rate]],"0")</f>
        <v>0</v>
      </c>
      <c r="P995" s="2">
        <f>Table1[[#This Row],[LTV]]/Table1[[#This Row],[CAC]]</f>
        <v>14.175685251527984</v>
      </c>
    </row>
    <row r="996" spans="1:16" x14ac:dyDescent="0.3">
      <c r="A996" s="1">
        <v>66781</v>
      </c>
      <c r="B996" s="2">
        <v>19916</v>
      </c>
      <c r="C996" s="2">
        <v>5725</v>
      </c>
      <c r="D996" s="2">
        <v>19641</v>
      </c>
      <c r="E996" s="2">
        <v>178</v>
      </c>
      <c r="F996" s="2">
        <v>104703</v>
      </c>
      <c r="G996" s="3">
        <v>66781</v>
      </c>
      <c r="H996" s="2">
        <f>Table1[[#This Row],[marketing_spend]]/Table1[[#This Row],[new_customers]]</f>
        <v>32.162921348314605</v>
      </c>
      <c r="I996" s="2">
        <f>Table1[[#This Row],[revenue]]/Table1[[#This Row],[total_customers]]</f>
        <v>0.1902142249983286</v>
      </c>
      <c r="J996" s="2">
        <f>F995+Table1[[#This Row],[new_customers]]-Table1[[#This Row],[total_customers]]</f>
        <v>18</v>
      </c>
      <c r="K996" s="2">
        <f>Table1[[#This Row],[lost_customers]]/F995</f>
        <v>1.7217795548243306E-4</v>
      </c>
      <c r="L996" s="2">
        <f>1/Table1[[#This Row],[churn_rate]]</f>
        <v>5807.9444444444443</v>
      </c>
      <c r="M996" s="2">
        <f>Table1[[#This Row],[ARPU]]*Table1[[#This Row],[average_lifespan]]</f>
        <v>1104.7536513333482</v>
      </c>
      <c r="N996" s="2">
        <f>Table1[[#This Row],[marketing_spend]]+Table1[[#This Row],[operating_expenses]]-Table1[[#This Row],[revenue]]</f>
        <v>5450</v>
      </c>
      <c r="O996" s="2">
        <f>IF(Table1[[#This Row],[burn_rate]]&gt;0,100000/Table1[[#This Row],[burn_rate]],"0")</f>
        <v>18.348623853211009</v>
      </c>
      <c r="P996" s="2">
        <f>Table1[[#This Row],[LTV]]/Table1[[#This Row],[CAC]]</f>
        <v>34.348672478137289</v>
      </c>
    </row>
    <row r="997" spans="1:16" x14ac:dyDescent="0.3">
      <c r="A997" s="1">
        <v>66811</v>
      </c>
      <c r="B997" s="2">
        <v>19984</v>
      </c>
      <c r="C997" s="2">
        <v>6576</v>
      </c>
      <c r="D997" s="2">
        <v>15922</v>
      </c>
      <c r="E997" s="2">
        <v>189</v>
      </c>
      <c r="F997" s="2">
        <v>104870</v>
      </c>
      <c r="G997" s="3">
        <v>66811</v>
      </c>
      <c r="H997" s="2">
        <f>Table1[[#This Row],[marketing_spend]]/Table1[[#This Row],[new_customers]]</f>
        <v>34.793650793650791</v>
      </c>
      <c r="I997" s="2">
        <f>Table1[[#This Row],[revenue]]/Table1[[#This Row],[total_customers]]</f>
        <v>0.19055974063125775</v>
      </c>
      <c r="J997" s="2">
        <f>F996+Table1[[#This Row],[new_customers]]-Table1[[#This Row],[total_customers]]</f>
        <v>22</v>
      </c>
      <c r="K997" s="2">
        <f>Table1[[#This Row],[lost_customers]]/F996</f>
        <v>2.1011814370170865E-4</v>
      </c>
      <c r="L997" s="2">
        <f>1/Table1[[#This Row],[churn_rate]]</f>
        <v>4759.227272727273</v>
      </c>
      <c r="M997" s="2">
        <f>Table1[[#This Row],[ARPU]]*Table1[[#This Row],[average_lifespan]]</f>
        <v>906.91711469611732</v>
      </c>
      <c r="N997" s="2">
        <f>Table1[[#This Row],[marketing_spend]]+Table1[[#This Row],[operating_expenses]]-Table1[[#This Row],[revenue]]</f>
        <v>2514</v>
      </c>
      <c r="O997" s="2">
        <f>IF(Table1[[#This Row],[burn_rate]]&gt;0,100000/Table1[[#This Row],[burn_rate]],"0")</f>
        <v>39.777247414478921</v>
      </c>
      <c r="P997" s="2">
        <f>Table1[[#This Row],[LTV]]/Table1[[#This Row],[CAC]]</f>
        <v>26.065592256320894</v>
      </c>
    </row>
    <row r="998" spans="1:16" x14ac:dyDescent="0.3">
      <c r="A998" s="1">
        <v>66842</v>
      </c>
      <c r="B998" s="2">
        <v>11759</v>
      </c>
      <c r="C998" s="2">
        <v>3601</v>
      </c>
      <c r="D998" s="2">
        <v>10702</v>
      </c>
      <c r="E998" s="2">
        <v>76</v>
      </c>
      <c r="F998" s="2">
        <v>104932</v>
      </c>
      <c r="G998" s="3">
        <v>66842</v>
      </c>
      <c r="H998" s="2">
        <f>Table1[[#This Row],[marketing_spend]]/Table1[[#This Row],[new_customers]]</f>
        <v>47.381578947368418</v>
      </c>
      <c r="I998" s="2">
        <f>Table1[[#This Row],[revenue]]/Table1[[#This Row],[total_customers]]</f>
        <v>0.11206305035642131</v>
      </c>
      <c r="J998" s="2">
        <f>F997+Table1[[#This Row],[new_customers]]-Table1[[#This Row],[total_customers]]</f>
        <v>14</v>
      </c>
      <c r="K998" s="2">
        <f>Table1[[#This Row],[lost_customers]]/F997</f>
        <v>1.3349861733574902E-4</v>
      </c>
      <c r="L998" s="2">
        <f>1/Table1[[#This Row],[churn_rate]]</f>
        <v>7490.7142857142853</v>
      </c>
      <c r="M998" s="2">
        <f>Table1[[#This Row],[ARPU]]*Table1[[#This Row],[average_lifespan]]</f>
        <v>839.43229220556441</v>
      </c>
      <c r="N998" s="2">
        <f>Table1[[#This Row],[marketing_spend]]+Table1[[#This Row],[operating_expenses]]-Table1[[#This Row],[revenue]]</f>
        <v>2544</v>
      </c>
      <c r="O998" s="2">
        <f>IF(Table1[[#This Row],[burn_rate]]&gt;0,100000/Table1[[#This Row],[burn_rate]],"0")</f>
        <v>39.308176100628934</v>
      </c>
      <c r="P998" s="2">
        <f>Table1[[#This Row],[LTV]]/Table1[[#This Row],[CAC]]</f>
        <v>17.716427161239348</v>
      </c>
    </row>
    <row r="999" spans="1:16" x14ac:dyDescent="0.3">
      <c r="A999" s="1">
        <v>66873</v>
      </c>
      <c r="B999" s="2">
        <v>19181</v>
      </c>
      <c r="C999" s="2">
        <v>4408</v>
      </c>
      <c r="D999" s="2">
        <v>13889</v>
      </c>
      <c r="E999" s="2">
        <v>105</v>
      </c>
      <c r="F999" s="2">
        <v>105026</v>
      </c>
      <c r="G999" s="3">
        <v>66873</v>
      </c>
      <c r="H999" s="2">
        <f>Table1[[#This Row],[marketing_spend]]/Table1[[#This Row],[new_customers]]</f>
        <v>41.980952380952381</v>
      </c>
      <c r="I999" s="2">
        <f>Table1[[#This Row],[revenue]]/Table1[[#This Row],[total_customers]]</f>
        <v>0.18263096756993508</v>
      </c>
      <c r="J999" s="2">
        <f>F998+Table1[[#This Row],[new_customers]]-Table1[[#This Row],[total_customers]]</f>
        <v>11</v>
      </c>
      <c r="K999" s="2">
        <f>Table1[[#This Row],[lost_customers]]/F998</f>
        <v>1.0482979453360271E-4</v>
      </c>
      <c r="L999" s="2">
        <f>1/Table1[[#This Row],[churn_rate]]</f>
        <v>9539.2727272727279</v>
      </c>
      <c r="M999" s="2">
        <f>Table1[[#This Row],[ARPU]]*Table1[[#This Row],[average_lifespan]]</f>
        <v>1742.1666080953116</v>
      </c>
      <c r="N999" s="2">
        <f>Table1[[#This Row],[marketing_spend]]+Table1[[#This Row],[operating_expenses]]-Table1[[#This Row],[revenue]]</f>
        <v>-884</v>
      </c>
      <c r="O999" s="2" t="str">
        <f>IF(Table1[[#This Row],[burn_rate]]&gt;0,100000/Table1[[#This Row],[burn_rate]],"0")</f>
        <v>0</v>
      </c>
      <c r="P999" s="2">
        <f>Table1[[#This Row],[LTV]]/Table1[[#This Row],[CAC]]</f>
        <v>41.498977733667815</v>
      </c>
    </row>
    <row r="1000" spans="1:16" x14ac:dyDescent="0.3">
      <c r="A1000" s="1">
        <v>66901</v>
      </c>
      <c r="B1000" s="2">
        <v>12482</v>
      </c>
      <c r="C1000" s="2">
        <v>2340</v>
      </c>
      <c r="D1000" s="2">
        <v>13054</v>
      </c>
      <c r="E1000" s="2">
        <v>72</v>
      </c>
      <c r="F1000" s="2">
        <v>105074</v>
      </c>
      <c r="G1000" s="3">
        <v>66901</v>
      </c>
      <c r="H1000" s="2">
        <f>Table1[[#This Row],[marketing_spend]]/Table1[[#This Row],[new_customers]]</f>
        <v>32.5</v>
      </c>
      <c r="I1000" s="2">
        <f>Table1[[#This Row],[revenue]]/Table1[[#This Row],[total_customers]]</f>
        <v>0.11879247006871348</v>
      </c>
      <c r="J1000" s="2">
        <f>F999+Table1[[#This Row],[new_customers]]-Table1[[#This Row],[total_customers]]</f>
        <v>24</v>
      </c>
      <c r="K1000" s="2">
        <f>Table1[[#This Row],[lost_customers]]/F999</f>
        <v>2.285148439434045E-4</v>
      </c>
      <c r="L1000" s="2">
        <f>1/Table1[[#This Row],[churn_rate]]</f>
        <v>4376.083333333333</v>
      </c>
      <c r="M1000" s="2">
        <f>Table1[[#This Row],[ARPU]]*Table1[[#This Row],[average_lifespan]]</f>
        <v>519.84574839319589</v>
      </c>
      <c r="N1000" s="2">
        <f>Table1[[#This Row],[marketing_spend]]+Table1[[#This Row],[operating_expenses]]-Table1[[#This Row],[revenue]]</f>
        <v>2912</v>
      </c>
      <c r="O1000" s="2">
        <f>IF(Table1[[#This Row],[burn_rate]]&gt;0,100000/Table1[[#This Row],[burn_rate]],"0")</f>
        <v>34.340659340659343</v>
      </c>
      <c r="P1000" s="2">
        <f>Table1[[#This Row],[LTV]]/Table1[[#This Row],[CAC]]</f>
        <v>15.995253796713719</v>
      </c>
    </row>
    <row r="1001" spans="1:16" x14ac:dyDescent="0.3">
      <c r="A1001" s="1">
        <v>66932</v>
      </c>
      <c r="B1001" s="2">
        <v>10951</v>
      </c>
      <c r="C1001" s="2">
        <v>4817</v>
      </c>
      <c r="D1001" s="2">
        <v>11868</v>
      </c>
      <c r="E1001" s="2">
        <v>70</v>
      </c>
      <c r="F1001" s="2">
        <v>105117</v>
      </c>
      <c r="G1001" s="3">
        <v>66932</v>
      </c>
      <c r="H1001" s="2">
        <f>Table1[[#This Row],[marketing_spend]]/Table1[[#This Row],[new_customers]]</f>
        <v>68.814285714285717</v>
      </c>
      <c r="I1001" s="2">
        <f>Table1[[#This Row],[revenue]]/Table1[[#This Row],[total_customers]]</f>
        <v>0.10417915275359838</v>
      </c>
      <c r="J1001" s="2">
        <f>F1000+Table1[[#This Row],[new_customers]]-Table1[[#This Row],[total_customers]]</f>
        <v>27</v>
      </c>
      <c r="K1001" s="2">
        <f>Table1[[#This Row],[lost_customers]]/F1000</f>
        <v>2.5696176028322895E-4</v>
      </c>
      <c r="L1001" s="2">
        <f>1/Table1[[#This Row],[churn_rate]]</f>
        <v>3891.62962962963</v>
      </c>
      <c r="M1001" s="2">
        <f>Table1[[#This Row],[ARPU]]*Table1[[#This Row],[average_lifespan]]</f>
        <v>405.42667764561469</v>
      </c>
      <c r="N1001" s="2">
        <f>Table1[[#This Row],[marketing_spend]]+Table1[[#This Row],[operating_expenses]]-Table1[[#This Row],[revenue]]</f>
        <v>5734</v>
      </c>
      <c r="O1001" s="2">
        <f>IF(Table1[[#This Row],[burn_rate]]&gt;0,100000/Table1[[#This Row],[burn_rate]],"0")</f>
        <v>17.439832577607255</v>
      </c>
      <c r="P1001" s="2">
        <f>Table1[[#This Row],[LTV]]/Table1[[#This Row],[CAC]]</f>
        <v>5.8916062767683259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cleaned_startup_data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</dc:creator>
  <cp:lastModifiedBy>M Akash</cp:lastModifiedBy>
  <dcterms:created xsi:type="dcterms:W3CDTF">2025-05-19T08:39:22Z</dcterms:created>
  <dcterms:modified xsi:type="dcterms:W3CDTF">2025-05-19T08:58:47Z</dcterms:modified>
</cp:coreProperties>
</file>