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biddle\Downloads\"/>
    </mc:Choice>
  </mc:AlternateContent>
  <xr:revisionPtr revIDLastSave="0" documentId="8_{7BB14AEA-2FC9-4687-9CAC-93A402E89043}" xr6:coauthVersionLast="47" xr6:coauthVersionMax="47" xr10:uidLastSave="{00000000-0000-0000-0000-000000000000}"/>
  <bookViews>
    <workbookView xWindow="-98" yWindow="-98" windowWidth="21795" windowHeight="13996" tabRatio="766" xr2:uid="{00000000-000D-0000-FFFF-FFFF00000000}"/>
  </bookViews>
  <sheets>
    <sheet name="0" sheetId="16" r:id="rId1"/>
    <sheet name="1" sheetId="19" r:id="rId2"/>
    <sheet name="2" sheetId="21" r:id="rId3"/>
    <sheet name="3" sheetId="22" r:id="rId4"/>
    <sheet name="4" sheetId="2" r:id="rId5"/>
    <sheet name="5" sheetId="8" r:id="rId6"/>
    <sheet name="5a" sheetId="31" r:id="rId7"/>
    <sheet name="5b" sheetId="33" r:id="rId8"/>
    <sheet name="6" sheetId="5" r:id="rId9"/>
    <sheet name="6a" sheetId="27" r:id="rId10"/>
    <sheet name="6b" sheetId="28" r:id="rId11"/>
    <sheet name="6c" sheetId="29" r:id="rId12"/>
    <sheet name="6d" sheetId="32" r:id="rId13"/>
    <sheet name="7" sheetId="34" r:id="rId14"/>
    <sheet name="7a" sheetId="7" r:id="rId15"/>
    <sheet name="7b" sheetId="26" r:id="rId16"/>
    <sheet name="8" sheetId="35" r:id="rId17"/>
    <sheet name="8a" sheetId="6" r:id="rId18"/>
    <sheet name="8b" sheetId="25" r:id="rId19"/>
    <sheet name="9" sheetId="10" r:id="rId20"/>
    <sheet name="10" sheetId="17" r:id="rId21"/>
    <sheet name="10a" sheetId="30" r:id="rId22"/>
    <sheet name="10b" sheetId="24" r:id="rId23"/>
    <sheet name="10c" sheetId="36" r:id="rId24"/>
    <sheet name="11" sheetId="11" r:id="rId25"/>
    <sheet name="12" sheetId="37" r:id="rId26"/>
  </sheets>
  <externalReferences>
    <externalReference r:id="rId27"/>
    <externalReference r:id="rId28"/>
    <externalReference r:id="rId29"/>
    <externalReference r:id="rId30"/>
  </externalReferences>
  <definedNames>
    <definedName name="__123Graph_A" localSheetId="8" hidden="1">[1]F1!#REF!</definedName>
    <definedName name="__123Graph_A" hidden="1">[1]F1!#REF!</definedName>
    <definedName name="__123Graph_AChart1" localSheetId="8" hidden="1">[1]F1!#REF!</definedName>
    <definedName name="__123Graph_AChart1" hidden="1">[1]F1!#REF!</definedName>
    <definedName name="__123Graph_ACurrent" localSheetId="8" hidden="1">[1]F1!#REF!</definedName>
    <definedName name="__123Graph_ACurrent" hidden="1">[1]F1!#REF!</definedName>
    <definedName name="__123Graph_AGRAPH1" localSheetId="8" hidden="1">[2]Spirit_Input!#REF!</definedName>
    <definedName name="__123Graph_AGRAPH1" hidden="1">[2]Spirit_Input!#REF!</definedName>
    <definedName name="__123Graph_B" localSheetId="8" hidden="1">'[3]CIG CLRs &amp; Revenue'!#REF!</definedName>
    <definedName name="__123Graph_B" hidden="1">'[3]CIG CLRs &amp; Revenue'!#REF!</definedName>
    <definedName name="__123Graph_BGRAPH1" localSheetId="8" hidden="1">[2]Spirit_Input!#REF!</definedName>
    <definedName name="__123Graph_BGRAPH1" hidden="1">[2]Spirit_Input!#REF!</definedName>
    <definedName name="__123Graph_CGRAPH1" localSheetId="8" hidden="1">[2]Spirit_Input!#REF!</definedName>
    <definedName name="__123Graph_CGRAPH1" hidden="1">[2]Spirit_Input!#REF!</definedName>
    <definedName name="__123Graph_X" localSheetId="8" hidden="1">[1]F1!#REF!</definedName>
    <definedName name="__123Graph_X" hidden="1">[1]F1!#REF!</definedName>
    <definedName name="__123Graph_XChart1" localSheetId="8" hidden="1">[1]F1!#REF!</definedName>
    <definedName name="__123Graph_XChart1" hidden="1">[1]F1!#REF!</definedName>
    <definedName name="__123Graph_XCurrent" localSheetId="8" hidden="1">[1]F1!#REF!</definedName>
    <definedName name="__123Graph_XCurrent" hidden="1">[1]F1!#REF!</definedName>
    <definedName name="__123Graph_XGRAPH1" localSheetId="8" hidden="1">[2]Spirit_Input!#REF!</definedName>
    <definedName name="__123Graph_XGRAPH1" hidden="1">[2]Spirit_Input!#REF!</definedName>
    <definedName name="_ftn1" localSheetId="24">'11'!#REF!</definedName>
    <definedName name="_ftn2" localSheetId="24">'11'!#REF!</definedName>
    <definedName name="_Key1" localSheetId="8" hidden="1">#REF!</definedName>
    <definedName name="_Key1" hidden="1">#REF!</definedName>
    <definedName name="_Order1" hidden="1">255</definedName>
    <definedName name="_Sort" localSheetId="8" hidden="1">#REF!</definedName>
    <definedName name="_Sort" hidden="1">#REF!</definedName>
    <definedName name="CalendarQ">[4]RTG!$B$36</definedName>
    <definedName name="fdfd" localSheetId="8" hidden="1">[1]F1!#REF!</definedName>
    <definedName name="fdfd" hidden="1">[1]F1!#REF!</definedName>
    <definedName name="OLE_LINK1" localSheetId="8">'6'!#REF!</definedName>
    <definedName name="OLE_LINK3" localSheetId="8">'6'!#REF!</definedName>
    <definedName name="_xlnm.Print_Area" localSheetId="0">'0'!$A$1:$H$71</definedName>
    <definedName name="_xlnm.Print_Area" localSheetId="1">'1'!$A$1:$M$37</definedName>
    <definedName name="_xlnm.Print_Area" localSheetId="20">'10'!$A$1:$N$55</definedName>
    <definedName name="_xlnm.Print_Area" localSheetId="21">'10a'!$A$1:$S$42</definedName>
    <definedName name="_xlnm.Print_Area" localSheetId="22">'10b'!$A$1:$Y$54</definedName>
    <definedName name="_xlnm.Print_Area" localSheetId="23">'10c'!$A$1:$E$23</definedName>
    <definedName name="_xlnm.Print_Area" localSheetId="24">'11'!$A$1:$J$45</definedName>
    <definedName name="_xlnm.Print_Area" localSheetId="25">'12'!$A$1:$U$56</definedName>
    <definedName name="_xlnm.Print_Area" localSheetId="2">'2'!$A$1:$O$51</definedName>
    <definedName name="_xlnm.Print_Area" localSheetId="3">'3'!$A$1:$H$47</definedName>
    <definedName name="_xlnm.Print_Area" localSheetId="4">'4'!$A$1:$Q$55</definedName>
    <definedName name="_xlnm.Print_Area" localSheetId="5">'5'!$A$1:$N$36</definedName>
    <definedName name="_xlnm.Print_Area" localSheetId="6">'5a'!$A$1:$N$47</definedName>
    <definedName name="_xlnm.Print_Area" localSheetId="7">'5b'!$A$1:$J$50</definedName>
    <definedName name="_xlnm.Print_Area" localSheetId="8">'6'!$A$1:$M$48</definedName>
    <definedName name="_xlnm.Print_Area" localSheetId="9">'6a'!$A$1:$O$32</definedName>
    <definedName name="_xlnm.Print_Area" localSheetId="10">'6b'!$A$1:$K$30</definedName>
    <definedName name="_xlnm.Print_Area" localSheetId="11">'6c'!$A$1:$M$36</definedName>
    <definedName name="_xlnm.Print_Area" localSheetId="12">'6d'!$A$1:$L$41</definedName>
    <definedName name="_xlnm.Print_Area" localSheetId="13">'7'!$A$1:$I$41</definedName>
    <definedName name="_xlnm.Print_Area" localSheetId="14">'7a'!$A$1:$K$32</definedName>
    <definedName name="_xlnm.Print_Area" localSheetId="15">'7b'!$A$1:$N$44</definedName>
    <definedName name="_xlnm.Print_Area" localSheetId="16">'8'!$A$1:$I$57</definedName>
    <definedName name="_xlnm.Print_Area" localSheetId="17">'8a'!$A$1:$K$121</definedName>
    <definedName name="_xlnm.Print_Area" localSheetId="18">'8b'!$A$1:$K$51</definedName>
    <definedName name="_xlnm.Print_Area" localSheetId="19">'9'!$A$1:$J$56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7" l="1"/>
  <c r="C11" i="22"/>
  <c r="B24" i="22"/>
  <c r="C24" i="22" s="1"/>
  <c r="B23" i="22"/>
  <c r="B22" i="22"/>
  <c r="C23" i="22" s="1"/>
  <c r="B21" i="22"/>
  <c r="B20" i="22"/>
  <c r="C21" i="22" s="1"/>
  <c r="B19" i="22"/>
  <c r="B18" i="22"/>
  <c r="B17" i="22"/>
  <c r="B16" i="22"/>
  <c r="C17" i="22" s="1"/>
  <c r="B15" i="22"/>
  <c r="B14" i="22"/>
  <c r="C15" i="22" s="1"/>
  <c r="B13" i="22"/>
  <c r="B12" i="22"/>
  <c r="C13" i="22" s="1"/>
  <c r="J36" i="2"/>
  <c r="J35" i="2"/>
  <c r="C40" i="2"/>
  <c r="C32" i="2"/>
  <c r="J20" i="2"/>
  <c r="J19" i="2"/>
  <c r="J17" i="2"/>
  <c r="J12" i="2"/>
  <c r="C24" i="2"/>
  <c r="C16" i="2"/>
  <c r="I42" i="2"/>
  <c r="J42" i="2" s="1"/>
  <c r="B42" i="2"/>
  <c r="C42" i="2" s="1"/>
  <c r="I41" i="2"/>
  <c r="J41" i="2" s="1"/>
  <c r="B41" i="2"/>
  <c r="C41" i="2" s="1"/>
  <c r="I40" i="2"/>
  <c r="B40" i="2"/>
  <c r="I39" i="2"/>
  <c r="J40" i="2" s="1"/>
  <c r="B39" i="2"/>
  <c r="C39" i="2" s="1"/>
  <c r="I38" i="2"/>
  <c r="J38" i="2" s="1"/>
  <c r="B38" i="2"/>
  <c r="I37" i="2"/>
  <c r="J37" i="2" s="1"/>
  <c r="B37" i="2"/>
  <c r="C37" i="2" s="1"/>
  <c r="I36" i="2"/>
  <c r="B36" i="2"/>
  <c r="C36" i="2" s="1"/>
  <c r="I35" i="2"/>
  <c r="B35" i="2"/>
  <c r="C35" i="2" s="1"/>
  <c r="I34" i="2"/>
  <c r="J34" i="2" s="1"/>
  <c r="B34" i="2"/>
  <c r="C34" i="2" s="1"/>
  <c r="I33" i="2"/>
  <c r="J33" i="2" s="1"/>
  <c r="B33" i="2"/>
  <c r="C33" i="2" s="1"/>
  <c r="I32" i="2"/>
  <c r="B32" i="2"/>
  <c r="I31" i="2"/>
  <c r="J32" i="2" s="1"/>
  <c r="B31" i="2"/>
  <c r="C31" i="2" s="1"/>
  <c r="I30" i="2"/>
  <c r="J30" i="2" s="1"/>
  <c r="B30" i="2"/>
  <c r="I29" i="2"/>
  <c r="J29" i="2" s="1"/>
  <c r="B29" i="2"/>
  <c r="C30" i="2" s="1"/>
  <c r="I28" i="2"/>
  <c r="B28" i="2"/>
  <c r="I24" i="2"/>
  <c r="J24" i="2" s="1"/>
  <c r="B24" i="2"/>
  <c r="I23" i="2"/>
  <c r="J23" i="2" s="1"/>
  <c r="B23" i="2"/>
  <c r="C23" i="2" s="1"/>
  <c r="I22" i="2"/>
  <c r="J22" i="2" s="1"/>
  <c r="B22" i="2"/>
  <c r="C22" i="2" s="1"/>
  <c r="I21" i="2"/>
  <c r="J21" i="2" s="1"/>
  <c r="B21" i="2"/>
  <c r="C21" i="2" s="1"/>
  <c r="I20" i="2"/>
  <c r="B20" i="2"/>
  <c r="C20" i="2" s="1"/>
  <c r="I19" i="2"/>
  <c r="B19" i="2"/>
  <c r="C19" i="2" s="1"/>
  <c r="I18" i="2"/>
  <c r="J18" i="2" s="1"/>
  <c r="B18" i="2"/>
  <c r="C18" i="2" s="1"/>
  <c r="I17" i="2"/>
  <c r="B17" i="2"/>
  <c r="C17" i="2" s="1"/>
  <c r="I16" i="2"/>
  <c r="J16" i="2" s="1"/>
  <c r="B16" i="2"/>
  <c r="I15" i="2"/>
  <c r="J15" i="2" s="1"/>
  <c r="B15" i="2"/>
  <c r="C15" i="2" s="1"/>
  <c r="I14" i="2"/>
  <c r="J14" i="2" s="1"/>
  <c r="B14" i="2"/>
  <c r="C14" i="2" s="1"/>
  <c r="I13" i="2"/>
  <c r="J13" i="2" s="1"/>
  <c r="B13" i="2"/>
  <c r="C13" i="2" s="1"/>
  <c r="I12" i="2"/>
  <c r="B12" i="2"/>
  <c r="C12" i="2" s="1"/>
  <c r="I11" i="2"/>
  <c r="B11" i="2"/>
  <c r="C11" i="2" s="1"/>
  <c r="I10" i="2"/>
  <c r="B10" i="2"/>
  <c r="I21" i="5"/>
  <c r="I19" i="5"/>
  <c r="I11" i="5"/>
  <c r="H23" i="5"/>
  <c r="I23" i="5" s="1"/>
  <c r="B23" i="5"/>
  <c r="H22" i="5"/>
  <c r="I22" i="5" s="1"/>
  <c r="B22" i="5"/>
  <c r="C22" i="5" s="1"/>
  <c r="H21" i="5"/>
  <c r="B21" i="5"/>
  <c r="C21" i="5" s="1"/>
  <c r="H20" i="5"/>
  <c r="I20" i="5" s="1"/>
  <c r="B20" i="5"/>
  <c r="C20" i="5" s="1"/>
  <c r="H19" i="5"/>
  <c r="B19" i="5"/>
  <c r="C19" i="5" s="1"/>
  <c r="H18" i="5"/>
  <c r="I18" i="5" s="1"/>
  <c r="B18" i="5"/>
  <c r="C18" i="5" s="1"/>
  <c r="H17" i="5"/>
  <c r="B17" i="5"/>
  <c r="C17" i="5" s="1"/>
  <c r="H16" i="5"/>
  <c r="I17" i="5" s="1"/>
  <c r="B16" i="5"/>
  <c r="C16" i="5" s="1"/>
  <c r="H15" i="5"/>
  <c r="I15" i="5" s="1"/>
  <c r="B15" i="5"/>
  <c r="H14" i="5"/>
  <c r="I14" i="5" s="1"/>
  <c r="B14" i="5"/>
  <c r="C15" i="5" s="1"/>
  <c r="H13" i="5"/>
  <c r="I13" i="5" s="1"/>
  <c r="B13" i="5"/>
  <c r="C13" i="5" s="1"/>
  <c r="H12" i="5"/>
  <c r="I12" i="5" s="1"/>
  <c r="B12" i="5"/>
  <c r="C12" i="5" s="1"/>
  <c r="H11" i="5"/>
  <c r="B11" i="5"/>
  <c r="C11" i="5" s="1"/>
  <c r="H10" i="5"/>
  <c r="B10" i="5"/>
  <c r="H9" i="5"/>
  <c r="B9" i="5"/>
  <c r="J17" i="27"/>
  <c r="C17" i="27"/>
  <c r="I24" i="27"/>
  <c r="J24" i="27" s="1"/>
  <c r="B24" i="27"/>
  <c r="I23" i="27"/>
  <c r="J23" i="27" s="1"/>
  <c r="B23" i="27"/>
  <c r="C24" i="27" s="1"/>
  <c r="I22" i="27"/>
  <c r="J22" i="27" s="1"/>
  <c r="B22" i="27"/>
  <c r="I21" i="27"/>
  <c r="J21" i="27" s="1"/>
  <c r="B21" i="27"/>
  <c r="C21" i="27" s="1"/>
  <c r="I20" i="27"/>
  <c r="B20" i="27"/>
  <c r="C20" i="27" s="1"/>
  <c r="I19" i="27"/>
  <c r="J19" i="27" s="1"/>
  <c r="B19" i="27"/>
  <c r="C19" i="27" s="1"/>
  <c r="I18" i="27"/>
  <c r="J18" i="27" s="1"/>
  <c r="B18" i="27"/>
  <c r="C18" i="27" s="1"/>
  <c r="I17" i="27"/>
  <c r="B17" i="27"/>
  <c r="I16" i="27"/>
  <c r="J16" i="27" s="1"/>
  <c r="B16" i="27"/>
  <c r="I15" i="27"/>
  <c r="J15" i="27" s="1"/>
  <c r="B15" i="27"/>
  <c r="C16" i="27" s="1"/>
  <c r="I14" i="27"/>
  <c r="J14" i="27" s="1"/>
  <c r="B14" i="27"/>
  <c r="C14" i="27" s="1"/>
  <c r="I13" i="27"/>
  <c r="J13" i="27" s="1"/>
  <c r="B13" i="27"/>
  <c r="C13" i="27" s="1"/>
  <c r="I12" i="27"/>
  <c r="B12" i="27"/>
  <c r="C12" i="27" s="1"/>
  <c r="I11" i="27"/>
  <c r="J11" i="27" s="1"/>
  <c r="B11" i="27"/>
  <c r="I10" i="27"/>
  <c r="B10" i="27"/>
  <c r="C22" i="29"/>
  <c r="C19" i="29"/>
  <c r="C14" i="29"/>
  <c r="C12" i="29"/>
  <c r="I24" i="29"/>
  <c r="I17" i="29"/>
  <c r="I16" i="29"/>
  <c r="H24" i="29"/>
  <c r="B24" i="29"/>
  <c r="C24" i="29" s="1"/>
  <c r="H23" i="29"/>
  <c r="I23" i="29" s="1"/>
  <c r="B23" i="29"/>
  <c r="C23" i="29" s="1"/>
  <c r="H22" i="29"/>
  <c r="I22" i="29" s="1"/>
  <c r="B22" i="29"/>
  <c r="H21" i="29"/>
  <c r="I21" i="29" s="1"/>
  <c r="B21" i="29"/>
  <c r="H20" i="29"/>
  <c r="I20" i="29" s="1"/>
  <c r="B20" i="29"/>
  <c r="C21" i="29" s="1"/>
  <c r="H19" i="29"/>
  <c r="I19" i="29" s="1"/>
  <c r="B19" i="29"/>
  <c r="C20" i="29" s="1"/>
  <c r="H18" i="29"/>
  <c r="B18" i="29"/>
  <c r="C18" i="29" s="1"/>
  <c r="H17" i="29"/>
  <c r="I18" i="29" s="1"/>
  <c r="B17" i="29"/>
  <c r="C17" i="29" s="1"/>
  <c r="H16" i="29"/>
  <c r="B16" i="29"/>
  <c r="C16" i="29" s="1"/>
  <c r="H15" i="29"/>
  <c r="I15" i="29" s="1"/>
  <c r="B15" i="29"/>
  <c r="C15" i="29" s="1"/>
  <c r="H14" i="29"/>
  <c r="I14" i="29" s="1"/>
  <c r="B14" i="29"/>
  <c r="H13" i="29"/>
  <c r="I13" i="29" s="1"/>
  <c r="B13" i="29"/>
  <c r="H12" i="29"/>
  <c r="I12" i="29" s="1"/>
  <c r="B12" i="29"/>
  <c r="C13" i="29" s="1"/>
  <c r="H11" i="29"/>
  <c r="I11" i="29" s="1"/>
  <c r="B11" i="29"/>
  <c r="C11" i="29" s="1"/>
  <c r="H10" i="29"/>
  <c r="B10" i="29"/>
  <c r="H24" i="32"/>
  <c r="H18" i="32"/>
  <c r="H16" i="32"/>
  <c r="G24" i="32"/>
  <c r="B24" i="32"/>
  <c r="C24" i="32" s="1"/>
  <c r="G23" i="32"/>
  <c r="H23" i="32" s="1"/>
  <c r="B23" i="32"/>
  <c r="C23" i="32" s="1"/>
  <c r="G22" i="32"/>
  <c r="H22" i="32" s="1"/>
  <c r="B22" i="32"/>
  <c r="C22" i="32" s="1"/>
  <c r="G21" i="32"/>
  <c r="H21" i="32" s="1"/>
  <c r="B21" i="32"/>
  <c r="G20" i="32"/>
  <c r="H20" i="32" s="1"/>
  <c r="B20" i="32"/>
  <c r="C21" i="32" s="1"/>
  <c r="G19" i="32"/>
  <c r="H19" i="32" s="1"/>
  <c r="B19" i="32"/>
  <c r="C19" i="32" s="1"/>
  <c r="G18" i="32"/>
  <c r="B18" i="32"/>
  <c r="C18" i="32" s="1"/>
  <c r="G17" i="32"/>
  <c r="H17" i="32" s="1"/>
  <c r="B17" i="32"/>
  <c r="C17" i="32" s="1"/>
  <c r="G16" i="32"/>
  <c r="B16" i="32"/>
  <c r="C16" i="32" s="1"/>
  <c r="G15" i="32"/>
  <c r="H15" i="32" s="1"/>
  <c r="B15" i="32"/>
  <c r="C15" i="32" s="1"/>
  <c r="G14" i="32"/>
  <c r="H14" i="32" s="1"/>
  <c r="B14" i="32"/>
  <c r="C14" i="32" s="1"/>
  <c r="G13" i="32"/>
  <c r="H13" i="32" s="1"/>
  <c r="B13" i="32"/>
  <c r="G12" i="32"/>
  <c r="H12" i="32" s="1"/>
  <c r="B12" i="32"/>
  <c r="C13" i="32" s="1"/>
  <c r="G11" i="32"/>
  <c r="H11" i="32" s="1"/>
  <c r="C11" i="32"/>
  <c r="B11" i="32"/>
  <c r="G10" i="32"/>
  <c r="B10" i="32"/>
  <c r="G23" i="34"/>
  <c r="G22" i="34"/>
  <c r="C19" i="34"/>
  <c r="C17" i="34"/>
  <c r="C16" i="34"/>
  <c r="C15" i="34"/>
  <c r="C14" i="34"/>
  <c r="C13" i="34"/>
  <c r="C12" i="34"/>
  <c r="C11" i="34"/>
  <c r="F23" i="34"/>
  <c r="B23" i="34"/>
  <c r="C23" i="34" s="1"/>
  <c r="F22" i="34"/>
  <c r="B22" i="34"/>
  <c r="C22" i="34" s="1"/>
  <c r="F21" i="34"/>
  <c r="G21" i="34" s="1"/>
  <c r="B21" i="34"/>
  <c r="C21" i="34" s="1"/>
  <c r="F20" i="34"/>
  <c r="G20" i="34" s="1"/>
  <c r="B20" i="34"/>
  <c r="C20" i="34" s="1"/>
  <c r="F19" i="34"/>
  <c r="G19" i="34" s="1"/>
  <c r="B19" i="34"/>
  <c r="F18" i="34"/>
  <c r="G18" i="34" s="1"/>
  <c r="B18" i="34"/>
  <c r="C18" i="34" s="1"/>
  <c r="F17" i="34"/>
  <c r="G17" i="34" s="1"/>
  <c r="F16" i="34"/>
  <c r="G16" i="34" s="1"/>
  <c r="F15" i="34"/>
  <c r="G15" i="34" s="1"/>
  <c r="F14" i="34"/>
  <c r="G14" i="34" s="1"/>
  <c r="F13" i="34"/>
  <c r="G13" i="34" s="1"/>
  <c r="F12" i="34"/>
  <c r="G12" i="34" s="1"/>
  <c r="F11" i="34"/>
  <c r="G11" i="34" s="1"/>
  <c r="F10" i="34"/>
  <c r="C10" i="34"/>
  <c r="F9" i="34"/>
  <c r="H18" i="7"/>
  <c r="C20" i="7"/>
  <c r="C17" i="7"/>
  <c r="C16" i="7"/>
  <c r="C12" i="7"/>
  <c r="G23" i="7"/>
  <c r="B23" i="7"/>
  <c r="G22" i="7"/>
  <c r="H23" i="7" s="1"/>
  <c r="B22" i="7"/>
  <c r="C22" i="7" s="1"/>
  <c r="G21" i="7"/>
  <c r="H21" i="7" s="1"/>
  <c r="B21" i="7"/>
  <c r="C21" i="7" s="1"/>
  <c r="G20" i="7"/>
  <c r="H20" i="7" s="1"/>
  <c r="B20" i="7"/>
  <c r="G19" i="7"/>
  <c r="B19" i="7"/>
  <c r="C19" i="7" s="1"/>
  <c r="G18" i="7"/>
  <c r="H19" i="7" s="1"/>
  <c r="B18" i="7"/>
  <c r="C18" i="7" s="1"/>
  <c r="G17" i="7"/>
  <c r="H17" i="7" s="1"/>
  <c r="B17" i="7"/>
  <c r="G16" i="7"/>
  <c r="H16" i="7" s="1"/>
  <c r="B16" i="7"/>
  <c r="G15" i="7"/>
  <c r="B15" i="7"/>
  <c r="G14" i="7"/>
  <c r="H15" i="7" s="1"/>
  <c r="B14" i="7"/>
  <c r="C14" i="7" s="1"/>
  <c r="G13" i="7"/>
  <c r="H13" i="7" s="1"/>
  <c r="B13" i="7"/>
  <c r="C13" i="7" s="1"/>
  <c r="G12" i="7"/>
  <c r="H12" i="7" s="1"/>
  <c r="B12" i="7"/>
  <c r="G11" i="7"/>
  <c r="B11" i="7"/>
  <c r="C11" i="7" s="1"/>
  <c r="G10" i="7"/>
  <c r="H10" i="7" s="1"/>
  <c r="B10" i="7"/>
  <c r="G9" i="7"/>
  <c r="B9" i="7"/>
  <c r="C21" i="26"/>
  <c r="C13" i="26"/>
  <c r="I18" i="26"/>
  <c r="I17" i="26"/>
  <c r="H23" i="26"/>
  <c r="I23" i="26" s="1"/>
  <c r="B23" i="26"/>
  <c r="C23" i="26" s="1"/>
  <c r="H22" i="26"/>
  <c r="I22" i="26" s="1"/>
  <c r="B22" i="26"/>
  <c r="C22" i="26" s="1"/>
  <c r="H21" i="26"/>
  <c r="I21" i="26" s="1"/>
  <c r="B21" i="26"/>
  <c r="H20" i="26"/>
  <c r="I20" i="26" s="1"/>
  <c r="B20" i="26"/>
  <c r="H19" i="26"/>
  <c r="I19" i="26" s="1"/>
  <c r="B19" i="26"/>
  <c r="C19" i="26" s="1"/>
  <c r="H18" i="26"/>
  <c r="B18" i="26"/>
  <c r="C18" i="26" s="1"/>
  <c r="H17" i="26"/>
  <c r="B17" i="26"/>
  <c r="C17" i="26" s="1"/>
  <c r="H16" i="26"/>
  <c r="I16" i="26" s="1"/>
  <c r="B16" i="26"/>
  <c r="C16" i="26" s="1"/>
  <c r="H15" i="26"/>
  <c r="I15" i="26" s="1"/>
  <c r="B15" i="26"/>
  <c r="C15" i="26" s="1"/>
  <c r="H14" i="26"/>
  <c r="I14" i="26" s="1"/>
  <c r="B14" i="26"/>
  <c r="C14" i="26" s="1"/>
  <c r="H13" i="26"/>
  <c r="I13" i="26" s="1"/>
  <c r="B13" i="26"/>
  <c r="H12" i="26"/>
  <c r="I12" i="26" s="1"/>
  <c r="B12" i="26"/>
  <c r="H11" i="26"/>
  <c r="I11" i="26" s="1"/>
  <c r="B11" i="26"/>
  <c r="C11" i="26" s="1"/>
  <c r="H10" i="26"/>
  <c r="I10" i="26" s="1"/>
  <c r="B10" i="26"/>
  <c r="C10" i="26" s="1"/>
  <c r="H9" i="26"/>
  <c r="B9" i="26"/>
  <c r="C12" i="26" l="1"/>
  <c r="C20" i="26"/>
  <c r="C23" i="7"/>
  <c r="H11" i="7"/>
  <c r="H14" i="7"/>
  <c r="H22" i="7"/>
  <c r="C15" i="7"/>
  <c r="C10" i="7"/>
  <c r="C12" i="32"/>
  <c r="C20" i="32"/>
  <c r="J20" i="27"/>
  <c r="J12" i="27"/>
  <c r="C15" i="27"/>
  <c r="C23" i="27"/>
  <c r="C11" i="27"/>
  <c r="I10" i="5"/>
  <c r="C14" i="5"/>
  <c r="C23" i="5"/>
  <c r="C10" i="5"/>
  <c r="C38" i="2"/>
  <c r="J31" i="2"/>
  <c r="J39" i="2"/>
  <c r="C18" i="22"/>
  <c r="C19" i="22"/>
  <c r="C16" i="22"/>
  <c r="C12" i="22"/>
  <c r="C20" i="22"/>
  <c r="C14" i="22"/>
  <c r="C22" i="22"/>
  <c r="J11" i="2"/>
  <c r="C29" i="2"/>
  <c r="I16" i="5"/>
  <c r="G10" i="34"/>
  <c r="G21" i="33"/>
  <c r="G17" i="33"/>
  <c r="G12" i="33"/>
  <c r="C12" i="33"/>
  <c r="F24" i="33"/>
  <c r="G24" i="33" s="1"/>
  <c r="B24" i="33"/>
  <c r="C24" i="33" s="1"/>
  <c r="F23" i="33"/>
  <c r="G23" i="33" s="1"/>
  <c r="B23" i="33"/>
  <c r="F22" i="33"/>
  <c r="G22" i="33" s="1"/>
  <c r="B22" i="33"/>
  <c r="C22" i="33" s="1"/>
  <c r="F21" i="33"/>
  <c r="B21" i="33"/>
  <c r="C21" i="33" s="1"/>
  <c r="F20" i="33"/>
  <c r="G20" i="33" s="1"/>
  <c r="B20" i="33"/>
  <c r="C20" i="33" s="1"/>
  <c r="F19" i="33"/>
  <c r="B19" i="33"/>
  <c r="F18" i="33"/>
  <c r="G18" i="33" s="1"/>
  <c r="B18" i="33"/>
  <c r="C19" i="33" s="1"/>
  <c r="F17" i="33"/>
  <c r="B17" i="33"/>
  <c r="C17" i="33" s="1"/>
  <c r="F16" i="33"/>
  <c r="G16" i="33" s="1"/>
  <c r="B16" i="33"/>
  <c r="C16" i="33" s="1"/>
  <c r="F15" i="33"/>
  <c r="G15" i="33" s="1"/>
  <c r="B15" i="33"/>
  <c r="F14" i="33"/>
  <c r="G14" i="33" s="1"/>
  <c r="B14" i="33"/>
  <c r="C15" i="33" s="1"/>
  <c r="F13" i="33"/>
  <c r="G13" i="33" s="1"/>
  <c r="B13" i="33"/>
  <c r="C13" i="33" s="1"/>
  <c r="F12" i="33"/>
  <c r="B12" i="33"/>
  <c r="F11" i="33"/>
  <c r="B11" i="33"/>
  <c r="F10" i="33"/>
  <c r="G11" i="33" s="1"/>
  <c r="B10" i="33"/>
  <c r="I22" i="31"/>
  <c r="I20" i="31"/>
  <c r="I14" i="31"/>
  <c r="I13" i="31"/>
  <c r="C18" i="31"/>
  <c r="I19" i="8"/>
  <c r="C21" i="8"/>
  <c r="C13" i="8"/>
  <c r="H24" i="8"/>
  <c r="I24" i="8" s="1"/>
  <c r="B24" i="8"/>
  <c r="H23" i="8"/>
  <c r="I23" i="8" s="1"/>
  <c r="B23" i="8"/>
  <c r="C24" i="8" s="1"/>
  <c r="H22" i="8"/>
  <c r="B22" i="8"/>
  <c r="C22" i="8" s="1"/>
  <c r="H21" i="8"/>
  <c r="I22" i="8" s="1"/>
  <c r="B21" i="8"/>
  <c r="H20" i="8"/>
  <c r="I20" i="8" s="1"/>
  <c r="B20" i="8"/>
  <c r="C20" i="8" s="1"/>
  <c r="H19" i="8"/>
  <c r="B19" i="8"/>
  <c r="C19" i="8" s="1"/>
  <c r="H18" i="8"/>
  <c r="I18" i="8" s="1"/>
  <c r="B18" i="8"/>
  <c r="C18" i="8" s="1"/>
  <c r="H17" i="8"/>
  <c r="I17" i="8" s="1"/>
  <c r="B17" i="8"/>
  <c r="C17" i="8" s="1"/>
  <c r="H16" i="8"/>
  <c r="I16" i="8" s="1"/>
  <c r="B16" i="8"/>
  <c r="H15" i="8"/>
  <c r="I15" i="8" s="1"/>
  <c r="B15" i="8"/>
  <c r="C16" i="8" s="1"/>
  <c r="H14" i="8"/>
  <c r="B14" i="8"/>
  <c r="C14" i="8" s="1"/>
  <c r="H13" i="8"/>
  <c r="I14" i="8" s="1"/>
  <c r="B13" i="8"/>
  <c r="H12" i="8"/>
  <c r="I12" i="8" s="1"/>
  <c r="B12" i="8"/>
  <c r="C12" i="8" s="1"/>
  <c r="H11" i="8"/>
  <c r="I11" i="8" s="1"/>
  <c r="B11" i="8"/>
  <c r="H10" i="8"/>
  <c r="B10" i="8"/>
  <c r="H24" i="31"/>
  <c r="B24" i="31"/>
  <c r="H23" i="31"/>
  <c r="I23" i="31" s="1"/>
  <c r="B23" i="31"/>
  <c r="C23" i="31" s="1"/>
  <c r="H22" i="31"/>
  <c r="B22" i="31"/>
  <c r="C22" i="31" s="1"/>
  <c r="H21" i="31"/>
  <c r="I21" i="31" s="1"/>
  <c r="B21" i="31"/>
  <c r="C21" i="31" s="1"/>
  <c r="H20" i="31"/>
  <c r="B20" i="31"/>
  <c r="C20" i="31" s="1"/>
  <c r="H19" i="31"/>
  <c r="I19" i="31" s="1"/>
  <c r="B19" i="31"/>
  <c r="H18" i="31"/>
  <c r="B18" i="31"/>
  <c r="H17" i="31"/>
  <c r="I17" i="31" s="1"/>
  <c r="B17" i="31"/>
  <c r="H16" i="31"/>
  <c r="I16" i="31" s="1"/>
  <c r="B16" i="31"/>
  <c r="C16" i="31" s="1"/>
  <c r="H15" i="31"/>
  <c r="I15" i="31" s="1"/>
  <c r="B15" i="31"/>
  <c r="C15" i="31" s="1"/>
  <c r="H14" i="31"/>
  <c r="B14" i="31"/>
  <c r="C14" i="31" s="1"/>
  <c r="H13" i="31"/>
  <c r="B13" i="31"/>
  <c r="C13" i="31" s="1"/>
  <c r="H12" i="31"/>
  <c r="I12" i="31" s="1"/>
  <c r="B12" i="31"/>
  <c r="C12" i="31" s="1"/>
  <c r="H11" i="31"/>
  <c r="B11" i="31"/>
  <c r="C11" i="31" s="1"/>
  <c r="H10" i="31"/>
  <c r="B10" i="31"/>
  <c r="C14" i="33" l="1"/>
  <c r="C11" i="33"/>
  <c r="C23" i="33"/>
  <c r="C18" i="33"/>
  <c r="C17" i="31"/>
  <c r="C19" i="31"/>
  <c r="C24" i="31"/>
  <c r="I24" i="31"/>
  <c r="I11" i="31"/>
  <c r="I18" i="31"/>
  <c r="C15" i="8"/>
  <c r="C23" i="8"/>
  <c r="I13" i="8"/>
  <c r="I21" i="8"/>
  <c r="G19" i="33"/>
  <c r="C11" i="8"/>
  <c r="C41" i="21"/>
  <c r="C38" i="21"/>
  <c r="C39" i="21"/>
  <c r="C40" i="21"/>
  <c r="C20" i="21"/>
  <c r="C21" i="21"/>
  <c r="C22" i="21"/>
  <c r="B20" i="21"/>
  <c r="B21" i="21"/>
  <c r="D20" i="19" l="1"/>
  <c r="E32" i="36" l="1"/>
  <c r="C32" i="36"/>
  <c r="N62" i="24"/>
  <c r="N61" i="24"/>
  <c r="N60" i="24"/>
  <c r="N59" i="24"/>
  <c r="N58" i="24"/>
  <c r="B62" i="24"/>
  <c r="B61" i="24"/>
  <c r="B60" i="24"/>
  <c r="B59" i="24"/>
  <c r="B58" i="24"/>
  <c r="G33" i="24"/>
  <c r="G32" i="24"/>
  <c r="G31" i="24"/>
  <c r="G30" i="24"/>
  <c r="G29" i="24"/>
  <c r="B33" i="24"/>
  <c r="B32" i="24"/>
  <c r="B31" i="24"/>
  <c r="B30" i="24"/>
  <c r="B29" i="24"/>
  <c r="K34" i="30"/>
  <c r="K33" i="30"/>
  <c r="K32" i="30"/>
  <c r="K31" i="30"/>
  <c r="K30" i="30"/>
  <c r="B34" i="30"/>
  <c r="B33" i="30"/>
  <c r="B32" i="30"/>
  <c r="B31" i="30"/>
  <c r="B30" i="30"/>
  <c r="G33" i="17"/>
  <c r="G32" i="17"/>
  <c r="G31" i="17"/>
  <c r="G30" i="17"/>
  <c r="G29" i="17"/>
  <c r="B33" i="17"/>
  <c r="B32" i="17"/>
  <c r="B31" i="17"/>
  <c r="B30" i="17"/>
  <c r="B29" i="17"/>
  <c r="B39" i="11"/>
  <c r="B38" i="11"/>
  <c r="B37" i="11"/>
  <c r="B36" i="11"/>
  <c r="B35" i="11"/>
  <c r="B39" i="10"/>
  <c r="J39" i="10" s="1"/>
  <c r="B38" i="10"/>
  <c r="B37" i="10"/>
  <c r="B36" i="10"/>
  <c r="B35" i="10"/>
  <c r="G39" i="25"/>
  <c r="B39" i="25"/>
  <c r="G38" i="25"/>
  <c r="B38" i="25"/>
  <c r="G37" i="25"/>
  <c r="B37" i="25"/>
  <c r="G36" i="25"/>
  <c r="B36" i="25"/>
  <c r="G35" i="25"/>
  <c r="B35" i="25"/>
  <c r="B108" i="6"/>
  <c r="B107" i="6"/>
  <c r="B106" i="6"/>
  <c r="B105" i="6"/>
  <c r="B104" i="6"/>
  <c r="B74" i="6"/>
  <c r="B73" i="6"/>
  <c r="B72" i="6"/>
  <c r="B71" i="6"/>
  <c r="B70" i="6"/>
  <c r="B40" i="6"/>
  <c r="B39" i="6"/>
  <c r="B38" i="6"/>
  <c r="B37" i="6"/>
  <c r="B36" i="6"/>
  <c r="F39" i="35"/>
  <c r="F38" i="35"/>
  <c r="F37" i="35"/>
  <c r="F36" i="35"/>
  <c r="F35" i="35"/>
  <c r="B39" i="35"/>
  <c r="B38" i="35"/>
  <c r="B37" i="35"/>
  <c r="B36" i="35"/>
  <c r="B35" i="35"/>
  <c r="G21" i="28"/>
  <c r="B21" i="28"/>
  <c r="B20" i="19"/>
  <c r="C20" i="19" l="1"/>
  <c r="C21" i="19"/>
  <c r="E27" i="36"/>
  <c r="B53" i="24"/>
  <c r="N53" i="24"/>
  <c r="B54" i="24"/>
  <c r="N54" i="24"/>
  <c r="B55" i="24"/>
  <c r="N55" i="24"/>
  <c r="B56" i="24"/>
  <c r="N56" i="24"/>
  <c r="B24" i="24"/>
  <c r="G24" i="24"/>
  <c r="B25" i="24"/>
  <c r="G25" i="24"/>
  <c r="B26" i="24"/>
  <c r="G26" i="24"/>
  <c r="B27" i="24"/>
  <c r="G27" i="24"/>
  <c r="B28" i="24"/>
  <c r="C33" i="24" s="1"/>
  <c r="B25" i="30"/>
  <c r="K25" i="30"/>
  <c r="B26" i="30"/>
  <c r="K26" i="30"/>
  <c r="B27" i="30"/>
  <c r="K27" i="30"/>
  <c r="B28" i="30"/>
  <c r="K28" i="30"/>
  <c r="N57" i="24" l="1"/>
  <c r="O62" i="24" s="1"/>
  <c r="B57" i="24"/>
  <c r="C62" i="24" s="1"/>
  <c r="G28" i="24"/>
  <c r="H33" i="24" s="1"/>
  <c r="B29" i="30"/>
  <c r="C34" i="30" s="1"/>
  <c r="K29" i="30"/>
  <c r="L34" i="30" s="1"/>
  <c r="B24" i="17" l="1"/>
  <c r="G24" i="17"/>
  <c r="B25" i="17"/>
  <c r="G25" i="17"/>
  <c r="B26" i="17"/>
  <c r="G26" i="17"/>
  <c r="B27" i="17"/>
  <c r="G27" i="17"/>
  <c r="B28" i="17"/>
  <c r="C33" i="17" s="1"/>
  <c r="G28" i="17"/>
  <c r="H33" i="17" s="1"/>
  <c r="B30" i="11" l="1"/>
  <c r="B31" i="11"/>
  <c r="B32" i="11"/>
  <c r="B33" i="11"/>
  <c r="B34" i="11" l="1"/>
  <c r="C39" i="11" s="1"/>
  <c r="B33" i="10"/>
  <c r="B32" i="10"/>
  <c r="B31" i="10"/>
  <c r="B30" i="10"/>
  <c r="B19" i="10"/>
  <c r="G34" i="25"/>
  <c r="H39" i="25" s="1"/>
  <c r="G33" i="25"/>
  <c r="G32" i="25"/>
  <c r="G31" i="25"/>
  <c r="G30" i="25"/>
  <c r="G29" i="25"/>
  <c r="G28" i="25"/>
  <c r="G27" i="25"/>
  <c r="G26" i="25"/>
  <c r="G25" i="25"/>
  <c r="G24" i="25"/>
  <c r="G23" i="25"/>
  <c r="G22" i="25"/>
  <c r="G21" i="25"/>
  <c r="G20" i="25"/>
  <c r="B30" i="25"/>
  <c r="B31" i="25"/>
  <c r="B32" i="25"/>
  <c r="B33" i="25"/>
  <c r="B34" i="25"/>
  <c r="C39" i="25" s="1"/>
  <c r="B99" i="6"/>
  <c r="B100" i="6"/>
  <c r="B101" i="6"/>
  <c r="B102" i="6"/>
  <c r="B103" i="6"/>
  <c r="C108" i="6" s="1"/>
  <c r="B65" i="6"/>
  <c r="B66" i="6"/>
  <c r="B67" i="6"/>
  <c r="B68" i="6"/>
  <c r="B31" i="6"/>
  <c r="B32" i="6"/>
  <c r="B33" i="6"/>
  <c r="B34" i="6"/>
  <c r="B30" i="35"/>
  <c r="F30" i="35"/>
  <c r="B31" i="35"/>
  <c r="F31" i="35"/>
  <c r="B32" i="35"/>
  <c r="F32" i="35"/>
  <c r="B33" i="35"/>
  <c r="F33" i="35"/>
  <c r="B34" i="35"/>
  <c r="C39" i="35" s="1"/>
  <c r="F34" i="35"/>
  <c r="G39" i="35" s="1"/>
  <c r="B34" i="10" l="1"/>
  <c r="B69" i="6"/>
  <c r="C74" i="6" s="1"/>
  <c r="B35" i="6"/>
  <c r="C40" i="6" s="1"/>
  <c r="J34" i="10" l="1"/>
  <c r="C39" i="10"/>
  <c r="B24" i="28"/>
  <c r="G24" i="28"/>
  <c r="B23" i="21" l="1"/>
  <c r="D23" i="19" l="1"/>
  <c r="B23" i="19" s="1"/>
  <c r="D22" i="19"/>
  <c r="B22" i="19" s="1"/>
  <c r="D21" i="19"/>
  <c r="B21" i="19" s="1"/>
  <c r="D19" i="19"/>
  <c r="B19" i="19" s="1"/>
  <c r="B91" i="6"/>
  <c r="C22" i="19" l="1"/>
  <c r="C23" i="19"/>
  <c r="B28" i="10" l="1"/>
  <c r="B27" i="10"/>
  <c r="B26" i="10"/>
  <c r="B25" i="10"/>
  <c r="B29" i="10" l="1"/>
  <c r="C34" i="10" s="1"/>
  <c r="J29" i="10" l="1"/>
  <c r="B28" i="25"/>
  <c r="B27" i="25"/>
  <c r="B26" i="25"/>
  <c r="B25" i="25"/>
  <c r="B97" i="6"/>
  <c r="B96" i="6"/>
  <c r="B95" i="6"/>
  <c r="B94" i="6"/>
  <c r="B63" i="6"/>
  <c r="B62" i="6"/>
  <c r="B61" i="6"/>
  <c r="B60" i="6"/>
  <c r="B29" i="6"/>
  <c r="B28" i="6"/>
  <c r="B27" i="6"/>
  <c r="B26" i="6"/>
  <c r="F28" i="35"/>
  <c r="F27" i="35"/>
  <c r="F26" i="35"/>
  <c r="F25" i="35"/>
  <c r="F29" i="35"/>
  <c r="G34" i="35" s="1"/>
  <c r="B28" i="35"/>
  <c r="B27" i="35"/>
  <c r="B26" i="35"/>
  <c r="B25" i="35"/>
  <c r="B29" i="35"/>
  <c r="C34" i="35" s="1"/>
  <c r="H34" i="25" l="1"/>
  <c r="B30" i="6"/>
  <c r="C35" i="6" s="1"/>
  <c r="B29" i="25"/>
  <c r="C34" i="25" s="1"/>
  <c r="B98" i="6"/>
  <c r="C103" i="6" s="1"/>
  <c r="B64" i="6"/>
  <c r="C69" i="6" s="1"/>
  <c r="G23" i="28" l="1"/>
  <c r="H24" i="28" s="1"/>
  <c r="B23" i="28"/>
  <c r="C24" i="28" s="1"/>
  <c r="D18" i="19" l="1"/>
  <c r="B18" i="19" s="1"/>
  <c r="C19" i="19" l="1"/>
  <c r="B24" i="11" l="1"/>
  <c r="G20" i="28"/>
  <c r="H21" i="28" s="1"/>
  <c r="G22" i="28"/>
  <c r="H22" i="28" s="1"/>
  <c r="B20" i="28"/>
  <c r="C21" i="28" s="1"/>
  <c r="B22" i="28"/>
  <c r="F23" i="35"/>
  <c r="F22" i="35"/>
  <c r="F21" i="35"/>
  <c r="F20" i="35"/>
  <c r="B23" i="35"/>
  <c r="B22" i="35"/>
  <c r="B21" i="35"/>
  <c r="B20" i="35"/>
  <c r="B92" i="6"/>
  <c r="B90" i="6"/>
  <c r="B89" i="6"/>
  <c r="B58" i="6"/>
  <c r="B57" i="6"/>
  <c r="B56" i="6"/>
  <c r="B55" i="6"/>
  <c r="B24" i="6"/>
  <c r="B23" i="6"/>
  <c r="B22" i="6"/>
  <c r="B21" i="6"/>
  <c r="B23" i="25"/>
  <c r="B22" i="25"/>
  <c r="B21" i="25"/>
  <c r="B20" i="25"/>
  <c r="B23" i="10"/>
  <c r="B22" i="10"/>
  <c r="B21" i="10"/>
  <c r="B20" i="10"/>
  <c r="C23" i="28" l="1"/>
  <c r="C22" i="28"/>
  <c r="H23" i="28"/>
  <c r="B23" i="11"/>
  <c r="B22" i="11"/>
  <c r="B21" i="11"/>
  <c r="B20" i="11"/>
  <c r="E12" i="36"/>
  <c r="C12" i="36"/>
  <c r="E17" i="36"/>
  <c r="C17" i="36"/>
  <c r="C27" i="36"/>
  <c r="N46" i="24"/>
  <c r="N45" i="24"/>
  <c r="N44" i="24"/>
  <c r="N43" i="24"/>
  <c r="B46" i="24"/>
  <c r="B45" i="24"/>
  <c r="B44" i="24"/>
  <c r="B43" i="24"/>
  <c r="G17" i="24"/>
  <c r="G16" i="24"/>
  <c r="G15" i="24"/>
  <c r="G14" i="24"/>
  <c r="B17" i="24"/>
  <c r="B16" i="24"/>
  <c r="B15" i="24"/>
  <c r="B14" i="24"/>
  <c r="K18" i="30"/>
  <c r="K17" i="30"/>
  <c r="K16" i="30"/>
  <c r="K15" i="30"/>
  <c r="B18" i="30"/>
  <c r="B17" i="30"/>
  <c r="B16" i="30"/>
  <c r="B15" i="30"/>
  <c r="G17" i="17"/>
  <c r="G16" i="17"/>
  <c r="G15" i="17"/>
  <c r="G14" i="17"/>
  <c r="B17" i="17"/>
  <c r="B16" i="17"/>
  <c r="B15" i="17"/>
  <c r="B14" i="17"/>
  <c r="B18" i="17"/>
  <c r="G18" i="17"/>
  <c r="K19" i="30"/>
  <c r="B19" i="30"/>
  <c r="K24" i="30" l="1"/>
  <c r="B24" i="30"/>
  <c r="C24" i="30" l="1"/>
  <c r="C29" i="30"/>
  <c r="L24" i="30"/>
  <c r="L29" i="30"/>
  <c r="B19" i="11"/>
  <c r="N42" i="24"/>
  <c r="B42" i="24"/>
  <c r="G13" i="24"/>
  <c r="B13" i="24"/>
  <c r="K14" i="30"/>
  <c r="B14" i="30"/>
  <c r="B23" i="17"/>
  <c r="C28" i="17" s="1"/>
  <c r="G23" i="17"/>
  <c r="H28" i="17" s="1"/>
  <c r="B19" i="17"/>
  <c r="G19" i="17"/>
  <c r="B20" i="17"/>
  <c r="G20" i="17"/>
  <c r="B21" i="17"/>
  <c r="G21" i="17"/>
  <c r="B22" i="17"/>
  <c r="G22" i="17"/>
  <c r="G13" i="17"/>
  <c r="B13" i="17"/>
  <c r="G19" i="25"/>
  <c r="B19" i="25"/>
  <c r="B93" i="6"/>
  <c r="B59" i="6"/>
  <c r="C64" i="6" s="1"/>
  <c r="B20" i="6"/>
  <c r="F19" i="35"/>
  <c r="B19" i="35"/>
  <c r="C19" i="30" l="1"/>
  <c r="L19" i="30"/>
  <c r="C18" i="17"/>
  <c r="H18" i="17"/>
  <c r="C24" i="11"/>
  <c r="C98" i="6"/>
  <c r="J19" i="10"/>
  <c r="L30" i="37" l="1"/>
  <c r="M30" i="37" s="1"/>
  <c r="B30" i="37"/>
  <c r="L29" i="37"/>
  <c r="B29" i="37"/>
  <c r="L28" i="37"/>
  <c r="B28" i="37"/>
  <c r="C28" i="37" s="1"/>
  <c r="L27" i="37"/>
  <c r="M27" i="37" s="1"/>
  <c r="B27" i="37"/>
  <c r="L26" i="37"/>
  <c r="B26" i="37"/>
  <c r="C26" i="37" s="1"/>
  <c r="L25" i="37"/>
  <c r="M25" i="37" s="1"/>
  <c r="B25" i="37"/>
  <c r="C25" i="37" s="1"/>
  <c r="M28" i="37" l="1"/>
  <c r="C29" i="37"/>
  <c r="M29" i="37"/>
  <c r="M26" i="37"/>
  <c r="C27" i="37"/>
  <c r="C30" i="37"/>
  <c r="B29" i="11" l="1"/>
  <c r="C34" i="11" s="1"/>
  <c r="E22" i="36"/>
  <c r="C22" i="36"/>
  <c r="N52" i="24"/>
  <c r="O57" i="24" s="1"/>
  <c r="B52" i="24"/>
  <c r="C57" i="24" s="1"/>
  <c r="G23" i="24"/>
  <c r="H28" i="24" s="1"/>
  <c r="B23" i="24"/>
  <c r="C28" i="24" s="1"/>
  <c r="B25" i="6" l="1"/>
  <c r="C25" i="6" l="1"/>
  <c r="C30" i="6"/>
  <c r="N48" i="24"/>
  <c r="N49" i="24"/>
  <c r="N50" i="24"/>
  <c r="N51" i="24"/>
  <c r="G19" i="24"/>
  <c r="G20" i="24"/>
  <c r="G21" i="24"/>
  <c r="G22" i="24"/>
  <c r="B48" i="24"/>
  <c r="B49" i="24"/>
  <c r="B50" i="24"/>
  <c r="B51" i="24"/>
  <c r="B19" i="24"/>
  <c r="B20" i="24"/>
  <c r="B21" i="24"/>
  <c r="B22" i="24"/>
  <c r="K20" i="30"/>
  <c r="K21" i="30"/>
  <c r="K22" i="30"/>
  <c r="K23" i="30"/>
  <c r="B20" i="30"/>
  <c r="B21" i="30"/>
  <c r="B22" i="30"/>
  <c r="B23" i="30"/>
  <c r="B24" i="35" l="1"/>
  <c r="B18" i="35"/>
  <c r="C19" i="35" s="1"/>
  <c r="C24" i="35" l="1"/>
  <c r="C29" i="35"/>
  <c r="I42" i="37"/>
  <c r="B42" i="37"/>
  <c r="I41" i="37"/>
  <c r="B41" i="37"/>
  <c r="I40" i="37"/>
  <c r="J40" i="37" s="1"/>
  <c r="B40" i="37"/>
  <c r="C40" i="37" s="1"/>
  <c r="I39" i="37"/>
  <c r="B39" i="37"/>
  <c r="I38" i="37"/>
  <c r="J38" i="37" s="1"/>
  <c r="B38" i="37"/>
  <c r="I37" i="37"/>
  <c r="J37" i="37" s="1"/>
  <c r="B37" i="37"/>
  <c r="C37" i="37" s="1"/>
  <c r="I18" i="37"/>
  <c r="J18" i="37" s="1"/>
  <c r="B18" i="37"/>
  <c r="C18" i="37" s="1"/>
  <c r="I17" i="37"/>
  <c r="B17" i="37"/>
  <c r="I16" i="37"/>
  <c r="B16" i="37"/>
  <c r="I15" i="37"/>
  <c r="B15" i="37"/>
  <c r="I14" i="37"/>
  <c r="B14" i="37"/>
  <c r="C14" i="37" s="1"/>
  <c r="I13" i="37"/>
  <c r="B13" i="37"/>
  <c r="I12" i="37"/>
  <c r="B12" i="37"/>
  <c r="C16" i="37" l="1"/>
  <c r="C42" i="37"/>
  <c r="J16" i="37"/>
  <c r="C38" i="37"/>
  <c r="J14" i="37"/>
  <c r="J42" i="37"/>
  <c r="C13" i="37"/>
  <c r="C15" i="37"/>
  <c r="C17" i="37"/>
  <c r="C39" i="37"/>
  <c r="C41" i="37"/>
  <c r="J13" i="37"/>
  <c r="J15" i="37"/>
  <c r="J17" i="37"/>
  <c r="J39" i="37"/>
  <c r="J41" i="37"/>
  <c r="B22" i="21" l="1"/>
  <c r="B19" i="21"/>
  <c r="B18" i="21"/>
  <c r="C23" i="21" l="1"/>
  <c r="B28" i="11"/>
  <c r="B27" i="11"/>
  <c r="B26" i="11"/>
  <c r="B25" i="11"/>
  <c r="C29" i="11" l="1"/>
  <c r="B18" i="11"/>
  <c r="C19" i="11" s="1"/>
  <c r="B17" i="11"/>
  <c r="B16" i="11"/>
  <c r="B15" i="11"/>
  <c r="B14" i="11"/>
  <c r="B13" i="11"/>
  <c r="B12" i="11"/>
  <c r="B11" i="11"/>
  <c r="B10" i="11"/>
  <c r="B9" i="11"/>
  <c r="E11" i="36"/>
  <c r="C11" i="36"/>
  <c r="E10" i="36"/>
  <c r="C10" i="36"/>
  <c r="E9" i="36"/>
  <c r="C9" i="36"/>
  <c r="N47" i="24"/>
  <c r="B47" i="24"/>
  <c r="N41" i="24"/>
  <c r="O42" i="24" s="1"/>
  <c r="B41" i="24"/>
  <c r="C42" i="24" s="1"/>
  <c r="N40" i="24"/>
  <c r="B40" i="24"/>
  <c r="N39" i="24"/>
  <c r="B39" i="24"/>
  <c r="N38" i="24"/>
  <c r="B38" i="24"/>
  <c r="G18" i="24"/>
  <c r="B18" i="24"/>
  <c r="G12" i="24"/>
  <c r="H13" i="24" s="1"/>
  <c r="B12" i="24"/>
  <c r="C13" i="24" s="1"/>
  <c r="G11" i="24"/>
  <c r="B11" i="24"/>
  <c r="G10" i="24"/>
  <c r="B10" i="24"/>
  <c r="G9" i="24"/>
  <c r="B9" i="24"/>
  <c r="K13" i="30"/>
  <c r="L14" i="30" s="1"/>
  <c r="B13" i="30"/>
  <c r="C14" i="30" s="1"/>
  <c r="K12" i="30"/>
  <c r="B12" i="30"/>
  <c r="K11" i="30"/>
  <c r="B11" i="30"/>
  <c r="K10" i="30"/>
  <c r="B10" i="30"/>
  <c r="H23" i="17"/>
  <c r="C23" i="17"/>
  <c r="G12" i="17"/>
  <c r="H13" i="17" s="1"/>
  <c r="B12" i="17"/>
  <c r="C13" i="17" s="1"/>
  <c r="G11" i="17"/>
  <c r="B11" i="17"/>
  <c r="G10" i="17"/>
  <c r="B10" i="17"/>
  <c r="G9" i="17"/>
  <c r="B9" i="17"/>
  <c r="B24" i="10"/>
  <c r="C29" i="10" s="1"/>
  <c r="B18" i="10"/>
  <c r="C19" i="10" s="1"/>
  <c r="B17" i="10"/>
  <c r="B16" i="10"/>
  <c r="B15" i="10"/>
  <c r="B14" i="10"/>
  <c r="B13" i="10"/>
  <c r="B12" i="10"/>
  <c r="B11" i="10"/>
  <c r="B10" i="10"/>
  <c r="B9" i="10"/>
  <c r="J9" i="10" s="1"/>
  <c r="B24" i="25"/>
  <c r="G18" i="25"/>
  <c r="H19" i="25" s="1"/>
  <c r="B18" i="25"/>
  <c r="C19" i="25" s="1"/>
  <c r="G17" i="25"/>
  <c r="B17" i="25"/>
  <c r="G16" i="25"/>
  <c r="B16" i="25"/>
  <c r="G15" i="25"/>
  <c r="B15" i="25"/>
  <c r="G14" i="25"/>
  <c r="B14" i="25"/>
  <c r="G13" i="25"/>
  <c r="B13" i="25"/>
  <c r="G12" i="25"/>
  <c r="B12" i="25"/>
  <c r="G11" i="25"/>
  <c r="B11" i="25"/>
  <c r="G10" i="25"/>
  <c r="B10" i="25"/>
  <c r="G9" i="25"/>
  <c r="B9" i="25"/>
  <c r="B88" i="6"/>
  <c r="C93" i="6" s="1"/>
  <c r="B87" i="6"/>
  <c r="B86" i="6"/>
  <c r="B85" i="6"/>
  <c r="B84" i="6"/>
  <c r="B83" i="6"/>
  <c r="B82" i="6"/>
  <c r="B81" i="6"/>
  <c r="B80" i="6"/>
  <c r="B79" i="6"/>
  <c r="B78" i="6"/>
  <c r="B54" i="6"/>
  <c r="B53" i="6"/>
  <c r="B52" i="6"/>
  <c r="B51" i="6"/>
  <c r="B50" i="6"/>
  <c r="B49" i="6"/>
  <c r="B48" i="6"/>
  <c r="B47" i="6"/>
  <c r="B46" i="6"/>
  <c r="B45" i="6"/>
  <c r="B44" i="6"/>
  <c r="B19" i="6"/>
  <c r="C20" i="6" s="1"/>
  <c r="B18" i="6"/>
  <c r="B17" i="6"/>
  <c r="B16" i="6"/>
  <c r="B15" i="6"/>
  <c r="B14" i="6"/>
  <c r="B13" i="6"/>
  <c r="B12" i="6"/>
  <c r="B11" i="6"/>
  <c r="B10" i="6"/>
  <c r="F24" i="35"/>
  <c r="F18" i="35"/>
  <c r="G19" i="35" s="1"/>
  <c r="C18" i="35"/>
  <c r="F17" i="35"/>
  <c r="C17" i="35"/>
  <c r="F16" i="35"/>
  <c r="C16" i="35"/>
  <c r="F15" i="35"/>
  <c r="C15" i="35"/>
  <c r="F14" i="35"/>
  <c r="C14" i="35"/>
  <c r="F13" i="35"/>
  <c r="C13" i="35"/>
  <c r="F12" i="35"/>
  <c r="C12" i="35"/>
  <c r="F11" i="35"/>
  <c r="C11" i="35"/>
  <c r="F10" i="35"/>
  <c r="C10" i="35"/>
  <c r="F9" i="35"/>
  <c r="G19" i="28"/>
  <c r="B19" i="28"/>
  <c r="G18" i="28"/>
  <c r="B18" i="28"/>
  <c r="G17" i="28"/>
  <c r="B17" i="28"/>
  <c r="G16" i="28"/>
  <c r="H16" i="28" s="1"/>
  <c r="B16" i="28"/>
  <c r="G15" i="28"/>
  <c r="B15" i="28"/>
  <c r="G14" i="28"/>
  <c r="B14" i="28"/>
  <c r="G13" i="28"/>
  <c r="B13" i="28"/>
  <c r="G12" i="28"/>
  <c r="B12" i="28"/>
  <c r="G11" i="28"/>
  <c r="B11" i="28"/>
  <c r="G10" i="28"/>
  <c r="B10" i="28"/>
  <c r="C37" i="21"/>
  <c r="C36" i="21"/>
  <c r="C35" i="21"/>
  <c r="C34" i="21"/>
  <c r="C33" i="21"/>
  <c r="C32" i="21"/>
  <c r="C31" i="21"/>
  <c r="C30" i="21"/>
  <c r="C29" i="21"/>
  <c r="C28" i="21"/>
  <c r="C19" i="21"/>
  <c r="C18" i="21"/>
  <c r="C17" i="21"/>
  <c r="C16" i="21"/>
  <c r="C15" i="21"/>
  <c r="C14" i="21"/>
  <c r="C13" i="21"/>
  <c r="C12" i="21"/>
  <c r="C11" i="21"/>
  <c r="C10" i="21"/>
  <c r="D17" i="19"/>
  <c r="B17" i="19" s="1"/>
  <c r="C18" i="19" s="1"/>
  <c r="D16" i="19"/>
  <c r="B16" i="19" s="1"/>
  <c r="D15" i="19"/>
  <c r="B15" i="19" s="1"/>
  <c r="D14" i="19"/>
  <c r="B14" i="19" s="1"/>
  <c r="D13" i="19"/>
  <c r="B13" i="19" s="1"/>
  <c r="D12" i="19"/>
  <c r="B12" i="19" s="1"/>
  <c r="D11" i="19"/>
  <c r="B11" i="19" s="1"/>
  <c r="D10" i="19"/>
  <c r="B10" i="19" s="1"/>
  <c r="D9" i="19"/>
  <c r="B9" i="19" s="1"/>
  <c r="H13" i="28" l="1"/>
  <c r="H17" i="28"/>
  <c r="C12" i="28"/>
  <c r="C16" i="28"/>
  <c r="H14" i="28"/>
  <c r="H18" i="28"/>
  <c r="H11" i="28"/>
  <c r="C23" i="24"/>
  <c r="C18" i="24"/>
  <c r="C24" i="25"/>
  <c r="C29" i="25"/>
  <c r="H24" i="25"/>
  <c r="H29" i="25"/>
  <c r="C53" i="6"/>
  <c r="C87" i="6"/>
  <c r="C52" i="6"/>
  <c r="C86" i="6"/>
  <c r="G24" i="35"/>
  <c r="G29" i="35"/>
  <c r="C17" i="28"/>
  <c r="H15" i="28"/>
  <c r="H12" i="28"/>
  <c r="C19" i="28"/>
  <c r="C20" i="28"/>
  <c r="C14" i="28"/>
  <c r="H19" i="28"/>
  <c r="H20" i="28"/>
  <c r="C13" i="19"/>
  <c r="C10" i="19"/>
  <c r="C12" i="19"/>
  <c r="C11" i="19"/>
  <c r="C14" i="19"/>
  <c r="C16" i="19"/>
  <c r="C17" i="19"/>
  <c r="J24" i="10"/>
  <c r="C24" i="10"/>
  <c r="C88" i="6"/>
  <c r="C54" i="6"/>
  <c r="C59" i="6"/>
  <c r="O52" i="24"/>
  <c r="O47" i="24"/>
  <c r="C52" i="24"/>
  <c r="C47" i="24"/>
  <c r="H23" i="24"/>
  <c r="H18" i="24"/>
  <c r="C11" i="28"/>
  <c r="C15" i="28"/>
  <c r="C13" i="28"/>
  <c r="C18" i="28"/>
  <c r="C15" i="19"/>
  <c r="C12" i="10"/>
  <c r="C16" i="10"/>
  <c r="C12" i="11"/>
  <c r="C17" i="11"/>
  <c r="C10" i="17"/>
  <c r="C12" i="17"/>
  <c r="J10" i="10"/>
  <c r="C10" i="10"/>
  <c r="C14" i="10"/>
  <c r="J13" i="10"/>
  <c r="C13" i="10"/>
  <c r="J11" i="10"/>
  <c r="C11" i="10"/>
  <c r="J15" i="10"/>
  <c r="C15" i="10"/>
  <c r="J17" i="10"/>
  <c r="C17" i="10"/>
  <c r="H14" i="25"/>
  <c r="H18" i="25"/>
  <c r="C81" i="6"/>
  <c r="C47" i="6"/>
  <c r="C51" i="6"/>
  <c r="C79" i="6"/>
  <c r="C83" i="6"/>
  <c r="C13" i="6"/>
  <c r="C17" i="6"/>
  <c r="G10" i="35"/>
  <c r="L12" i="30"/>
  <c r="C12" i="30"/>
  <c r="H12" i="17"/>
  <c r="H10" i="17"/>
  <c r="H11" i="17"/>
  <c r="C10" i="25"/>
  <c r="C13" i="25"/>
  <c r="C17" i="25"/>
  <c r="H10" i="25"/>
  <c r="H11" i="25"/>
  <c r="H13" i="25"/>
  <c r="H15" i="25"/>
  <c r="H17" i="25"/>
  <c r="C12" i="25"/>
  <c r="C14" i="25"/>
  <c r="C18" i="25"/>
  <c r="H12" i="25"/>
  <c r="H16" i="25"/>
  <c r="C16" i="25"/>
  <c r="C11" i="25"/>
  <c r="C15" i="25"/>
  <c r="C85" i="6"/>
  <c r="C80" i="6"/>
  <c r="C82" i="6"/>
  <c r="C84" i="6"/>
  <c r="C45" i="6"/>
  <c r="C48" i="6"/>
  <c r="C49" i="6"/>
  <c r="C46" i="6"/>
  <c r="C50" i="6"/>
  <c r="C12" i="6"/>
  <c r="C14" i="6"/>
  <c r="C11" i="6"/>
  <c r="C15" i="6"/>
  <c r="C19" i="6"/>
  <c r="C18" i="6"/>
  <c r="C16" i="6"/>
  <c r="G14" i="35"/>
  <c r="G18" i="35"/>
  <c r="G11" i="35"/>
  <c r="G13" i="35"/>
  <c r="G16" i="35"/>
  <c r="G17" i="35"/>
  <c r="G12" i="35"/>
  <c r="G15" i="35"/>
  <c r="J18" i="10"/>
  <c r="C18" i="10"/>
  <c r="J12" i="10"/>
  <c r="J16" i="10"/>
  <c r="J14" i="10"/>
  <c r="C14" i="11"/>
  <c r="C13" i="11"/>
  <c r="C11" i="11"/>
  <c r="C18" i="11"/>
  <c r="C10" i="11"/>
  <c r="C16" i="11"/>
  <c r="C15" i="11"/>
  <c r="C40" i="24"/>
  <c r="C11" i="24"/>
  <c r="O39" i="24"/>
  <c r="O41" i="24"/>
  <c r="C10" i="24"/>
  <c r="C12" i="24"/>
  <c r="H10" i="24"/>
  <c r="H11" i="24"/>
  <c r="H12" i="24"/>
  <c r="O40" i="24"/>
  <c r="C39" i="24"/>
  <c r="C41" i="24"/>
  <c r="C11" i="30"/>
  <c r="C13" i="30"/>
  <c r="L11" i="30"/>
  <c r="L13" i="30"/>
  <c r="C11" i="17"/>
</calcChain>
</file>

<file path=xl/sharedStrings.xml><?xml version="1.0" encoding="utf-8"?>
<sst xmlns="http://schemas.openxmlformats.org/spreadsheetml/2006/main" count="1358" uniqueCount="236">
  <si>
    <t>Gambling Commission</t>
  </si>
  <si>
    <t>Contents and Preface</t>
  </si>
  <si>
    <t>Section 1: Primary Statistics</t>
  </si>
  <si>
    <t xml:space="preserve">Gambling industry overview </t>
  </si>
  <si>
    <t>Operator &amp; Licence numbers</t>
  </si>
  <si>
    <t>Premises</t>
  </si>
  <si>
    <t>Machines across non remote sectors</t>
  </si>
  <si>
    <t>Arcades (non-remote)</t>
  </si>
  <si>
    <t>5a - Adult Gaming Centres</t>
  </si>
  <si>
    <t>5b - Licensed Family Entertainment Centres</t>
  </si>
  <si>
    <t>Betting (non-remote)</t>
  </si>
  <si>
    <t>6a - Off Course Betting (over the counter)</t>
  </si>
  <si>
    <t>6b - On Course Betting</t>
  </si>
  <si>
    <t>6c - Pool Betting</t>
  </si>
  <si>
    <t>6d - Gaming Machines in betting premises</t>
  </si>
  <si>
    <t>Bingo (non-remote)</t>
  </si>
  <si>
    <t>7a - Bingo Games</t>
  </si>
  <si>
    <t>7b - Gaming Machines in bingo premises</t>
  </si>
  <si>
    <t>Casino (non-remote)</t>
  </si>
  <si>
    <t>8a - Casino Games</t>
  </si>
  <si>
    <t>8b - Gaming Machines in casino premises</t>
  </si>
  <si>
    <t>Lotteries (non-remote and remote)</t>
  </si>
  <si>
    <t>Remote Casino, Betting &amp; Bingo (RCBB)</t>
  </si>
  <si>
    <t>10a - Casino (remote)</t>
  </si>
  <si>
    <t>10b - Betting (remote)</t>
  </si>
  <si>
    <t>10c - Bingo (remote)</t>
  </si>
  <si>
    <t>The National Lottery (non-remote and remote)</t>
  </si>
  <si>
    <t>Section 2: Other Statistics</t>
  </si>
  <si>
    <t>RCBB pre November 2014 legislation</t>
  </si>
  <si>
    <t xml:space="preserve">This Gambling Industry Statistics publication reports on the size and shape of the gambling industry in Great Britain. It provides an overview of Gross Gambling Yield (GGY) by sector, along with the numbers of licensed operators and premises. </t>
  </si>
  <si>
    <r>
      <t xml:space="preserve">The report is compiled from data sets submitted to the Gambling Commission by licence holders. </t>
    </r>
    <r>
      <rPr>
        <sz val="12"/>
        <color theme="1"/>
        <rFont val="Arial"/>
        <family val="2"/>
      </rPr>
      <t xml:space="preserve">These include </t>
    </r>
    <r>
      <rPr>
        <sz val="12"/>
        <rFont val="Arial"/>
        <family val="2"/>
      </rPr>
      <t>regulatory returns</t>
    </r>
    <r>
      <rPr>
        <sz val="12"/>
        <color theme="1"/>
        <rFont val="Arial"/>
        <family val="2"/>
      </rPr>
      <t xml:space="preserve">, </t>
    </r>
    <r>
      <rPr>
        <sz val="12"/>
        <rFont val="Arial"/>
        <family val="2"/>
      </rPr>
      <t>society lottery submissions</t>
    </r>
    <r>
      <rPr>
        <sz val="12"/>
        <color theme="1"/>
        <rFont val="Arial"/>
        <family val="2"/>
      </rPr>
      <t xml:space="preserve"> and data sharing arrangements with the National Lottery licence holder.</t>
    </r>
  </si>
  <si>
    <t xml:space="preserve">Information on how we prepare Industry Statistics and a glossary of terms (including a detailed explanation of Gross Gambling Yield) are available on our website. </t>
  </si>
  <si>
    <t xml:space="preserve">We use apportionment and estimating to produce these statistics. In this report, we have apportioned 1,443 (41%) of 3,481 regulatory returns and estimated 469 (13%). </t>
  </si>
  <si>
    <t>Due to our use of apportioning and estimating, the latest 12-months of statistics should be considered provisional figures (marked with ‘P’). When we receive new or revised data from licence holders, we update our database accordingly. Revisions of previously published Gambling Industry Statistics publications are marked with ‘R’. We only update data for the last three reporting periods.</t>
  </si>
  <si>
    <r>
      <t>The collection of data during the last reporting period has been impacted by 86 operators overdue with submitting 89 returns (when the data was drawn) or have submitted data which is still in question (</t>
    </r>
    <r>
      <rPr>
        <sz val="12"/>
        <rFont val="Arial"/>
        <family val="2"/>
      </rPr>
      <t>108 returns from 21</t>
    </r>
    <r>
      <rPr>
        <sz val="12"/>
        <color rgb="FF000000"/>
        <rFont val="Arial"/>
        <family val="2"/>
      </rPr>
      <t xml:space="preserve"> operators). </t>
    </r>
  </si>
  <si>
    <t>For further information</t>
  </si>
  <si>
    <t>Release Date:</t>
  </si>
  <si>
    <t>Next Release Date:</t>
  </si>
  <si>
    <t>Website:</t>
  </si>
  <si>
    <t>www.gamblingcommission.gov.uk</t>
  </si>
  <si>
    <t>Responsible Statistician:</t>
  </si>
  <si>
    <t>Andrew Dixon</t>
  </si>
  <si>
    <t>Head of Profession:</t>
  </si>
  <si>
    <t>Helen Bryce</t>
  </si>
  <si>
    <t>Gambling industry overview</t>
  </si>
  <si>
    <t>Gambling Industry Gross Gambling Yield by Sector (£m)</t>
  </si>
  <si>
    <t>Reporting Period</t>
  </si>
  <si>
    <t>Overall Total</t>
  </si>
  <si>
    <t>% 
Change</t>
  </si>
  <si>
    <t>Total excluding National Lottery &amp; Lotteries</t>
  </si>
  <si>
    <t>Betting (remote)</t>
  </si>
  <si>
    <t>Bingo (remote)</t>
  </si>
  <si>
    <t>Casino (remote)</t>
  </si>
  <si>
    <t>Lotteries (remote and non-remote)</t>
  </si>
  <si>
    <t>The National Lottery (remote and non-remote)</t>
  </si>
  <si>
    <t>Apr 2008 - Mar 2009</t>
  </si>
  <si>
    <t>Apr 2009 - Mar 2010</t>
  </si>
  <si>
    <t>Apr 2010 - Mar 2011</t>
  </si>
  <si>
    <t>Apr 2011 - Mar 2012</t>
  </si>
  <si>
    <t>Apr 2012 - Mar 2013</t>
  </si>
  <si>
    <t>Apr 2013 - Mar 2014</t>
  </si>
  <si>
    <t>Apr 2014 - Mar 2015</t>
  </si>
  <si>
    <t>Apr 2015 - Mar 2016</t>
  </si>
  <si>
    <t>Apr 2016 - Mar 2017</t>
  </si>
  <si>
    <t>Apr 2017 - Mar 2018</t>
  </si>
  <si>
    <t>Apr 2018 - Mar 2019</t>
  </si>
  <si>
    <t>Apr 2019 - Mar 2020</t>
  </si>
  <si>
    <r>
      <t>Apr 2020 - Mar 2021</t>
    </r>
    <r>
      <rPr>
        <vertAlign val="superscript"/>
        <sz val="10"/>
        <rFont val="Arial"/>
        <family val="2"/>
      </rPr>
      <t>R</t>
    </r>
  </si>
  <si>
    <r>
      <t>Apr 2021 - Mar 2022</t>
    </r>
    <r>
      <rPr>
        <vertAlign val="superscript"/>
        <sz val="10"/>
        <rFont val="Arial"/>
        <family val="2"/>
      </rPr>
      <t>R</t>
    </r>
  </si>
  <si>
    <r>
      <t>Apr 2022 - Mar 2023</t>
    </r>
    <r>
      <rPr>
        <vertAlign val="superscript"/>
        <sz val="10"/>
        <rFont val="Arial"/>
        <family val="2"/>
      </rPr>
      <t>P</t>
    </r>
  </si>
  <si>
    <t>Operator and Licence Numbers</t>
  </si>
  <si>
    <t>Licensed Activities</t>
  </si>
  <si>
    <t xml:space="preserve">Total Activities Licensed </t>
  </si>
  <si>
    <t>% Change</t>
  </si>
  <si>
    <t>Adult Gaming Centre</t>
  </si>
  <si>
    <t>Betting</t>
  </si>
  <si>
    <t>Bingo</t>
  </si>
  <si>
    <t>Casino 1968</t>
  </si>
  <si>
    <t>Casino 2005</t>
  </si>
  <si>
    <t>External Lottery Manager</t>
  </si>
  <si>
    <t>Family Entertainment Centre</t>
  </si>
  <si>
    <t>Gaming Machine Technical</t>
  </si>
  <si>
    <t>Gambling Software</t>
  </si>
  <si>
    <t>Lottery</t>
  </si>
  <si>
    <t>Remote Casino, Betting &amp; Bingo</t>
  </si>
  <si>
    <t>Trading Rooms Only</t>
  </si>
  <si>
    <t>N/A</t>
  </si>
  <si>
    <t>Number of Operators</t>
  </si>
  <si>
    <t>Operators with Multiple Activities</t>
  </si>
  <si>
    <t>Active Premises</t>
  </si>
  <si>
    <t>Total</t>
  </si>
  <si>
    <t>Casino</t>
  </si>
  <si>
    <r>
      <t>31/03/2021</t>
    </r>
    <r>
      <rPr>
        <vertAlign val="superscript"/>
        <sz val="10"/>
        <rFont val="Arial"/>
        <family val="2"/>
      </rPr>
      <t>R</t>
    </r>
  </si>
  <si>
    <r>
      <t>31/03/2022</t>
    </r>
    <r>
      <rPr>
        <vertAlign val="superscript"/>
        <sz val="10"/>
        <rFont val="Arial"/>
        <family val="2"/>
      </rPr>
      <t>R</t>
    </r>
  </si>
  <si>
    <r>
      <t>31/03/2023</t>
    </r>
    <r>
      <rPr>
        <vertAlign val="superscript"/>
        <sz val="10"/>
        <rFont val="Arial"/>
        <family val="2"/>
      </rPr>
      <t>P</t>
    </r>
  </si>
  <si>
    <t>Machines across non-remote sectors</t>
  </si>
  <si>
    <t>Gross Gambling Yield by Sector (£m)</t>
  </si>
  <si>
    <t>Gross Gambling Yield by Category (£m)</t>
  </si>
  <si>
    <t>Totals</t>
  </si>
  <si>
    <t>B1</t>
  </si>
  <si>
    <t>B2</t>
  </si>
  <si>
    <t>B3</t>
  </si>
  <si>
    <t>B4</t>
  </si>
  <si>
    <t>C</t>
  </si>
  <si>
    <t>D</t>
  </si>
  <si>
    <t>Aggregated 
categories</t>
  </si>
  <si>
    <t>Average number of machines by Sector</t>
  </si>
  <si>
    <t>Average number of machines by Category</t>
  </si>
  <si>
    <r>
      <t>Apr 2019 - Mar 2020</t>
    </r>
    <r>
      <rPr>
        <vertAlign val="superscript"/>
        <sz val="10"/>
        <rFont val="Arial"/>
        <family val="2"/>
      </rPr>
      <t>R</t>
    </r>
  </si>
  <si>
    <t>Summary of gaming machine categories and entitlements.</t>
  </si>
  <si>
    <t>Summary of machine provisions by premises.</t>
  </si>
  <si>
    <t>Average number of machines by category</t>
  </si>
  <si>
    <t>Gross Gambling Yield (£m) by category</t>
  </si>
  <si>
    <t>Aggregated categories</t>
  </si>
  <si>
    <t>5b - Licensed family Entertainment Centres</t>
  </si>
  <si>
    <t xml:space="preserve"> </t>
  </si>
  <si>
    <t>5a</t>
  </si>
  <si>
    <t>Adult Gaming Centres (non-remote)</t>
  </si>
  <si>
    <t>Details of the 20% rule for category B machines in AGC premises</t>
  </si>
  <si>
    <t>5b</t>
  </si>
  <si>
    <t>Family Entertainment Centres (non-remote)</t>
  </si>
  <si>
    <t>Turnover (£m)</t>
  </si>
  <si>
    <t>Gross Gambling Yield (£m)</t>
  </si>
  <si>
    <t>Off course (Over the counter)</t>
  </si>
  <si>
    <t>Off course (Gaming machines)</t>
  </si>
  <si>
    <t>On 
course</t>
  </si>
  <si>
    <t>Pool</t>
  </si>
  <si>
    <t>-</t>
  </si>
  <si>
    <t>6a - Off Course Betting</t>
  </si>
  <si>
    <t>Changes to the pool betting licensing arrangements and our returns reporting requirements.</t>
  </si>
  <si>
    <t>6a</t>
  </si>
  <si>
    <t>Off Course Betting (over the counter) (non-remote)</t>
  </si>
  <si>
    <t>Dogs</t>
  </si>
  <si>
    <t>Football</t>
  </si>
  <si>
    <t>Horses</t>
  </si>
  <si>
    <t>Numbers</t>
  </si>
  <si>
    <t>Other</t>
  </si>
  <si>
    <t>6b</t>
  </si>
  <si>
    <t>On Course Betting (non-remote)</t>
  </si>
  <si>
    <t>6c</t>
  </si>
  <si>
    <t>Pool Betting (non-remote)</t>
  </si>
  <si>
    <t>6d</t>
  </si>
  <si>
    <t>Gaming Machines in betting premises</t>
  </si>
  <si>
    <t>Bingo Games</t>
  </si>
  <si>
    <t>Gaming Machines</t>
  </si>
  <si>
    <t xml:space="preserve">7a - Bingo Games </t>
  </si>
  <si>
    <t>7a</t>
  </si>
  <si>
    <t>Bingo Games (non-remote)</t>
  </si>
  <si>
    <t>Main Stage Bingo</t>
  </si>
  <si>
    <t>Mechanised Bingo</t>
  </si>
  <si>
    <t>Prize Bingo</t>
  </si>
  <si>
    <t>7b</t>
  </si>
  <si>
    <t>Gaming Machines in bingo premises</t>
  </si>
  <si>
    <t>Details of the 20% rule for category B machines in Bingo premises</t>
  </si>
  <si>
    <t>Casino Games</t>
  </si>
  <si>
    <t>%
Change</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</si>
  <si>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</si>
  <si>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</si>
  <si>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</si>
  <si>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</si>
  <si>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</si>
  <si>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</si>
  <si>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</si>
  <si>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</si>
  <si>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</si>
  <si>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</si>
  <si>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</si>
  <si>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</si>
  <si>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</si>
  <si>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Jul - Sep 2022</t>
  </si>
  <si>
    <t>Oct - Dec 2022</t>
  </si>
  <si>
    <t>Jan - Mar 2023</t>
  </si>
  <si>
    <t>Apr 2022 - Mar 2023P</t>
  </si>
  <si>
    <t>8a</t>
  </si>
  <si>
    <t>Casino Games (non-remote)</t>
  </si>
  <si>
    <t>3 Card Poker</t>
  </si>
  <si>
    <t>American Roulette</t>
  </si>
  <si>
    <t>Blackjack</t>
  </si>
  <si>
    <t>Casino Stud Poker</t>
  </si>
  <si>
    <t>Dice</t>
  </si>
  <si>
    <t>Electronic Gaming</t>
  </si>
  <si>
    <t>Punto Banco</t>
  </si>
  <si>
    <t>Table Numbers</t>
  </si>
  <si>
    <t>8b</t>
  </si>
  <si>
    <t>Gaming Machines in casino premises</t>
  </si>
  <si>
    <t>Sales (£m)</t>
  </si>
  <si>
    <t>Distribution of Sales (£m)</t>
  </si>
  <si>
    <t>Contribution by External Lottery Managers</t>
  </si>
  <si>
    <t>Non-remote</t>
  </si>
  <si>
    <t>Remote</t>
  </si>
  <si>
    <t>Contributions (to good causes)</t>
  </si>
  <si>
    <t>Expenses</t>
  </si>
  <si>
    <t>Prizes</t>
  </si>
  <si>
    <t>Sales raised by ELMs (£m)</t>
  </si>
  <si>
    <t>% total sales raised by ELMs</t>
  </si>
  <si>
    <t>n/a</t>
  </si>
  <si>
    <t>Accounts (Millions)</t>
  </si>
  <si>
    <t>Funds held in customer accounts</t>
  </si>
  <si>
    <t>Active number accounts GC Licensed Facilities</t>
  </si>
  <si>
    <t>New account registrations</t>
  </si>
  <si>
    <t>Nov 2014 - Mar 2015</t>
  </si>
  <si>
    <t>10a</t>
  </si>
  <si>
    <t>Card Game</t>
  </si>
  <si>
    <t>Poker Peer to Peer</t>
  </si>
  <si>
    <t>Roulette</t>
  </si>
  <si>
    <t>Slots</t>
  </si>
  <si>
    <t>Table Game</t>
  </si>
  <si>
    <t>10b</t>
  </si>
  <si>
    <t>Betting 
Exchange</t>
  </si>
  <si>
    <t>Pool 
Betting</t>
  </si>
  <si>
    <t>Cricket</t>
  </si>
  <si>
    <t>Financials</t>
  </si>
  <si>
    <t>Golf</t>
  </si>
  <si>
    <t>Tennis</t>
  </si>
  <si>
    <t>Virtual</t>
  </si>
  <si>
    <t>Unallocated revenue share</t>
  </si>
  <si>
    <t>10c</t>
  </si>
  <si>
    <t>Retail
(Non-remote)</t>
  </si>
  <si>
    <t>Non-Retail
(Remote)</t>
  </si>
  <si>
    <t>Prizes capable of being won by players (including unclaimed prizes)</t>
  </si>
  <si>
    <t>Primary Contribution (to good causes)</t>
  </si>
  <si>
    <t>Lottery Duty</t>
  </si>
  <si>
    <t>Retailers' commission</t>
  </si>
  <si>
    <t>Retention by Licensee</t>
  </si>
  <si>
    <t>Apr 2020 - Mar 2021</t>
  </si>
  <si>
    <t>Apr 2021 - Mar 2022</t>
  </si>
  <si>
    <t>Apr 2022 - Mar 2023</t>
  </si>
  <si>
    <t>Remote: Pre Nov 2014 Legislation</t>
  </si>
  <si>
    <t>General Remote Data</t>
  </si>
  <si>
    <t>Betting Exchange</t>
  </si>
  <si>
    <t>Pool Betting</t>
  </si>
  <si>
    <t>Apr 2014 - Oct 2014</t>
  </si>
  <si>
    <t>Remote Betting</t>
  </si>
  <si>
    <t>Remote Casino</t>
  </si>
  <si>
    <t>Peer to Peer</t>
  </si>
  <si>
    <t>Industry Statistics February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</si>
</sst>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mmmm\ d\,\ yyyy"/>
    <numFmt numFmtId="165" formatCode="mmmm\ yyyy"/>
    <numFmt numFmtId="166" formatCode="_-* #,##0_-;\-* #,##0_-;_-* &quot;-&quot;??_-;_-@_-"/>
    <numFmt numFmtId="167" formatCode="[$-F800]dddd\,\ mmmm\ dd\,\ yyyy"/>
    <numFmt numFmtId="168" formatCode="0.0%"/>
    <numFmt numFmtId="169" formatCode="#,##0.0,_);\(#,##0.0,\);\-_)"/>
    <numFmt numFmtId="170" formatCode="#,##0_ ;\-#,##0\ "/>
    <numFmt numFmtId="171" formatCode="#,##0.0"/>
  </numFmts>
  <fonts count="47">
    <font>
      <sz val="11"/>
      <color theme="1"/>
      <name val="Calibri"/>
      <family val="2"/>
      <scheme val="minor"/>
    </font>
    <font>
      <sz val="10"/>
      <name val="Arial"/>
      <family val="2"/>
    </font>
    <font>
      <b/>
      <sz val="10"/>
      <name val="Arial"/>
      <family val="2"/>
    </font>
    <font>
      <sz val="9"/>
      <color theme="1"/>
      <name val="Arial"/>
      <family val="2"/>
    </font>
    <font>
      <sz val="11"/>
      <color theme="1"/>
      <name val="Calibri"/>
      <family val="2"/>
      <scheme val="minor"/>
    </font>
    <font>
      <b/>
      <sz val="10"/>
      <color theme="1"/>
      <name val="Arial"/>
      <family val="2"/>
    </font>
    <font>
      <sz val="9"/>
      <name val="Arial"/>
      <family val="2"/>
    </font>
    <font>
      <sz val="10"/>
      <color rgb="FFFF0000"/>
      <name val="Arial"/>
      <family val="2"/>
    </font>
    <font>
      <b/>
      <sz val="8"/>
      <name val="Arial"/>
      <family val="2"/>
    </font>
    <font>
      <b/>
      <sz val="12"/>
      <name val="Arial"/>
      <family val="2"/>
    </font>
    <font>
      <b/>
      <sz val="36"/>
      <name val="Arial"/>
      <family val="2"/>
    </font>
    <font>
      <b/>
      <sz val="14"/>
      <name val="Arial"/>
      <family val="2"/>
    </font>
    <font>
      <b/>
      <sz val="16"/>
      <name val="Arial"/>
      <family val="2"/>
    </font>
    <font>
      <sz val="11"/>
      <color rgb="FF000000"/>
      <name val="Calibri"/>
      <family val="2"/>
      <scheme val="minor"/>
    </font>
    <font>
      <sz val="14"/>
      <name val="Arial MT"/>
    </font>
    <font>
      <sz val="10"/>
      <color theme="1"/>
      <name val="Arial"/>
      <family val="2"/>
    </font>
    <font>
      <u/>
      <sz val="10"/>
      <color indexed="12"/>
      <name val="Arial"/>
      <family val="2"/>
    </font>
    <font>
      <sz val="12"/>
      <name val="Arial"/>
      <family val="2"/>
    </font>
    <font>
      <b/>
      <sz val="24"/>
      <name val="Arial"/>
      <family val="2"/>
    </font>
    <font>
      <u/>
      <sz val="12"/>
      <color indexed="12"/>
      <name val="Arial"/>
      <family val="2"/>
    </font>
    <font>
      <sz val="10"/>
      <color rgb="FF000000"/>
      <name val="Arial"/>
      <family val="2"/>
    </font>
    <font>
      <sz val="16"/>
      <name val="Arial"/>
      <family val="2"/>
    </font>
    <font>
      <u/>
      <sz val="11"/>
      <color theme="10"/>
      <name val="Calibri"/>
      <family val="2"/>
    </font>
    <font>
      <sz val="11"/>
      <color theme="1"/>
      <name val="Arial"/>
      <family val="2"/>
    </font>
    <font>
      <b/>
      <sz val="11"/>
      <color theme="1"/>
      <name val="Arial"/>
      <family val="2"/>
    </font>
    <font>
      <sz val="11"/>
      <color rgb="FF000000"/>
      <name val="Arial"/>
      <family val="2"/>
    </font>
    <font>
      <u/>
      <sz val="11"/>
      <color indexed="12"/>
      <name val="Arial"/>
      <family val="2"/>
    </font>
    <font>
      <sz val="24"/>
      <name val="Arial"/>
      <family val="2"/>
    </font>
    <font>
      <sz val="11"/>
      <name val="Arial"/>
      <family val="2"/>
    </font>
    <font>
      <u/>
      <sz val="11"/>
      <color theme="1"/>
      <name val="Arial"/>
      <family val="2"/>
    </font>
    <font>
      <b/>
      <sz val="22"/>
      <name val="Arial"/>
      <family val="2"/>
    </font>
    <font>
      <sz val="14"/>
      <name val="Arial"/>
      <family val="2"/>
    </font>
    <font>
      <b/>
      <sz val="10"/>
      <color rgb="FF000000"/>
      <name val="Arial"/>
      <family val="2"/>
    </font>
    <font>
      <sz val="11"/>
      <name val="Calibri"/>
      <family val="2"/>
    </font>
    <font>
      <sz val="10"/>
      <color theme="1"/>
      <name val="Calibri"/>
      <family val="2"/>
      <scheme val="minor"/>
    </font>
    <font>
      <sz val="8"/>
      <name val="Arial"/>
      <family val="2"/>
    </font>
    <font>
      <vertAlign val="superscript"/>
      <sz val="10"/>
      <name val="Arial"/>
      <family val="2"/>
    </font>
    <font>
      <sz val="11"/>
      <color rgb="FFFF0000"/>
      <name val="Arial"/>
      <family val="2"/>
    </font>
    <font>
      <sz val="12"/>
      <color rgb="FFFF0000"/>
      <name val="Arial"/>
      <family val="2"/>
    </font>
    <font>
      <sz val="12"/>
      <color theme="1"/>
      <name val="Arial"/>
      <family val="2"/>
    </font>
    <font>
      <sz val="12"/>
      <color rgb="FF0B0C0C"/>
      <name val="Arial"/>
      <family val="2"/>
    </font>
    <font>
      <b/>
      <sz val="10"/>
      <color rgb="FF363435"/>
      <name val="Arial"/>
      <family val="2"/>
    </font>
    <font>
      <sz val="12"/>
      <color theme="1"/>
      <name val="Calibri"/>
      <family val="2"/>
      <scheme val="minor"/>
    </font>
    <font>
      <strike/>
      <sz val="12"/>
      <name val="Arial"/>
      <family val="2"/>
    </font>
    <font>
      <b/>
      <strike/>
      <sz val="12"/>
      <name val="Arial"/>
      <family val="2"/>
    </font>
    <font>
      <sz val="12"/>
      <color rgb="FF000000"/>
      <name val="Arial"/>
      <family val="2"/>
    </font>
    <font>
      <sz val="8"/>
      <name val="Calibri"/>
      <family val="2"/>
      <scheme val="minor"/>
    </font>
  </fonts>
  <fills count="6">
    <fill>
      <patternFill patternType="none"/>
    </fill>
    <fill>
      <patternFill patternType="gray125"/>
    </fill>
    <fill>
      <patternFill patternType="gray125">
        <fgColor indexed="8"/>
      </patternFill>
    </fill>
    <fill>
      <patternFill patternType="solid">
        <fgColor indexed="9"/>
        <bgColor indexed="64"/>
      </patternFill>
    </fill>
    <fill>
      <patternFill patternType="solid">
        <fgColor theme="0"/>
        <bgColor indexed="64"/>
      </patternFill>
    </fill>
    <fill>
      <patternFill patternType="solid">
        <fgColor indexed="65"/>
        <bgColor indexed="64"/>
      </patternFill>
    </fill>
  </fills>
  <borders count="18">
    <border>
      <left/>
      <right/>
      <top/>
      <bottom/>
      <diagonal/>
    </border>
    <border>
      <left style="double">
        <color indexed="8"/>
      </left>
      <right style="thin">
        <color indexed="8"/>
      </right>
      <top/>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60">
    <xf numFmtId="0" fontId="0" fillId="0" borderId="0"/>
    <xf numFmtId="43" fontId="4" fillId="0" borderId="0" applyFont="0" applyBorder="0" applyAlignment="0" applyProtection="0"/>
    <xf numFmtId="9" fontId="4" fillId="0" borderId="0" applyFont="0" applyBorder="0" applyAlignment="0" applyProtection="0"/>
    <xf numFmtId="0" fontId="1" fillId="0" borderId="0"/>
    <xf numFmtId="0" fontId="1" fillId="0" borderId="0"/>
    <xf numFmtId="0" fontId="6" fillId="0" borderId="0"/>
    <xf numFmtId="0" fontId="1" fillId="0" borderId="0"/>
    <xf numFmtId="0" fontId="6" fillId="0" borderId="0"/>
    <xf numFmtId="0" fontId="1" fillId="0" borderId="0"/>
    <xf numFmtId="0" fontId="4" fillId="0" borderId="0"/>
    <xf numFmtId="0" fontId="1" fillId="0" borderId="0"/>
    <xf numFmtId="0" fontId="13" fillId="0" borderId="0"/>
    <xf numFmtId="0" fontId="1" fillId="0" borderId="0"/>
    <xf numFmtId="0" fontId="13" fillId="0" borderId="0"/>
    <xf numFmtId="0" fontId="4" fillId="0" borderId="0"/>
    <xf numFmtId="0" fontId="4" fillId="0" borderId="0"/>
    <xf numFmtId="0" fontId="4" fillId="0" borderId="0"/>
    <xf numFmtId="0" fontId="13" fillId="0" borderId="0"/>
    <xf numFmtId="0" fontId="4" fillId="0" borderId="0"/>
    <xf numFmtId="0" fontId="4" fillId="0" borderId="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0" fontId="14" fillId="2" borderId="1"/>
    <xf numFmtId="0" fontId="16" fillId="0" borderId="0" applyNumberFormat="0" applyBorder="0" applyProtection="0">
      <alignment vertical="top"/>
      <protection locked="0"/>
    </xf>
    <xf numFmtId="0" fontId="1" fillId="0" borderId="0"/>
    <xf numFmtId="0" fontId="4" fillId="0" borderId="0"/>
    <xf numFmtId="9" fontId="1" fillId="0" borderId="0" applyFont="0" applyBorder="0" applyAlignment="0" applyProtection="0"/>
    <xf numFmtId="9" fontId="1" fillId="0" borderId="0" applyFont="0" applyBorder="0" applyAlignment="0" applyProtection="0"/>
    <xf numFmtId="0" fontId="13" fillId="0" borderId="0"/>
    <xf numFmtId="0" fontId="4" fillId="0" borderId="0"/>
    <xf numFmtId="9" fontId="4" fillId="0" borderId="0" applyFont="0" applyBorder="0" applyAlignment="0" applyProtection="0"/>
    <xf numFmtId="9" fontId="4" fillId="0" borderId="0" applyFont="0" applyBorder="0" applyAlignment="0" applyProtection="0"/>
    <xf numFmtId="43" fontId="13" fillId="0" borderId="0" applyFont="0" applyBorder="0" applyAlignment="0" applyProtection="0"/>
    <xf numFmtId="0" fontId="6" fillId="0" borderId="0"/>
    <xf numFmtId="0" fontId="1" fillId="0" borderId="0"/>
    <xf numFmtId="0" fontId="1" fillId="0" borderId="0"/>
    <xf numFmtId="0" fontId="1" fillId="0" borderId="0"/>
    <xf numFmtId="0" fontId="4" fillId="0" borderId="0"/>
    <xf numFmtId="9" fontId="4" fillId="0" borderId="0" applyFont="0" applyBorder="0" applyAlignment="0" applyProtection="0"/>
    <xf numFmtId="43" fontId="4" fillId="0" borderId="0" applyFont="0" applyBorder="0" applyAlignment="0" applyProtection="0"/>
    <xf numFmtId="0" fontId="1" fillId="0" borderId="0"/>
    <xf numFmtId="43" fontId="13" fillId="0" borderId="0" applyFont="0" applyBorder="0" applyAlignment="0" applyProtection="0"/>
    <xf numFmtId="0" fontId="4" fillId="0" borderId="0"/>
    <xf numFmtId="9" fontId="4" fillId="0" borderId="0" applyFont="0" applyBorder="0" applyAlignment="0" applyProtection="0"/>
    <xf numFmtId="0" fontId="13" fillId="0" borderId="0"/>
    <xf numFmtId="9" fontId="13" fillId="0" borderId="0" applyFont="0" applyBorder="0" applyAlignment="0" applyProtection="0"/>
    <xf numFmtId="43" fontId="4" fillId="0" borderId="0" applyFont="0" applyBorder="0" applyAlignment="0" applyProtection="0"/>
    <xf numFmtId="0" fontId="4" fillId="0" borderId="0"/>
    <xf numFmtId="0" fontId="4" fillId="0" borderId="0"/>
    <xf numFmtId="0" fontId="4" fillId="0" borderId="0"/>
    <xf numFmtId="43" fontId="4" fillId="0" borderId="0" applyFont="0" applyBorder="0" applyAlignment="0" applyProtection="0"/>
    <xf numFmtId="43" fontId="13" fillId="0" borderId="0" applyFont="0" applyBorder="0" applyAlignment="0" applyProtection="0"/>
    <xf numFmtId="0" fontId="22" fillId="0" borderId="0" applyNumberFormat="0" applyBorder="0" applyProtection="0">
      <alignment vertical="top"/>
      <protection locked="0"/>
    </xf>
    <xf numFmtId="43" fontId="4" fillId="0" borderId="0" applyFont="0" applyBorder="0" applyAlignment="0" applyProtection="0"/>
    <xf numFmtId="9" fontId="4" fillId="0" borderId="0" applyFont="0" applyBorder="0" applyAlignment="0" applyProtection="0"/>
    <xf numFmtId="0" fontId="34" fillId="0" borderId="0"/>
    <xf numFmtId="169" fontId="35" fillId="0" borderId="0" applyFont="0" applyBorder="0" applyAlignment="0"/>
    <xf numFmtId="9" fontId="34" fillId="0" borderId="0" applyFont="0" applyBorder="0" applyAlignment="0" applyProtection="0"/>
  </cellStyleXfs>
  <cellXfs count="792">
    <xf numFmtId="0" fontId="0" fillId="0" borderId="0" xfId="0"/>
    <xf numFmtId="0" fontId="2" fillId="3" borderId="0" xfId="3" applyFont="1" applyFill="1"/>
    <xf numFmtId="0" fontId="10" fillId="3" borderId="2" xfId="3" applyFont="1" applyFill="1" applyBorder="1" applyAlignment="1">
      <alignment horizontal="center" vertical="center" wrapText="1"/>
    </xf>
    <xf numFmtId="0" fontId="2" fillId="3" borderId="0" xfId="4" applyFont="1" applyFill="1"/>
    <xf numFmtId="0" fontId="12" fillId="3" borderId="0" xfId="4" applyFont="1" applyFill="1"/>
    <xf numFmtId="0" fontId="1" fillId="3" borderId="0" xfId="4" applyFill="1" applyAlignment="1">
      <alignment vertical="center"/>
    </xf>
    <xf numFmtId="0" fontId="17" fillId="3" borderId="3" xfId="4" applyFont="1" applyFill="1" applyBorder="1" applyAlignment="1">
      <alignment vertical="center"/>
    </xf>
    <xf numFmtId="164" fontId="9" fillId="3" borderId="3" xfId="4" applyNumberFormat="1" applyFont="1" applyFill="1" applyBorder="1" applyAlignment="1">
      <alignment horizontal="center" vertical="center"/>
    </xf>
    <xf numFmtId="49" fontId="9" fillId="3" borderId="3" xfId="4" applyNumberFormat="1" applyFont="1" applyFill="1" applyBorder="1" applyAlignment="1">
      <alignment horizontal="center" vertical="center"/>
    </xf>
    <xf numFmtId="164" fontId="8" fillId="3" borderId="0" xfId="4" applyNumberFormat="1" applyFont="1" applyFill="1" applyAlignment="1">
      <alignment horizontal="center" vertical="center"/>
    </xf>
    <xf numFmtId="49" fontId="8" fillId="3" borderId="0" xfId="4" applyNumberFormat="1" applyFont="1" applyFill="1" applyAlignment="1">
      <alignment horizontal="center" vertical="center"/>
    </xf>
    <xf numFmtId="0" fontId="8" fillId="3" borderId="0" xfId="4" applyFont="1" applyFill="1" applyAlignment="1">
      <alignment horizontal="left" vertical="center"/>
    </xf>
    <xf numFmtId="0" fontId="9" fillId="3" borderId="0" xfId="4" applyFont="1" applyFill="1"/>
    <xf numFmtId="165" fontId="2" fillId="3" borderId="0" xfId="35" applyNumberFormat="1" applyFont="1" applyFill="1" applyAlignment="1">
      <alignment horizontal="left" vertical="center"/>
    </xf>
    <xf numFmtId="0" fontId="2" fillId="3" borderId="0" xfId="4" applyFont="1" applyFill="1" applyAlignment="1">
      <alignment vertical="center"/>
    </xf>
    <xf numFmtId="0" fontId="18" fillId="3" borderId="0" xfId="4" applyFont="1" applyFill="1" applyAlignment="1">
      <alignment vertical="center"/>
    </xf>
    <xf numFmtId="0" fontId="1" fillId="3" borderId="4" xfId="4" applyFill="1" applyBorder="1"/>
    <xf numFmtId="0" fontId="17" fillId="3" borderId="3" xfId="4" applyFont="1" applyFill="1" applyBorder="1"/>
    <xf numFmtId="0" fontId="17" fillId="3" borderId="0" xfId="4" applyFont="1" applyFill="1"/>
    <xf numFmtId="0" fontId="9" fillId="4" borderId="0" xfId="4" applyFont="1" applyFill="1"/>
    <xf numFmtId="0" fontId="17" fillId="0" borderId="3" xfId="4" applyFont="1" applyBorder="1"/>
    <xf numFmtId="0" fontId="19" fillId="0" borderId="3" xfId="25" applyFont="1" applyBorder="1" applyAlignment="1" applyProtection="1"/>
    <xf numFmtId="0" fontId="12" fillId="3" borderId="0" xfId="3" applyFont="1" applyFill="1" applyAlignment="1">
      <alignment horizontal="right" vertical="center"/>
    </xf>
    <xf numFmtId="0" fontId="1" fillId="3" borderId="0" xfId="3" applyFill="1" applyAlignment="1">
      <alignment horizontal="right" vertical="center"/>
    </xf>
    <xf numFmtId="165" fontId="2" fillId="3" borderId="0" xfId="5" applyNumberFormat="1" applyFont="1" applyFill="1" applyAlignment="1">
      <alignment horizontal="right" vertical="center"/>
    </xf>
    <xf numFmtId="0" fontId="1" fillId="3" borderId="3" xfId="3" applyFill="1" applyBorder="1" applyAlignment="1">
      <alignment horizontal="right" vertical="center"/>
    </xf>
    <xf numFmtId="0" fontId="1" fillId="3" borderId="0" xfId="3" applyFill="1"/>
    <xf numFmtId="0" fontId="1" fillId="3" borderId="0" xfId="3" applyFill="1" applyAlignment="1">
      <alignment vertical="center"/>
    </xf>
    <xf numFmtId="0" fontId="17" fillId="0" borderId="0" xfId="4" applyFont="1"/>
    <xf numFmtId="0" fontId="17" fillId="4" borderId="0" xfId="4" applyFont="1" applyFill="1"/>
    <xf numFmtId="0" fontId="2" fillId="3" borderId="0" xfId="3" applyFont="1" applyFill="1" applyAlignment="1">
      <alignment horizontal="left" vertical="center"/>
    </xf>
    <xf numFmtId="49" fontId="2" fillId="3" borderId="3" xfId="3" applyNumberFormat="1" applyFont="1" applyFill="1" applyBorder="1" applyAlignment="1">
      <alignment horizontal="center" vertical="center"/>
    </xf>
    <xf numFmtId="164" fontId="2" fillId="3" borderId="3" xfId="3" applyNumberFormat="1" applyFont="1" applyFill="1" applyBorder="1" applyAlignment="1">
      <alignment horizontal="center" vertical="center"/>
    </xf>
    <xf numFmtId="0" fontId="2" fillId="3" borderId="0" xfId="3" applyFont="1" applyFill="1" applyAlignment="1">
      <alignment horizontal="right" vertical="center"/>
    </xf>
    <xf numFmtId="164" fontId="2" fillId="3" borderId="0" xfId="3" applyNumberFormat="1" applyFont="1" applyFill="1" applyAlignment="1">
      <alignment horizontal="right" vertical="center"/>
    </xf>
    <xf numFmtId="164" fontId="2" fillId="3" borderId="3" xfId="3" applyNumberFormat="1" applyFont="1" applyFill="1" applyBorder="1" applyAlignment="1">
      <alignment horizontal="right" vertical="center"/>
    </xf>
    <xf numFmtId="0" fontId="2" fillId="3" borderId="0" xfId="4" applyFont="1" applyFill="1" applyAlignment="1">
      <alignment horizontal="center" vertical="center"/>
    </xf>
    <xf numFmtId="0" fontId="2" fillId="3" borderId="0" xfId="3" applyFont="1" applyFill="1" applyAlignment="1">
      <alignment horizontal="center" vertical="center"/>
    </xf>
    <xf numFmtId="0" fontId="21" fillId="3" borderId="0" xfId="3" applyFont="1" applyFill="1" applyAlignment="1">
      <alignment vertical="center"/>
    </xf>
    <xf numFmtId="0" fontId="21" fillId="3" borderId="0" xfId="3" applyFont="1" applyFill="1" applyAlignment="1">
      <alignment horizontal="right" vertical="center"/>
    </xf>
    <xf numFmtId="0" fontId="12" fillId="3" borderId="0" xfId="4" applyFont="1" applyFill="1" applyAlignment="1">
      <alignment vertical="center"/>
    </xf>
    <xf numFmtId="0" fontId="18" fillId="3" borderId="3" xfId="4" applyFont="1" applyFill="1" applyBorder="1" applyAlignment="1">
      <alignment horizontal="center" vertical="center"/>
    </xf>
    <xf numFmtId="164" fontId="2" fillId="3" borderId="0" xfId="3" applyNumberFormat="1" applyFont="1" applyFill="1" applyAlignment="1">
      <alignment horizontal="center" vertical="center"/>
    </xf>
    <xf numFmtId="49" fontId="2" fillId="3" borderId="0" xfId="3" applyNumberFormat="1" applyFont="1" applyFill="1" applyAlignment="1">
      <alignment horizontal="center" vertical="center"/>
    </xf>
    <xf numFmtId="0" fontId="15" fillId="0" borderId="0" xfId="0" applyFont="1"/>
    <xf numFmtId="164" fontId="1" fillId="3" borderId="0" xfId="3" applyNumberFormat="1" applyFill="1" applyAlignment="1">
      <alignment horizontal="center" vertical="center"/>
    </xf>
    <xf numFmtId="0" fontId="1" fillId="3" borderId="0" xfId="4" applyFill="1" applyAlignment="1">
      <alignment horizontal="center" vertical="center"/>
    </xf>
    <xf numFmtId="49" fontId="1" fillId="3" borderId="0" xfId="3" applyNumberFormat="1" applyFill="1" applyAlignment="1">
      <alignment horizontal="center" vertical="center"/>
    </xf>
    <xf numFmtId="0" fontId="15" fillId="0" borderId="3" xfId="0" applyFont="1" applyBorder="1"/>
    <xf numFmtId="0" fontId="1" fillId="3" borderId="0" xfId="3" applyFill="1" applyAlignment="1">
      <alignment vertical="center" wrapText="1"/>
    </xf>
    <xf numFmtId="0" fontId="23" fillId="0" borderId="0" xfId="0" applyFont="1"/>
    <xf numFmtId="0" fontId="11" fillId="3" borderId="0" xfId="4" applyFont="1" applyFill="1"/>
    <xf numFmtId="164" fontId="8" fillId="3" borderId="0" xfId="3" applyNumberFormat="1" applyFont="1" applyFill="1" applyAlignment="1">
      <alignment horizontal="center" vertical="center"/>
    </xf>
    <xf numFmtId="0" fontId="1" fillId="3" borderId="3" xfId="3" applyFill="1" applyBorder="1" applyAlignment="1">
      <alignment vertical="center"/>
    </xf>
    <xf numFmtId="0" fontId="0" fillId="0" borderId="3" xfId="0" applyBorder="1"/>
    <xf numFmtId="0" fontId="12" fillId="3" borderId="0" xfId="3" applyFont="1" applyFill="1" applyAlignment="1">
      <alignment vertical="center"/>
    </xf>
    <xf numFmtId="0" fontId="12" fillId="3" borderId="0" xfId="3" applyFont="1" applyFill="1" applyAlignment="1">
      <alignment horizontal="left" vertical="center"/>
    </xf>
    <xf numFmtId="165" fontId="2" fillId="3" borderId="0" xfId="5" applyNumberFormat="1" applyFont="1" applyFill="1" applyAlignment="1">
      <alignment horizontal="left" vertical="center"/>
    </xf>
    <xf numFmtId="49" fontId="8" fillId="3" borderId="0" xfId="3" applyNumberFormat="1" applyFont="1" applyFill="1" applyAlignment="1">
      <alignment horizontal="center" vertical="center"/>
    </xf>
    <xf numFmtId="0" fontId="11" fillId="3" borderId="3" xfId="3" applyFont="1" applyFill="1" applyBorder="1" applyAlignment="1">
      <alignment vertical="center"/>
    </xf>
    <xf numFmtId="0" fontId="1" fillId="3" borderId="0" xfId="4" applyFill="1"/>
    <xf numFmtId="0" fontId="25" fillId="0" borderId="0" xfId="0" applyFont="1" applyAlignment="1">
      <alignment wrapText="1"/>
    </xf>
    <xf numFmtId="0" fontId="10" fillId="3" borderId="0" xfId="4" applyFont="1" applyFill="1" applyAlignment="1">
      <alignment vertical="center"/>
    </xf>
    <xf numFmtId="43" fontId="3" fillId="5" borderId="3" xfId="1" applyFont="1" applyFill="1" applyBorder="1"/>
    <xf numFmtId="0" fontId="18" fillId="3" borderId="3" xfId="4" applyFont="1" applyFill="1" applyBorder="1" applyAlignment="1">
      <alignment vertical="center"/>
    </xf>
    <xf numFmtId="0" fontId="27" fillId="3" borderId="0" xfId="3" applyFont="1" applyFill="1"/>
    <xf numFmtId="0" fontId="18" fillId="3" borderId="3" xfId="3" applyFont="1" applyFill="1" applyBorder="1" applyAlignment="1">
      <alignment horizontal="center"/>
    </xf>
    <xf numFmtId="0" fontId="27" fillId="3" borderId="0" xfId="3" applyFont="1" applyFill="1" applyAlignment="1">
      <alignment vertical="center"/>
    </xf>
    <xf numFmtId="165" fontId="18" fillId="3" borderId="0" xfId="5" applyNumberFormat="1" applyFont="1" applyFill="1" applyAlignment="1">
      <alignment horizontal="right" vertical="center"/>
    </xf>
    <xf numFmtId="0" fontId="27" fillId="3" borderId="0" xfId="3" applyFont="1" applyFill="1" applyAlignment="1">
      <alignment horizontal="right" vertical="center"/>
    </xf>
    <xf numFmtId="0" fontId="27" fillId="3" borderId="3" xfId="3" applyFont="1" applyFill="1" applyBorder="1" applyAlignment="1">
      <alignment horizontal="right" vertical="center"/>
    </xf>
    <xf numFmtId="0" fontId="27" fillId="3" borderId="3" xfId="3" applyFont="1" applyFill="1" applyBorder="1" applyAlignment="1">
      <alignment vertical="center"/>
    </xf>
    <xf numFmtId="0" fontId="27" fillId="3" borderId="3" xfId="3" applyFont="1" applyFill="1" applyBorder="1"/>
    <xf numFmtId="0" fontId="18" fillId="3" borderId="3" xfId="3" applyFont="1" applyFill="1" applyBorder="1" applyAlignment="1">
      <alignment horizontal="center" vertical="center"/>
    </xf>
    <xf numFmtId="0" fontId="7" fillId="3" borderId="0" xfId="4" applyFont="1" applyFill="1"/>
    <xf numFmtId="0" fontId="1" fillId="3" borderId="0" xfId="3" applyFill="1" applyAlignment="1">
      <alignment horizontal="center" vertical="center"/>
    </xf>
    <xf numFmtId="0" fontId="12" fillId="3" borderId="0" xfId="3" applyFont="1" applyFill="1" applyAlignment="1">
      <alignment horizontal="center" vertical="center"/>
    </xf>
    <xf numFmtId="0" fontId="21" fillId="3" borderId="0" xfId="3" applyFont="1" applyFill="1" applyAlignment="1">
      <alignment horizontal="center" vertical="center"/>
    </xf>
    <xf numFmtId="165" fontId="2" fillId="3" borderId="0" xfId="5" applyNumberFormat="1" applyFont="1" applyFill="1" applyAlignment="1">
      <alignment horizontal="center" vertical="center"/>
    </xf>
    <xf numFmtId="0" fontId="1" fillId="3" borderId="3" xfId="3" applyFill="1" applyBorder="1" applyAlignment="1">
      <alignment horizontal="center" vertical="center"/>
    </xf>
    <xf numFmtId="3" fontId="1" fillId="0" borderId="0" xfId="11" applyNumberFormat="1" applyFont="1" applyAlignment="1">
      <alignment horizontal="center" vertical="top" wrapText="1" readingOrder="1"/>
    </xf>
    <xf numFmtId="3" fontId="2" fillId="0" borderId="0" xfId="3" applyNumberFormat="1" applyFont="1" applyAlignment="1">
      <alignment horizontal="center" vertical="center"/>
    </xf>
    <xf numFmtId="9" fontId="1" fillId="3" borderId="0" xfId="2" applyFont="1" applyFill="1" applyBorder="1" applyAlignment="1">
      <alignment horizontal="center" vertical="center"/>
    </xf>
    <xf numFmtId="0" fontId="15" fillId="0" borderId="0" xfId="0" applyFont="1" applyAlignment="1">
      <alignment horizontal="center"/>
    </xf>
    <xf numFmtId="4" fontId="1" fillId="3" borderId="0" xfId="3" applyNumberFormat="1" applyFill="1" applyAlignment="1">
      <alignment horizontal="center" vertical="center"/>
    </xf>
    <xf numFmtId="0" fontId="1" fillId="3" borderId="0" xfId="3" applyFill="1" applyAlignment="1">
      <alignment horizontal="center"/>
    </xf>
    <xf numFmtId="3" fontId="15" fillId="5" borderId="0" xfId="0" applyNumberFormat="1" applyFont="1" applyFill="1" applyAlignment="1">
      <alignment horizontal="center" vertical="center"/>
    </xf>
    <xf numFmtId="4" fontId="15" fillId="5" borderId="0" xfId="0" applyNumberFormat="1" applyFont="1" applyFill="1" applyAlignment="1">
      <alignment horizontal="center" vertical="center"/>
    </xf>
    <xf numFmtId="3" fontId="1" fillId="3" borderId="0" xfId="3" applyNumberFormat="1" applyFill="1" applyAlignment="1">
      <alignment horizontal="center" vertical="center"/>
    </xf>
    <xf numFmtId="0" fontId="1" fillId="4" borderId="0" xfId="0" applyFont="1" applyFill="1" applyAlignment="1">
      <alignment horizontal="center" vertical="center" wrapText="1"/>
    </xf>
    <xf numFmtId="0" fontId="19" fillId="0" borderId="0" xfId="25" applyFont="1" applyBorder="1" applyAlignment="1" applyProtection="1"/>
    <xf numFmtId="4" fontId="12" fillId="3" borderId="0" xfId="1" applyNumberFormat="1" applyFont="1" applyFill="1" applyAlignment="1">
      <alignment horizontal="center" vertical="center"/>
    </xf>
    <xf numFmtId="4" fontId="1" fillId="3" borderId="0" xfId="1" applyNumberFormat="1" applyFont="1" applyFill="1" applyBorder="1" applyAlignment="1">
      <alignment horizontal="center" vertical="center"/>
    </xf>
    <xf numFmtId="4" fontId="8" fillId="3" borderId="0" xfId="1" applyNumberFormat="1" applyFont="1" applyFill="1" applyBorder="1" applyAlignment="1">
      <alignment horizontal="center" vertical="center"/>
    </xf>
    <xf numFmtId="4" fontId="23" fillId="0" borderId="0" xfId="1" applyNumberFormat="1" applyFont="1" applyAlignment="1">
      <alignment horizontal="center" vertical="center"/>
    </xf>
    <xf numFmtId="4" fontId="11" fillId="3" borderId="3" xfId="1" applyNumberFormat="1" applyFont="1" applyFill="1" applyBorder="1" applyAlignment="1">
      <alignment horizontal="left" vertical="center"/>
    </xf>
    <xf numFmtId="0" fontId="8" fillId="3" borderId="0" xfId="3" applyFont="1" applyFill="1" applyAlignment="1">
      <alignment horizontal="center" vertical="center"/>
    </xf>
    <xf numFmtId="0" fontId="9" fillId="3" borderId="0" xfId="3" applyFont="1" applyFill="1" applyAlignment="1">
      <alignment horizontal="center" vertical="center"/>
    </xf>
    <xf numFmtId="0" fontId="1" fillId="3" borderId="0" xfId="3" applyFill="1" applyAlignment="1">
      <alignment horizontal="center" vertical="center" wrapText="1"/>
    </xf>
    <xf numFmtId="0" fontId="23" fillId="0" borderId="0" xfId="0" applyFont="1" applyAlignment="1">
      <alignment horizontal="center" vertical="center"/>
    </xf>
    <xf numFmtId="4" fontId="23" fillId="0" borderId="0" xfId="0" applyNumberFormat="1" applyFont="1" applyAlignment="1">
      <alignment horizontal="center" vertical="center"/>
    </xf>
    <xf numFmtId="0" fontId="23" fillId="0" borderId="0" xfId="0" applyFont="1" applyAlignment="1">
      <alignment horizontal="left"/>
    </xf>
    <xf numFmtId="0" fontId="15" fillId="3" borderId="0" xfId="4" applyFont="1" applyFill="1"/>
    <xf numFmtId="0" fontId="23" fillId="0" borderId="0" xfId="0" applyFont="1" applyAlignment="1">
      <alignment wrapText="1"/>
    </xf>
    <xf numFmtId="0" fontId="29" fillId="0" borderId="0" xfId="25" applyFont="1" applyBorder="1" applyAlignment="1" applyProtection="1"/>
    <xf numFmtId="0" fontId="24" fillId="0" borderId="0" xfId="0" applyFont="1"/>
    <xf numFmtId="0" fontId="28" fillId="3" borderId="0" xfId="4" applyFont="1" applyFill="1"/>
    <xf numFmtId="0" fontId="26" fillId="3" borderId="0" xfId="25" applyFont="1" applyFill="1" applyAlignment="1" applyProtection="1"/>
    <xf numFmtId="0" fontId="17" fillId="0" borderId="0" xfId="4" applyFont="1" applyAlignment="1">
      <alignment horizontal="right"/>
    </xf>
    <xf numFmtId="9" fontId="23" fillId="0" borderId="0" xfId="2" applyFont="1" applyAlignment="1">
      <alignment horizontal="center" vertical="center"/>
    </xf>
    <xf numFmtId="0" fontId="11" fillId="3" borderId="3" xfId="3" applyFont="1" applyFill="1" applyBorder="1" applyAlignment="1">
      <alignment horizontal="left" vertical="center"/>
    </xf>
    <xf numFmtId="0" fontId="31" fillId="3" borderId="3" xfId="3" applyFont="1" applyFill="1" applyBorder="1" applyAlignment="1">
      <alignment horizontal="right" vertical="center"/>
    </xf>
    <xf numFmtId="164" fontId="11" fillId="3" borderId="3" xfId="3" applyNumberFormat="1" applyFont="1" applyFill="1" applyBorder="1" applyAlignment="1">
      <alignment horizontal="left" vertical="center"/>
    </xf>
    <xf numFmtId="164" fontId="11" fillId="3" borderId="3" xfId="3" applyNumberFormat="1" applyFont="1" applyFill="1" applyBorder="1" applyAlignment="1">
      <alignment horizontal="right" vertical="center"/>
    </xf>
    <xf numFmtId="0" fontId="31" fillId="3" borderId="3" xfId="3" applyFont="1" applyFill="1" applyBorder="1" applyAlignment="1">
      <alignment horizontal="center" vertical="center"/>
    </xf>
    <xf numFmtId="49" fontId="11" fillId="3" borderId="3" xfId="3" applyNumberFormat="1" applyFont="1" applyFill="1" applyBorder="1" applyAlignment="1">
      <alignment horizontal="center" vertical="center"/>
    </xf>
    <xf numFmtId="49" fontId="11" fillId="3" borderId="3" xfId="3" applyNumberFormat="1" applyFont="1" applyFill="1" applyBorder="1" applyAlignment="1">
      <alignment horizontal="right" vertical="center"/>
    </xf>
    <xf numFmtId="0" fontId="15" fillId="0" borderId="0" xfId="0" applyFont="1" applyAlignment="1">
      <alignment horizontal="center" vertical="center"/>
    </xf>
    <xf numFmtId="9" fontId="1" fillId="5" borderId="0" xfId="2" applyFont="1" applyFill="1" applyBorder="1" applyAlignment="1">
      <alignment horizontal="right"/>
    </xf>
    <xf numFmtId="3" fontId="1" fillId="5" borderId="0" xfId="0" applyNumberFormat="1" applyFont="1" applyFill="1" applyAlignment="1">
      <alignment horizontal="center" vertical="center"/>
    </xf>
    <xf numFmtId="4" fontId="1" fillId="5" borderId="0" xfId="0" applyNumberFormat="1" applyFont="1" applyFill="1" applyAlignment="1">
      <alignment horizontal="center" vertical="center"/>
    </xf>
    <xf numFmtId="0" fontId="1" fillId="5" borderId="0" xfId="0" applyFont="1" applyFill="1" applyAlignment="1">
      <alignment horizontal="center" vertical="center"/>
    </xf>
    <xf numFmtId="3" fontId="1" fillId="4" borderId="0" xfId="0" applyNumberFormat="1" applyFont="1" applyFill="1" applyAlignment="1">
      <alignment wrapText="1"/>
    </xf>
    <xf numFmtId="43" fontId="20" fillId="0" borderId="0" xfId="1" applyFont="1" applyBorder="1" applyAlignment="1">
      <alignment horizontal="center" vertical="center"/>
    </xf>
    <xf numFmtId="0" fontId="20" fillId="0" borderId="0" xfId="0" applyFont="1" applyAlignment="1">
      <alignment horizontal="left" vertical="center"/>
    </xf>
    <xf numFmtId="0" fontId="33" fillId="0" borderId="0" xfId="0" applyFont="1" applyAlignment="1">
      <alignment horizontal="center" vertical="center" wrapText="1"/>
    </xf>
    <xf numFmtId="0" fontId="20" fillId="0" borderId="0" xfId="0" applyFont="1" applyAlignment="1">
      <alignment horizontal="center" vertical="center"/>
    </xf>
    <xf numFmtId="0" fontId="18" fillId="3" borderId="3" xfId="4" applyFont="1" applyFill="1" applyBorder="1" applyAlignment="1">
      <alignment horizontal="right" vertical="center"/>
    </xf>
    <xf numFmtId="0" fontId="20" fillId="0" borderId="0" xfId="0" applyFont="1" applyAlignment="1">
      <alignment wrapText="1"/>
    </xf>
    <xf numFmtId="0" fontId="0" fillId="0" borderId="0" xfId="0"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9" fontId="1" fillId="0" borderId="0" xfId="2" applyFont="1" applyBorder="1" applyAlignment="1">
      <alignment horizontal="center" vertical="center"/>
    </xf>
    <xf numFmtId="0" fontId="1" fillId="3" borderId="8" xfId="3" applyFill="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1" fillId="3" borderId="9" xfId="3" applyFill="1" applyBorder="1" applyAlignment="1">
      <alignment horizontal="center" vertical="center" wrapText="1"/>
    </xf>
    <xf numFmtId="0" fontId="15" fillId="0" borderId="2" xfId="0" applyFont="1" applyBorder="1" applyAlignment="1">
      <alignment horizontal="center" vertical="center"/>
    </xf>
    <xf numFmtId="0" fontId="15" fillId="0" borderId="0" xfId="0" applyFont="1" applyAlignment="1">
      <alignment horizontal="center" vertical="center" wrapText="1"/>
    </xf>
    <xf numFmtId="0" fontId="15" fillId="0" borderId="10" xfId="0" applyFont="1" applyBorder="1" applyAlignment="1">
      <alignment horizontal="center" vertical="center" wrapText="1"/>
    </xf>
    <xf numFmtId="0" fontId="2" fillId="0" borderId="11" xfId="11" applyFont="1" applyBorder="1" applyAlignment="1">
      <alignment horizontal="center" vertical="center" wrapText="1"/>
    </xf>
    <xf numFmtId="0" fontId="1" fillId="0" borderId="8" xfId="11" applyFont="1" applyBorder="1" applyAlignment="1">
      <alignment horizontal="center" vertical="center" wrapText="1"/>
    </xf>
    <xf numFmtId="0" fontId="1" fillId="0" borderId="9" xfId="11" applyFont="1" applyBorder="1" applyAlignment="1">
      <alignment horizontal="center" vertical="center" wrapText="1"/>
    </xf>
    <xf numFmtId="4" fontId="15" fillId="0" borderId="0" xfId="0" applyNumberFormat="1" applyFont="1" applyAlignment="1">
      <alignment horizontal="center"/>
    </xf>
    <xf numFmtId="0" fontId="1" fillId="0" borderId="9" xfId="0" applyFont="1" applyBorder="1" applyAlignment="1">
      <alignment horizontal="center" vertical="center" wrapText="1"/>
    </xf>
    <xf numFmtId="0" fontId="1" fillId="3" borderId="11" xfId="3" applyFill="1" applyBorder="1" applyAlignment="1">
      <alignment horizontal="center" vertical="center"/>
    </xf>
    <xf numFmtId="0" fontId="1" fillId="0" borderId="7" xfId="0" applyFont="1" applyBorder="1" applyAlignment="1">
      <alignment horizontal="center" vertical="center" wrapText="1"/>
    </xf>
    <xf numFmtId="0" fontId="16" fillId="0" borderId="0" xfId="25" applyProtection="1">
      <alignment vertical="top"/>
    </xf>
    <xf numFmtId="0" fontId="20"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5" fillId="0" borderId="6" xfId="0" applyFont="1" applyBorder="1" applyAlignment="1">
      <alignment horizontal="center" vertical="center"/>
    </xf>
    <xf numFmtId="0" fontId="1" fillId="3" borderId="2" xfId="3" applyFill="1" applyBorder="1" applyAlignment="1">
      <alignment horizontal="center" vertical="center"/>
    </xf>
    <xf numFmtId="0" fontId="20" fillId="0" borderId="0" xfId="0" applyFont="1" applyAlignment="1">
      <alignment vertical="center" wrapText="1"/>
    </xf>
    <xf numFmtId="0" fontId="20" fillId="0" borderId="11" xfId="0" applyFont="1" applyBorder="1" applyAlignment="1">
      <alignment horizontal="center" vertical="center" wrapText="1"/>
    </xf>
    <xf numFmtId="43" fontId="20" fillId="0" borderId="6" xfId="1" applyFont="1" applyBorder="1" applyAlignment="1">
      <alignment horizontal="right" vertical="center"/>
    </xf>
    <xf numFmtId="43" fontId="20" fillId="0" borderId="2" xfId="1" applyFont="1" applyBorder="1" applyAlignment="1">
      <alignment horizontal="right" vertical="center"/>
    </xf>
    <xf numFmtId="43" fontId="20" fillId="0" borderId="10" xfId="1" applyFont="1" applyBorder="1" applyAlignment="1">
      <alignment horizontal="right" vertical="center"/>
    </xf>
    <xf numFmtId="43" fontId="20" fillId="0" borderId="12" xfId="1" applyFont="1" applyBorder="1" applyAlignment="1">
      <alignment horizontal="right" vertical="center"/>
    </xf>
    <xf numFmtId="43" fontId="20" fillId="0" borderId="3" xfId="1" applyFont="1" applyBorder="1" applyAlignment="1">
      <alignment horizontal="right" vertical="center"/>
    </xf>
    <xf numFmtId="43" fontId="20" fillId="0" borderId="13" xfId="1" applyFont="1" applyBorder="1" applyAlignment="1">
      <alignment horizontal="right" vertical="center"/>
    </xf>
    <xf numFmtId="43" fontId="20" fillId="0" borderId="7" xfId="1" applyFont="1" applyBorder="1" applyAlignment="1">
      <alignment horizontal="right" vertical="center"/>
    </xf>
    <xf numFmtId="43" fontId="20" fillId="0" borderId="0" xfId="1" applyFont="1" applyBorder="1" applyAlignment="1">
      <alignment horizontal="right" vertical="center"/>
    </xf>
    <xf numFmtId="43" fontId="20" fillId="0" borderId="14" xfId="1" applyFont="1" applyBorder="1" applyAlignment="1">
      <alignment horizontal="right" vertical="center"/>
    </xf>
    <xf numFmtId="4" fontId="32" fillId="0" borderId="7" xfId="0" applyNumberFormat="1" applyFont="1" applyBorder="1" applyAlignment="1">
      <alignment horizontal="right" vertical="center"/>
    </xf>
    <xf numFmtId="4" fontId="20" fillId="0" borderId="0" xfId="0" applyNumberFormat="1" applyFont="1" applyAlignment="1">
      <alignment horizontal="right" vertical="center"/>
    </xf>
    <xf numFmtId="4" fontId="20" fillId="0" borderId="14" xfId="0" applyNumberFormat="1" applyFont="1" applyBorder="1" applyAlignment="1">
      <alignment horizontal="right" vertical="center"/>
    </xf>
    <xf numFmtId="4" fontId="32" fillId="0" borderId="12" xfId="0" applyNumberFormat="1" applyFont="1" applyBorder="1" applyAlignment="1">
      <alignment horizontal="right" vertical="center"/>
    </xf>
    <xf numFmtId="4" fontId="20" fillId="0" borderId="3" xfId="0" applyNumberFormat="1" applyFont="1" applyBorder="1" applyAlignment="1">
      <alignment horizontal="right" vertical="center"/>
    </xf>
    <xf numFmtId="4" fontId="20" fillId="0" borderId="13" xfId="0" applyNumberFormat="1" applyFont="1" applyBorder="1" applyAlignment="1">
      <alignment horizontal="right" vertical="center"/>
    </xf>
    <xf numFmtId="4" fontId="2" fillId="0" borderId="7" xfId="3" applyNumberFormat="1" applyFont="1" applyBorder="1" applyAlignment="1">
      <alignment horizontal="right" vertical="center"/>
    </xf>
    <xf numFmtId="4" fontId="15" fillId="0" borderId="0" xfId="0" applyNumberFormat="1" applyFont="1" applyAlignment="1">
      <alignment horizontal="right" vertical="center"/>
    </xf>
    <xf numFmtId="9" fontId="1" fillId="0" borderId="14" xfId="2" applyFont="1" applyBorder="1" applyAlignment="1">
      <alignment horizontal="right" vertical="center"/>
    </xf>
    <xf numFmtId="4" fontId="15" fillId="0" borderId="0" xfId="0" applyNumberFormat="1" applyFont="1" applyAlignment="1">
      <alignment horizontal="right" vertical="center" wrapText="1"/>
    </xf>
    <xf numFmtId="4" fontId="1" fillId="0" borderId="0" xfId="11" applyNumberFormat="1" applyFont="1" applyAlignment="1">
      <alignment horizontal="right" vertical="center" wrapText="1"/>
    </xf>
    <xf numFmtId="4" fontId="2" fillId="0" borderId="6" xfId="3" applyNumberFormat="1" applyFont="1" applyBorder="1" applyAlignment="1">
      <alignment horizontal="right" vertical="center"/>
    </xf>
    <xf numFmtId="4" fontId="2" fillId="0" borderId="12" xfId="3" applyNumberFormat="1" applyFont="1" applyBorder="1" applyAlignment="1">
      <alignment horizontal="right" vertical="center"/>
    </xf>
    <xf numFmtId="9" fontId="1" fillId="0" borderId="13" xfId="2" applyFont="1" applyBorder="1" applyAlignment="1">
      <alignment horizontal="right" vertical="center"/>
    </xf>
    <xf numFmtId="4" fontId="1" fillId="0" borderId="3" xfId="11" applyNumberFormat="1" applyFont="1" applyBorder="1" applyAlignment="1">
      <alignment horizontal="right" vertical="center" wrapText="1"/>
    </xf>
    <xf numFmtId="3" fontId="15" fillId="0" borderId="0" xfId="0" applyNumberFormat="1" applyFont="1" applyAlignment="1">
      <alignment horizontal="right" vertical="center"/>
    </xf>
    <xf numFmtId="3" fontId="15" fillId="0" borderId="14" xfId="0" applyNumberFormat="1" applyFont="1" applyBorder="1" applyAlignment="1">
      <alignment horizontal="right" vertical="center"/>
    </xf>
    <xf numFmtId="3" fontId="15" fillId="0" borderId="0" xfId="0" applyNumberFormat="1" applyFont="1" applyAlignment="1">
      <alignment horizontal="right" vertical="center" wrapText="1"/>
    </xf>
    <xf numFmtId="3" fontId="15" fillId="0" borderId="14" xfId="0" applyNumberFormat="1" applyFont="1" applyBorder="1" applyAlignment="1">
      <alignment horizontal="right" vertical="center" wrapText="1"/>
    </xf>
    <xf numFmtId="9" fontId="1" fillId="0" borderId="0" xfId="2" applyFont="1" applyBorder="1" applyAlignment="1">
      <alignment horizontal="right" vertical="center"/>
    </xf>
    <xf numFmtId="0" fontId="15" fillId="0" borderId="14" xfId="0" applyFont="1" applyBorder="1" applyAlignment="1">
      <alignment horizontal="right"/>
    </xf>
    <xf numFmtId="43" fontId="32" fillId="0" borderId="6" xfId="1" applyFont="1" applyBorder="1" applyAlignment="1">
      <alignment horizontal="right" vertical="center"/>
    </xf>
    <xf numFmtId="43" fontId="32" fillId="0" borderId="12" xfId="1" applyFont="1" applyBorder="1" applyAlignment="1">
      <alignment horizontal="right" vertical="center"/>
    </xf>
    <xf numFmtId="43" fontId="32" fillId="0" borderId="7" xfId="1" applyFont="1" applyBorder="1" applyAlignment="1">
      <alignment horizontal="right" vertical="center"/>
    </xf>
    <xf numFmtId="3" fontId="15" fillId="0" borderId="2" xfId="0" applyNumberFormat="1" applyFont="1" applyBorder="1" applyAlignment="1">
      <alignment horizontal="right" vertical="center"/>
    </xf>
    <xf numFmtId="4" fontId="15" fillId="0" borderId="14" xfId="0" applyNumberFormat="1" applyFont="1" applyBorder="1" applyAlignment="1">
      <alignment horizontal="right" vertical="center"/>
    </xf>
    <xf numFmtId="4" fontId="15" fillId="0" borderId="14" xfId="0" applyNumberFormat="1" applyFont="1" applyBorder="1" applyAlignment="1">
      <alignment horizontal="right" vertical="center" wrapText="1"/>
    </xf>
    <xf numFmtId="3" fontId="1" fillId="0" borderId="0" xfId="11" applyNumberFormat="1" applyFont="1" applyAlignment="1">
      <alignment horizontal="right" vertical="center" wrapText="1"/>
    </xf>
    <xf numFmtId="4" fontId="1" fillId="0" borderId="14" xfId="11" applyNumberFormat="1" applyFont="1" applyBorder="1" applyAlignment="1">
      <alignment horizontal="right" vertical="center" wrapText="1"/>
    </xf>
    <xf numFmtId="4" fontId="1" fillId="0" borderId="13" xfId="11" applyNumberFormat="1" applyFont="1" applyBorder="1" applyAlignment="1">
      <alignment horizontal="right" vertical="center" wrapText="1"/>
    </xf>
    <xf numFmtId="3" fontId="15" fillId="0" borderId="10" xfId="0" applyNumberFormat="1" applyFont="1" applyBorder="1" applyAlignment="1">
      <alignment horizontal="right" vertical="center"/>
    </xf>
    <xf numFmtId="4" fontId="15" fillId="0" borderId="2" xfId="0" applyNumberFormat="1" applyFont="1" applyBorder="1" applyAlignment="1">
      <alignment horizontal="right" vertical="center"/>
    </xf>
    <xf numFmtId="4" fontId="15" fillId="0" borderId="10" xfId="0" applyNumberFormat="1" applyFont="1" applyBorder="1" applyAlignment="1">
      <alignment horizontal="right" vertical="center"/>
    </xf>
    <xf numFmtId="4" fontId="2" fillId="0" borderId="0" xfId="3" applyNumberFormat="1" applyFont="1" applyAlignment="1">
      <alignment horizontal="right" vertical="center"/>
    </xf>
    <xf numFmtId="3" fontId="1" fillId="0" borderId="14" xfId="11" applyNumberFormat="1" applyFont="1" applyBorder="1" applyAlignment="1">
      <alignment horizontal="right" vertical="center" wrapText="1"/>
    </xf>
    <xf numFmtId="3" fontId="2" fillId="0" borderId="7" xfId="3" applyNumberFormat="1" applyFont="1" applyBorder="1" applyAlignment="1">
      <alignment horizontal="right" vertical="center"/>
    </xf>
    <xf numFmtId="3" fontId="1" fillId="0" borderId="0" xfId="3" applyNumberFormat="1" applyAlignment="1">
      <alignment horizontal="right" vertical="center"/>
    </xf>
    <xf numFmtId="3" fontId="1" fillId="0" borderId="14" xfId="3" applyNumberFormat="1" applyBorder="1" applyAlignment="1">
      <alignment horizontal="right" vertical="center"/>
    </xf>
    <xf numFmtId="4" fontId="1" fillId="0" borderId="0" xfId="3" applyNumberFormat="1" applyAlignment="1">
      <alignment horizontal="right" vertical="center"/>
    </xf>
    <xf numFmtId="4" fontId="1" fillId="0" borderId="14" xfId="3" applyNumberFormat="1" applyBorder="1" applyAlignment="1">
      <alignment horizontal="right" vertical="center"/>
    </xf>
    <xf numFmtId="3" fontId="1" fillId="0" borderId="0" xfId="11" applyNumberFormat="1" applyFont="1" applyAlignment="1">
      <alignment horizontal="right" vertical="top" wrapText="1" readingOrder="1"/>
    </xf>
    <xf numFmtId="3" fontId="1" fillId="0" borderId="14" xfId="11" applyNumberFormat="1" applyFont="1" applyBorder="1" applyAlignment="1">
      <alignment horizontal="right" vertical="top" wrapText="1" readingOrder="1"/>
    </xf>
    <xf numFmtId="4" fontId="1" fillId="0" borderId="0" xfId="11" applyNumberFormat="1" applyFont="1" applyAlignment="1">
      <alignment horizontal="right" vertical="top" wrapText="1" readingOrder="1"/>
    </xf>
    <xf numFmtId="4" fontId="1" fillId="0" borderId="14" xfId="11" applyNumberFormat="1" applyFont="1" applyBorder="1" applyAlignment="1">
      <alignment horizontal="right" vertical="top" wrapText="1" readingOrder="1"/>
    </xf>
    <xf numFmtId="3" fontId="2" fillId="0" borderId="6" xfId="3" applyNumberFormat="1" applyFont="1" applyBorder="1" applyAlignment="1">
      <alignment horizontal="right" vertical="center"/>
    </xf>
    <xf numFmtId="3" fontId="2" fillId="0" borderId="12" xfId="3" applyNumberFormat="1" applyFont="1" applyBorder="1" applyAlignment="1">
      <alignment horizontal="right" vertical="center"/>
    </xf>
    <xf numFmtId="3" fontId="1" fillId="0" borderId="3" xfId="11" applyNumberFormat="1" applyFont="1" applyBorder="1" applyAlignment="1">
      <alignment horizontal="right" vertical="top" wrapText="1" readingOrder="1"/>
    </xf>
    <xf numFmtId="3" fontId="1" fillId="0" borderId="13" xfId="11" applyNumberFormat="1" applyFont="1" applyBorder="1" applyAlignment="1">
      <alignment horizontal="right" vertical="top" wrapText="1" readingOrder="1"/>
    </xf>
    <xf numFmtId="4" fontId="1" fillId="0" borderId="3" xfId="11" applyNumberFormat="1" applyFont="1" applyBorder="1" applyAlignment="1">
      <alignment horizontal="right" vertical="top" wrapText="1" readingOrder="1"/>
    </xf>
    <xf numFmtId="4" fontId="1" fillId="0" borderId="13" xfId="11" applyNumberFormat="1" applyFont="1" applyBorder="1" applyAlignment="1">
      <alignment horizontal="right" vertical="top" wrapText="1" readingOrder="1"/>
    </xf>
    <xf numFmtId="3" fontId="1" fillId="0" borderId="2" xfId="3" applyNumberFormat="1" applyBorder="1" applyAlignment="1">
      <alignment horizontal="right" vertical="center"/>
    </xf>
    <xf numFmtId="4" fontId="1" fillId="0" borderId="2" xfId="3" applyNumberFormat="1" applyBorder="1" applyAlignment="1">
      <alignment horizontal="right" vertical="center"/>
    </xf>
    <xf numFmtId="4" fontId="1" fillId="0" borderId="10" xfId="3" applyNumberFormat="1" applyBorder="1" applyAlignment="1">
      <alignment horizontal="right" vertical="center"/>
    </xf>
    <xf numFmtId="4" fontId="1" fillId="0" borderId="0" xfId="11" applyNumberFormat="1" applyFont="1" applyAlignment="1">
      <alignment horizontal="right" vertical="center" wrapText="1" readingOrder="1"/>
    </xf>
    <xf numFmtId="4" fontId="1" fillId="0" borderId="14" xfId="11" applyNumberFormat="1" applyFont="1" applyBorder="1" applyAlignment="1">
      <alignment horizontal="right" vertical="center" wrapText="1" readingOrder="1"/>
    </xf>
    <xf numFmtId="4" fontId="1" fillId="0" borderId="3" xfId="11" applyNumberFormat="1" applyFont="1" applyBorder="1" applyAlignment="1">
      <alignment horizontal="right" vertical="center" wrapText="1" readingOrder="1"/>
    </xf>
    <xf numFmtId="4" fontId="1" fillId="0" borderId="13" xfId="11" applyNumberFormat="1" applyFont="1" applyBorder="1" applyAlignment="1">
      <alignment horizontal="right" vertical="center" wrapText="1" readingOrder="1"/>
    </xf>
    <xf numFmtId="4" fontId="1" fillId="0" borderId="0" xfId="0" applyNumberFormat="1" applyFont="1" applyAlignment="1">
      <alignment horizontal="right" vertical="center" wrapText="1"/>
    </xf>
    <xf numFmtId="3" fontId="2" fillId="0" borderId="7" xfId="0" applyNumberFormat="1" applyFont="1" applyBorder="1" applyAlignment="1">
      <alignment horizontal="right" vertical="center"/>
    </xf>
    <xf numFmtId="3" fontId="2" fillId="0" borderId="6" xfId="0" applyNumberFormat="1" applyFont="1" applyBorder="1" applyAlignment="1">
      <alignment horizontal="right" vertical="center"/>
    </xf>
    <xf numFmtId="4" fontId="2" fillId="0" borderId="6" xfId="0" applyNumberFormat="1" applyFont="1" applyBorder="1" applyAlignment="1">
      <alignment horizontal="right" vertical="center"/>
    </xf>
    <xf numFmtId="4" fontId="1" fillId="0" borderId="2" xfId="0" applyNumberFormat="1" applyFont="1" applyBorder="1" applyAlignment="1">
      <alignment horizontal="right" vertical="center"/>
    </xf>
    <xf numFmtId="4" fontId="2" fillId="0" borderId="7" xfId="0" applyNumberFormat="1" applyFont="1" applyBorder="1" applyAlignment="1">
      <alignment horizontal="right" vertical="center"/>
    </xf>
    <xf numFmtId="170" fontId="5" fillId="0" borderId="7" xfId="1" applyNumberFormat="1" applyFont="1" applyBorder="1" applyAlignment="1">
      <alignment horizontal="right" vertical="center" wrapText="1"/>
    </xf>
    <xf numFmtId="170" fontId="15" fillId="0" borderId="0" xfId="1" applyNumberFormat="1" applyFont="1" applyBorder="1" applyAlignment="1">
      <alignment horizontal="right" vertical="center" wrapText="1"/>
    </xf>
    <xf numFmtId="170" fontId="15" fillId="0" borderId="14" xfId="1" applyNumberFormat="1" applyFont="1" applyBorder="1" applyAlignment="1">
      <alignment horizontal="right" vertical="center" wrapText="1"/>
    </xf>
    <xf numFmtId="170" fontId="5" fillId="0" borderId="6" xfId="1" applyNumberFormat="1" applyFont="1" applyBorder="1" applyAlignment="1">
      <alignment horizontal="right" vertical="center" wrapText="1"/>
    </xf>
    <xf numFmtId="170" fontId="15" fillId="0" borderId="2" xfId="1" applyNumberFormat="1" applyFont="1" applyBorder="1" applyAlignment="1">
      <alignment horizontal="right" vertical="center" wrapText="1"/>
    </xf>
    <xf numFmtId="170" fontId="15" fillId="0" borderId="10" xfId="1" applyNumberFormat="1" applyFont="1" applyBorder="1" applyAlignment="1">
      <alignment horizontal="right" vertical="center" wrapText="1"/>
    </xf>
    <xf numFmtId="0" fontId="1" fillId="3" borderId="2" xfId="3" applyFill="1" applyBorder="1" applyAlignment="1">
      <alignment horizontal="center" vertical="center" wrapText="1"/>
    </xf>
    <xf numFmtId="0" fontId="1" fillId="3" borderId="10" xfId="3" applyFill="1" applyBorder="1" applyAlignment="1">
      <alignment horizontal="center" vertical="center" wrapText="1"/>
    </xf>
    <xf numFmtId="43" fontId="1" fillId="0" borderId="0" xfId="1" applyFont="1" applyBorder="1" applyAlignment="1">
      <alignment horizontal="right" vertical="center"/>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 fillId="3" borderId="16" xfId="3" applyFill="1" applyBorder="1" applyAlignment="1">
      <alignment horizontal="center" vertical="center"/>
    </xf>
    <xf numFmtId="0" fontId="15" fillId="0" borderId="17" xfId="0" applyFont="1" applyBorder="1" applyAlignment="1">
      <alignment horizontal="center" vertical="center" wrapText="1"/>
    </xf>
    <xf numFmtId="0" fontId="1" fillId="3" borderId="10" xfId="4" applyFill="1" applyBorder="1" applyAlignment="1">
      <alignment horizontal="center" vertical="center" wrapText="1"/>
    </xf>
    <xf numFmtId="0" fontId="2" fillId="0" borderId="10" xfId="3" applyFont="1" applyBorder="1" applyAlignment="1">
      <alignment horizontal="right" vertical="center"/>
    </xf>
    <xf numFmtId="3" fontId="1" fillId="0" borderId="10" xfId="3" applyNumberFormat="1" applyBorder="1" applyAlignment="1">
      <alignment horizontal="right" vertical="center"/>
    </xf>
    <xf numFmtId="0" fontId="1" fillId="3" borderId="16" xfId="3" applyFill="1" applyBorder="1" applyAlignment="1">
      <alignment horizontal="center" vertical="center" wrapText="1"/>
    </xf>
    <xf numFmtId="14" fontId="1" fillId="0" borderId="17" xfId="0" applyNumberFormat="1" applyFont="1" applyBorder="1" applyAlignment="1">
      <alignment horizontal="center" wrapText="1"/>
    </xf>
    <xf numFmtId="14" fontId="1" fillId="0" borderId="5" xfId="0" applyNumberFormat="1" applyFont="1" applyBorder="1" applyAlignment="1">
      <alignment horizontal="center" wrapText="1"/>
    </xf>
    <xf numFmtId="14" fontId="1" fillId="0" borderId="15" xfId="0" applyNumberFormat="1" applyFont="1" applyBorder="1" applyAlignment="1">
      <alignment horizontal="center" wrapText="1"/>
    </xf>
    <xf numFmtId="0" fontId="37" fillId="0" borderId="0" xfId="0" applyFont="1"/>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8" fillId="3" borderId="0" xfId="4" applyFont="1" applyFill="1" applyAlignment="1">
      <alignment horizontal="center" vertical="center"/>
    </xf>
    <xf numFmtId="0" fontId="11" fillId="3" borderId="0" xfId="3" applyFont="1" applyFill="1" applyAlignment="1">
      <alignment horizontal="left" vertical="center"/>
    </xf>
    <xf numFmtId="0" fontId="2" fillId="0" borderId="6" xfId="11" applyFont="1" applyBorder="1" applyAlignment="1">
      <alignment horizontal="center" vertical="center" wrapText="1"/>
    </xf>
    <xf numFmtId="0" fontId="1" fillId="0" borderId="2" xfId="11" applyFont="1" applyBorder="1" applyAlignment="1">
      <alignment horizontal="center" vertical="center" wrapText="1"/>
    </xf>
    <xf numFmtId="0" fontId="1" fillId="0" borderId="10" xfId="11" applyFont="1" applyBorder="1" applyAlignment="1">
      <alignment horizontal="center" vertical="center" wrapText="1"/>
    </xf>
    <xf numFmtId="4" fontId="11" fillId="3" borderId="0" xfId="1" applyNumberFormat="1" applyFont="1" applyFill="1" applyBorder="1" applyAlignment="1">
      <alignment horizontal="left" vertical="center"/>
    </xf>
    <xf numFmtId="43" fontId="3" fillId="5" borderId="0" xfId="1" applyFont="1" applyFill="1" applyBorder="1"/>
    <xf numFmtId="0" fontId="15" fillId="0" borderId="9" xfId="0" applyFont="1" applyBorder="1" applyAlignment="1">
      <alignment horizontal="center" vertical="center" wrapText="1"/>
    </xf>
    <xf numFmtId="43" fontId="0" fillId="0" borderId="0" xfId="1" applyFont="1"/>
    <xf numFmtId="0" fontId="1" fillId="3" borderId="17" xfId="3" applyFill="1" applyBorder="1" applyAlignment="1">
      <alignment horizontal="center" vertical="center" wrapText="1"/>
    </xf>
    <xf numFmtId="0" fontId="1" fillId="0" borderId="10" xfId="3" applyBorder="1" applyAlignment="1">
      <alignment horizontal="right" vertical="center" wrapText="1"/>
    </xf>
    <xf numFmtId="9" fontId="1" fillId="0" borderId="14" xfId="2" applyFont="1" applyBorder="1" applyAlignment="1">
      <alignment horizontal="right" vertical="center" wrapText="1"/>
    </xf>
    <xf numFmtId="166" fontId="0" fillId="0" borderId="0" xfId="1" applyNumberFormat="1" applyFont="1"/>
    <xf numFmtId="170" fontId="15" fillId="0" borderId="6" xfId="1" applyNumberFormat="1" applyFont="1" applyBorder="1" applyAlignment="1">
      <alignment horizontal="right" vertical="center" wrapText="1"/>
    </xf>
    <xf numFmtId="170" fontId="15" fillId="0" borderId="7" xfId="1" applyNumberFormat="1" applyFont="1" applyBorder="1" applyAlignment="1">
      <alignment horizontal="right" vertical="center" wrapText="1"/>
    </xf>
    <xf numFmtId="166" fontId="23" fillId="0" borderId="0" xfId="1" applyNumberFormat="1" applyFont="1"/>
    <xf numFmtId="43" fontId="23" fillId="0" borderId="0" xfId="1" applyFont="1"/>
    <xf numFmtId="0" fontId="15" fillId="0" borderId="10" xfId="0" applyFont="1" applyBorder="1" applyAlignment="1">
      <alignment horizontal="center" vertical="center"/>
    </xf>
    <xf numFmtId="0" fontId="1" fillId="0" borderId="10" xfId="3" applyBorder="1" applyAlignment="1">
      <alignment horizontal="right" vertical="center"/>
    </xf>
    <xf numFmtId="4" fontId="15" fillId="0" borderId="6" xfId="0" applyNumberFormat="1" applyFont="1" applyBorder="1" applyAlignment="1">
      <alignment horizontal="right" vertical="center"/>
    </xf>
    <xf numFmtId="4" fontId="15" fillId="0" borderId="7" xfId="0" applyNumberFormat="1" applyFont="1" applyBorder="1" applyAlignment="1">
      <alignment horizontal="right" vertical="center" wrapText="1"/>
    </xf>
    <xf numFmtId="4" fontId="1" fillId="0" borderId="7" xfId="11" applyNumberFormat="1" applyFont="1" applyBorder="1" applyAlignment="1">
      <alignment horizontal="right" vertical="center" wrapText="1"/>
    </xf>
    <xf numFmtId="43" fontId="1" fillId="0" borderId="0" xfId="1" applyFont="1"/>
    <xf numFmtId="43" fontId="1" fillId="0" borderId="0" xfId="1" applyFont="1" applyBorder="1" applyAlignment="1">
      <alignment horizontal="center" vertical="center"/>
    </xf>
    <xf numFmtId="43" fontId="2" fillId="0" borderId="0" xfId="1" applyFont="1" applyBorder="1" applyAlignment="1">
      <alignment horizontal="center" vertical="center"/>
    </xf>
    <xf numFmtId="0" fontId="1" fillId="3" borderId="9" xfId="4" applyFill="1" applyBorder="1" applyAlignment="1">
      <alignment horizontal="center" vertical="center" wrapText="1"/>
    </xf>
    <xf numFmtId="0" fontId="1" fillId="0" borderId="0" xfId="0" applyFont="1" applyAlignment="1">
      <alignment horizontal="center" vertical="center" wrapText="1"/>
    </xf>
    <xf numFmtId="43" fontId="1" fillId="3" borderId="0" xfId="3" applyNumberFormat="1" applyFill="1" applyAlignment="1">
      <alignment horizontal="center" vertical="center"/>
    </xf>
    <xf numFmtId="166" fontId="15" fillId="0" borderId="0" xfId="1" applyNumberFormat="1" applyFont="1" applyBorder="1" applyAlignment="1">
      <alignment horizontal="right"/>
    </xf>
    <xf numFmtId="3" fontId="1" fillId="0" borderId="6" xfId="3" applyNumberFormat="1" applyBorder="1" applyAlignment="1">
      <alignment horizontal="right" vertical="center"/>
    </xf>
    <xf numFmtId="3" fontId="1" fillId="0" borderId="7" xfId="3" applyNumberFormat="1" applyBorder="1" applyAlignment="1">
      <alignment horizontal="right" vertical="center"/>
    </xf>
    <xf numFmtId="3" fontId="1" fillId="0" borderId="7" xfId="11" applyNumberFormat="1" applyFont="1" applyBorder="1" applyAlignment="1">
      <alignment horizontal="right" vertical="top" wrapText="1" readingOrder="1"/>
    </xf>
    <xf numFmtId="166" fontId="15" fillId="0" borderId="3" xfId="1" applyNumberFormat="1" applyFont="1" applyBorder="1" applyAlignment="1">
      <alignment horizontal="right"/>
    </xf>
    <xf numFmtId="166" fontId="15" fillId="0" borderId="14" xfId="1" applyNumberFormat="1" applyFont="1" applyBorder="1" applyAlignment="1">
      <alignment horizontal="right"/>
    </xf>
    <xf numFmtId="166" fontId="15" fillId="0" borderId="13" xfId="1" applyNumberFormat="1" applyFont="1" applyBorder="1" applyAlignment="1">
      <alignment horizontal="right"/>
    </xf>
    <xf numFmtId="0" fontId="32"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5" fillId="5" borderId="3" xfId="0" applyFont="1" applyFill="1" applyBorder="1" applyAlignment="1">
      <alignment horizontal="center" vertical="center" wrapText="1"/>
    </xf>
    <xf numFmtId="4" fontId="20" fillId="0" borderId="2" xfId="0" applyNumberFormat="1" applyFont="1" applyBorder="1" applyAlignment="1">
      <alignment horizontal="right" vertical="center"/>
    </xf>
    <xf numFmtId="4" fontId="20" fillId="0" borderId="10" xfId="0" applyNumberFormat="1" applyFont="1" applyBorder="1" applyAlignment="1">
      <alignment horizontal="right" vertical="center"/>
    </xf>
    <xf numFmtId="0" fontId="12" fillId="0" borderId="0" xfId="3" applyFont="1" applyAlignment="1">
      <alignment vertical="center"/>
    </xf>
    <xf numFmtId="4" fontId="12" fillId="0" borderId="0" xfId="1" applyNumberFormat="1" applyFont="1" applyAlignment="1">
      <alignment horizontal="center" vertical="center"/>
    </xf>
    <xf numFmtId="4" fontId="12" fillId="0" borderId="0" xfId="1" applyNumberFormat="1" applyFont="1" applyAlignment="1">
      <alignment horizontal="center" vertical="center" wrapText="1"/>
    </xf>
    <xf numFmtId="0" fontId="12" fillId="0" borderId="0" xfId="3" applyFont="1" applyAlignment="1">
      <alignment horizontal="left" vertical="center"/>
    </xf>
    <xf numFmtId="0" fontId="1" fillId="0" borderId="0" xfId="3"/>
    <xf numFmtId="4" fontId="1" fillId="0" borderId="0" xfId="1" applyNumberFormat="1" applyFont="1" applyAlignment="1">
      <alignment horizontal="center" vertical="center" wrapText="1"/>
    </xf>
    <xf numFmtId="0" fontId="1" fillId="0" borderId="0" xfId="3" applyAlignment="1">
      <alignment vertical="center"/>
    </xf>
    <xf numFmtId="0" fontId="1" fillId="0" borderId="0" xfId="3" applyAlignment="1">
      <alignment vertical="center" wrapText="1"/>
    </xf>
    <xf numFmtId="4" fontId="1" fillId="0" borderId="0" xfId="1" applyNumberFormat="1" applyFont="1" applyAlignment="1">
      <alignment horizontal="center" vertical="center"/>
    </xf>
    <xf numFmtId="4" fontId="1" fillId="0" borderId="0" xfId="1" applyNumberFormat="1" applyFont="1" applyBorder="1" applyAlignment="1">
      <alignment horizontal="center" vertical="center"/>
    </xf>
    <xf numFmtId="4" fontId="1" fillId="0" borderId="0" xfId="1" applyNumberFormat="1" applyFont="1" applyBorder="1" applyAlignment="1">
      <alignment horizontal="center" vertical="center" wrapText="1"/>
    </xf>
    <xf numFmtId="43" fontId="1" fillId="0" borderId="0" xfId="1" applyFont="1" applyAlignment="1">
      <alignment vertical="center"/>
    </xf>
    <xf numFmtId="4" fontId="8" fillId="0" borderId="0" xfId="1" applyNumberFormat="1" applyFont="1" applyBorder="1" applyAlignment="1">
      <alignment horizontal="center" vertical="center"/>
    </xf>
    <xf numFmtId="4" fontId="11" fillId="0" borderId="3" xfId="1" applyNumberFormat="1" applyFont="1" applyBorder="1" applyAlignment="1">
      <alignment horizontal="left" vertical="center"/>
    </xf>
    <xf numFmtId="4" fontId="11" fillId="0" borderId="3" xfId="1" applyNumberFormat="1" applyFont="1" applyBorder="1" applyAlignment="1">
      <alignment horizontal="center" vertical="center"/>
    </xf>
    <xf numFmtId="4" fontId="1" fillId="0" borderId="3" xfId="1" applyNumberFormat="1" applyFont="1" applyBorder="1" applyAlignment="1">
      <alignment horizontal="center" vertical="center" wrapText="1"/>
    </xf>
    <xf numFmtId="0" fontId="1" fillId="0" borderId="3" xfId="3" applyBorder="1" applyAlignment="1">
      <alignment vertical="center"/>
    </xf>
    <xf numFmtId="0" fontId="1" fillId="0" borderId="3" xfId="3" applyBorder="1"/>
    <xf numFmtId="43" fontId="3" fillId="0" borderId="3" xfId="1" applyFont="1" applyBorder="1"/>
    <xf numFmtId="4" fontId="23" fillId="0" borderId="0" xfId="1" applyNumberFormat="1" applyFont="1" applyAlignment="1">
      <alignment horizontal="center" vertical="center" wrapText="1"/>
    </xf>
    <xf numFmtId="43" fontId="32" fillId="0" borderId="0" xfId="1" applyFont="1" applyBorder="1" applyAlignment="1">
      <alignment horizontal="right" vertical="center"/>
    </xf>
    <xf numFmtId="43" fontId="32" fillId="0" borderId="10" xfId="1" applyFont="1" applyBorder="1" applyAlignment="1">
      <alignment horizontal="right" vertical="center"/>
    </xf>
    <xf numFmtId="0" fontId="32" fillId="0" borderId="6" xfId="0" applyFont="1" applyBorder="1" applyAlignment="1">
      <alignment horizontal="center" vertical="center"/>
    </xf>
    <xf numFmtId="0" fontId="20" fillId="0" borderId="0" xfId="0" applyFont="1" applyAlignment="1">
      <alignment horizontal="center" vertical="center" wrapText="1"/>
    </xf>
    <xf numFmtId="9" fontId="32" fillId="0" borderId="14" xfId="2" applyFont="1" applyBorder="1" applyAlignment="1">
      <alignment horizontal="right" vertical="center"/>
    </xf>
    <xf numFmtId="43" fontId="23" fillId="0" borderId="0" xfId="1" applyFont="1" applyAlignment="1">
      <alignment horizontal="center" vertical="center"/>
    </xf>
    <xf numFmtId="0" fontId="1" fillId="0" borderId="0" xfId="3" applyAlignment="1">
      <alignment wrapText="1"/>
    </xf>
    <xf numFmtId="0" fontId="20" fillId="0" borderId="10" xfId="0" applyFont="1" applyBorder="1" applyAlignment="1">
      <alignment horizontal="center" vertical="center" wrapText="1"/>
    </xf>
    <xf numFmtId="43" fontId="32" fillId="0" borderId="10" xfId="1" applyFont="1" applyBorder="1" applyAlignment="1">
      <alignment horizontal="center" vertical="center"/>
    </xf>
    <xf numFmtId="43" fontId="23" fillId="0" borderId="0" xfId="1" applyFont="1" applyAlignment="1">
      <alignment wrapText="1"/>
    </xf>
    <xf numFmtId="168" fontId="0" fillId="0" borderId="0" xfId="2" applyNumberFormat="1" applyFont="1"/>
    <xf numFmtId="4" fontId="1" fillId="3" borderId="0" xfId="3" applyNumberFormat="1" applyFill="1"/>
    <xf numFmtId="43" fontId="0" fillId="0" borderId="0" xfId="0" applyNumberFormat="1"/>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20" fillId="0" borderId="2" xfId="0" applyFont="1" applyBorder="1" applyAlignment="1">
      <alignment horizontal="center" vertical="center"/>
    </xf>
    <xf numFmtId="0" fontId="38" fillId="4" borderId="0" xfId="4" applyFont="1" applyFill="1"/>
    <xf numFmtId="0" fontId="20" fillId="0" borderId="0" xfId="0" applyFont="1" applyAlignment="1">
      <alignment vertical="center"/>
    </xf>
    <xf numFmtId="43" fontId="3" fillId="0" borderId="0" xfId="1" applyFont="1" applyBorder="1"/>
    <xf numFmtId="4" fontId="11" fillId="0" borderId="0" xfId="1" applyNumberFormat="1" applyFont="1" applyBorder="1" applyAlignment="1">
      <alignment horizontal="left" vertical="center"/>
    </xf>
    <xf numFmtId="4" fontId="11" fillId="0" borderId="0" xfId="1" applyNumberFormat="1" applyFont="1" applyBorder="1" applyAlignment="1">
      <alignment horizontal="center" vertical="center"/>
    </xf>
    <xf numFmtId="0" fontId="15" fillId="5" borderId="12" xfId="0" applyFont="1" applyFill="1" applyBorder="1" applyAlignment="1">
      <alignment horizontal="center" vertical="center" wrapText="1"/>
    </xf>
    <xf numFmtId="4" fontId="15" fillId="0" borderId="7" xfId="0" applyNumberFormat="1" applyFont="1" applyBorder="1" applyAlignment="1">
      <alignment horizontal="right" vertical="center"/>
    </xf>
    <xf numFmtId="0" fontId="41" fillId="0" borderId="11" xfId="0" applyFont="1" applyBorder="1" applyAlignment="1">
      <alignment horizontal="center" vertical="center" wrapText="1"/>
    </xf>
    <xf numFmtId="0" fontId="34" fillId="0" borderId="0" xfId="0" applyFont="1"/>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14" fontId="15" fillId="0" borderId="17" xfId="0" applyNumberFormat="1" applyFont="1" applyBorder="1" applyAlignment="1">
      <alignment horizontal="center"/>
    </xf>
    <xf numFmtId="0" fontId="15" fillId="0" borderId="0" xfId="0" applyFont="1" applyAlignment="1">
      <alignment horizontal="right"/>
    </xf>
    <xf numFmtId="14" fontId="15" fillId="0" borderId="5" xfId="0" applyNumberFormat="1" applyFont="1" applyBorder="1" applyAlignment="1">
      <alignment horizontal="center"/>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4" fontId="15" fillId="0" borderId="0" xfId="0" applyNumberFormat="1" applyFont="1"/>
    <xf numFmtId="43" fontId="15" fillId="0" borderId="0" xfId="1" applyFont="1" applyBorder="1"/>
    <xf numFmtId="4" fontId="15" fillId="0" borderId="0" xfId="1" applyNumberFormat="1" applyFont="1" applyAlignment="1">
      <alignment horizontal="center" vertical="center"/>
    </xf>
    <xf numFmtId="4" fontId="15" fillId="0" borderId="0" xfId="1" applyNumberFormat="1" applyFont="1" applyAlignment="1">
      <alignment horizontal="center" vertical="center" wrapText="1"/>
    </xf>
    <xf numFmtId="43" fontId="15" fillId="0" borderId="0" xfId="1" applyFont="1"/>
    <xf numFmtId="0" fontId="15" fillId="0" borderId="0" xfId="0" applyFont="1" applyAlignment="1">
      <alignment wrapText="1"/>
    </xf>
    <xf numFmtId="4" fontId="2" fillId="0" borderId="7" xfId="0" applyNumberFormat="1" applyFont="1" applyBorder="1" applyAlignment="1">
      <alignment vertical="top" wrapText="1"/>
    </xf>
    <xf numFmtId="43" fontId="15" fillId="0" borderId="2" xfId="1" applyFont="1" applyBorder="1" applyAlignment="1">
      <alignment vertical="center"/>
    </xf>
    <xf numFmtId="43" fontId="15" fillId="0" borderId="10" xfId="1" applyFont="1" applyBorder="1" applyAlignment="1">
      <alignment vertical="center"/>
    </xf>
    <xf numFmtId="43" fontId="15" fillId="0" borderId="0" xfId="1" applyFont="1" applyBorder="1" applyAlignment="1">
      <alignment vertical="center"/>
    </xf>
    <xf numFmtId="43" fontId="1" fillId="0" borderId="0" xfId="1" applyFont="1" applyBorder="1" applyAlignment="1">
      <alignment vertical="center"/>
    </xf>
    <xf numFmtId="43" fontId="15" fillId="0" borderId="14" xfId="1" applyFont="1" applyBorder="1" applyAlignment="1">
      <alignment vertical="center"/>
    </xf>
    <xf numFmtId="43" fontId="1" fillId="0" borderId="14" xfId="1" applyFont="1" applyBorder="1" applyAlignment="1">
      <alignment vertical="center"/>
    </xf>
    <xf numFmtId="43" fontId="1" fillId="0" borderId="13" xfId="1" applyFont="1" applyBorder="1" applyAlignment="1">
      <alignment vertical="center"/>
    </xf>
    <xf numFmtId="166" fontId="2" fillId="0" borderId="7" xfId="0" applyNumberFormat="1" applyFont="1" applyBorder="1" applyAlignment="1">
      <alignment horizontal="right"/>
    </xf>
    <xf numFmtId="166" fontId="1" fillId="0" borderId="6" xfId="0" applyNumberFormat="1" applyFont="1" applyBorder="1" applyAlignment="1">
      <alignment horizontal="right"/>
    </xf>
    <xf numFmtId="166" fontId="1" fillId="0" borderId="2" xfId="0" applyNumberFormat="1" applyFont="1" applyBorder="1" applyAlignment="1">
      <alignment horizontal="right"/>
    </xf>
    <xf numFmtId="166" fontId="1" fillId="0" borderId="10" xfId="0" applyNumberFormat="1" applyFont="1" applyBorder="1" applyAlignment="1">
      <alignment horizontal="right"/>
    </xf>
    <xf numFmtId="168" fontId="15" fillId="0" borderId="0" xfId="2" applyNumberFormat="1" applyFont="1" applyBorder="1" applyAlignment="1">
      <alignment horizontal="right"/>
    </xf>
    <xf numFmtId="166" fontId="1" fillId="0" borderId="7" xfId="0" applyNumberFormat="1" applyFont="1" applyBorder="1" applyAlignment="1">
      <alignment horizontal="right"/>
    </xf>
    <xf numFmtId="166" fontId="1" fillId="0" borderId="0" xfId="0" applyNumberFormat="1" applyFont="1" applyAlignment="1">
      <alignment horizontal="right"/>
    </xf>
    <xf numFmtId="166" fontId="1" fillId="0" borderId="14" xfId="0" applyNumberFormat="1" applyFont="1" applyBorder="1" applyAlignment="1">
      <alignment horizontal="right"/>
    </xf>
    <xf numFmtId="166" fontId="2" fillId="0" borderId="12" xfId="0" applyNumberFormat="1" applyFont="1" applyBorder="1" applyAlignment="1">
      <alignment horizontal="right"/>
    </xf>
    <xf numFmtId="166" fontId="1" fillId="0" borderId="12" xfId="0" applyNumberFormat="1" applyFont="1" applyBorder="1" applyAlignment="1">
      <alignment horizontal="right"/>
    </xf>
    <xf numFmtId="166" fontId="1" fillId="0" borderId="3" xfId="0" applyNumberFormat="1" applyFont="1" applyBorder="1" applyAlignment="1">
      <alignment horizontal="right"/>
    </xf>
    <xf numFmtId="166" fontId="1" fillId="0" borderId="13" xfId="0" applyNumberFormat="1" applyFont="1" applyBorder="1" applyAlignment="1">
      <alignment horizontal="right"/>
    </xf>
    <xf numFmtId="166" fontId="2" fillId="0" borderId="14" xfId="0" applyNumberFormat="1" applyFont="1" applyBorder="1" applyAlignment="1">
      <alignment horizontal="right"/>
    </xf>
    <xf numFmtId="168" fontId="15" fillId="0" borderId="14" xfId="2" applyNumberFormat="1" applyFont="1" applyBorder="1" applyAlignment="1">
      <alignment horizontal="right"/>
    </xf>
    <xf numFmtId="168" fontId="15" fillId="0" borderId="13" xfId="2" applyNumberFormat="1" applyFont="1" applyBorder="1" applyAlignment="1">
      <alignment horizontal="right"/>
    </xf>
    <xf numFmtId="166" fontId="2" fillId="0" borderId="13" xfId="0" applyNumberFormat="1" applyFont="1" applyBorder="1" applyAlignment="1">
      <alignment horizontal="right"/>
    </xf>
    <xf numFmtId="4" fontId="1" fillId="0" borderId="6" xfId="3" applyNumberFormat="1" applyBorder="1" applyAlignment="1">
      <alignment horizontal="right" vertical="center"/>
    </xf>
    <xf numFmtId="4" fontId="1" fillId="0" borderId="7" xfId="3" applyNumberFormat="1" applyBorder="1" applyAlignment="1">
      <alignment horizontal="right" vertical="center"/>
    </xf>
    <xf numFmtId="0" fontId="20" fillId="0" borderId="16" xfId="0" applyFont="1" applyBorder="1" applyAlignment="1">
      <alignment horizontal="center" vertical="center" wrapText="1"/>
    </xf>
    <xf numFmtId="43" fontId="15" fillId="0" borderId="17" xfId="1" applyFont="1" applyBorder="1" applyAlignment="1">
      <alignment vertical="center"/>
    </xf>
    <xf numFmtId="43" fontId="15" fillId="0" borderId="5" xfId="1" applyFont="1" applyBorder="1" applyAlignment="1">
      <alignment vertical="center"/>
    </xf>
    <xf numFmtId="167" fontId="17" fillId="0" borderId="0" xfId="4" applyNumberFormat="1" applyFont="1" applyAlignment="1">
      <alignment horizontal="left"/>
    </xf>
    <xf numFmtId="0" fontId="42" fillId="0" borderId="0" xfId="0" applyFont="1"/>
    <xf numFmtId="0" fontId="19" fillId="3" borderId="0" xfId="25" applyFont="1" applyFill="1" applyAlignment="1" applyProtection="1"/>
    <xf numFmtId="9" fontId="1" fillId="0" borderId="0" xfId="2" applyFont="1" applyAlignment="1">
      <alignment horizontal="center" vertical="center"/>
    </xf>
    <xf numFmtId="0" fontId="9" fillId="3" borderId="0" xfId="36" applyFont="1" applyFill="1" applyAlignment="1">
      <alignment horizontal="left"/>
    </xf>
    <xf numFmtId="9" fontId="20" fillId="0" borderId="0" xfId="2" applyFont="1" applyBorder="1" applyAlignment="1">
      <alignment horizontal="right" vertical="center"/>
    </xf>
    <xf numFmtId="9" fontId="20" fillId="0" borderId="14" xfId="2" applyFont="1" applyBorder="1" applyAlignment="1">
      <alignment horizontal="right" vertical="center"/>
    </xf>
    <xf numFmtId="43" fontId="20" fillId="0" borderId="10" xfId="1" applyFont="1" applyBorder="1" applyAlignment="1">
      <alignment horizontal="center" vertical="center"/>
    </xf>
    <xf numFmtId="0" fontId="15" fillId="0" borderId="11" xfId="0" applyFont="1" applyBorder="1" applyAlignment="1">
      <alignment horizontal="center" vertical="center" wrapText="1"/>
    </xf>
    <xf numFmtId="43" fontId="15" fillId="0" borderId="6" xfId="1" applyFont="1" applyBorder="1" applyAlignment="1">
      <alignment vertical="center"/>
    </xf>
    <xf numFmtId="43" fontId="15" fillId="0" borderId="7" xfId="1" applyFont="1" applyBorder="1" applyAlignment="1">
      <alignment vertical="center"/>
    </xf>
    <xf numFmtId="43" fontId="1" fillId="0" borderId="7" xfId="1" applyFont="1" applyBorder="1" applyAlignment="1">
      <alignment vertical="center"/>
    </xf>
    <xf numFmtId="4" fontId="1" fillId="0" borderId="3" xfId="3" applyNumberFormat="1" applyBorder="1" applyAlignment="1">
      <alignment horizontal="right" vertical="center"/>
    </xf>
    <xf numFmtId="43" fontId="1" fillId="0" borderId="3" xfId="1" applyFont="1" applyBorder="1" applyAlignment="1">
      <alignment horizontal="right" vertical="center"/>
    </xf>
    <xf numFmtId="0" fontId="2" fillId="3" borderId="11" xfId="3" applyFont="1" applyFill="1" applyBorder="1" applyAlignment="1">
      <alignment horizontal="center" vertical="center" wrapText="1"/>
    </xf>
    <xf numFmtId="4" fontId="1" fillId="0" borderId="12" xfId="3" applyNumberFormat="1" applyBorder="1" applyAlignment="1">
      <alignment horizontal="right" vertical="center"/>
    </xf>
    <xf numFmtId="4" fontId="1" fillId="0" borderId="13" xfId="3" applyNumberFormat="1" applyBorder="1" applyAlignment="1">
      <alignment horizontal="right" vertical="center"/>
    </xf>
    <xf numFmtId="0" fontId="1" fillId="0" borderId="11" xfId="11" applyFont="1" applyBorder="1" applyAlignment="1">
      <alignment horizontal="center" vertical="center" wrapText="1"/>
    </xf>
    <xf numFmtId="9" fontId="1" fillId="3" borderId="0" xfId="2" applyFont="1" applyFill="1" applyBorder="1" applyAlignment="1">
      <alignment horizontal="right" vertical="center"/>
    </xf>
    <xf numFmtId="0" fontId="1" fillId="3" borderId="8" xfId="4" applyFill="1" applyBorder="1" applyAlignment="1">
      <alignment horizontal="center" vertical="center" wrapText="1"/>
    </xf>
    <xf numFmtId="4" fontId="32" fillId="0" borderId="6" xfId="0" applyNumberFormat="1" applyFont="1" applyBorder="1" applyAlignment="1">
      <alignment horizontal="right" vertical="center"/>
    </xf>
    <xf numFmtId="0" fontId="1" fillId="3" borderId="2" xfId="3" applyFill="1" applyBorder="1" applyAlignment="1">
      <alignment horizontal="right" vertical="center"/>
    </xf>
    <xf numFmtId="9" fontId="1" fillId="3" borderId="3" xfId="2" applyFont="1" applyFill="1" applyBorder="1" applyAlignment="1">
      <alignment horizontal="right" vertical="center"/>
    </xf>
    <xf numFmtId="43" fontId="32" fillId="0" borderId="2" xfId="1" applyFont="1" applyBorder="1" applyAlignment="1">
      <alignment horizontal="right" vertical="center"/>
    </xf>
    <xf numFmtId="43" fontId="32" fillId="0" borderId="14" xfId="1" applyFont="1" applyBorder="1" applyAlignment="1">
      <alignment horizontal="right" vertical="center"/>
    </xf>
    <xf numFmtId="9" fontId="1" fillId="0" borderId="10" xfId="2" applyFont="1" applyBorder="1" applyAlignment="1">
      <alignment horizontal="right" vertical="center"/>
    </xf>
    <xf numFmtId="43" fontId="1" fillId="0" borderId="14" xfId="1" applyFont="1" applyBorder="1" applyAlignment="1">
      <alignment horizontal="right" vertical="center"/>
    </xf>
    <xf numFmtId="0" fontId="16" fillId="0" borderId="0" xfId="25" applyBorder="1" applyProtection="1">
      <alignment vertical="top"/>
    </xf>
    <xf numFmtId="43" fontId="15" fillId="0" borderId="10" xfId="1" applyFont="1" applyBorder="1"/>
    <xf numFmtId="43" fontId="15" fillId="0" borderId="7" xfId="1" applyFont="1" applyBorder="1"/>
    <xf numFmtId="43" fontId="15" fillId="0" borderId="14" xfId="1" applyFont="1" applyBorder="1"/>
    <xf numFmtId="0" fontId="15" fillId="0" borderId="2" xfId="0" applyFont="1" applyBorder="1" applyAlignment="1">
      <alignment horizontal="center" vertical="center" wrapText="1"/>
    </xf>
    <xf numFmtId="166" fontId="23" fillId="0" borderId="0" xfId="1" applyNumberFormat="1" applyFont="1" applyAlignment="1">
      <alignment horizontal="center" vertical="center"/>
    </xf>
    <xf numFmtId="166" fontId="15" fillId="0" borderId="6" xfId="1" applyNumberFormat="1" applyFont="1" applyBorder="1" applyAlignment="1">
      <alignment horizontal="center" vertical="center"/>
    </xf>
    <xf numFmtId="166" fontId="15" fillId="0" borderId="10" xfId="1" applyNumberFormat="1" applyFont="1" applyBorder="1" applyAlignment="1">
      <alignment horizontal="center" vertical="center"/>
    </xf>
    <xf numFmtId="166" fontId="15" fillId="0" borderId="7" xfId="1" applyNumberFormat="1" applyFont="1" applyBorder="1"/>
    <xf numFmtId="166" fontId="15" fillId="0" borderId="14" xfId="1" applyNumberFormat="1" applyFont="1" applyBorder="1"/>
    <xf numFmtId="3" fontId="15" fillId="0" borderId="6" xfId="0" applyNumberFormat="1" applyFont="1" applyBorder="1" applyAlignment="1">
      <alignment horizontal="right" vertical="center"/>
    </xf>
    <xf numFmtId="3" fontId="15" fillId="0" borderId="7" xfId="0" applyNumberFormat="1" applyFont="1" applyBorder="1" applyAlignment="1">
      <alignment horizontal="right" vertical="center" wrapText="1"/>
    </xf>
    <xf numFmtId="3" fontId="1" fillId="0" borderId="7" xfId="11" applyNumberFormat="1" applyFont="1" applyBorder="1" applyAlignment="1">
      <alignment horizontal="right" vertical="center" wrapText="1"/>
    </xf>
    <xf numFmtId="0" fontId="33" fillId="0" borderId="0" xfId="0" applyFont="1" applyAlignment="1">
      <alignment horizontal="left"/>
    </xf>
    <xf numFmtId="166" fontId="33" fillId="0" borderId="0" xfId="0" applyNumberFormat="1" applyFont="1"/>
    <xf numFmtId="0" fontId="8" fillId="3" borderId="0" xfId="3" applyFont="1" applyFill="1" applyAlignment="1">
      <alignment vertical="center"/>
    </xf>
    <xf numFmtId="49" fontId="8" fillId="3" borderId="3" xfId="3" applyNumberFormat="1" applyFont="1" applyFill="1" applyBorder="1" applyAlignment="1">
      <alignment horizontal="center" vertical="center"/>
    </xf>
    <xf numFmtId="164" fontId="8" fillId="3" borderId="3" xfId="3" applyNumberFormat="1" applyFont="1" applyFill="1" applyBorder="1" applyAlignment="1">
      <alignment horizontal="center" vertical="center"/>
    </xf>
    <xf numFmtId="0" fontId="1" fillId="3" borderId="3" xfId="3" applyFill="1" applyBorder="1"/>
    <xf numFmtId="4" fontId="15" fillId="5" borderId="3" xfId="0" applyNumberFormat="1" applyFont="1" applyFill="1" applyBorder="1"/>
    <xf numFmtId="0" fontId="9" fillId="3" borderId="0" xfId="3" applyFont="1" applyFill="1" applyAlignment="1">
      <alignment vertical="center"/>
    </xf>
    <xf numFmtId="0" fontId="8" fillId="3" borderId="0" xfId="3" applyFont="1" applyFill="1" applyAlignment="1">
      <alignment horizontal="left" vertical="center"/>
    </xf>
    <xf numFmtId="4" fontId="15" fillId="5" borderId="0" xfId="0" applyNumberFormat="1" applyFont="1" applyFill="1"/>
    <xf numFmtId="0" fontId="10" fillId="3" borderId="0" xfId="3" applyFont="1" applyFill="1" applyAlignment="1">
      <alignment horizontal="center" vertical="center" wrapText="1"/>
    </xf>
    <xf numFmtId="0" fontId="1" fillId="3" borderId="0" xfId="3" applyFill="1" applyAlignment="1">
      <alignment wrapText="1"/>
    </xf>
    <xf numFmtId="0" fontId="2" fillId="3" borderId="12" xfId="3" applyFont="1" applyFill="1" applyBorder="1" applyAlignment="1">
      <alignment horizontal="center" vertical="center" wrapText="1"/>
    </xf>
    <xf numFmtId="0" fontId="1" fillId="3" borderId="13" xfId="3" applyFill="1" applyBorder="1" applyAlignment="1">
      <alignment horizontal="center" vertical="center" wrapText="1"/>
    </xf>
    <xf numFmtId="0" fontId="15" fillId="5" borderId="0" xfId="0" applyFont="1" applyFill="1" applyAlignment="1">
      <alignment horizontal="center" vertical="center" wrapText="1"/>
    </xf>
    <xf numFmtId="0" fontId="15" fillId="5" borderId="14" xfId="0" applyFont="1" applyFill="1" applyBorder="1" applyAlignment="1">
      <alignment horizontal="center" vertical="center" wrapText="1"/>
    </xf>
    <xf numFmtId="0" fontId="20" fillId="0" borderId="2" xfId="0" applyFont="1" applyBorder="1" applyAlignment="1">
      <alignment horizontal="center" vertical="center" wrapText="1"/>
    </xf>
    <xf numFmtId="0" fontId="1" fillId="3" borderId="6" xfId="3" applyFill="1" applyBorder="1" applyAlignment="1">
      <alignment horizontal="center" vertical="center" wrapText="1"/>
    </xf>
    <xf numFmtId="4" fontId="2" fillId="3" borderId="6" xfId="3" applyNumberFormat="1" applyFont="1" applyFill="1" applyBorder="1"/>
    <xf numFmtId="0" fontId="1" fillId="3" borderId="10" xfId="3" applyFill="1" applyBorder="1"/>
    <xf numFmtId="43" fontId="15" fillId="5" borderId="0" xfId="1" applyFont="1" applyFill="1" applyBorder="1" applyAlignment="1">
      <alignment horizontal="right"/>
    </xf>
    <xf numFmtId="4" fontId="2" fillId="3" borderId="7" xfId="3" applyNumberFormat="1" applyFont="1" applyFill="1" applyBorder="1"/>
    <xf numFmtId="0" fontId="1" fillId="3" borderId="14" xfId="3" applyFill="1" applyBorder="1"/>
    <xf numFmtId="4" fontId="15" fillId="5" borderId="6" xfId="0" applyNumberFormat="1" applyFont="1" applyFill="1" applyBorder="1"/>
    <xf numFmtId="4" fontId="15" fillId="5" borderId="2" xfId="0" applyNumberFormat="1" applyFont="1" applyFill="1" applyBorder="1" applyAlignment="1">
      <alignment horizontal="right"/>
    </xf>
    <xf numFmtId="4" fontId="15" fillId="5" borderId="2" xfId="0" applyNumberFormat="1" applyFont="1" applyFill="1" applyBorder="1"/>
    <xf numFmtId="43" fontId="15" fillId="5" borderId="2" xfId="1" applyFont="1" applyFill="1" applyBorder="1" applyAlignment="1">
      <alignment horizontal="right"/>
    </xf>
    <xf numFmtId="4" fontId="1" fillId="3" borderId="6" xfId="3" applyNumberFormat="1" applyFill="1" applyBorder="1"/>
    <xf numFmtId="4" fontId="1" fillId="3" borderId="2" xfId="3" applyNumberFormat="1" applyFill="1" applyBorder="1"/>
    <xf numFmtId="4" fontId="1" fillId="3" borderId="10" xfId="3" applyNumberFormat="1" applyFill="1" applyBorder="1"/>
    <xf numFmtId="0" fontId="1" fillId="3" borderId="7" xfId="3" applyFill="1" applyBorder="1" applyAlignment="1">
      <alignment horizontal="center" vertical="center" wrapText="1"/>
    </xf>
    <xf numFmtId="9" fontId="1" fillId="3" borderId="14" xfId="2" applyFont="1" applyFill="1" applyBorder="1"/>
    <xf numFmtId="4" fontId="15" fillId="5" borderId="7" xfId="0" applyNumberFormat="1" applyFont="1" applyFill="1" applyBorder="1"/>
    <xf numFmtId="4" fontId="15" fillId="5" borderId="0" xfId="0" applyNumberFormat="1" applyFont="1" applyFill="1" applyAlignment="1">
      <alignment horizontal="right"/>
    </xf>
    <xf numFmtId="4" fontId="1" fillId="3" borderId="7" xfId="3" applyNumberFormat="1" applyFill="1" applyBorder="1"/>
    <xf numFmtId="4" fontId="1" fillId="3" borderId="14" xfId="3" applyNumberFormat="1" applyFill="1" applyBorder="1"/>
    <xf numFmtId="2" fontId="15" fillId="5" borderId="0" xfId="1" applyNumberFormat="1" applyFont="1" applyFill="1" applyBorder="1" applyAlignment="1">
      <alignment horizontal="right"/>
    </xf>
    <xf numFmtId="2" fontId="1" fillId="3" borderId="0" xfId="1" applyNumberFormat="1" applyFont="1" applyFill="1" applyBorder="1" applyAlignment="1">
      <alignment horizontal="right"/>
    </xf>
    <xf numFmtId="2" fontId="1" fillId="3" borderId="7" xfId="3" applyNumberFormat="1" applyFill="1" applyBorder="1"/>
    <xf numFmtId="0" fontId="1" fillId="3" borderId="12" xfId="3" applyFill="1" applyBorder="1" applyAlignment="1">
      <alignment horizontal="center" vertical="center" wrapText="1"/>
    </xf>
    <xf numFmtId="4" fontId="2" fillId="3" borderId="12" xfId="3" applyNumberFormat="1" applyFont="1" applyFill="1" applyBorder="1"/>
    <xf numFmtId="9" fontId="1" fillId="3" borderId="13" xfId="2" applyFont="1" applyFill="1" applyBorder="1"/>
    <xf numFmtId="43" fontId="15" fillId="5" borderId="3" xfId="1" applyFont="1" applyFill="1" applyBorder="1" applyAlignment="1">
      <alignment horizontal="right"/>
    </xf>
    <xf numFmtId="2" fontId="15" fillId="5" borderId="3" xfId="1" applyNumberFormat="1" applyFont="1" applyFill="1" applyBorder="1" applyAlignment="1">
      <alignment horizontal="right"/>
    </xf>
    <xf numFmtId="4" fontId="15" fillId="5" borderId="12" xfId="0" applyNumberFormat="1" applyFont="1" applyFill="1" applyBorder="1"/>
    <xf numFmtId="4" fontId="15" fillId="5" borderId="3" xfId="0" applyNumberFormat="1" applyFont="1" applyFill="1" applyBorder="1" applyAlignment="1">
      <alignment horizontal="right"/>
    </xf>
    <xf numFmtId="2" fontId="1" fillId="3" borderId="12" xfId="3" applyNumberFormat="1" applyFill="1" applyBorder="1"/>
    <xf numFmtId="4" fontId="1" fillId="3" borderId="3" xfId="3" applyNumberFormat="1" applyFill="1" applyBorder="1"/>
    <xf numFmtId="4" fontId="1" fillId="3" borderId="13" xfId="3" applyNumberFormat="1" applyFill="1" applyBorder="1"/>
    <xf numFmtId="4" fontId="2" fillId="3" borderId="0" xfId="3" applyNumberFormat="1" applyFont="1" applyFill="1"/>
    <xf numFmtId="9" fontId="1" fillId="3" borderId="0" xfId="2" applyFont="1" applyFill="1" applyBorder="1"/>
    <xf numFmtId="0" fontId="15" fillId="5" borderId="11"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15" fillId="5" borderId="9" xfId="0" applyFont="1" applyFill="1" applyBorder="1" applyAlignment="1">
      <alignment horizontal="center" vertical="center" wrapText="1"/>
    </xf>
    <xf numFmtId="4" fontId="5" fillId="5" borderId="7" xfId="0" applyNumberFormat="1" applyFont="1" applyFill="1" applyBorder="1" applyAlignment="1">
      <alignment horizontal="right"/>
    </xf>
    <xf numFmtId="4" fontId="15" fillId="5" borderId="14" xfId="0" applyNumberFormat="1" applyFont="1" applyFill="1" applyBorder="1" applyAlignment="1">
      <alignment horizontal="right"/>
    </xf>
    <xf numFmtId="4" fontId="15" fillId="5" borderId="6" xfId="0" applyNumberFormat="1" applyFont="1" applyFill="1" applyBorder="1" applyAlignment="1">
      <alignment horizontal="right"/>
    </xf>
    <xf numFmtId="4" fontId="15" fillId="5" borderId="10" xfId="0" applyNumberFormat="1" applyFont="1" applyFill="1" applyBorder="1" applyAlignment="1">
      <alignment horizontal="right"/>
    </xf>
    <xf numFmtId="4" fontId="15" fillId="5" borderId="7" xfId="0" applyNumberFormat="1" applyFont="1" applyFill="1" applyBorder="1" applyAlignment="1">
      <alignment horizontal="right"/>
    </xf>
    <xf numFmtId="0" fontId="1" fillId="3" borderId="7" xfId="3" applyFill="1" applyBorder="1"/>
    <xf numFmtId="4" fontId="5" fillId="5" borderId="12" xfId="0" applyNumberFormat="1" applyFont="1" applyFill="1" applyBorder="1" applyAlignment="1">
      <alignment horizontal="right"/>
    </xf>
    <xf numFmtId="4" fontId="15" fillId="5" borderId="12" xfId="0" applyNumberFormat="1" applyFont="1" applyFill="1" applyBorder="1" applyAlignment="1">
      <alignment horizontal="right"/>
    </xf>
    <xf numFmtId="4" fontId="15" fillId="5" borderId="13" xfId="0" applyNumberFormat="1" applyFont="1" applyFill="1" applyBorder="1" applyAlignment="1">
      <alignment horizontal="right"/>
    </xf>
    <xf numFmtId="43" fontId="15" fillId="5" borderId="14" xfId="1" applyFont="1" applyFill="1" applyBorder="1" applyAlignment="1">
      <alignment horizontal="right"/>
    </xf>
    <xf numFmtId="2" fontId="15" fillId="5" borderId="14" xfId="1" applyNumberFormat="1" applyFont="1" applyFill="1" applyBorder="1" applyAlignment="1">
      <alignment horizontal="right"/>
    </xf>
    <xf numFmtId="2" fontId="1" fillId="3" borderId="14" xfId="1" applyNumberFormat="1" applyFont="1" applyFill="1" applyBorder="1" applyAlignment="1">
      <alignment horizontal="right"/>
    </xf>
    <xf numFmtId="2" fontId="15" fillId="5" borderId="13" xfId="1" applyNumberFormat="1" applyFont="1" applyFill="1" applyBorder="1" applyAlignment="1">
      <alignment horizontal="right"/>
    </xf>
    <xf numFmtId="4" fontId="3" fillId="5" borderId="0" xfId="0" applyNumberFormat="1" applyFont="1" applyFill="1" applyAlignment="1">
      <alignment horizontal="right"/>
    </xf>
    <xf numFmtId="9" fontId="6" fillId="3" borderId="0" xfId="2" applyFont="1" applyFill="1"/>
    <xf numFmtId="3" fontId="3" fillId="5" borderId="0" xfId="0" applyNumberFormat="1" applyFont="1" applyFill="1"/>
    <xf numFmtId="4" fontId="3" fillId="5" borderId="0" xfId="0" applyNumberFormat="1" applyFont="1" applyFill="1"/>
    <xf numFmtId="0" fontId="1" fillId="3" borderId="0" xfId="3" applyFill="1" applyAlignment="1">
      <alignment horizontal="right"/>
    </xf>
    <xf numFmtId="0" fontId="1" fillId="3" borderId="0" xfId="3" applyFill="1" applyAlignment="1">
      <alignment vertical="top" wrapText="1"/>
    </xf>
    <xf numFmtId="0" fontId="1" fillId="3" borderId="0" xfId="3" applyFill="1" applyAlignment="1">
      <alignment vertical="top"/>
    </xf>
    <xf numFmtId="0" fontId="9" fillId="0" borderId="0" xfId="4" applyFont="1"/>
    <xf numFmtId="0" fontId="43" fillId="0" borderId="0" xfId="4" applyFont="1"/>
    <xf numFmtId="0" fontId="44" fillId="0" borderId="0" xfId="4" applyFont="1"/>
    <xf numFmtId="0" fontId="1" fillId="0" borderId="17" xfId="0" applyFont="1" applyBorder="1" applyAlignment="1">
      <alignment horizontal="center" vertical="center" wrapText="1"/>
    </xf>
    <xf numFmtId="9" fontId="20" fillId="0" borderId="10" xfId="2" applyFont="1" applyBorder="1" applyAlignment="1">
      <alignment horizontal="right" vertical="center"/>
    </xf>
    <xf numFmtId="9" fontId="20" fillId="0" borderId="13" xfId="2" applyFont="1" applyBorder="1" applyAlignment="1">
      <alignment horizontal="right" vertical="center"/>
    </xf>
    <xf numFmtId="4" fontId="1" fillId="0" borderId="2" xfId="11" applyNumberFormat="1" applyFont="1" applyBorder="1" applyAlignment="1">
      <alignment horizontal="right" vertical="top" wrapText="1" readingOrder="1"/>
    </xf>
    <xf numFmtId="166" fontId="15" fillId="0" borderId="2" xfId="1" applyNumberFormat="1" applyFont="1" applyBorder="1" applyAlignment="1">
      <alignment horizontal="right"/>
    </xf>
    <xf numFmtId="4" fontId="1" fillId="0" borderId="10" xfId="11" applyNumberFormat="1" applyFont="1" applyBorder="1" applyAlignment="1">
      <alignment horizontal="right" vertical="top" wrapText="1" readingOrder="1"/>
    </xf>
    <xf numFmtId="3" fontId="1" fillId="0" borderId="2" xfId="11" applyNumberFormat="1" applyFont="1" applyBorder="1" applyAlignment="1">
      <alignment horizontal="right" vertical="top" wrapText="1" readingOrder="1"/>
    </xf>
    <xf numFmtId="3" fontId="1" fillId="0" borderId="10" xfId="11" applyNumberFormat="1" applyFont="1" applyBorder="1" applyAlignment="1">
      <alignment horizontal="right" vertical="top" wrapText="1" readingOrder="1"/>
    </xf>
    <xf numFmtId="9" fontId="1" fillId="3" borderId="2" xfId="2" applyFont="1" applyFill="1" applyBorder="1" applyAlignment="1">
      <alignment horizontal="right" vertical="center"/>
    </xf>
    <xf numFmtId="43" fontId="1" fillId="0" borderId="2" xfId="1" applyFont="1" applyBorder="1" applyAlignment="1">
      <alignment horizontal="right" vertical="center"/>
    </xf>
    <xf numFmtId="43" fontId="1" fillId="0" borderId="10" xfId="1" applyFont="1" applyBorder="1" applyAlignment="1">
      <alignment horizontal="right" vertical="center"/>
    </xf>
    <xf numFmtId="4" fontId="1" fillId="0" borderId="2" xfId="11" applyNumberFormat="1" applyFont="1" applyBorder="1" applyAlignment="1">
      <alignment horizontal="right" vertical="center" wrapText="1"/>
    </xf>
    <xf numFmtId="4" fontId="1" fillId="0" borderId="10" xfId="11" applyNumberFormat="1" applyFont="1" applyBorder="1" applyAlignment="1">
      <alignment horizontal="right" vertical="center" wrapText="1"/>
    </xf>
    <xf numFmtId="43" fontId="1" fillId="0" borderId="13" xfId="1" applyFont="1" applyBorder="1" applyAlignment="1">
      <alignment horizontal="right" vertical="center"/>
    </xf>
    <xf numFmtId="2" fontId="1" fillId="0" borderId="14" xfId="1" applyNumberFormat="1" applyFont="1" applyBorder="1" applyAlignment="1">
      <alignment horizontal="right" vertical="top" wrapText="1" readingOrder="1"/>
    </xf>
    <xf numFmtId="2" fontId="1" fillId="0" borderId="10" xfId="1" applyNumberFormat="1" applyFont="1" applyBorder="1" applyAlignment="1">
      <alignment horizontal="right" vertical="top" wrapText="1" readingOrder="1"/>
    </xf>
    <xf numFmtId="2" fontId="1" fillId="0" borderId="13" xfId="1" applyNumberFormat="1" applyFont="1" applyBorder="1" applyAlignment="1">
      <alignment horizontal="right" vertical="top" wrapText="1" readingOrder="1"/>
    </xf>
    <xf numFmtId="0" fontId="0" fillId="0" borderId="0" xfId="0" applyAlignment="1">
      <alignment wrapText="1"/>
    </xf>
    <xf numFmtId="171" fontId="0" fillId="0" borderId="0" xfId="0" applyNumberFormat="1"/>
    <xf numFmtId="168" fontId="23" fillId="0" borderId="0" xfId="2" applyNumberFormat="1" applyFont="1" applyBorder="1" applyAlignment="1"/>
    <xf numFmtId="4" fontId="2" fillId="0" borderId="6" xfId="0" applyNumberFormat="1" applyFont="1" applyBorder="1" applyAlignment="1">
      <alignment vertical="top" wrapText="1"/>
    </xf>
    <xf numFmtId="2" fontId="0" fillId="0" borderId="0" xfId="2" applyNumberFormat="1" applyFont="1"/>
    <xf numFmtId="166" fontId="0" fillId="0" borderId="0" xfId="0" applyNumberFormat="1"/>
    <xf numFmtId="170" fontId="0" fillId="0" borderId="0" xfId="0" applyNumberFormat="1"/>
    <xf numFmtId="168" fontId="15" fillId="0" borderId="0" xfId="2" applyNumberFormat="1" applyFont="1"/>
    <xf numFmtId="168" fontId="1" fillId="0" borderId="0" xfId="2" applyNumberFormat="1" applyFont="1"/>
    <xf numFmtId="168" fontId="1" fillId="0" borderId="0" xfId="2" applyNumberFormat="1" applyFont="1" applyBorder="1" applyAlignment="1">
      <alignment horizontal="center" vertical="center"/>
    </xf>
    <xf numFmtId="168" fontId="20" fillId="0" borderId="0" xfId="2" applyNumberFormat="1" applyFont="1" applyBorder="1" applyAlignment="1">
      <alignment horizontal="right" vertical="center"/>
    </xf>
    <xf numFmtId="0" fontId="2" fillId="3" borderId="0" xfId="3" applyFont="1" applyFill="1" applyAlignment="1">
      <alignment horizontal="center"/>
    </xf>
    <xf numFmtId="0" fontId="39" fillId="0" borderId="0" xfId="0" applyFont="1" applyAlignment="1">
      <alignment horizontal="left" vertical="center" wrapText="1"/>
    </xf>
    <xf numFmtId="0" fontId="11" fillId="3" borderId="3" xfId="4" applyFont="1" applyFill="1" applyBorder="1" applyAlignment="1">
      <alignment horizontal="left" vertical="center"/>
    </xf>
    <xf numFmtId="0" fontId="23" fillId="0" borderId="0" xfId="0" applyFont="1" applyAlignment="1">
      <alignment horizontal="left" wrapText="1"/>
    </xf>
    <xf numFmtId="0" fontId="23" fillId="0" borderId="0" xfId="0" applyFont="1" applyAlignment="1">
      <alignment horizontal="left" vertical="center" wrapText="1"/>
    </xf>
    <xf numFmtId="0" fontId="2" fillId="0" borderId="11" xfId="0" applyFont="1" applyBorder="1" applyAlignment="1">
      <alignment horizontal="center" vertical="center" wrapText="1"/>
    </xf>
    <xf numFmtId="0" fontId="18" fillId="3" borderId="0" xfId="4" applyFont="1" applyFill="1" applyAlignment="1">
      <alignment horizontal="center" vertical="center" wrapText="1"/>
    </xf>
    <xf numFmtId="0" fontId="30" fillId="3" borderId="3" xfId="3" applyFont="1" applyFill="1" applyBorder="1" applyAlignment="1">
      <alignment horizontal="left"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18" fillId="0" borderId="0" xfId="4" applyFont="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4" fontId="1" fillId="0" borderId="3" xfId="11" quotePrefix="1" applyNumberFormat="1" applyFont="1" applyBorder="1" applyAlignment="1">
      <alignment horizontal="right" vertical="center" wrapText="1"/>
    </xf>
    <xf numFmtId="9" fontId="23" fillId="0" borderId="0" xfId="2" applyFont="1"/>
    <xf numFmtId="0" fontId="1" fillId="0" borderId="16" xfId="0" applyFont="1" applyBorder="1" applyAlignment="1">
      <alignment horizontal="center" vertical="center" wrapText="1"/>
    </xf>
    <xf numFmtId="43" fontId="32" fillId="0" borderId="11" xfId="1" applyFont="1" applyBorder="1" applyAlignment="1">
      <alignment horizontal="right" vertical="center"/>
    </xf>
    <xf numFmtId="43" fontId="20" fillId="0" borderId="8" xfId="1" applyFont="1" applyBorder="1" applyAlignment="1">
      <alignment horizontal="right" vertical="center"/>
    </xf>
    <xf numFmtId="43" fontId="20" fillId="0" borderId="9" xfId="1" applyFont="1" applyBorder="1" applyAlignment="1">
      <alignment horizontal="right" vertical="center"/>
    </xf>
    <xf numFmtId="43" fontId="20" fillId="0" borderId="11" xfId="1" applyFont="1" applyBorder="1" applyAlignment="1">
      <alignment horizontal="right" vertical="center"/>
    </xf>
    <xf numFmtId="9" fontId="1" fillId="0" borderId="0" xfId="2" applyFont="1"/>
    <xf numFmtId="4" fontId="32" fillId="0" borderId="11" xfId="0" applyNumberFormat="1" applyFont="1" applyBorder="1" applyAlignment="1">
      <alignment horizontal="right" vertical="center"/>
    </xf>
    <xf numFmtId="9" fontId="1" fillId="3" borderId="8" xfId="2" applyFont="1" applyFill="1" applyBorder="1" applyAlignment="1">
      <alignment horizontal="right" vertical="center"/>
    </xf>
    <xf numFmtId="4" fontId="20" fillId="0" borderId="8" xfId="0" applyNumberFormat="1" applyFont="1" applyBorder="1" applyAlignment="1">
      <alignment horizontal="right" vertical="center"/>
    </xf>
    <xf numFmtId="4" fontId="20" fillId="0" borderId="9" xfId="0" applyNumberFormat="1" applyFont="1" applyBorder="1" applyAlignment="1">
      <alignment horizontal="right" vertical="center"/>
    </xf>
    <xf numFmtId="4" fontId="2" fillId="0" borderId="11" xfId="3" applyNumberFormat="1" applyFont="1" applyBorder="1" applyAlignment="1">
      <alignment horizontal="right" vertical="center"/>
    </xf>
    <xf numFmtId="43" fontId="1" fillId="0" borderId="8" xfId="1" applyFont="1" applyBorder="1" applyAlignment="1">
      <alignment horizontal="right" vertical="center"/>
    </xf>
    <xf numFmtId="43" fontId="1" fillId="0" borderId="9" xfId="1" applyFont="1" applyBorder="1" applyAlignment="1">
      <alignment horizontal="right" vertical="center"/>
    </xf>
    <xf numFmtId="4" fontId="1" fillId="0" borderId="8" xfId="11" applyNumberFormat="1" applyFont="1" applyBorder="1" applyAlignment="1">
      <alignment horizontal="right" vertical="center" wrapText="1"/>
    </xf>
    <xf numFmtId="4" fontId="1" fillId="0" borderId="9" xfId="11" applyNumberFormat="1" applyFont="1" applyBorder="1" applyAlignment="1">
      <alignment horizontal="right" vertical="center" wrapText="1"/>
    </xf>
    <xf numFmtId="4" fontId="1" fillId="0" borderId="11" xfId="11" applyNumberFormat="1" applyFont="1" applyBorder="1" applyAlignment="1">
      <alignment horizontal="right" vertical="center" wrapText="1"/>
    </xf>
    <xf numFmtId="9" fontId="1" fillId="0" borderId="9" xfId="2" applyFont="1" applyBorder="1" applyAlignment="1">
      <alignment horizontal="right" vertical="center"/>
    </xf>
    <xf numFmtId="4" fontId="1" fillId="0" borderId="12" xfId="11" applyNumberFormat="1" applyFont="1" applyBorder="1" applyAlignment="1">
      <alignment horizontal="right" vertical="center" wrapText="1"/>
    </xf>
    <xf numFmtId="3" fontId="2" fillId="0" borderId="11" xfId="3" applyNumberFormat="1" applyFont="1" applyBorder="1" applyAlignment="1">
      <alignment horizontal="right" vertical="center"/>
    </xf>
    <xf numFmtId="3" fontId="1" fillId="0" borderId="8" xfId="11" applyNumberFormat="1" applyFont="1" applyBorder="1" applyAlignment="1">
      <alignment horizontal="right" vertical="top" wrapText="1" readingOrder="1"/>
    </xf>
    <xf numFmtId="3" fontId="1" fillId="0" borderId="9" xfId="11" applyNumberFormat="1" applyFont="1" applyBorder="1" applyAlignment="1">
      <alignment horizontal="right" vertical="top" wrapText="1" readingOrder="1"/>
    </xf>
    <xf numFmtId="4" fontId="1" fillId="0" borderId="8" xfId="11" applyNumberFormat="1" applyFont="1" applyBorder="1" applyAlignment="1">
      <alignment horizontal="right" vertical="top" wrapText="1" readingOrder="1"/>
    </xf>
    <xf numFmtId="166" fontId="15" fillId="0" borderId="8" xfId="1" applyNumberFormat="1" applyFont="1" applyBorder="1" applyAlignment="1">
      <alignment horizontal="right"/>
    </xf>
    <xf numFmtId="4" fontId="1" fillId="0" borderId="9" xfId="11" applyNumberFormat="1" applyFont="1" applyBorder="1" applyAlignment="1">
      <alignment horizontal="right" vertical="top" wrapText="1" readingOrder="1"/>
    </xf>
    <xf numFmtId="3" fontId="1" fillId="0" borderId="12" xfId="11" applyNumberFormat="1" applyFont="1" applyBorder="1" applyAlignment="1">
      <alignment horizontal="right" vertical="top" wrapText="1" readingOrder="1"/>
    </xf>
    <xf numFmtId="4" fontId="1" fillId="0" borderId="9" xfId="3" applyNumberFormat="1" applyBorder="1" applyAlignment="1">
      <alignment horizontal="right" vertical="center"/>
    </xf>
    <xf numFmtId="14" fontId="1" fillId="0" borderId="15" xfId="0" applyNumberFormat="1" applyFont="1" applyBorder="1" applyAlignment="1">
      <alignment horizontal="center"/>
    </xf>
    <xf numFmtId="9" fontId="20" fillId="0" borderId="3" xfId="2" applyFont="1" applyBorder="1" applyAlignment="1">
      <alignment horizontal="right" vertical="center"/>
    </xf>
    <xf numFmtId="9" fontId="20" fillId="0" borderId="2" xfId="2" applyFont="1" applyBorder="1" applyAlignment="1">
      <alignment horizontal="right" vertical="center"/>
    </xf>
    <xf numFmtId="9" fontId="20" fillId="0" borderId="9" xfId="2" applyFont="1" applyBorder="1" applyAlignment="1">
      <alignment horizontal="right" vertical="center"/>
    </xf>
    <xf numFmtId="9" fontId="32" fillId="0" borderId="13" xfId="2" applyFont="1" applyBorder="1" applyAlignment="1">
      <alignment horizontal="right" vertical="center"/>
    </xf>
    <xf numFmtId="9" fontId="32" fillId="0" borderId="9" xfId="2" applyFont="1" applyBorder="1" applyAlignment="1">
      <alignment horizontal="right" vertical="center"/>
    </xf>
    <xf numFmtId="9" fontId="32" fillId="0" borderId="10" xfId="2" applyFont="1" applyBorder="1" applyAlignment="1">
      <alignment horizontal="right" vertical="center"/>
    </xf>
    <xf numFmtId="0" fontId="1" fillId="0" borderId="16" xfId="3" applyBorder="1" applyAlignment="1">
      <alignment horizontal="center" vertical="center"/>
    </xf>
    <xf numFmtId="0" fontId="1" fillId="0" borderId="10" xfId="3" applyBorder="1" applyAlignment="1">
      <alignment horizontal="center" vertical="center" wrapText="1"/>
    </xf>
    <xf numFmtId="0" fontId="1" fillId="0" borderId="12" xfId="0" applyFont="1" applyBorder="1" applyAlignment="1">
      <alignment horizontal="center" vertical="center" wrapText="1"/>
    </xf>
    <xf numFmtId="9" fontId="1" fillId="0" borderId="3" xfId="2" applyFont="1" applyBorder="1" applyAlignment="1">
      <alignment horizontal="right" vertical="center"/>
    </xf>
    <xf numFmtId="43" fontId="32" fillId="0" borderId="3" xfId="1" applyFont="1" applyBorder="1" applyAlignment="1">
      <alignment horizontal="right" vertical="center"/>
    </xf>
    <xf numFmtId="43" fontId="32" fillId="0" borderId="13" xfId="1" applyFont="1" applyBorder="1" applyAlignment="1">
      <alignment horizontal="right" vertical="center"/>
    </xf>
    <xf numFmtId="9" fontId="1" fillId="0" borderId="8" xfId="2" applyFont="1" applyBorder="1" applyAlignment="1">
      <alignment horizontal="right" vertical="center"/>
    </xf>
    <xf numFmtId="43" fontId="32" fillId="0" borderId="8" xfId="1" applyFont="1" applyBorder="1" applyAlignment="1">
      <alignment horizontal="right" vertical="center"/>
    </xf>
    <xf numFmtId="43" fontId="32" fillId="0" borderId="9" xfId="1" applyFont="1" applyBorder="1" applyAlignment="1">
      <alignment horizontal="right" vertical="center"/>
    </xf>
    <xf numFmtId="0" fontId="1" fillId="0" borderId="6" xfId="0" applyFont="1" applyBorder="1" applyAlignment="1">
      <alignment horizontal="center" vertical="center" wrapText="1"/>
    </xf>
    <xf numFmtId="9" fontId="1" fillId="0" borderId="2" xfId="2" applyFont="1" applyBorder="1" applyAlignment="1">
      <alignment horizontal="right" vertical="center"/>
    </xf>
    <xf numFmtId="43" fontId="15" fillId="0" borderId="0" xfId="0" applyNumberFormat="1" applyFont="1"/>
    <xf numFmtId="43" fontId="15" fillId="0" borderId="12" xfId="1" applyFont="1" applyBorder="1" applyAlignment="1">
      <alignment horizontal="center" vertical="center"/>
    </xf>
    <xf numFmtId="43" fontId="15" fillId="0" borderId="3" xfId="1" applyFont="1" applyBorder="1" applyAlignment="1">
      <alignment horizontal="center" vertical="center"/>
    </xf>
    <xf numFmtId="43" fontId="15" fillId="0" borderId="3" xfId="0" applyNumberFormat="1" applyFont="1" applyBorder="1"/>
    <xf numFmtId="43" fontId="15" fillId="0" borderId="3" xfId="1" applyFont="1" applyBorder="1"/>
    <xf numFmtId="168" fontId="15" fillId="0" borderId="14" xfId="2" applyNumberFormat="1" applyFont="1" applyBorder="1" applyAlignment="1"/>
    <xf numFmtId="168" fontId="15" fillId="0" borderId="3" xfId="2" applyNumberFormat="1" applyFont="1" applyBorder="1" applyAlignment="1">
      <alignment horizontal="right"/>
    </xf>
    <xf numFmtId="9" fontId="0" fillId="0" borderId="0" xfId="2" applyFont="1"/>
    <xf numFmtId="4" fontId="2" fillId="0" borderId="12" xfId="0" applyNumberFormat="1" applyFont="1" applyBorder="1" applyAlignment="1">
      <alignment vertical="top" wrapText="1"/>
    </xf>
    <xf numFmtId="43" fontId="15" fillId="0" borderId="15" xfId="1" applyFont="1" applyBorder="1" applyAlignment="1">
      <alignment vertical="center"/>
    </xf>
    <xf numFmtId="0" fontId="15" fillId="0" borderId="10" xfId="0" applyFont="1" applyBorder="1"/>
    <xf numFmtId="168" fontId="15" fillId="0" borderId="13" xfId="2" applyNumberFormat="1" applyFont="1" applyBorder="1" applyAlignment="1">
      <alignment horizontal="right" vertical="center"/>
    </xf>
    <xf numFmtId="170" fontId="5" fillId="0" borderId="12" xfId="1" applyNumberFormat="1" applyFont="1" applyBorder="1" applyAlignment="1">
      <alignment horizontal="right" vertical="center" wrapText="1"/>
    </xf>
    <xf numFmtId="9" fontId="1" fillId="0" borderId="13" xfId="2" applyFont="1" applyBorder="1" applyAlignment="1">
      <alignment horizontal="right" vertical="center" wrapText="1"/>
    </xf>
    <xf numFmtId="4" fontId="2" fillId="0" borderId="12" xfId="0" applyNumberFormat="1" applyFont="1" applyBorder="1" applyAlignment="1">
      <alignment horizontal="right" vertical="center"/>
    </xf>
    <xf numFmtId="3" fontId="2" fillId="0" borderId="12" xfId="0" applyNumberFormat="1" applyFont="1" applyBorder="1" applyAlignment="1">
      <alignment horizontal="right" vertical="center"/>
    </xf>
    <xf numFmtId="43" fontId="15" fillId="0" borderId="2" xfId="1" applyFont="1" applyBorder="1"/>
    <xf numFmtId="43" fontId="15" fillId="0" borderId="0" xfId="1" applyFont="1" applyBorder="1" applyAlignment="1">
      <alignment horizontal="right"/>
    </xf>
    <xf numFmtId="43" fontId="15" fillId="0" borderId="14" xfId="1" applyFont="1" applyBorder="1" applyAlignment="1">
      <alignment horizontal="right"/>
    </xf>
    <xf numFmtId="43" fontId="15" fillId="0" borderId="3" xfId="1" applyFont="1" applyBorder="1" applyAlignment="1">
      <alignment horizontal="right"/>
    </xf>
    <xf numFmtId="43" fontId="15" fillId="0" borderId="13" xfId="1" applyFont="1" applyBorder="1" applyAlignment="1">
      <alignment horizontal="right"/>
    </xf>
    <xf numFmtId="3" fontId="1" fillId="0" borderId="12" xfId="11" applyNumberFormat="1" applyFont="1" applyBorder="1" applyAlignment="1">
      <alignment horizontal="right" vertical="center" wrapText="1"/>
    </xf>
    <xf numFmtId="3" fontId="1" fillId="0" borderId="3" xfId="11" applyNumberFormat="1" applyFont="1" applyBorder="1" applyAlignment="1">
      <alignment horizontal="right" vertical="center" wrapText="1"/>
    </xf>
    <xf numFmtId="3" fontId="1" fillId="0" borderId="13" xfId="11" applyNumberFormat="1" applyFont="1" applyBorder="1" applyAlignment="1">
      <alignment horizontal="right" vertical="center" wrapText="1"/>
    </xf>
    <xf numFmtId="166" fontId="15" fillId="0" borderId="7" xfId="1" applyNumberFormat="1" applyFont="1" applyBorder="1" applyAlignment="1">
      <alignment horizontal="right"/>
    </xf>
    <xf numFmtId="166" fontId="15" fillId="0" borderId="12" xfId="1" applyNumberFormat="1" applyFont="1" applyBorder="1" applyAlignment="1">
      <alignment horizontal="right"/>
    </xf>
    <xf numFmtId="4" fontId="2" fillId="0" borderId="7" xfId="11" applyNumberFormat="1" applyFont="1" applyBorder="1" applyAlignment="1">
      <alignment horizontal="right" vertical="center" wrapText="1" readingOrder="1"/>
    </xf>
    <xf numFmtId="4" fontId="1" fillId="0" borderId="7" xfId="11" applyNumberFormat="1" applyFont="1" applyBorder="1" applyAlignment="1">
      <alignment horizontal="right" vertical="center" wrapText="1" readingOrder="1"/>
    </xf>
    <xf numFmtId="4" fontId="2" fillId="0" borderId="12" xfId="11" applyNumberFormat="1" applyFont="1" applyBorder="1" applyAlignment="1">
      <alignment horizontal="right" vertical="center" wrapText="1" readingOrder="1"/>
    </xf>
    <xf numFmtId="4" fontId="1" fillId="0" borderId="12" xfId="11" applyNumberFormat="1" applyFont="1" applyBorder="1" applyAlignment="1">
      <alignment horizontal="right" vertical="center" wrapText="1" readingOrder="1"/>
    </xf>
    <xf numFmtId="4" fontId="1" fillId="0" borderId="6" xfId="11" applyNumberFormat="1" applyFont="1" applyBorder="1" applyAlignment="1">
      <alignment horizontal="right" vertical="center" wrapText="1" readingOrder="1"/>
    </xf>
    <xf numFmtId="4" fontId="2" fillId="0" borderId="11" xfId="11" applyNumberFormat="1" applyFont="1" applyBorder="1" applyAlignment="1">
      <alignment horizontal="right" vertical="center" wrapText="1" readingOrder="1"/>
    </xf>
    <xf numFmtId="4" fontId="1" fillId="0" borderId="11" xfId="11" applyNumberFormat="1" applyFont="1" applyBorder="1" applyAlignment="1">
      <alignment horizontal="right" vertical="center" wrapText="1" readingOrder="1"/>
    </xf>
    <xf numFmtId="4" fontId="2" fillId="0" borderId="6" xfId="11" applyNumberFormat="1" applyFont="1" applyBorder="1" applyAlignment="1">
      <alignment horizontal="right" vertical="center" wrapText="1" readingOrder="1"/>
    </xf>
    <xf numFmtId="166" fontId="15" fillId="0" borderId="0" xfId="1" applyNumberFormat="1" applyFont="1" applyBorder="1" applyAlignment="1">
      <alignment horizontal="right" vertical="center"/>
    </xf>
    <xf numFmtId="166" fontId="15" fillId="0" borderId="3" xfId="1" applyNumberFormat="1" applyFont="1" applyBorder="1" applyAlignment="1">
      <alignment horizontal="right" vertical="center"/>
    </xf>
    <xf numFmtId="4" fontId="1" fillId="0" borderId="2" xfId="11" applyNumberFormat="1" applyFont="1" applyBorder="1" applyAlignment="1">
      <alignment horizontal="right" vertical="center" wrapText="1" readingOrder="1"/>
    </xf>
    <xf numFmtId="166" fontId="15" fillId="0" borderId="2" xfId="1" applyNumberFormat="1" applyFont="1" applyBorder="1" applyAlignment="1">
      <alignment horizontal="right" vertical="center"/>
    </xf>
    <xf numFmtId="4" fontId="1" fillId="0" borderId="10" xfId="11" applyNumberFormat="1" applyFont="1" applyBorder="1" applyAlignment="1">
      <alignment horizontal="right" vertical="center" wrapText="1" readingOrder="1"/>
    </xf>
    <xf numFmtId="3" fontId="1" fillId="0" borderId="11" xfId="11" applyNumberFormat="1" applyFont="1" applyBorder="1" applyAlignment="1">
      <alignment horizontal="right" vertical="top" wrapText="1" readingOrder="1"/>
    </xf>
    <xf numFmtId="3" fontId="1" fillId="0" borderId="6" xfId="11" applyNumberFormat="1" applyFont="1" applyBorder="1" applyAlignment="1">
      <alignment horizontal="right" vertical="top" wrapText="1" readingOrder="1"/>
    </xf>
    <xf numFmtId="4" fontId="1" fillId="0" borderId="6" xfId="11" applyNumberFormat="1" applyFont="1" applyBorder="1" applyAlignment="1">
      <alignment horizontal="right" vertical="center" wrapText="1"/>
    </xf>
    <xf numFmtId="0" fontId="45" fillId="0" borderId="0" xfId="0" applyFont="1" applyAlignment="1">
      <alignment horizontal="left" vertical="center" wrapText="1"/>
    </xf>
    <xf numFmtId="43" fontId="1" fillId="0" borderId="10" xfId="1" applyFont="1" applyBorder="1" applyAlignment="1">
      <alignment horizontal="center" vertical="center"/>
    </xf>
    <xf numFmtId="43" fontId="1" fillId="0" borderId="14" xfId="1" applyFont="1" applyBorder="1" applyAlignment="1">
      <alignment horizontal="center" vertical="center"/>
    </xf>
    <xf numFmtId="43" fontId="1" fillId="0" borderId="13" xfId="1" applyFont="1" applyBorder="1" applyAlignment="1">
      <alignment horizontal="center" vertical="center"/>
    </xf>
    <xf numFmtId="43" fontId="1" fillId="0" borderId="9" xfId="1" applyFont="1" applyBorder="1" applyAlignment="1">
      <alignment horizontal="center" vertical="center"/>
    </xf>
    <xf numFmtId="4" fontId="2" fillId="0" borderId="0" xfId="11" applyNumberFormat="1" applyFont="1" applyAlignment="1">
      <alignment horizontal="right" vertical="center" wrapText="1" readingOrder="1"/>
    </xf>
    <xf numFmtId="2" fontId="1" fillId="0" borderId="0" xfId="1" applyNumberFormat="1" applyFont="1" applyBorder="1" applyAlignment="1">
      <alignment horizontal="right" vertical="top" wrapText="1" readingOrder="1"/>
    </xf>
    <xf numFmtId="2" fontId="1" fillId="0" borderId="2" xfId="1" applyNumberFormat="1" applyFont="1" applyBorder="1" applyAlignment="1">
      <alignment horizontal="right" vertical="top" wrapText="1" readingOrder="1"/>
    </xf>
    <xf numFmtId="2" fontId="1" fillId="0" borderId="3" xfId="1" applyNumberFormat="1" applyFont="1" applyBorder="1" applyAlignment="1">
      <alignment horizontal="right" vertical="top" wrapText="1" readingOrder="1"/>
    </xf>
    <xf numFmtId="2" fontId="1" fillId="0" borderId="0" xfId="1" applyNumberFormat="1" applyFont="1" applyAlignment="1">
      <alignment horizontal="right" vertical="top" wrapText="1" readingOrder="1"/>
    </xf>
    <xf numFmtId="2" fontId="1" fillId="0" borderId="8" xfId="1" applyNumberFormat="1" applyFont="1" applyBorder="1" applyAlignment="1">
      <alignment horizontal="right" vertical="top" wrapText="1" readingOrder="1"/>
    </xf>
    <xf numFmtId="2" fontId="1" fillId="0" borderId="9" xfId="1" applyNumberFormat="1" applyFont="1" applyBorder="1" applyAlignment="1">
      <alignment horizontal="right" vertical="top" wrapText="1" readingOrder="1"/>
    </xf>
    <xf numFmtId="1" fontId="1" fillId="0" borderId="2" xfId="1" applyNumberFormat="1" applyFont="1" applyBorder="1" applyAlignment="1">
      <alignment horizontal="right" vertical="top" wrapText="1" readingOrder="1"/>
    </xf>
    <xf numFmtId="1" fontId="1" fillId="0" borderId="10" xfId="1" applyNumberFormat="1" applyFont="1" applyBorder="1" applyAlignment="1">
      <alignment horizontal="right" vertical="top" wrapText="1" readingOrder="1"/>
    </xf>
    <xf numFmtId="1" fontId="1" fillId="0" borderId="0" xfId="1" applyNumberFormat="1" applyFont="1" applyBorder="1" applyAlignment="1">
      <alignment horizontal="right" vertical="top" wrapText="1" readingOrder="1"/>
    </xf>
    <xf numFmtId="1" fontId="1" fillId="0" borderId="14" xfId="1" applyNumberFormat="1" applyFont="1" applyBorder="1" applyAlignment="1">
      <alignment horizontal="right" vertical="top" wrapText="1" readingOrder="1"/>
    </xf>
    <xf numFmtId="1" fontId="1" fillId="0" borderId="3" xfId="1" applyNumberFormat="1" applyFont="1" applyBorder="1" applyAlignment="1">
      <alignment horizontal="right" vertical="top" wrapText="1" readingOrder="1"/>
    </xf>
    <xf numFmtId="1" fontId="1" fillId="0" borderId="13" xfId="1" applyNumberFormat="1" applyFont="1" applyBorder="1" applyAlignment="1">
      <alignment horizontal="right" vertical="top" wrapText="1" readingOrder="1"/>
    </xf>
    <xf numFmtId="1" fontId="1" fillId="0" borderId="0" xfId="1" applyNumberFormat="1" applyFont="1" applyAlignment="1">
      <alignment horizontal="right" vertical="top" wrapText="1" readingOrder="1"/>
    </xf>
    <xf numFmtId="1" fontId="1" fillId="0" borderId="8" xfId="1" applyNumberFormat="1" applyFont="1" applyBorder="1" applyAlignment="1">
      <alignment horizontal="right" vertical="top" wrapText="1" readingOrder="1"/>
    </xf>
    <xf numFmtId="1" fontId="1" fillId="0" borderId="9" xfId="1" applyNumberFormat="1" applyFont="1" applyBorder="1" applyAlignment="1">
      <alignment horizontal="right" vertical="top" wrapText="1" readingOrder="1"/>
    </xf>
    <xf numFmtId="168" fontId="23" fillId="0" borderId="0" xfId="2" applyNumberFormat="1" applyFont="1"/>
    <xf numFmtId="2" fontId="1" fillId="0" borderId="0" xfId="2" applyNumberFormat="1" applyFont="1"/>
    <xf numFmtId="166" fontId="1" fillId="0" borderId="2" xfId="1" applyNumberFormat="1" applyFont="1" applyBorder="1" applyAlignment="1">
      <alignment horizontal="right" vertical="top" wrapText="1" readingOrder="1"/>
    </xf>
    <xf numFmtId="166" fontId="1" fillId="0" borderId="0" xfId="1" applyNumberFormat="1" applyFont="1" applyBorder="1" applyAlignment="1">
      <alignment horizontal="right" vertical="top" wrapText="1" readingOrder="1"/>
    </xf>
    <xf numFmtId="166" fontId="1" fillId="0" borderId="3" xfId="1" applyNumberFormat="1" applyFont="1" applyBorder="1" applyAlignment="1">
      <alignment horizontal="right" vertical="top" wrapText="1" readingOrder="1"/>
    </xf>
    <xf numFmtId="166" fontId="1" fillId="0" borderId="0" xfId="1" applyNumberFormat="1" applyFont="1" applyAlignment="1">
      <alignment horizontal="right" vertical="top" wrapText="1" readingOrder="1"/>
    </xf>
    <xf numFmtId="166" fontId="1" fillId="0" borderId="8" xfId="1" applyNumberFormat="1" applyFont="1" applyBorder="1" applyAlignment="1">
      <alignment horizontal="right" vertical="top" wrapText="1" readingOrder="1"/>
    </xf>
    <xf numFmtId="0" fontId="39" fillId="0" borderId="0" xfId="0" applyFont="1" applyAlignment="1">
      <alignment vertical="center" wrapText="1"/>
    </xf>
    <xf numFmtId="0" fontId="45" fillId="0" borderId="0" xfId="0" applyFont="1" applyAlignment="1">
      <alignment vertical="center" wrapText="1"/>
    </xf>
    <xf numFmtId="0" fontId="0" fillId="0" borderId="0" xfId="0" applyAlignment="1">
      <alignment horizontal="center"/>
    </xf>
    <xf numFmtId="0" fontId="33" fillId="0" borderId="0" xfId="0" applyFont="1" applyAlignment="1">
      <alignment horizontal="center"/>
    </xf>
    <xf numFmtId="166" fontId="15" fillId="0" borderId="12" xfId="1" applyNumberFormat="1" applyFont="1" applyBorder="1"/>
    <xf numFmtId="170" fontId="15" fillId="0" borderId="3" xfId="1" applyNumberFormat="1" applyFont="1" applyBorder="1" applyAlignment="1">
      <alignment horizontal="right" vertical="center" wrapText="1"/>
    </xf>
    <xf numFmtId="170" fontId="15" fillId="0" borderId="13" xfId="1" applyNumberFormat="1" applyFont="1" applyBorder="1" applyAlignment="1">
      <alignment horizontal="right" vertical="center" wrapText="1"/>
    </xf>
    <xf numFmtId="0" fontId="2" fillId="0" borderId="6" xfId="3" applyFont="1" applyBorder="1" applyAlignment="1">
      <alignment horizontal="center" vertical="center"/>
    </xf>
    <xf numFmtId="0" fontId="1" fillId="0" borderId="2" xfId="3" applyBorder="1" applyAlignment="1">
      <alignment horizontal="center" vertical="center" wrapText="1"/>
    </xf>
    <xf numFmtId="3" fontId="2" fillId="0" borderId="6" xfId="3" applyNumberFormat="1" applyFont="1" applyBorder="1" applyAlignment="1">
      <alignment vertical="center"/>
    </xf>
    <xf numFmtId="0" fontId="1" fillId="0" borderId="10" xfId="3" applyBorder="1" applyAlignment="1">
      <alignment vertical="center"/>
    </xf>
    <xf numFmtId="3" fontId="15" fillId="0" borderId="6" xfId="0" applyNumberFormat="1" applyFont="1" applyBorder="1" applyAlignment="1">
      <alignment vertical="center"/>
    </xf>
    <xf numFmtId="3" fontId="15" fillId="0" borderId="2" xfId="0" applyNumberFormat="1" applyFont="1" applyBorder="1" applyAlignment="1">
      <alignment vertical="center"/>
    </xf>
    <xf numFmtId="3" fontId="15" fillId="0" borderId="10" xfId="0" applyNumberFormat="1" applyFont="1" applyBorder="1" applyAlignment="1">
      <alignment vertical="center"/>
    </xf>
    <xf numFmtId="4" fontId="2" fillId="0" borderId="6" xfId="3" applyNumberFormat="1" applyFont="1" applyBorder="1" applyAlignment="1">
      <alignment vertical="center"/>
    </xf>
    <xf numFmtId="4" fontId="15" fillId="0" borderId="2" xfId="0" applyNumberFormat="1" applyFont="1" applyBorder="1" applyAlignment="1">
      <alignment vertical="center"/>
    </xf>
    <xf numFmtId="4" fontId="15" fillId="0" borderId="10" xfId="0" applyNumberFormat="1" applyFont="1" applyBorder="1" applyAlignment="1">
      <alignment vertical="center"/>
    </xf>
    <xf numFmtId="3" fontId="2" fillId="0" borderId="7" xfId="3" applyNumberFormat="1" applyFont="1" applyBorder="1" applyAlignment="1">
      <alignment vertical="center"/>
    </xf>
    <xf numFmtId="9" fontId="1" fillId="0" borderId="14" xfId="2" applyFont="1" applyBorder="1" applyAlignment="1">
      <alignment vertical="center"/>
    </xf>
    <xf numFmtId="3" fontId="15" fillId="0" borderId="7" xfId="0" applyNumberFormat="1" applyFont="1" applyBorder="1" applyAlignment="1">
      <alignment vertical="center" wrapText="1"/>
    </xf>
    <xf numFmtId="3" fontId="15" fillId="0" borderId="14" xfId="0" applyNumberFormat="1" applyFont="1" applyBorder="1" applyAlignment="1">
      <alignment vertical="center"/>
    </xf>
    <xf numFmtId="4" fontId="2" fillId="0" borderId="7" xfId="3" applyNumberFormat="1" applyFont="1" applyBorder="1" applyAlignment="1">
      <alignment vertical="center"/>
    </xf>
    <xf numFmtId="4" fontId="15" fillId="0" borderId="14" xfId="0" applyNumberFormat="1" applyFont="1" applyBorder="1" applyAlignment="1">
      <alignment vertical="center" wrapText="1"/>
    </xf>
    <xf numFmtId="4" fontId="15" fillId="0" borderId="14" xfId="0" applyNumberFormat="1" applyFont="1" applyBorder="1" applyAlignment="1">
      <alignment vertical="center"/>
    </xf>
    <xf numFmtId="3" fontId="1" fillId="0" borderId="7" xfId="11" applyNumberFormat="1" applyFont="1" applyBorder="1" applyAlignment="1">
      <alignment vertical="center" wrapText="1"/>
    </xf>
    <xf numFmtId="4" fontId="1" fillId="0" borderId="14" xfId="11" applyNumberFormat="1" applyFont="1" applyBorder="1" applyAlignment="1">
      <alignment vertical="center" wrapText="1"/>
    </xf>
    <xf numFmtId="166" fontId="15" fillId="0" borderId="14" xfId="1" applyNumberFormat="1" applyFont="1" applyBorder="1" applyAlignment="1">
      <alignment horizontal="center"/>
    </xf>
    <xf numFmtId="3" fontId="2" fillId="0" borderId="12" xfId="3" applyNumberFormat="1" applyFont="1" applyBorder="1" applyAlignment="1">
      <alignment horizontal="right"/>
    </xf>
    <xf numFmtId="9" fontId="1" fillId="0" borderId="13" xfId="2" applyFont="1" applyBorder="1" applyAlignment="1">
      <alignment vertical="center"/>
    </xf>
    <xf numFmtId="3" fontId="15" fillId="0" borderId="3" xfId="0" applyNumberFormat="1" applyFont="1" applyBorder="1" applyAlignment="1">
      <alignment horizontal="right" vertical="center"/>
    </xf>
    <xf numFmtId="3" fontId="15" fillId="0" borderId="13" xfId="0" applyNumberFormat="1" applyFont="1" applyBorder="1" applyAlignment="1">
      <alignment horizontal="right" vertical="center"/>
    </xf>
    <xf numFmtId="4" fontId="2" fillId="0" borderId="12" xfId="3" applyNumberFormat="1" applyFont="1" applyBorder="1" applyAlignment="1">
      <alignment horizontal="right"/>
    </xf>
    <xf numFmtId="4" fontId="15" fillId="0" borderId="3" xfId="0" applyNumberFormat="1" applyFont="1" applyBorder="1" applyAlignment="1">
      <alignment horizontal="right"/>
    </xf>
    <xf numFmtId="166" fontId="15" fillId="0" borderId="13" xfId="1" applyNumberFormat="1" applyFont="1" applyBorder="1" applyAlignment="1">
      <alignment horizontal="center"/>
    </xf>
    <xf numFmtId="3" fontId="15" fillId="0" borderId="0" xfId="0" applyNumberFormat="1" applyFont="1" applyAlignment="1">
      <alignment vertical="center" wrapText="1"/>
    </xf>
    <xf numFmtId="3" fontId="15" fillId="0" borderId="0" xfId="0" applyNumberFormat="1" applyFont="1" applyAlignment="1">
      <alignment vertical="center"/>
    </xf>
    <xf numFmtId="4" fontId="15" fillId="0" borderId="0" xfId="0" applyNumberFormat="1" applyFont="1" applyAlignment="1">
      <alignment vertical="center" wrapText="1"/>
    </xf>
    <xf numFmtId="4" fontId="15" fillId="0" borderId="0" xfId="0" applyNumberFormat="1" applyFont="1" applyAlignment="1">
      <alignment vertical="center"/>
    </xf>
    <xf numFmtId="3" fontId="1" fillId="0" borderId="0" xfId="11" applyNumberFormat="1" applyFont="1" applyAlignment="1">
      <alignment vertical="center" wrapText="1"/>
    </xf>
    <xf numFmtId="4" fontId="1" fillId="0" borderId="0" xfId="11" applyNumberFormat="1" applyFont="1" applyAlignment="1">
      <alignment vertical="center" wrapText="1"/>
    </xf>
    <xf numFmtId="0" fontId="1" fillId="0" borderId="0" xfId="3" applyAlignment="1">
      <alignment horizontal="center" vertical="center" wrapText="1"/>
    </xf>
    <xf numFmtId="0" fontId="1" fillId="0" borderId="14" xfId="3" applyBorder="1" applyAlignment="1">
      <alignment horizontal="center" vertical="center" wrapText="1"/>
    </xf>
    <xf numFmtId="4" fontId="2" fillId="0" borderId="6" xfId="11" applyNumberFormat="1" applyFont="1" applyBorder="1" applyAlignment="1">
      <alignment horizontal="center" vertical="center" wrapText="1"/>
    </xf>
    <xf numFmtId="4" fontId="1" fillId="0" borderId="10" xfId="11" applyNumberFormat="1" applyFont="1" applyBorder="1" applyAlignment="1">
      <alignment horizontal="center" vertical="center" wrapText="1"/>
    </xf>
    <xf numFmtId="4" fontId="1" fillId="0" borderId="2" xfId="11" applyNumberFormat="1" applyFont="1" applyBorder="1" applyAlignment="1">
      <alignment horizontal="center" vertical="center" wrapText="1"/>
    </xf>
    <xf numFmtId="0" fontId="1" fillId="0" borderId="2" xfId="3" applyBorder="1" applyAlignment="1">
      <alignment horizontal="center" vertical="center"/>
    </xf>
    <xf numFmtId="0" fontId="2" fillId="0" borderId="0" xfId="3" applyFont="1" applyAlignment="1">
      <alignment vertical="center"/>
    </xf>
    <xf numFmtId="0" fontId="1" fillId="0" borderId="11" xfId="3" applyBorder="1" applyAlignment="1">
      <alignment horizontal="center" vertical="center"/>
    </xf>
    <xf numFmtId="0" fontId="2" fillId="0" borderId="6" xfId="4" applyFont="1" applyBorder="1" applyAlignment="1">
      <alignment horizontal="center" vertical="center"/>
    </xf>
    <xf numFmtId="0" fontId="1" fillId="0" borderId="10" xfId="4" applyBorder="1" applyAlignment="1">
      <alignment horizontal="center" vertical="center" wrapText="1"/>
    </xf>
    <xf numFmtId="0" fontId="1" fillId="0" borderId="2" xfId="4" applyBorder="1" applyAlignment="1">
      <alignment horizontal="center" vertical="center" wrapText="1"/>
    </xf>
    <xf numFmtId="0" fontId="1" fillId="0" borderId="10" xfId="4" applyBorder="1" applyAlignment="1">
      <alignment horizontal="center" vertical="center"/>
    </xf>
    <xf numFmtId="4" fontId="1" fillId="0" borderId="0" xfId="0" applyNumberFormat="1" applyFont="1" applyAlignment="1">
      <alignment horizontal="right" vertical="center"/>
    </xf>
    <xf numFmtId="4" fontId="1" fillId="0" borderId="14" xfId="0" applyNumberFormat="1" applyFont="1" applyBorder="1" applyAlignment="1">
      <alignment horizontal="right" vertical="center" wrapText="1"/>
    </xf>
    <xf numFmtId="4" fontId="1" fillId="0" borderId="7" xfId="0" applyNumberFormat="1" applyFont="1" applyBorder="1" applyAlignment="1">
      <alignment horizontal="right"/>
    </xf>
    <xf numFmtId="4" fontId="1" fillId="0" borderId="0" xfId="0" applyNumberFormat="1" applyFont="1" applyAlignment="1">
      <alignment horizontal="right"/>
    </xf>
    <xf numFmtId="4" fontId="1" fillId="0" borderId="14" xfId="0" applyNumberFormat="1" applyFont="1" applyBorder="1" applyAlignment="1">
      <alignment horizontal="right" wrapText="1"/>
    </xf>
    <xf numFmtId="4" fontId="1" fillId="0" borderId="3" xfId="0" applyNumberFormat="1" applyFont="1" applyBorder="1" applyAlignment="1">
      <alignment horizontal="right"/>
    </xf>
    <xf numFmtId="4" fontId="1" fillId="0" borderId="13" xfId="0" applyNumberFormat="1" applyFont="1" applyBorder="1" applyAlignment="1">
      <alignment horizontal="right" wrapText="1"/>
    </xf>
    <xf numFmtId="4" fontId="1" fillId="0" borderId="12" xfId="0" applyNumberFormat="1" applyFont="1" applyBorder="1" applyAlignment="1">
      <alignment horizontal="right"/>
    </xf>
    <xf numFmtId="0" fontId="1" fillId="0" borderId="2" xfId="4" applyBorder="1" applyAlignment="1">
      <alignment horizontal="center" vertical="center"/>
    </xf>
    <xf numFmtId="2" fontId="1" fillId="0" borderId="0" xfId="11" applyNumberFormat="1" applyFont="1" applyAlignment="1">
      <alignment horizontal="right" vertical="top" wrapText="1" readingOrder="1"/>
    </xf>
    <xf numFmtId="2" fontId="1" fillId="0" borderId="14" xfId="11" applyNumberFormat="1" applyFont="1" applyBorder="1" applyAlignment="1">
      <alignment horizontal="right" vertical="top" wrapText="1" readingOrder="1"/>
    </xf>
    <xf numFmtId="4" fontId="1" fillId="0" borderId="7" xfId="0" applyNumberFormat="1" applyFont="1" applyBorder="1" applyAlignment="1">
      <alignment horizontal="right" vertical="center"/>
    </xf>
    <xf numFmtId="4" fontId="1" fillId="0" borderId="0" xfId="0" applyNumberFormat="1" applyFont="1" applyAlignment="1">
      <alignment horizontal="right" wrapText="1"/>
    </xf>
    <xf numFmtId="4" fontId="1" fillId="0" borderId="14" xfId="0" applyNumberFormat="1" applyFont="1" applyBorder="1" applyAlignment="1">
      <alignment horizontal="right"/>
    </xf>
    <xf numFmtId="4" fontId="1" fillId="0" borderId="12" xfId="0" applyNumberFormat="1" applyFont="1" applyBorder="1" applyAlignment="1">
      <alignment horizontal="right" vertical="center"/>
    </xf>
    <xf numFmtId="4" fontId="1" fillId="0" borderId="3" xfId="0" applyNumberFormat="1" applyFont="1" applyBorder="1" applyAlignment="1">
      <alignment horizontal="right" vertical="center"/>
    </xf>
    <xf numFmtId="4" fontId="1" fillId="0" borderId="3" xfId="0" applyNumberFormat="1" applyFont="1" applyBorder="1" applyAlignment="1">
      <alignment horizontal="right" vertical="center" wrapText="1"/>
    </xf>
    <xf numFmtId="4" fontId="1" fillId="0" borderId="3" xfId="0" applyNumberFormat="1" applyFont="1" applyBorder="1" applyAlignment="1">
      <alignment horizontal="right" wrapText="1"/>
    </xf>
    <xf numFmtId="4" fontId="1" fillId="0" borderId="13" xfId="0" applyNumberFormat="1" applyFont="1" applyBorder="1" applyAlignment="1">
      <alignment horizontal="right"/>
    </xf>
    <xf numFmtId="0" fontId="2" fillId="0" borderId="14" xfId="3" applyFont="1" applyBorder="1" applyAlignment="1">
      <alignment horizontal="right" vertical="center"/>
    </xf>
    <xf numFmtId="0" fontId="2" fillId="0" borderId="11" xfId="4" applyFont="1" applyBorder="1" applyAlignment="1">
      <alignment horizontal="center" vertical="center"/>
    </xf>
    <xf numFmtId="0" fontId="1" fillId="0" borderId="9" xfId="4" applyBorder="1" applyAlignment="1">
      <alignment horizontal="center" vertical="center" wrapText="1"/>
    </xf>
    <xf numFmtId="9" fontId="2" fillId="0" borderId="14" xfId="2" applyFont="1" applyBorder="1" applyAlignment="1">
      <alignment horizontal="right" vertical="center"/>
    </xf>
    <xf numFmtId="9" fontId="2" fillId="0" borderId="13" xfId="2" applyFont="1" applyBorder="1" applyAlignment="1">
      <alignment horizontal="right" vertical="center"/>
    </xf>
    <xf numFmtId="0" fontId="1" fillId="0" borderId="6" xfId="3" applyBorder="1" applyAlignment="1">
      <alignment horizontal="center" vertical="center"/>
    </xf>
    <xf numFmtId="4" fontId="1" fillId="0" borderId="10" xfId="0" applyNumberFormat="1" applyFont="1" applyBorder="1" applyAlignment="1">
      <alignment horizontal="right" vertical="center"/>
    </xf>
    <xf numFmtId="0" fontId="1" fillId="0" borderId="0" xfId="0" applyFont="1" applyAlignment="1">
      <alignment horizontal="right" vertical="center" wrapText="1"/>
    </xf>
    <xf numFmtId="0" fontId="1" fillId="0" borderId="14" xfId="0" applyFont="1" applyBorder="1" applyAlignment="1">
      <alignment horizontal="right" vertical="center" wrapText="1"/>
    </xf>
    <xf numFmtId="2" fontId="1" fillId="0" borderId="0" xfId="0" applyNumberFormat="1" applyFont="1" applyAlignment="1">
      <alignment horizontal="right" vertical="center"/>
    </xf>
    <xf numFmtId="2" fontId="1" fillId="0" borderId="0" xfId="0" applyNumberFormat="1" applyFont="1" applyAlignment="1">
      <alignment horizontal="right" vertical="center" wrapText="1"/>
    </xf>
    <xf numFmtId="2" fontId="1" fillId="0" borderId="14" xfId="0" applyNumberFormat="1" applyFont="1" applyBorder="1" applyAlignment="1">
      <alignment horizontal="right" vertical="center" wrapText="1"/>
    </xf>
    <xf numFmtId="2" fontId="1" fillId="0" borderId="0" xfId="11" applyNumberFormat="1" applyFont="1" applyAlignment="1">
      <alignment horizontal="right" vertical="center" wrapText="1"/>
    </xf>
    <xf numFmtId="2" fontId="1" fillId="0" borderId="14" xfId="11" applyNumberFormat="1" applyFont="1" applyBorder="1" applyAlignment="1">
      <alignment horizontal="right" vertical="center" wrapText="1"/>
    </xf>
    <xf numFmtId="2" fontId="1" fillId="0" borderId="0" xfId="11" applyNumberFormat="1" applyFont="1" applyAlignment="1">
      <alignment horizontal="right" wrapText="1"/>
    </xf>
    <xf numFmtId="2" fontId="1" fillId="0" borderId="14" xfId="11" applyNumberFormat="1" applyFont="1" applyBorder="1" applyAlignment="1">
      <alignment horizontal="right" wrapText="1"/>
    </xf>
    <xf numFmtId="2" fontId="1" fillId="0" borderId="3" xfId="11" applyNumberFormat="1" applyFont="1" applyBorder="1" applyAlignment="1">
      <alignment horizontal="right" vertical="center" wrapText="1"/>
    </xf>
    <xf numFmtId="2" fontId="1" fillId="0" borderId="13" xfId="11" applyNumberFormat="1" applyFont="1" applyBorder="1" applyAlignment="1">
      <alignment horizontal="right" vertical="center" wrapText="1"/>
    </xf>
    <xf numFmtId="2" fontId="1" fillId="0" borderId="3" xfId="11" applyNumberFormat="1" applyFont="1" applyBorder="1" applyAlignment="1">
      <alignment horizontal="right" wrapText="1"/>
    </xf>
    <xf numFmtId="2" fontId="1" fillId="0" borderId="13" xfId="11" applyNumberFormat="1" applyFont="1" applyBorder="1" applyAlignment="1">
      <alignment horizontal="right" wrapText="1"/>
    </xf>
    <xf numFmtId="0" fontId="2" fillId="0" borderId="11" xfId="3" applyFont="1" applyBorder="1" applyAlignment="1">
      <alignment horizontal="center" vertical="center" wrapText="1"/>
    </xf>
    <xf numFmtId="0" fontId="1" fillId="0" borderId="8" xfId="3" applyBorder="1" applyAlignment="1">
      <alignment horizontal="center" vertical="center" wrapText="1"/>
    </xf>
    <xf numFmtId="4" fontId="2" fillId="0" borderId="6" xfId="3" applyNumberFormat="1" applyFont="1" applyBorder="1" applyAlignment="1">
      <alignment horizontal="center" vertical="center" wrapText="1"/>
    </xf>
    <xf numFmtId="0" fontId="1" fillId="0" borderId="11" xfId="3" applyBorder="1" applyAlignment="1">
      <alignment horizontal="center" vertical="center" wrapText="1"/>
    </xf>
    <xf numFmtId="0" fontId="1" fillId="0" borderId="9" xfId="3" applyBorder="1" applyAlignment="1">
      <alignment horizontal="center" vertical="center" wrapText="1"/>
    </xf>
    <xf numFmtId="0" fontId="1" fillId="0" borderId="8" xfId="3" applyBorder="1" applyAlignment="1">
      <alignment horizontal="center" vertical="center"/>
    </xf>
    <xf numFmtId="3" fontId="1" fillId="0" borderId="0" xfId="11" applyNumberFormat="1" applyFont="1" applyAlignment="1">
      <alignment horizontal="right" vertical="center" wrapText="1" readingOrder="1"/>
    </xf>
    <xf numFmtId="3" fontId="1" fillId="0" borderId="14" xfId="11" applyNumberFormat="1" applyFont="1" applyBorder="1" applyAlignment="1">
      <alignment horizontal="right" vertical="center" wrapText="1" readingOrder="1"/>
    </xf>
    <xf numFmtId="166" fontId="15" fillId="0" borderId="14" xfId="1" applyNumberFormat="1" applyFont="1" applyBorder="1" applyAlignment="1">
      <alignment horizontal="right" vertical="center"/>
    </xf>
    <xf numFmtId="3" fontId="1" fillId="0" borderId="3" xfId="11" applyNumberFormat="1" applyFont="1" applyBorder="1" applyAlignment="1">
      <alignment horizontal="right" vertical="center" wrapText="1" readingOrder="1"/>
    </xf>
    <xf numFmtId="3" fontId="1" fillId="0" borderId="13" xfId="11" applyNumberFormat="1" applyFont="1" applyBorder="1" applyAlignment="1">
      <alignment horizontal="right" vertical="center" wrapText="1" readingOrder="1"/>
    </xf>
    <xf numFmtId="166" fontId="15" fillId="0" borderId="13" xfId="1" applyNumberFormat="1" applyFont="1" applyBorder="1" applyAlignment="1">
      <alignment horizontal="right" vertical="center"/>
    </xf>
    <xf numFmtId="0" fontId="45" fillId="0" borderId="0" xfId="0" applyFont="1" applyAlignment="1">
      <alignment horizontal="left" vertical="center" wrapText="1"/>
    </xf>
    <xf numFmtId="0" fontId="39" fillId="0" borderId="0" xfId="0" applyFont="1" applyAlignment="1">
      <alignment horizontal="left" vertical="center" wrapText="1"/>
    </xf>
    <xf numFmtId="0" fontId="11" fillId="3" borderId="3" xfId="4" applyFont="1" applyFill="1" applyBorder="1" applyAlignment="1">
      <alignment horizontal="left" vertical="center"/>
    </xf>
    <xf numFmtId="0" fontId="40" fillId="0" borderId="0" xfId="0" applyFont="1" applyAlignment="1">
      <alignment horizontal="left" vertical="center" wrapText="1"/>
    </xf>
    <xf numFmtId="0" fontId="19" fillId="0" borderId="0" xfId="25" applyFont="1" applyAlignment="1" applyProtection="1">
      <alignment vertical="top" wrapText="1"/>
    </xf>
    <xf numFmtId="0" fontId="23" fillId="0" borderId="0" xfId="0" applyFont="1" applyAlignment="1">
      <alignment horizontal="left" wrapText="1"/>
    </xf>
    <xf numFmtId="0" fontId="23" fillId="0" borderId="0" xfId="0" applyFont="1" applyAlignment="1">
      <alignment horizontal="left" vertical="center" wrapText="1"/>
    </xf>
    <xf numFmtId="0" fontId="23" fillId="0" borderId="0" xfId="0" applyFont="1" applyAlignment="1">
      <alignment horizontal="left" vertical="top" wrapText="1"/>
    </xf>
    <xf numFmtId="0" fontId="2" fillId="3" borderId="11" xfId="3" applyFont="1" applyFill="1" applyBorder="1" applyAlignment="1">
      <alignment horizontal="center" vertical="center"/>
    </xf>
    <xf numFmtId="0" fontId="2" fillId="3" borderId="8" xfId="3" applyFont="1" applyFill="1" applyBorder="1" applyAlignment="1">
      <alignment horizontal="center" vertical="center"/>
    </xf>
    <xf numFmtId="0" fontId="2" fillId="3" borderId="9" xfId="3" applyFont="1" applyFill="1" applyBorder="1" applyAlignment="1">
      <alignment horizontal="center" vertical="center"/>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2" fillId="3" borderId="10" xfId="3" applyFont="1" applyFill="1" applyBorder="1" applyAlignment="1">
      <alignment horizontal="center" vertical="center"/>
    </xf>
    <xf numFmtId="0" fontId="18" fillId="3" borderId="0" xfId="4" applyFont="1" applyFill="1" applyAlignment="1">
      <alignment horizontal="center" vertical="center" wrapText="1"/>
    </xf>
    <xf numFmtId="0" fontId="18" fillId="3" borderId="3" xfId="4" applyFont="1" applyFill="1" applyBorder="1" applyAlignment="1">
      <alignment horizontal="center" vertical="center" wrapText="1"/>
    </xf>
    <xf numFmtId="0" fontId="11" fillId="3" borderId="3" xfId="3" applyFont="1" applyFill="1" applyBorder="1" applyAlignment="1">
      <alignment horizontal="left" vertical="center" wrapText="1"/>
    </xf>
    <xf numFmtId="0" fontId="30" fillId="3" borderId="3" xfId="3" applyFont="1" applyFill="1" applyBorder="1" applyAlignment="1">
      <alignment horizontal="left" vertical="center" wrapText="1"/>
    </xf>
    <xf numFmtId="0" fontId="2" fillId="0" borderId="6" xfId="3" applyFont="1" applyBorder="1" applyAlignment="1">
      <alignment horizontal="center" vertical="center"/>
    </xf>
    <xf numFmtId="0" fontId="2" fillId="0" borderId="2" xfId="3" applyFont="1" applyBorder="1" applyAlignment="1">
      <alignment horizontal="center" vertical="center"/>
    </xf>
    <xf numFmtId="0" fontId="2" fillId="0" borderId="10" xfId="3" applyFont="1" applyBorder="1" applyAlignment="1">
      <alignment horizontal="center" vertical="center"/>
    </xf>
    <xf numFmtId="0" fontId="2" fillId="0" borderId="11" xfId="3" applyFont="1" applyBorder="1" applyAlignment="1">
      <alignment horizontal="center" vertical="center"/>
    </xf>
    <xf numFmtId="0" fontId="2" fillId="0" borderId="8" xfId="3" applyFont="1" applyBorder="1" applyAlignment="1">
      <alignment horizontal="center" vertical="center"/>
    </xf>
    <xf numFmtId="0" fontId="2" fillId="0" borderId="9" xfId="3" applyFont="1" applyBorder="1" applyAlignment="1">
      <alignment horizontal="center" vertical="center"/>
    </xf>
    <xf numFmtId="0" fontId="5" fillId="0" borderId="1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18" fillId="0" borderId="0" xfId="4" applyFont="1" applyAlignment="1">
      <alignment horizontal="center" vertical="center" wrapText="1"/>
    </xf>
    <xf numFmtId="0" fontId="18" fillId="0" borderId="3" xfId="4" applyFont="1" applyBorder="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2" fillId="3" borderId="11" xfId="3" applyFont="1" applyFill="1" applyBorder="1" applyAlignment="1">
      <alignment horizontal="center"/>
    </xf>
    <xf numFmtId="0" fontId="2" fillId="3" borderId="8" xfId="3" applyFont="1" applyFill="1" applyBorder="1" applyAlignment="1">
      <alignment horizontal="center"/>
    </xf>
    <xf numFmtId="0" fontId="2" fillId="3" borderId="9" xfId="3" applyFont="1" applyFill="1" applyBorder="1" applyAlignment="1">
      <alignment horizontal="center"/>
    </xf>
  </cellXfs>
  <cellStyles count="60">
    <cellStyle name="%" xfId="6" xr:uid="{00000000-0005-0000-0000-000000000000}"/>
    <cellStyle name="Comma" xfId="1" builtinId="3"/>
    <cellStyle name="Comma 2" xfId="34" xr:uid="{00000000-0005-0000-0000-000002000000}"/>
    <cellStyle name="Comma 2 2" xfId="43" xr:uid="{00000000-0005-0000-0000-000003000000}"/>
    <cellStyle name="Comma 2 2 2" xfId="53" xr:uid="{00000000-0005-0000-0000-000004000000}"/>
    <cellStyle name="Comma 2 2 3" xfId="48" xr:uid="{00000000-0005-0000-0000-000005000000}"/>
    <cellStyle name="Comma 2 3" xfId="41" xr:uid="{00000000-0005-0000-0000-000006000000}"/>
    <cellStyle name="Comma 3" xfId="52" xr:uid="{00000000-0005-0000-0000-000007000000}"/>
    <cellStyle name="Comma 4" xfId="55" xr:uid="{00000000-0005-0000-0000-000008000000}"/>
    <cellStyle name="Hyperlink" xfId="25" builtinId="8"/>
    <cellStyle name="Hyperlink 2" xfId="54" xr:uid="{00000000-0005-0000-0000-00000A000000}"/>
    <cellStyle name="Normal" xfId="0" builtinId="0"/>
    <cellStyle name="Normal 2" xfId="7" xr:uid="{00000000-0005-0000-0000-00000C000000}"/>
    <cellStyle name="Normal 2 2" xfId="8" xr:uid="{00000000-0005-0000-0000-00000D000000}"/>
    <cellStyle name="Normal 2 2 2" xfId="9" xr:uid="{00000000-0005-0000-0000-00000E000000}"/>
    <cellStyle name="Normal 2 2 2 2" xfId="42" xr:uid="{00000000-0005-0000-0000-00000F000000}"/>
    <cellStyle name="Normal 2 2 2 3" xfId="50" xr:uid="{00000000-0005-0000-0000-000010000000}"/>
    <cellStyle name="Normal 2 2 3" xfId="10" xr:uid="{00000000-0005-0000-0000-000011000000}"/>
    <cellStyle name="Normal 2 2 4" xfId="51" xr:uid="{00000000-0005-0000-0000-000012000000}"/>
    <cellStyle name="Normal 2 3" xfId="11" xr:uid="{00000000-0005-0000-0000-000013000000}"/>
    <cellStyle name="Normal 2 3 2" xfId="12" xr:uid="{00000000-0005-0000-0000-000014000000}"/>
    <cellStyle name="Normal 2 3 2 2" xfId="49" xr:uid="{00000000-0005-0000-0000-000015000000}"/>
    <cellStyle name="Normal 2 3 3" xfId="27" xr:uid="{00000000-0005-0000-0000-000016000000}"/>
    <cellStyle name="Normal 2 4" xfId="46" xr:uid="{00000000-0005-0000-0000-000017000000}"/>
    <cellStyle name="Normal 3" xfId="13" xr:uid="{00000000-0005-0000-0000-000018000000}"/>
    <cellStyle name="Normal 3 2" xfId="14" xr:uid="{00000000-0005-0000-0000-000019000000}"/>
    <cellStyle name="Normal 3 3" xfId="30" xr:uid="{00000000-0005-0000-0000-00001A000000}"/>
    <cellStyle name="Normal 3 4" xfId="57" xr:uid="{00000000-0005-0000-0000-00001B000000}"/>
    <cellStyle name="Normal 4" xfId="15" xr:uid="{00000000-0005-0000-0000-00001C000000}"/>
    <cellStyle name="Normal 4 2" xfId="16" xr:uid="{00000000-0005-0000-0000-00001D000000}"/>
    <cellStyle name="Normal 4 3" xfId="17" xr:uid="{00000000-0005-0000-0000-00001E000000}"/>
    <cellStyle name="Normal 5" xfId="18" xr:uid="{00000000-0005-0000-0000-00001F000000}"/>
    <cellStyle name="Normal 5 2" xfId="31" xr:uid="{00000000-0005-0000-0000-000020000000}"/>
    <cellStyle name="Normal 5 3" xfId="26" xr:uid="{00000000-0005-0000-0000-000021000000}"/>
    <cellStyle name="Normal 5 3 2" xfId="38" xr:uid="{00000000-0005-0000-0000-000022000000}"/>
    <cellStyle name="Normal 5 4" xfId="37" xr:uid="{00000000-0005-0000-0000-000023000000}"/>
    <cellStyle name="Normal 6" xfId="19" xr:uid="{00000000-0005-0000-0000-000024000000}"/>
    <cellStyle name="Normal 7" xfId="39" xr:uid="{00000000-0005-0000-0000-000025000000}"/>
    <cellStyle name="Normal 8" xfId="44" xr:uid="{00000000-0005-0000-0000-000026000000}"/>
    <cellStyle name="Normal_01NEWTOB" xfId="36" xr:uid="{00000000-0005-0000-0000-000027000000}"/>
    <cellStyle name="Normal_IPT_Draft_Template" xfId="3" xr:uid="{00000000-0005-0000-0000-000028000000}"/>
    <cellStyle name="Normal_IPT_Draft_Template_vAlt3" xfId="4" xr:uid="{00000000-0005-0000-0000-000029000000}"/>
    <cellStyle name="Normal_Spirits BulletinTemp_macro" xfId="5" xr:uid="{00000000-0005-0000-0000-00002A000000}"/>
    <cellStyle name="Normal_Spirits BulletinTemp_macro 2" xfId="35" xr:uid="{00000000-0005-0000-0000-00002B000000}"/>
    <cellStyle name="Percent" xfId="2" builtinId="5"/>
    <cellStyle name="Percent 2" xfId="20" xr:uid="{00000000-0005-0000-0000-00002D000000}"/>
    <cellStyle name="Percent 2 2" xfId="21" xr:uid="{00000000-0005-0000-0000-00002E000000}"/>
    <cellStyle name="Percent 2 2 2" xfId="33" xr:uid="{00000000-0005-0000-0000-00002F000000}"/>
    <cellStyle name="Percent 2 2 3" xfId="29" xr:uid="{00000000-0005-0000-0000-000030000000}"/>
    <cellStyle name="Percent 2 3" xfId="47" xr:uid="{00000000-0005-0000-0000-000031000000}"/>
    <cellStyle name="Percent 2 4" xfId="59" xr:uid="{00000000-0005-0000-0000-000032000000}"/>
    <cellStyle name="Percent 3" xfId="22" xr:uid="{00000000-0005-0000-0000-000033000000}"/>
    <cellStyle name="Percent 3 2" xfId="32" xr:uid="{00000000-0005-0000-0000-000034000000}"/>
    <cellStyle name="Percent 3 3" xfId="28" xr:uid="{00000000-0005-0000-0000-000035000000}"/>
    <cellStyle name="Percent 4" xfId="23" xr:uid="{00000000-0005-0000-0000-000036000000}"/>
    <cellStyle name="Percent 5" xfId="40" xr:uid="{00000000-0005-0000-0000-000037000000}"/>
    <cellStyle name="Percent 6" xfId="45" xr:uid="{00000000-0005-0000-0000-000038000000}"/>
    <cellStyle name="Percent 7" xfId="56" xr:uid="{00000000-0005-0000-0000-000039000000}"/>
    <cellStyle name="Style1" xfId="24" xr:uid="{00000000-0005-0000-0000-00003A000000}"/>
    <cellStyle name="Thousands 1dp" xfId="58" xr:uid="{00000000-0005-0000-0000-00003B000000}"/>
  </cellStyles>
  <dxfs count="0"/>
  <tableStyles count="0" defaultTableStyle="TableStyleMedium9" defaultPivotStyle="PivotStyleLight16"/>
  <colors>
    <mruColors>
      <color rgb="FFC6D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42" Type="http://schemas.openxmlformats.org/officeDocument/2006/relationships/customXml" Target="../customXml/item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4"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ustomXml" Target="../customXml/item1.xml"/><Relationship Id="rId43"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worksheet" Target="worksheets/sheet20.xml"/><Relationship Id="rId41" Type="http://schemas.openxmlformats.org/officeDocument/2006/relationships/customXml" Target="../customXml/item7.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171449</xdr:rowOff>
    </xdr:from>
    <xdr:to>
      <xdr:col>13</xdr:col>
      <xdr:colOff>0</xdr:colOff>
      <xdr:row>37</xdr:row>
      <xdr:rowOff>52387</xdr:rowOff>
    </xdr:to>
    <xdr:sp macro="" textlink="">
      <xdr:nvSpPr>
        <xdr:cNvPr id="123" name="TextBox 3">
          <a:extLst>
            <a:ext uri="{FF2B5EF4-FFF2-40B4-BE49-F238E27FC236}">
              <a16:creationId xmlns:a16="http://schemas.microsoft.com/office/drawing/2014/main" id="{F9C22242-857F-4BB2-AB5C-DB4A3A245977}"/>
            </a:ext>
          </a:extLst>
        </xdr:cNvPr>
        <xdr:cNvSpPr txBox="1"/>
      </xdr:nvSpPr>
      <xdr:spPr>
        <a:xfrm>
          <a:off x="0" y="4672012"/>
          <a:ext cx="11220450" cy="2414588"/>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All Remote Casino, Betting &amp; Bingo (RCBB) GGY between April 2008 - October 2014 was data submitted under the Gambling Act 2005 and represents the whole regulated market (regardless of where the customer was based). All RCBB GGY from November 2014 onwards is data under the Gambling (Licensing and Advertising) Act 2014 and relates to Great Britain customers only. Hence, April 2014 - March 2015 is broken down as follows;</a:t>
          </a:r>
        </a:p>
        <a:p>
          <a:endParaRPr lang="en-GB" sz="1000" b="0" i="0">
            <a:solidFill>
              <a:srgbClr val="000000"/>
            </a:solidFill>
            <a:latin typeface="Arial"/>
          </a:endParaRPr>
        </a:p>
        <a:p>
          <a:r>
            <a:rPr lang="en-GB" sz="1000" b="0" i="0">
              <a:solidFill>
                <a:srgbClr val="000000"/>
              </a:solidFill>
              <a:latin typeface="Arial"/>
            </a:rPr>
            <a:t>Gambling Act 2005 - (April 2014 - October 2014) = £753.53m (spread across remote betting, bingo and casino)</a:t>
          </a:r>
        </a:p>
        <a:p>
          <a:r>
            <a:rPr lang="en-GB" sz="1000" b="0" i="0">
              <a:solidFill>
                <a:sysClr val="windowText" lastClr="000000"/>
              </a:solidFill>
              <a:latin typeface="Arial"/>
            </a:rPr>
            <a:t>Gambling Act 2014 - (November 2014 - March 2015) = £1485.47m (spread across remote betting, bingo and casino)</a:t>
          </a:r>
        </a:p>
        <a:p>
          <a:endParaRPr lang="en-GB" sz="1000" b="0" i="0">
            <a:solidFill>
              <a:sysClr val="windowText" lastClr="000000"/>
            </a:solidFill>
            <a:latin typeface="Arial"/>
          </a:endParaRPr>
        </a:p>
        <a:p>
          <a:r>
            <a:rPr lang="en-GB" sz="1000" b="0" i="0">
              <a:solidFill>
                <a:sysClr val="windowText" lastClr="000000"/>
              </a:solidFill>
              <a:latin typeface="Arial"/>
            </a:rPr>
            <a:t>Remote Casino, Betting &amp; Bingo</a:t>
          </a:r>
          <a:r>
            <a:rPr lang="en-GB" sz="1000" b="0" i="0" baseline="0">
              <a:solidFill>
                <a:sysClr val="windowText" lastClr="000000"/>
              </a:solidFill>
              <a:latin typeface="Arial"/>
            </a:rPr>
            <a:t> (RCBB) GGY prior to November 2014 can be found on  tab 12 of this publication</a:t>
          </a:r>
          <a:endParaRPr lang="en-GB" sz="1000" b="0" i="0">
            <a:solidFill>
              <a:sysClr val="windowText" lastClr="000000"/>
            </a:solidFill>
            <a:latin typeface="Arial"/>
          </a:endParaRPr>
        </a:p>
        <a:p>
          <a:endParaRPr lang="en-GB" sz="1000" b="0" i="0">
            <a:solidFill>
              <a:srgbClr val="000000"/>
            </a:solidFill>
            <a:latin typeface="Arial"/>
          </a:endParaRPr>
        </a:p>
        <a:p>
          <a:r>
            <a:rPr lang="en-GB" sz="1000" b="0" i="0">
              <a:solidFill>
                <a:srgbClr val="000000"/>
              </a:solidFill>
              <a:latin typeface="Arial"/>
            </a:rPr>
            <a:t>2. For The National Lottery and Lotteries, figures are a GGY equivalent and relate to the proceeds from ticket sales minus the amount given out in prizes. This includes any GGY equivalent raised through External Lottery Managers. The National Lottery figures include data from Northern Ireland.</a:t>
          </a:r>
        </a:p>
        <a:p>
          <a:endParaRPr lang="en-GB" sz="1000" b="0" i="0">
            <a:solidFill>
              <a:srgbClr val="000000"/>
            </a:solidFill>
            <a:latin typeface="Arial"/>
          </a:endParaRPr>
        </a:p>
        <a:p>
          <a:r>
            <a:rPr lang="en-GB" sz="1000" b="0" i="0">
              <a:solidFill>
                <a:sysClr val="windowText" lastClr="000000"/>
              </a:solidFill>
              <a:latin typeface="Arial"/>
            </a:rPr>
            <a:t>3. For The</a:t>
          </a:r>
          <a:r>
            <a:rPr lang="en-GB" sz="1000" b="0" i="0" baseline="0">
              <a:solidFill>
                <a:sysClr val="windowText" lastClr="000000"/>
              </a:solidFill>
              <a:latin typeface="Arial"/>
            </a:rPr>
            <a:t> National Lottery non-remote relates to retails sales and remote relates to non-retail sales</a:t>
          </a:r>
          <a:endParaRPr lang="en-GB" sz="1000" b="0" i="0">
            <a:solidFill>
              <a:sysClr val="windowText" lastClr="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24</xdr:row>
      <xdr:rowOff>209550</xdr:rowOff>
    </xdr:from>
    <xdr:to>
      <xdr:col>11</xdr:col>
      <xdr:colOff>9311</xdr:colOff>
      <xdr:row>29</xdr:row>
      <xdr:rowOff>0</xdr:rowOff>
    </xdr:to>
    <xdr:sp macro="" textlink="">
      <xdr:nvSpPr>
        <xdr:cNvPr id="4" name="Text Box 6">
          <a:extLst>
            <a:ext uri="{FF2B5EF4-FFF2-40B4-BE49-F238E27FC236}">
              <a16:creationId xmlns:a16="http://schemas.microsoft.com/office/drawing/2014/main" id="{E3BB3037-C944-4199-89E6-47511BFED35F}"/>
            </a:ext>
          </a:extLst>
        </xdr:cNvPr>
        <xdr:cNvSpPr txBox="1"/>
      </xdr:nvSpPr>
      <xdr:spPr>
        <a:xfrm>
          <a:off x="1" y="4838700"/>
          <a:ext cx="7077074" cy="8858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24352</xdr:colOff>
      <xdr:row>27</xdr:row>
      <xdr:rowOff>95250</xdr:rowOff>
    </xdr:from>
    <xdr:to>
      <xdr:col>12</xdr:col>
      <xdr:colOff>509811</xdr:colOff>
      <xdr:row>35</xdr:row>
      <xdr:rowOff>23812</xdr:rowOff>
    </xdr:to>
    <xdr:sp macro="" textlink="">
      <xdr:nvSpPr>
        <xdr:cNvPr id="11" name="Text Box 6">
          <a:extLst>
            <a:ext uri="{FF2B5EF4-FFF2-40B4-BE49-F238E27FC236}">
              <a16:creationId xmlns:a16="http://schemas.microsoft.com/office/drawing/2014/main" id="{57E45073-A5E9-400E-9B3B-B70908C1FC75}"/>
            </a:ext>
          </a:extLst>
        </xdr:cNvPr>
        <xdr:cNvSpPr txBox="1"/>
      </xdr:nvSpPr>
      <xdr:spPr>
        <a:xfrm>
          <a:off x="23811" y="4876801"/>
          <a:ext cx="8620127" cy="119538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 exclusive licence for horseracing pool betting ended in July 2018.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28184</xdr:colOff>
      <xdr:row>27</xdr:row>
      <xdr:rowOff>142875</xdr:rowOff>
    </xdr:from>
    <xdr:to>
      <xdr:col>12</xdr:col>
      <xdr:colOff>9804</xdr:colOff>
      <xdr:row>40</xdr:row>
      <xdr:rowOff>85725</xdr:rowOff>
    </xdr:to>
    <xdr:sp macro="" textlink="">
      <xdr:nvSpPr>
        <xdr:cNvPr id="22" name="Text Box 6">
          <a:extLst>
            <a:ext uri="{FF2B5EF4-FFF2-40B4-BE49-F238E27FC236}">
              <a16:creationId xmlns:a16="http://schemas.microsoft.com/office/drawing/2014/main" id="{CD7850FD-1503-4FB7-8FB1-8CD64D146E04}"/>
            </a:ext>
          </a:extLst>
        </xdr:cNvPr>
        <xdr:cNvSpPr txBox="1"/>
      </xdr:nvSpPr>
      <xdr:spPr>
        <a:xfrm>
          <a:off x="28575" y="4991102"/>
          <a:ext cx="7424738" cy="201929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4. The figures do not include Turnover from gaming machines in betting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26</xdr:row>
      <xdr:rowOff>152399</xdr:rowOff>
    </xdr:from>
    <xdr:to>
      <xdr:col>9</xdr:col>
      <xdr:colOff>0</xdr:colOff>
      <xdr:row>44</xdr:row>
      <xdr:rowOff>101600</xdr:rowOff>
    </xdr:to>
    <xdr:sp macro="" textlink="">
      <xdr:nvSpPr>
        <xdr:cNvPr id="2" name="TextBox 1">
          <a:extLst>
            <a:ext uri="{FF2B5EF4-FFF2-40B4-BE49-F238E27FC236}">
              <a16:creationId xmlns:a16="http://schemas.microsoft.com/office/drawing/2014/main" id="{94194468-B97F-46B8-9B1A-BAFD51FBE09B}"/>
            </a:ext>
          </a:extLst>
        </xdr:cNvPr>
        <xdr:cNvSpPr txBox="1"/>
      </xdr:nvSpPr>
      <xdr:spPr>
        <a:xfrm>
          <a:off x="0" y="5238749"/>
          <a:ext cx="6102350" cy="2806701"/>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ea typeface="+mn-ea"/>
              <a:cs typeface="Arial" panose="020B0604020202020204" pitchFamily="34" charset="0"/>
            </a:rPr>
            <a:t>Notes on this section:</a:t>
          </a:r>
        </a:p>
        <a:p>
          <a:r>
            <a:rPr lang="en-GB" sz="1000" b="0" i="0">
              <a:solidFill>
                <a:srgbClr val="000000"/>
              </a:solidFill>
              <a:latin typeface="Arial" panose="020B0604020202020204" pitchFamily="34" charset="0"/>
              <a:ea typeface="+mn-ea"/>
              <a:cs typeface="Arial" panose="020B0604020202020204" pitchFamily="34" charset="0"/>
            </a:rPr>
            <a:t> </a:t>
          </a:r>
        </a:p>
        <a:p>
          <a:r>
            <a:rPr lang="en-GB" sz="1000" b="0" i="0">
              <a:solidFill>
                <a:srgbClr val="000000"/>
              </a:solidFill>
              <a:latin typeface="Arial" panose="020B0604020202020204" pitchFamily="34" charset="0"/>
              <a:ea typeface="+mn-ea"/>
              <a:cs typeface="Arial" panose="020B0604020202020204" pitchFamily="34" charset="0"/>
            </a:rPr>
            <a:t>1. The figures do not include Turnover from gaming machines in bingo premises.</a:t>
          </a:r>
        </a:p>
        <a:p>
          <a:endParaRPr lang="en-GB" sz="1000" b="0" i="0">
            <a:solidFill>
              <a:srgbClr val="000000"/>
            </a:solidFill>
            <a:latin typeface="Arial" panose="020B0604020202020204" pitchFamily="34" charset="0"/>
            <a:ea typeface="+mn-ea"/>
            <a:cs typeface="Arial" panose="020B0604020202020204" pitchFamily="34" charset="0"/>
          </a:endParaRPr>
        </a:p>
        <a:p>
          <a:r>
            <a:rPr lang="en-GB" sz="1000" b="0" i="0">
              <a:solidFill>
                <a:srgbClr val="000000"/>
              </a:solidFill>
              <a:latin typeface="Arial" panose="020B0604020202020204" pitchFamily="34" charset="0"/>
              <a:ea typeface="+mn-ea"/>
              <a:cs typeface="Arial" panose="020B0604020202020204" pitchFamily="34" charset="0"/>
            </a:rPr>
            <a:t>2. During the last reporting period, data was derived from 241 Returns from 131 operators of which  proportioning was made on 126 returns submitted by 94 operators where the return period is not aligned to the reporting period. Proportioning therefore was made on 52% of returns submitted by 72% of operators contributing to this set of data. </a:t>
          </a:r>
        </a:p>
        <a:p>
          <a:pPr eaLnBrk="1" fontAlgn="auto" latinLnBrk="0" hangingPunct="1"/>
          <a:endParaRPr lang="en-GB" sz="1000" b="0" i="0">
            <a:solidFill>
              <a:srgbClr val="000000"/>
            </a:solidFill>
            <a:latin typeface="Arial" panose="020B0604020202020204" pitchFamily="34" charset="0"/>
            <a:ea typeface="+mn-ea"/>
            <a:cs typeface="Arial" panose="020B0604020202020204" pitchFamily="34" charset="0"/>
          </a:endParaRPr>
        </a:p>
        <a:p>
          <a:pPr eaLnBrk="1" fontAlgn="auto" latinLnBrk="0" hangingPunct="1"/>
          <a:r>
            <a:rPr lang="en-GB" sz="1000" b="0" i="0">
              <a:solidFill>
                <a:srgbClr val="000000"/>
              </a:solidFill>
              <a:latin typeface="Arial" panose="020B0604020202020204" pitchFamily="34" charset="0"/>
              <a:ea typeface="+mn-ea"/>
              <a:cs typeface="Arial" panose="020B0604020202020204" pitchFamily="34" charset="0"/>
            </a:rPr>
            <a:t>3. Estimations were made on 71 returns not yet submitted by 68 Operators. Of these, 10 returns from 10 operators were overdue when the data was drawn. </a:t>
          </a:r>
        </a:p>
        <a:p>
          <a:endParaRPr lang="en-GB" sz="1000" b="0" i="0">
            <a:solidFill>
              <a:srgbClr val="000000"/>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ea typeface="+mn-ea"/>
              <a:cs typeface="Arial" panose="020B0604020202020204" pitchFamily="34" charset="0"/>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9153</xdr:colOff>
      <xdr:row>23</xdr:row>
      <xdr:rowOff>152401</xdr:rowOff>
    </xdr:from>
    <xdr:to>
      <xdr:col>11</xdr:col>
      <xdr:colOff>204</xdr:colOff>
      <xdr:row>29</xdr:row>
      <xdr:rowOff>38101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153" y="4578351"/>
          <a:ext cx="9185851" cy="8382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Data for games played through Electronic Bingo Terminals is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27</xdr:row>
      <xdr:rowOff>152400</xdr:rowOff>
    </xdr:from>
    <xdr:to>
      <xdr:col>14</xdr:col>
      <xdr:colOff>9311</xdr:colOff>
      <xdr:row>44</xdr:row>
      <xdr:rowOff>95250</xdr:rowOff>
    </xdr:to>
    <xdr:sp macro="" textlink="">
      <xdr:nvSpPr>
        <xdr:cNvPr id="6" name="TextBox 1">
          <a:extLst>
            <a:ext uri="{FF2B5EF4-FFF2-40B4-BE49-F238E27FC236}">
              <a16:creationId xmlns:a16="http://schemas.microsoft.com/office/drawing/2014/main" id="{04AE55B8-AD80-4E10-964F-AB175DEE52F0}"/>
            </a:ext>
          </a:extLst>
        </xdr:cNvPr>
        <xdr:cNvSpPr txBox="1"/>
      </xdr:nvSpPr>
      <xdr:spPr>
        <a:xfrm>
          <a:off x="0" y="4924425"/>
          <a:ext cx="10791611" cy="2771775"/>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cs typeface="Arial" panose="020B0604020202020204" pitchFamily="34" charset="0"/>
            </a:rPr>
            <a:t>Notes on this section:</a:t>
          </a:r>
        </a:p>
        <a:p>
          <a:r>
            <a:rPr lang="en-GB" sz="1000" b="0" i="0">
              <a:solidFill>
                <a:srgbClr val="000000"/>
              </a:solidFill>
              <a:latin typeface="Arial" panose="020B0604020202020204" pitchFamily="34" charset="0"/>
              <a:cs typeface="Arial" panose="020B0604020202020204" pitchFamily="34" charset="0"/>
            </a:rPr>
            <a:t> </a:t>
          </a:r>
        </a:p>
        <a:p>
          <a:r>
            <a:rPr lang="en-GB" sz="1000" b="0" i="0">
              <a:solidFill>
                <a:srgbClr val="000000"/>
              </a:solidFill>
              <a:latin typeface="Arial" panose="020B0604020202020204" pitchFamily="34" charset="0"/>
              <a:cs typeface="Arial" panose="020B0604020202020204" pitchFamily="34" charset="0"/>
            </a:rPr>
            <a:t>1. Data for machines played through Electronic Bingo Terminals is included.</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2.  The introduction and widespread use of electronic bingo terminals (EBTs) by a number of operators accounts for much of the increase in category C and category D machines since April 2010 - March 2011. Originally introduced to the market as category D machines, the evidence suggests that a number of the handheld bingo terminals now operate with category C content, resulting in a shift from the lower category to the higher. </a:t>
          </a:r>
        </a:p>
        <a:p>
          <a:endParaRPr lang="en-GB" sz="1000" b="0" i="0">
            <a:solidFill>
              <a:srgbClr val="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cs typeface="Arial" panose="020B0604020202020204" pitchFamily="34" charset="0"/>
            </a:rPr>
            <a:t>3. </a:t>
          </a:r>
          <a:r>
            <a:rPr lang="en-GB" sz="1000">
              <a:effectLst/>
              <a:latin typeface="Arial" panose="020B0604020202020204" pitchFamily="34" charset="0"/>
              <a:ea typeface="+mn-ea"/>
              <a:cs typeface="Arial" panose="020B0604020202020204" pitchFamily="34" charset="0"/>
            </a:rPr>
            <a:t>Where an Electronic Bingo Terminal (EBT) contains category B gaming machine content, they will have a means of cutting off access to that content.  This means that if the maximum number of category B machines is in play, the content will no longer be available via those devices. This ensures that the premises stays within the permitted ratio of 20% maximum of machines being category B.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4. "Aggregated categories" refers to GGY figures that have been provided but not broken down by machine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6. The figures do not include Turnover from gaming machines in bingo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42</xdr:row>
      <xdr:rowOff>152400</xdr:rowOff>
    </xdr:from>
    <xdr:to>
      <xdr:col>9</xdr:col>
      <xdr:colOff>1689</xdr:colOff>
      <xdr:row>56</xdr:row>
      <xdr:rowOff>127000</xdr:rowOff>
    </xdr:to>
    <xdr:sp macro="" textlink="">
      <xdr:nvSpPr>
        <xdr:cNvPr id="2" name="Text Box 6">
          <a:extLst>
            <a:ext uri="{FF2B5EF4-FFF2-40B4-BE49-F238E27FC236}">
              <a16:creationId xmlns:a16="http://schemas.microsoft.com/office/drawing/2014/main" id="{CE4D70EC-2C52-44D5-94A9-48417781EA22}"/>
            </a:ext>
          </a:extLst>
        </xdr:cNvPr>
        <xdr:cNvSpPr txBox="1"/>
      </xdr:nvSpPr>
      <xdr:spPr>
        <a:xfrm>
          <a:off x="0" y="6470650"/>
          <a:ext cx="6777139" cy="2197100"/>
        </a:xfrm>
        <a:prstGeom prst="rect">
          <a:avLst/>
        </a:prstGeom>
        <a:solidFill>
          <a:srgbClr val="C6DBF2"/>
        </a:solidFill>
      </xdr:spPr>
      <xdr:txBody>
        <a:bodyPr vertOverflow="clip" wrap="square" lIns="36576" tIns="27432" rIns="0" bIns="0" upright="1"/>
        <a:lstStyle/>
        <a:p>
          <a:pPr marL="0" indent="0"/>
          <a:r>
            <a:rPr lang="en-GB" sz="1000" b="0" i="0">
              <a:solidFill>
                <a:srgbClr val="000000"/>
              </a:solidFill>
              <a:latin typeface="Arial"/>
              <a:ea typeface="+mn-ea"/>
              <a:cs typeface="+mn-cs"/>
            </a:rPr>
            <a:t>Notes on this section:</a:t>
          </a:r>
        </a:p>
        <a:p>
          <a:pPr marL="0" indent="0"/>
          <a:r>
            <a:rPr lang="en-GB" sz="1000" b="0" i="0">
              <a:solidFill>
                <a:srgbClr val="000000"/>
              </a:solidFill>
              <a:latin typeface="Arial"/>
              <a:ea typeface="+mn-ea"/>
              <a:cs typeface="+mn-cs"/>
            </a:rPr>
            <a:t> </a:t>
          </a:r>
        </a:p>
        <a:p>
          <a:pPr marL="0" indent="0"/>
          <a:r>
            <a:rPr lang="en-GB" sz="1000" b="0" i="0">
              <a:solidFill>
                <a:srgbClr val="000000"/>
              </a:solidFill>
              <a:latin typeface="Arial"/>
              <a:ea typeface="+mn-ea"/>
              <a:cs typeface="+mn-cs"/>
            </a:rPr>
            <a:t>1. The figures do not include Turnover from gaming machines in casino premises.  </a:t>
          </a: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2. During the last reporting period, data was derived from 183 returns from 43 operators of which proportioning was made on 22 returns submitted by 6 operators where the return period is not aligned to the reporting period. Proportioning therefore was made on 12% of returns submitted by 14% of operators contributing to this set of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0" i="0">
            <a:solidFill>
              <a:srgbClr val="000000"/>
            </a:solidFill>
            <a:latin typeface="Arial"/>
            <a:ea typeface="+mn-ea"/>
            <a:cs typeface="+mn-cs"/>
          </a:endParaRPr>
        </a:p>
        <a:p>
          <a:pPr eaLnBrk="1" fontAlgn="auto" latinLnBrk="0" hangingPunct="1"/>
          <a:r>
            <a:rPr lang="en-GB" sz="1000" b="0" i="0">
              <a:solidFill>
                <a:srgbClr val="000000"/>
              </a:solidFill>
              <a:latin typeface="Arial"/>
              <a:ea typeface="+mn-ea"/>
              <a:cs typeface="+mn-cs"/>
            </a:rPr>
            <a:t>3. </a:t>
          </a:r>
          <a:r>
            <a:rPr lang="en-GB" sz="1100" b="0" i="0">
              <a:effectLst/>
              <a:latin typeface="+mn-lt"/>
              <a:ea typeface="+mn-ea"/>
              <a:cs typeface="+mn-cs"/>
            </a:rPr>
            <a:t>Estimations were made on 2 returns not yet submitted by 1 Operator. Of these, 2 returns from 1 operator were overdue when the data was drawn. </a:t>
          </a:r>
          <a:endParaRPr lang="en-GB" sz="1000">
            <a:effectLst/>
          </a:endParaRP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109</xdr:row>
      <xdr:rowOff>61912</xdr:rowOff>
    </xdr:from>
    <xdr:to>
      <xdr:col>11</xdr:col>
      <xdr:colOff>0</xdr:colOff>
      <xdr:row>120</xdr:row>
      <xdr:rowOff>85725</xdr:rowOff>
    </xdr:to>
    <xdr:sp macro="" textlink="">
      <xdr:nvSpPr>
        <xdr:cNvPr id="25" name="Text Box 6">
          <a:extLst>
            <a:ext uri="{FF2B5EF4-FFF2-40B4-BE49-F238E27FC236}">
              <a16:creationId xmlns:a16="http://schemas.microsoft.com/office/drawing/2014/main" id="{00000000-0008-0000-0800-000011000000}"/>
            </a:ext>
          </a:extLst>
        </xdr:cNvPr>
        <xdr:cNvSpPr txBox="1"/>
      </xdr:nvSpPr>
      <xdr:spPr>
        <a:xfrm>
          <a:off x="0" y="10396538"/>
          <a:ext cx="8248650" cy="18049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Figures do not include any income from registration or session fees or prizes relating to peer to peer poker competitions.</a:t>
          </a:r>
        </a:p>
        <a:p>
          <a:endParaRPr lang="en-GB" sz="1000" b="0" i="0">
            <a:solidFill>
              <a:srgbClr val="000000"/>
            </a:solidFill>
            <a:latin typeface="Arial"/>
          </a:endParaRPr>
        </a:p>
        <a:p>
          <a:r>
            <a:rPr lang="en-GB" sz="1000" b="0" i="0">
              <a:solidFill>
                <a:srgbClr val="000000"/>
              </a:solidFill>
              <a:latin typeface="Arial"/>
            </a:rPr>
            <a:t>2. "Other" includes new games, bonus prize vouchers, lucky bonus prizes and less common games such as Big 6, Pai Gow Tiles and Casino War. After April 2017, Casino Stud Poker was included in 'Other'.</a:t>
          </a:r>
        </a:p>
        <a:p>
          <a:endParaRPr lang="en-GB" sz="1000" b="0" i="0">
            <a:solidFill>
              <a:srgbClr val="000000"/>
            </a:solidFill>
            <a:latin typeface="Arial"/>
          </a:endParaRPr>
        </a:p>
        <a:p>
          <a:r>
            <a:rPr lang="en-GB" sz="1000" b="0" i="0">
              <a:solidFill>
                <a:srgbClr val="000000"/>
              </a:solidFill>
              <a:latin typeface="Arial"/>
            </a:rPr>
            <a:t>3. Electronic Gaming refers to player positions and not table numbers. Electronic Gaming enables multiple players to participate in the same game of roulette, thus increasing player participation opportunities and reducing overheads. </a:t>
          </a:r>
        </a:p>
        <a:p>
          <a:endParaRPr lang="en-GB" sz="1000" b="0" i="0">
            <a:solidFill>
              <a:srgbClr val="000000"/>
            </a:solidFill>
            <a:latin typeface="Arial"/>
          </a:endParaRPr>
        </a:p>
        <a:p>
          <a:r>
            <a:rPr lang="en-GB" sz="1000" b="0" i="0">
              <a:solidFill>
                <a:srgbClr val="000000"/>
              </a:solidFill>
              <a:latin typeface="Arial"/>
            </a:rPr>
            <a:t>4. Industry table numbers can fluctuate during the reporting period and as such operators are required to provide average table numbers.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43</xdr:row>
      <xdr:rowOff>19050</xdr:rowOff>
    </xdr:from>
    <xdr:to>
      <xdr:col>11</xdr:col>
      <xdr:colOff>9637</xdr:colOff>
      <xdr:row>50</xdr:row>
      <xdr:rowOff>0</xdr:rowOff>
    </xdr:to>
    <xdr:sp macro="" textlink="">
      <xdr:nvSpPr>
        <xdr:cNvPr id="2" name="Text Box 6">
          <a:extLst>
            <a:ext uri="{FF2B5EF4-FFF2-40B4-BE49-F238E27FC236}">
              <a16:creationId xmlns:a16="http://schemas.microsoft.com/office/drawing/2014/main" id="{B3AD577C-AD98-4D25-869D-A56520CA0D0C}"/>
            </a:ext>
          </a:extLst>
        </xdr:cNvPr>
        <xdr:cNvSpPr txBox="1"/>
      </xdr:nvSpPr>
      <xdr:spPr>
        <a:xfrm>
          <a:off x="0" y="4772025"/>
          <a:ext cx="8143875" cy="11144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casino premises.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41</xdr:row>
      <xdr:rowOff>20955</xdr:rowOff>
    </xdr:from>
    <xdr:to>
      <xdr:col>10</xdr:col>
      <xdr:colOff>14399</xdr:colOff>
      <xdr:row>52</xdr:row>
      <xdr:rowOff>44450</xdr:rowOff>
    </xdr:to>
    <xdr:sp macro="" textlink="">
      <xdr:nvSpPr>
        <xdr:cNvPr id="4" name="TextBox 1">
          <a:extLst>
            <a:ext uri="{FF2B5EF4-FFF2-40B4-BE49-F238E27FC236}">
              <a16:creationId xmlns:a16="http://schemas.microsoft.com/office/drawing/2014/main" id="{00000000-0008-0000-0C00-00000B000000}"/>
            </a:ext>
          </a:extLst>
        </xdr:cNvPr>
        <xdr:cNvSpPr txBox="1"/>
      </xdr:nvSpPr>
      <xdr:spPr>
        <a:xfrm>
          <a:off x="0" y="5850255"/>
          <a:ext cx="10415699" cy="1769745"/>
        </a:xfrm>
        <a:prstGeom prst="rect">
          <a:avLst/>
        </a:prstGeom>
        <a:solidFill>
          <a:srgbClr val="C6DBF2"/>
        </a:solidFill>
      </xdr:spPr>
      <xdr:txBody>
        <a:bodyPr vertOverflow="clip" wrap="square" rtlCol="0"/>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Societies may employ a licensed External Lottery Manager (ELM) to promote all or part of their lottery on their behalf.</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Figures above do not include The National Lottery or Small Society Lottery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ELM operators only submit returns data on an annual basis. During the last reporting period, data was derived from 50 returns from 28 operators of which proportioning was made on 22 returns submitted by 18 operators where the return period is not aligned to the reporting period. Proportioning therefore was made on 44% of returns submitted by 64% of operators contributing to this set of data. Estimations were made on 17 returns not yet submitted by 16 Operators. Of these, 2 returns from 2 operators were overdue when the data was drawn.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33114</xdr:colOff>
      <xdr:row>41</xdr:row>
      <xdr:rowOff>171450</xdr:rowOff>
    </xdr:from>
    <xdr:to>
      <xdr:col>14</xdr:col>
      <xdr:colOff>652258</xdr:colOff>
      <xdr:row>51</xdr:row>
      <xdr:rowOff>52387</xdr:rowOff>
    </xdr:to>
    <xdr:sp macro="" textlink="">
      <xdr:nvSpPr>
        <xdr:cNvPr id="36" name="object 91">
          <a:extLst>
            <a:ext uri="{FF2B5EF4-FFF2-40B4-BE49-F238E27FC236}">
              <a16:creationId xmlns:a16="http://schemas.microsoft.com/office/drawing/2014/main" id="{AFA16BAC-FC7E-4567-AA63-E39EA345B213}"/>
            </a:ext>
          </a:extLst>
        </xdr:cNvPr>
        <xdr:cNvSpPr txBox="1"/>
      </xdr:nvSpPr>
      <xdr:spPr>
        <a:xfrm>
          <a:off x="33114" y="8005763"/>
          <a:ext cx="11039494" cy="1690687"/>
        </a:xfrm>
        <a:prstGeom prst="rect">
          <a:avLst/>
        </a:prstGeom>
        <a:solidFill>
          <a:srgbClr val="C6DBF2"/>
        </a:solidFill>
      </xdr:spPr>
      <xdr:txBody>
        <a:bodyPr wrap="square" lIns="0" tIns="12700" rIns="0" bIns="0" rtlCol="0"/>
        <a:lstStyle/>
        <a:p>
          <a:r>
            <a:rPr lang="en-GB" sz="1000" b="0" i="0">
              <a:solidFill>
                <a:srgbClr val="000000"/>
              </a:solidFill>
              <a:latin typeface="Arial"/>
            </a:rPr>
            <a:t>  Notes on this section:</a:t>
          </a:r>
        </a:p>
        <a:p>
          <a:endParaRPr lang="en-GB" sz="1000" b="0" i="0">
            <a:solidFill>
              <a:srgbClr val="000000"/>
            </a:solidFill>
            <a:latin typeface="Arial"/>
          </a:endParaRPr>
        </a:p>
        <a:p>
          <a:r>
            <a:rPr lang="en-GB" sz="1000" b="0" i="0">
              <a:solidFill>
                <a:srgbClr val="000000"/>
              </a:solidFill>
              <a:latin typeface="Arial"/>
            </a:rPr>
            <a:t>1. As of 31 March 2023, there were a total of 2,343 operators licensed by the Gambling Commission, 376 of which operate across more than one sector. Between them, operators held licences (remote and/or non-remote) that entitled them to conduct 3,229 activities (3.2% decrease on the previous period).</a:t>
          </a:r>
        </a:p>
        <a:p>
          <a:endParaRPr lang="en-GB" sz="1000" b="0" i="0">
            <a:solidFill>
              <a:srgbClr val="000000"/>
            </a:solidFill>
            <a:latin typeface="Arial"/>
          </a:endParaRPr>
        </a:p>
        <a:p>
          <a:r>
            <a:rPr lang="en-GB" sz="1000" b="0" i="0">
              <a:solidFill>
                <a:srgbClr val="000000"/>
              </a:solidFill>
              <a:latin typeface="Arial"/>
            </a:rPr>
            <a:t>2. Lottery figures prior to 31 March 2011 include operators that held a Converted Lottery/ELM licence which are no longer available.</a:t>
          </a:r>
        </a:p>
        <a:p>
          <a:endParaRPr lang="en-GB" sz="1000" b="0" i="0">
            <a:solidFill>
              <a:srgbClr val="000000"/>
            </a:solidFill>
            <a:latin typeface="Arial"/>
          </a:endParaRPr>
        </a:p>
        <a:p>
          <a:r>
            <a:rPr lang="en-GB" sz="1000" b="0" i="0">
              <a:solidFill>
                <a:srgbClr val="000000"/>
              </a:solidFill>
              <a:latin typeface="Arial"/>
            </a:rPr>
            <a:t>3. Gaming Machine Technical figures prior to 31 March 2014 include operators that held a Converted GMT licence which are no longer available.</a:t>
          </a:r>
        </a:p>
        <a:p>
          <a:endParaRPr lang="en-GB" sz="1000" b="0" i="0">
            <a:solidFill>
              <a:srgbClr val="000000"/>
            </a:solidFill>
            <a:latin typeface="Arial"/>
          </a:endParaRPr>
        </a:p>
        <a:p>
          <a:r>
            <a:rPr lang="en-GB" sz="1000" b="0" i="0">
              <a:solidFill>
                <a:srgbClr val="000000"/>
              </a:solidFill>
              <a:latin typeface="Arial"/>
            </a:rPr>
            <a:t>4. In addition to the above, The National Lottery is operated by a single entity and has been since we started recording this data.</a:t>
          </a:r>
          <a:r>
            <a:rPr lang="en-GB" sz="1000" b="0" i="0" baseline="0">
              <a:solidFill>
                <a:srgbClr val="000000"/>
              </a:solidFill>
              <a:latin typeface="Arial"/>
            </a:rPr>
            <a:t> </a:t>
          </a:r>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20427</xdr:colOff>
      <xdr:row>38</xdr:row>
      <xdr:rowOff>0</xdr:rowOff>
    </xdr:from>
    <xdr:to>
      <xdr:col>14</xdr:col>
      <xdr:colOff>9330</xdr:colOff>
      <xdr:row>53</xdr:row>
      <xdr:rowOff>119062</xdr:rowOff>
    </xdr:to>
    <xdr:sp macro="" textlink="">
      <xdr:nvSpPr>
        <xdr:cNvPr id="42" name="TextBox 1">
          <a:extLst>
            <a:ext uri="{FF2B5EF4-FFF2-40B4-BE49-F238E27FC236}">
              <a16:creationId xmlns:a16="http://schemas.microsoft.com/office/drawing/2014/main" id="{00000000-0008-0000-0A00-000002000000}"/>
            </a:ext>
          </a:extLst>
        </xdr:cNvPr>
        <xdr:cNvSpPr txBox="1"/>
      </xdr:nvSpPr>
      <xdr:spPr>
        <a:xfrm>
          <a:off x="20427" y="4681538"/>
          <a:ext cx="11080766" cy="2690812"/>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Customers gambling on betting exchanges tend to maintain a significant balance in their account as they need to have sufficient funds to cover the liabilities of their bets, rather than just have sufficient funds to cover the stake of the bets they intend to make.</a:t>
          </a:r>
        </a:p>
        <a:p>
          <a:endParaRPr lang="en-GB" sz="1000" b="0" i="0">
            <a:solidFill>
              <a:srgbClr val="000000"/>
            </a:solidFill>
            <a:latin typeface="Arial"/>
          </a:endParaRPr>
        </a:p>
        <a:p>
          <a:r>
            <a:rPr lang="en-GB" sz="1000" b="0" i="0">
              <a:solidFill>
                <a:srgbClr val="000000"/>
              </a:solidFill>
              <a:latin typeface="Arial"/>
            </a:rPr>
            <a:t>2. Active accounts are those that have been used by customers in the last 12 months. New registrants includes new individual customer registrations that occurred during the period, but may not have gambled.</a:t>
          </a:r>
        </a:p>
        <a:p>
          <a:endParaRPr lang="en-GB" sz="1000" b="0" i="0">
            <a:solidFill>
              <a:srgbClr val="000000"/>
            </a:solidFill>
            <a:latin typeface="Arial"/>
          </a:endParaRPr>
        </a:p>
        <a:p>
          <a:r>
            <a:rPr lang="en-GB" sz="1000" b="0" i="0">
              <a:solidFill>
                <a:srgbClr val="000000"/>
              </a:solidFill>
              <a:latin typeface="Arial"/>
            </a:rPr>
            <a:t>3. Customers may have accounts with more than one operator and therefore the data relates to accounts rather than the individuals. </a:t>
          </a:r>
        </a:p>
        <a:p>
          <a:endParaRPr lang="en-GB" sz="1000" b="0" i="0">
            <a:solidFill>
              <a:srgbClr val="000000"/>
            </a:solidFill>
            <a:latin typeface="Arial"/>
          </a:endParaRPr>
        </a:p>
        <a:p>
          <a:r>
            <a:rPr lang="en-GB" sz="1000" b="0" i="0">
              <a:solidFill>
                <a:srgbClr val="000000"/>
              </a:solidFill>
              <a:latin typeface="Arial"/>
            </a:rPr>
            <a:t>4</a:t>
          </a:r>
          <a:r>
            <a:rPr lang="en-GB" sz="1000" b="0" i="0">
              <a:solidFill>
                <a:srgbClr val="000000"/>
              </a:solidFill>
              <a:latin typeface="Arial"/>
              <a:ea typeface="+mn-ea"/>
              <a:cs typeface="+mn-cs"/>
            </a:rPr>
            <a:t>. Betting figures include Pool Betting and Betting Exchange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5. During the last reporting period, data was derived from 1,358 returns from 340 operators of which proportioning was made on 345 returns submitted by 101 operators where the return period is not aligned to the reporting period. Proportioning therefore was made on 25% of returns submitted by 30% of operators contributing to this set of data. </a:t>
          </a:r>
        </a:p>
        <a:p>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6. Estimations were made on 14 returns not yet submitted by 11 Operators. Of these 11 returns from 9 operators were overdue when the data </a:t>
          </a:r>
          <a:r>
            <a:rPr lang="en-GB" sz="1000" b="0" i="0" baseline="0">
              <a:solidFill>
                <a:srgbClr val="000000"/>
              </a:solidFill>
              <a:latin typeface="Arial"/>
              <a:ea typeface="+mn-ea"/>
              <a:cs typeface="+mn-cs"/>
            </a:rPr>
            <a:t>was drawn. </a:t>
          </a:r>
          <a:endParaRPr lang="en-GB" sz="1000" b="0" i="0">
            <a:solidFill>
              <a:srgbClr val="000000"/>
            </a:solidFill>
            <a:latin typeface="Arial"/>
            <a:ea typeface="+mn-ea"/>
            <a:cs typeface="+mn-cs"/>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35</xdr:row>
      <xdr:rowOff>0</xdr:rowOff>
    </xdr:from>
    <xdr:to>
      <xdr:col>19</xdr:col>
      <xdr:colOff>0</xdr:colOff>
      <xdr:row>40</xdr:row>
      <xdr:rowOff>76200</xdr:rowOff>
    </xdr:to>
    <xdr:sp macro="" textlink="">
      <xdr:nvSpPr>
        <xdr:cNvPr id="41" name="TextBox 1">
          <a:extLst>
            <a:ext uri="{FF2B5EF4-FFF2-40B4-BE49-F238E27FC236}">
              <a16:creationId xmlns:a16="http://schemas.microsoft.com/office/drawing/2014/main" id="{6224798E-0201-4495-BDD1-4088979EB764}"/>
            </a:ext>
          </a:extLst>
        </xdr:cNvPr>
        <xdr:cNvSpPr txBox="1"/>
      </xdr:nvSpPr>
      <xdr:spPr>
        <a:xfrm>
          <a:off x="0" y="3571875"/>
          <a:ext cx="13816013" cy="981075"/>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During the period April 2017 - March 2018, Card Game and Table Game were replaced with Blackjack and Roulette on the regulatory return form.</a:t>
          </a:r>
        </a:p>
        <a:p>
          <a:endParaRPr lang="en-GB" sz="1000" b="0" i="0">
            <a:solidFill>
              <a:srgbClr val="000000"/>
            </a:solidFill>
            <a:latin typeface="Arial"/>
          </a:endParaRPr>
        </a:p>
        <a:p>
          <a:r>
            <a:rPr lang="en-GB" sz="1000" b="0" i="0">
              <a:solidFill>
                <a:srgbClr val="000000"/>
              </a:solidFill>
              <a:latin typeface="Arial"/>
            </a:rPr>
            <a:t>2. There is no turnover for Poker Peer to Peer as they are commission-only type games.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xdr:colOff>
      <xdr:row>40</xdr:row>
      <xdr:rowOff>42862</xdr:rowOff>
    </xdr:from>
    <xdr:to>
      <xdr:col>10</xdr:col>
      <xdr:colOff>1</xdr:colOff>
      <xdr:row>43</xdr:row>
      <xdr:rowOff>166687</xdr:rowOff>
    </xdr:to>
    <xdr:sp macro="" textlink="">
      <xdr:nvSpPr>
        <xdr:cNvPr id="2" name="TextBox 1">
          <a:extLst>
            <a:ext uri="{FF2B5EF4-FFF2-40B4-BE49-F238E27FC236}">
              <a16:creationId xmlns:a16="http://schemas.microsoft.com/office/drawing/2014/main" id="{74D57925-87D1-4649-9DDD-9AE6AEDBB59D}"/>
            </a:ext>
          </a:extLst>
        </xdr:cNvPr>
        <xdr:cNvSpPr txBox="1"/>
      </xdr:nvSpPr>
      <xdr:spPr>
        <a:xfrm>
          <a:off x="1" y="5843587"/>
          <a:ext cx="10091738" cy="66675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National Lottery figures includes data from Northern Ireland.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19048</xdr:colOff>
      <xdr:row>43</xdr:row>
      <xdr:rowOff>14286</xdr:rowOff>
    </xdr:from>
    <xdr:to>
      <xdr:col>15</xdr:col>
      <xdr:colOff>63499</xdr:colOff>
      <xdr:row>54</xdr:row>
      <xdr:rowOff>171450</xdr:rowOff>
    </xdr:to>
    <xdr:sp macro="" textlink="">
      <xdr:nvSpPr>
        <xdr:cNvPr id="2" name="TextBox 1">
          <a:extLst>
            <a:ext uri="{FF2B5EF4-FFF2-40B4-BE49-F238E27FC236}">
              <a16:creationId xmlns:a16="http://schemas.microsoft.com/office/drawing/2014/main" id="{A1CEEA54-3806-44BE-B36D-E5499E7F3B7F}"/>
            </a:ext>
          </a:extLst>
        </xdr:cNvPr>
        <xdr:cNvSpPr txBox="1"/>
      </xdr:nvSpPr>
      <xdr:spPr>
        <a:xfrm>
          <a:off x="19048" y="8472486"/>
          <a:ext cx="12954001" cy="2062164"/>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Arial" panose="020B0604020202020204" pitchFamily="34" charset="0"/>
              <a:ea typeface="+mn-ea"/>
              <a:cs typeface="Arial" panose="020B0604020202020204" pitchFamily="34" charset="0"/>
            </a:rPr>
            <a:t>Notes on this section:</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 </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dk1"/>
              </a:solidFill>
              <a:latin typeface="Arial" panose="020B0604020202020204" pitchFamily="34" charset="0"/>
              <a:ea typeface="+mn-ea"/>
              <a:cs typeface="Arial" panose="020B0604020202020204" pitchFamily="34" charset="0"/>
            </a:rPr>
            <a:t> unless otherwise stated.</a:t>
          </a:r>
        </a:p>
        <a:p>
          <a:endParaRPr lang="en-GB" sz="1000">
            <a:solidFill>
              <a:schemeClr val="dk1"/>
            </a:solidFill>
            <a:latin typeface="Arial" panose="020B0604020202020204" pitchFamily="34" charset="0"/>
            <a:ea typeface="+mn-ea"/>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2. The betting exchange sector saw a large decrease from April 2009-March 2010 to April 2011-March 2012.  This is a result of an operator moving its' previously Commission regulated business offshore during quarter 1 of 2011/12.</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3. In 2008/09, betting data was not collected on individual sports. It wasn't until 2011/12 when the Commission collected data on the full list</a:t>
          </a:r>
          <a:r>
            <a:rPr lang="en-GB" sz="1000" baseline="0">
              <a:solidFill>
                <a:schemeClr val="dk1"/>
              </a:solidFill>
              <a:latin typeface="Arial" panose="020B0604020202020204" pitchFamily="34" charset="0"/>
              <a:ea typeface="+mn-ea"/>
              <a:cs typeface="Arial" panose="020B0604020202020204" pitchFamily="34" charset="0"/>
            </a:rPr>
            <a:t> of sports in the table above. Between 2009/10 and 2010/11 data on </a:t>
          </a:r>
          <a:r>
            <a:rPr lang="en-GB" sz="1000">
              <a:solidFill>
                <a:schemeClr val="dk1"/>
              </a:solidFill>
              <a:latin typeface="Arial" panose="020B0604020202020204" pitchFamily="34" charset="0"/>
              <a:ea typeface="+mn-ea"/>
              <a:cs typeface="Arial" panose="020B0604020202020204" pitchFamily="34" charset="0"/>
            </a:rPr>
            <a:t>cricket, financials, golf and tennis were captured under 'Other'.  Similarly,</a:t>
          </a:r>
          <a:r>
            <a:rPr lang="en-GB" sz="1000" baseline="0">
              <a:solidFill>
                <a:schemeClr val="dk1"/>
              </a:solidFill>
              <a:latin typeface="Arial" panose="020B0604020202020204" pitchFamily="34" charset="0"/>
              <a:ea typeface="+mn-ea"/>
              <a:cs typeface="Arial" panose="020B0604020202020204" pitchFamily="34" charset="0"/>
            </a:rPr>
            <a:t> casino data was not collected on individual games in 2008/09. </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4.</a:t>
          </a:r>
          <a:r>
            <a:rPr lang="en-GB" sz="1000" baseline="0">
              <a:solidFill>
                <a:schemeClr val="dk1"/>
              </a:solidFill>
              <a:latin typeface="Arial" panose="020B0604020202020204" pitchFamily="34" charset="0"/>
              <a:ea typeface="+mn-ea"/>
              <a:cs typeface="Arial" panose="020B0604020202020204" pitchFamily="34" charset="0"/>
            </a:rPr>
            <a:t> </a:t>
          </a:r>
          <a:r>
            <a:rPr lang="en-GB" sz="1000" b="0" i="0">
              <a:solidFill>
                <a:schemeClr val="dk1"/>
              </a:solidFill>
              <a:effectLst/>
              <a:latin typeface="Arial" panose="020B0604020202020204" pitchFamily="34" charset="0"/>
              <a:ea typeface="+mn-ea"/>
              <a:cs typeface="Arial" panose="020B0604020202020204" pitchFamily="34" charset="0"/>
            </a:rPr>
            <a:t>Customers may have accounts with more than one operator and therefore the data relates to accounts rather than the individuals. </a:t>
          </a:r>
          <a:endParaRPr lang="en-GB" sz="1000">
            <a:effectLst/>
            <a:latin typeface="Arial" panose="020B0604020202020204" pitchFamily="34" charset="0"/>
            <a:cs typeface="Arial" panose="020B0604020202020204" pitchFamily="34" charset="0"/>
          </a:endParaRPr>
        </a:p>
        <a:p>
          <a:endParaRPr lang="en-GB" sz="1000" baseline="0">
            <a:solidFill>
              <a:schemeClr val="dk1"/>
            </a:solidFill>
            <a:latin typeface="Arial" panose="020B0604020202020204" pitchFamily="34" charset="0"/>
            <a:ea typeface="+mn-ea"/>
            <a:cs typeface="Arial" panose="020B0604020202020204" pitchFamily="34" charset="0"/>
          </a:endParaRPr>
        </a:p>
        <a:p>
          <a:r>
            <a:rPr lang="en-GB" sz="1000" baseline="0">
              <a:solidFill>
                <a:schemeClr val="dk1"/>
              </a:solidFill>
              <a:latin typeface="Arial" panose="020B0604020202020204" pitchFamily="34" charset="0"/>
              <a:ea typeface="+mn-ea"/>
              <a:cs typeface="Arial" panose="020B0604020202020204" pitchFamily="34" charset="0"/>
            </a:rPr>
            <a:t>5.  The Commission collects and reports on data about customer participation on the product being played in reliance on the licence held.</a:t>
          </a:r>
        </a:p>
        <a:p>
          <a:endParaRPr lang="en-GB" sz="1000">
            <a:latin typeface="Arial" panose="020B0604020202020204" pitchFamily="34" charset="0"/>
            <a:cs typeface="Arial" panose="020B0604020202020204" pitchFamily="34" charset="0"/>
          </a:endParaRPr>
        </a:p>
        <a:p>
          <a:pPr eaLnBrk="1" fontAlgn="auto" latinLnBrk="0" hangingPunct="1"/>
          <a:br>
            <a:rPr lang="en-GB" sz="1100">
              <a:solidFill>
                <a:schemeClr val="dk1"/>
              </a:solidFill>
              <a:latin typeface="+mn-lt"/>
              <a:ea typeface="+mn-ea"/>
              <a:cs typeface="+mn-cs"/>
            </a:rPr>
          </a:b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25</xdr:row>
      <xdr:rowOff>100013</xdr:rowOff>
    </xdr:from>
    <xdr:to>
      <xdr:col>8</xdr:col>
      <xdr:colOff>9450</xdr:colOff>
      <xdr:row>41</xdr:row>
      <xdr:rowOff>90488</xdr:rowOff>
    </xdr:to>
    <xdr:sp macro="" textlink="">
      <xdr:nvSpPr>
        <xdr:cNvPr id="74" name="TextBox 1">
          <a:extLst>
            <a:ext uri="{FF2B5EF4-FFF2-40B4-BE49-F238E27FC236}">
              <a16:creationId xmlns:a16="http://schemas.microsoft.com/office/drawing/2014/main" id="{00000000-0008-0000-0300-000002000000}"/>
            </a:ext>
          </a:extLst>
        </xdr:cNvPr>
        <xdr:cNvSpPr txBox="1"/>
      </xdr:nvSpPr>
      <xdr:spPr>
        <a:xfrm>
          <a:off x="4762" y="4948238"/>
          <a:ext cx="6748388" cy="2886075"/>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Data is derived from the last regulatory return submitted before the relevant reporting period. </a:t>
          </a:r>
        </a:p>
        <a:p>
          <a:endParaRPr lang="en-GB" sz="1000" b="0" i="0">
            <a:solidFill>
              <a:srgbClr val="000000"/>
            </a:solidFill>
            <a:latin typeface="Arial"/>
          </a:endParaRPr>
        </a:p>
        <a:p>
          <a:r>
            <a:rPr lang="en-GB" sz="1000" b="0" i="0">
              <a:solidFill>
                <a:srgbClr val="000000"/>
              </a:solidFill>
              <a:latin typeface="Arial"/>
            </a:rPr>
            <a:t>2. Operators who offer bingo as exempt gaming in clubs (including members’ clubs, commercial clubs and miners’ welfare institutes) and have hit the threshold for high turnover bingo (as defined by Section 275) do not need to record the number of premises in their regulatory returns. These operators are required to hold an operating licence, but not a premises licence. We continue to review and rectify any returns where the operator has included the premises in error.</a:t>
          </a:r>
        </a:p>
        <a:p>
          <a:endParaRPr lang="en-GB" sz="1000" b="0" i="0">
            <a:solidFill>
              <a:srgbClr val="000000"/>
            </a:solidFill>
            <a:latin typeface="Arial"/>
          </a:endParaRPr>
        </a:p>
        <a:p>
          <a:r>
            <a:rPr lang="en-GB" sz="1000" b="0" i="0">
              <a:solidFill>
                <a:srgbClr val="000000"/>
              </a:solidFill>
              <a:latin typeface="Arial"/>
            </a:rPr>
            <a:t>3. From 31 March 2013 onwards, premises data is drawn from regulatory returns. Prior to this, the data was derived from local authority notifications.</a:t>
          </a:r>
        </a:p>
        <a:p>
          <a:endParaRPr lang="en-GB" sz="1000" b="0" i="0">
            <a:solidFill>
              <a:srgbClr val="000000"/>
            </a:solidFill>
            <a:latin typeface="Arial"/>
          </a:endParaRPr>
        </a:p>
        <a:p>
          <a:r>
            <a:rPr lang="en-GB" sz="1000" b="0" i="0">
              <a:solidFill>
                <a:srgbClr val="000000"/>
              </a:solidFill>
              <a:latin typeface="Arial"/>
            </a:rPr>
            <a:t>4. Casino premises data up to 31 March 2015 was drawn from Casino Drop &amp; Win data returns. After 31 March 2015, casino premises data is drawn from the 'Active' casinos listed by operators within their regulatory returns. </a:t>
          </a:r>
        </a:p>
        <a:p>
          <a:endParaRPr lang="en-GB" sz="1000" b="0" i="0">
            <a:solidFill>
              <a:srgbClr val="000000"/>
            </a:solidFill>
            <a:latin typeface="Arial"/>
          </a:endParaRPr>
        </a:p>
        <a:p>
          <a:r>
            <a:rPr lang="en-GB" sz="1000" b="0" i="0">
              <a:solidFill>
                <a:srgbClr val="000000"/>
              </a:solidFill>
              <a:latin typeface="Arial"/>
            </a:rPr>
            <a:t>5. Trading Room Only premises are not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46</xdr:row>
      <xdr:rowOff>0</xdr:rowOff>
    </xdr:from>
    <xdr:to>
      <xdr:col>17</xdr:col>
      <xdr:colOff>0</xdr:colOff>
      <xdr:row>55</xdr:row>
      <xdr:rowOff>120650</xdr:rowOff>
    </xdr:to>
    <xdr:sp macro="" textlink="">
      <xdr:nvSpPr>
        <xdr:cNvPr id="15" name="TextBox 4">
          <a:extLst>
            <a:ext uri="{FF2B5EF4-FFF2-40B4-BE49-F238E27FC236}">
              <a16:creationId xmlns:a16="http://schemas.microsoft.com/office/drawing/2014/main" id="{00000000-0008-0000-0500-000005000000}"/>
            </a:ext>
          </a:extLst>
        </xdr:cNvPr>
        <xdr:cNvSpPr txBox="1"/>
      </xdr:nvSpPr>
      <xdr:spPr>
        <a:xfrm>
          <a:off x="0" y="8585200"/>
          <a:ext cx="15494000" cy="17780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3.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13686</xdr:colOff>
      <xdr:row>28</xdr:row>
      <xdr:rowOff>0</xdr:rowOff>
    </xdr:from>
    <xdr:to>
      <xdr:col>14</xdr:col>
      <xdr:colOff>0</xdr:colOff>
      <xdr:row>38</xdr:row>
      <xdr:rowOff>12700</xdr:rowOff>
    </xdr:to>
    <xdr:sp macro="" textlink="">
      <xdr:nvSpPr>
        <xdr:cNvPr id="2" name="Text Box 6">
          <a:extLst>
            <a:ext uri="{FF2B5EF4-FFF2-40B4-BE49-F238E27FC236}">
              <a16:creationId xmlns:a16="http://schemas.microsoft.com/office/drawing/2014/main" id="{00000000-0008-0000-0900-000002000000}"/>
            </a:ext>
          </a:extLst>
        </xdr:cNvPr>
        <xdr:cNvSpPr txBox="1"/>
      </xdr:nvSpPr>
      <xdr:spPr>
        <a:xfrm>
          <a:off x="13686" y="5060950"/>
          <a:ext cx="9390664" cy="18542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a:t>
          </a:r>
          <a:r>
            <a:rPr lang="en-GB" sz="1000" b="0" i="0">
              <a:solidFill>
                <a:srgbClr val="000000"/>
              </a:solidFill>
              <a:latin typeface="Arial"/>
              <a:ea typeface="+mn-ea"/>
              <a:cs typeface="+mn-cs"/>
            </a:rPr>
            <a:t>.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18920</xdr:colOff>
      <xdr:row>29</xdr:row>
      <xdr:rowOff>0</xdr:rowOff>
    </xdr:from>
    <xdr:to>
      <xdr:col>14</xdr:col>
      <xdr:colOff>316</xdr:colOff>
      <xdr:row>42</xdr:row>
      <xdr:rowOff>0</xdr:rowOff>
    </xdr:to>
    <xdr:sp macro="" textlink="">
      <xdr:nvSpPr>
        <xdr:cNvPr id="2" name="Text Box 6">
          <a:extLst>
            <a:ext uri="{FF2B5EF4-FFF2-40B4-BE49-F238E27FC236}">
              <a16:creationId xmlns:a16="http://schemas.microsoft.com/office/drawing/2014/main" id="{7C0D0123-EDBB-42E4-90AC-1E774CCB19F2}"/>
            </a:ext>
          </a:extLst>
        </xdr:cNvPr>
        <xdr:cNvSpPr txBox="1"/>
      </xdr:nvSpPr>
      <xdr:spPr>
        <a:xfrm>
          <a:off x="18920" y="5048250"/>
          <a:ext cx="8896796" cy="21399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a typeface="+mn-ea"/>
            <a:cs typeface="+mn-cs"/>
          </a:endParaRPr>
        </a:p>
        <a:p>
          <a:r>
            <a:rPr lang="en-GB" sz="1000" b="0" i="0">
              <a:solidFill>
                <a:sysClr val="windowText" lastClr="000000"/>
              </a:solidFill>
              <a:latin typeface="Arial"/>
              <a:ea typeface="+mn-ea"/>
              <a:cs typeface="+mn-cs"/>
            </a:rPr>
            <a:t>2. During the last reporting period, data was derived from 628 returns from 357 operators of which proportioning was made on 369 returns submitted by 267 operators where the return period is not aligned to the reporting period. Proportioning therefore was made on 59% of returns submitted by 75% of operators contributing to this set of data. </a:t>
          </a:r>
        </a:p>
        <a:p>
          <a:pPr marL="0" indent="0"/>
          <a:endParaRPr lang="en-GB" sz="1000" b="0" i="0">
            <a:solidFill>
              <a:sysClr val="windowText" lastClr="000000"/>
            </a:solidFill>
            <a:latin typeface="Arial"/>
            <a:ea typeface="+mn-ea"/>
            <a:cs typeface="+mn-cs"/>
          </a:endParaRPr>
        </a:p>
        <a:p>
          <a:pPr marL="0" indent="0" eaLnBrk="1" fontAlgn="auto" latinLnBrk="0" hangingPunct="1"/>
          <a:r>
            <a:rPr lang="en-GB" sz="1000" b="0" i="0">
              <a:solidFill>
                <a:sysClr val="windowText" lastClr="000000"/>
              </a:solidFill>
              <a:latin typeface="Arial"/>
              <a:ea typeface="+mn-ea"/>
              <a:cs typeface="+mn-cs"/>
            </a:rPr>
            <a:t>3. Estimations were made on</a:t>
          </a:r>
          <a:r>
            <a:rPr lang="en-GB" sz="1000" b="0" i="0" baseline="0">
              <a:solidFill>
                <a:sysClr val="windowText" lastClr="000000"/>
              </a:solidFill>
              <a:latin typeface="Arial"/>
              <a:ea typeface="+mn-ea"/>
              <a:cs typeface="+mn-cs"/>
            </a:rPr>
            <a:t> </a:t>
          </a:r>
          <a:r>
            <a:rPr lang="en-GB" sz="1000" b="0" i="0">
              <a:solidFill>
                <a:sysClr val="windowText" lastClr="000000"/>
              </a:solidFill>
              <a:latin typeface="Arial"/>
              <a:ea typeface="+mn-ea"/>
              <a:cs typeface="+mn-cs"/>
            </a:rPr>
            <a:t>170 returns not yet submitted by 168 operators. Of these, 16 returns from 16 operators were overdue when the data was drawn. </a:t>
          </a:r>
        </a:p>
        <a:p>
          <a:endParaRPr lang="en-GB" sz="1000" b="0" i="0">
            <a:solidFill>
              <a:srgbClr val="000000"/>
            </a:solidFill>
            <a:latin typeface="Arial"/>
          </a:endParaRPr>
        </a:p>
        <a:p>
          <a:r>
            <a:rPr lang="en-GB" sz="1000" b="0" i="0">
              <a:solidFill>
                <a:srgbClr val="000000"/>
              </a:solidFill>
              <a:latin typeface="Arial"/>
            </a:rPr>
            <a:t>4.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11937</xdr:colOff>
      <xdr:row>27</xdr:row>
      <xdr:rowOff>152400</xdr:rowOff>
    </xdr:from>
    <xdr:to>
      <xdr:col>10</xdr:col>
      <xdr:colOff>223</xdr:colOff>
      <xdr:row>41</xdr:row>
      <xdr:rowOff>165100</xdr:rowOff>
    </xdr:to>
    <xdr:sp macro="" textlink="">
      <xdr:nvSpPr>
        <xdr:cNvPr id="7" name="Text Box 6">
          <a:extLst>
            <a:ext uri="{FF2B5EF4-FFF2-40B4-BE49-F238E27FC236}">
              <a16:creationId xmlns:a16="http://schemas.microsoft.com/office/drawing/2014/main" id="{02BDA2F6-141E-4F92-BC03-824BF0EBBB74}"/>
            </a:ext>
          </a:extLst>
        </xdr:cNvPr>
        <xdr:cNvSpPr txBox="1"/>
      </xdr:nvSpPr>
      <xdr:spPr>
        <a:xfrm>
          <a:off x="11937" y="4883150"/>
          <a:ext cx="8046436" cy="24765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Unlicensed FECs requiring a permit from the local authority are not included in this data.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"Aggregated categories" refers to GGY figures that have been provided but not broken down by machine category.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a:t>
          </a:r>
          <a:r>
            <a:rPr lang="en-GB" sz="1000" b="0" i="0">
              <a:solidFill>
                <a:sysClr val="windowText" lastClr="000000"/>
              </a:solidFill>
              <a:latin typeface="Arial"/>
              <a:ea typeface="+mn-ea"/>
              <a:cs typeface="+mn-cs"/>
            </a:rPr>
            <a:t>During the last reporting period, data was derived from 177 returns from 102 operators of which proportioning was made on 90 returns submitted by 64 operators where the return period is not aligned to the reporting period. Proportioning therefore was made on 51% of returns submitted by 63% of operators </a:t>
          </a:r>
          <a:r>
            <a:rPr lang="en-GB" sz="1000" b="0" i="0">
              <a:solidFill>
                <a:srgbClr val="000000"/>
              </a:solidFill>
              <a:latin typeface="Arial"/>
              <a:ea typeface="+mn-ea"/>
              <a:cs typeface="+mn-cs"/>
            </a:rPr>
            <a:t>contributing to this set of data. </a:t>
          </a:r>
        </a:p>
        <a:p>
          <a:endParaRPr lang="en-GB" sz="1000" b="0" i="0">
            <a:solidFill>
              <a:srgbClr val="000000"/>
            </a:solidFill>
            <a:latin typeface="Arial"/>
            <a:ea typeface="+mn-ea"/>
            <a:cs typeface="+mn-cs"/>
          </a:endParaRPr>
        </a:p>
        <a:p>
          <a:pPr eaLnBrk="1" fontAlgn="auto" latinLnBrk="0" hangingPunct="1"/>
          <a:r>
            <a:rPr lang="en-GB" sz="1000" b="0" i="0">
              <a:solidFill>
                <a:srgbClr val="000000"/>
              </a:solidFill>
              <a:latin typeface="Arial"/>
              <a:ea typeface="+mn-ea"/>
              <a:cs typeface="+mn-cs"/>
            </a:rPr>
            <a:t>4. Estimations were </a:t>
          </a:r>
          <a:r>
            <a:rPr lang="en-GB" sz="1000" b="0" i="0">
              <a:solidFill>
                <a:sysClr val="windowText" lastClr="000000"/>
              </a:solidFill>
              <a:latin typeface="Arial"/>
              <a:ea typeface="+mn-ea"/>
              <a:cs typeface="+mn-cs"/>
            </a:rPr>
            <a:t>made on 47 returns not yet submitted by 43 operators. Of these, 6 returns from 6 operators were overdue when the data was drawn. </a:t>
          </a:r>
        </a:p>
        <a:p>
          <a:endParaRPr lang="en-GB" sz="1000" b="0" i="0">
            <a:solidFill>
              <a:sysClr val="windowText" lastClr="000000"/>
            </a:solidFill>
            <a:latin typeface="Arial"/>
            <a:ea typeface="+mn-ea"/>
            <a:cs typeface="+mn-cs"/>
          </a:endParaRPr>
        </a:p>
        <a:p>
          <a:r>
            <a:rPr lang="en-GB" sz="1000" b="0" i="0">
              <a:solidFill>
                <a:sysClr val="windowText" lastClr="000000"/>
              </a:solidFill>
              <a:latin typeface="Arial"/>
              <a:ea typeface="+mn-ea"/>
              <a:cs typeface="+mn-cs"/>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10470</xdr:colOff>
      <xdr:row>31</xdr:row>
      <xdr:rowOff>0</xdr:rowOff>
    </xdr:from>
    <xdr:to>
      <xdr:col>13</xdr:col>
      <xdr:colOff>223</xdr:colOff>
      <xdr:row>48</xdr:row>
      <xdr:rowOff>12700</xdr:rowOff>
    </xdr:to>
    <xdr:sp macro="" textlink="">
      <xdr:nvSpPr>
        <xdr:cNvPr id="9" name="Text Box 6">
          <a:extLst>
            <a:ext uri="{FF2B5EF4-FFF2-40B4-BE49-F238E27FC236}">
              <a16:creationId xmlns:a16="http://schemas.microsoft.com/office/drawing/2014/main" id="{00000000-0008-0000-0600-000002000000}"/>
            </a:ext>
          </a:extLst>
        </xdr:cNvPr>
        <xdr:cNvSpPr txBox="1"/>
      </xdr:nvSpPr>
      <xdr:spPr>
        <a:xfrm>
          <a:off x="10470" y="5759450"/>
          <a:ext cx="9305203" cy="26860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exclusive licence for horseracing pool betting ended in July 2018.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betting premises.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a:t>
          </a:r>
          <a:r>
            <a:rPr lang="en-GB" sz="1000" b="0" i="0" baseline="0">
              <a:solidFill>
                <a:srgbClr val="000000"/>
              </a:solidFill>
              <a:latin typeface="Arial"/>
              <a:ea typeface="+mn-ea"/>
              <a:cs typeface="+mn-cs"/>
            </a:rPr>
            <a:t> </a:t>
          </a:r>
          <a:r>
            <a:rPr lang="en-GB" sz="1000" b="0" i="0">
              <a:solidFill>
                <a:srgbClr val="000000"/>
              </a:solidFill>
              <a:latin typeface="Arial"/>
              <a:ea typeface="+mn-ea"/>
              <a:cs typeface="+mn-cs"/>
            </a:rPr>
            <a:t>During the last reporting period, data was derived </a:t>
          </a:r>
          <a:r>
            <a:rPr lang="en-GB" sz="1000" b="0" i="0">
              <a:solidFill>
                <a:sysClr val="windowText" lastClr="000000"/>
              </a:solidFill>
              <a:latin typeface="Arial"/>
              <a:ea typeface="+mn-ea"/>
              <a:cs typeface="+mn-cs"/>
            </a:rPr>
            <a:t>from 844 returns from 484 operators of which proportioning was made on 482 returns submitted by 314 operators where the return period is not aligned to the reporting period. Proportioning therefore was made on 57% of returns submitted by 65% of operators contributing to this set of data. </a:t>
          </a:r>
        </a:p>
        <a:p>
          <a:endParaRPr lang="en-GB" sz="1000" b="0" i="0">
            <a:solidFill>
              <a:sysClr val="windowText" lastClr="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4. Estimations were made on 155 returns not yet submitted by 151 operators. Of these, 42 returns from 42 operators were overdue when the data was drawn. </a:t>
          </a:r>
        </a:p>
        <a:p>
          <a:pPr marL="0" indent="0" eaLnBrk="1" fontAlgn="auto" latinLnBrk="0" hangingPunct="1"/>
          <a:endParaRPr lang="en-GB" sz="1000" b="0" i="0">
            <a:solidFill>
              <a:srgbClr val="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5.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pPr marL="0" indent="0"/>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25</xdr:row>
      <xdr:rowOff>0</xdr:rowOff>
    </xdr:from>
    <xdr:to>
      <xdr:col>15</xdr:col>
      <xdr:colOff>9506</xdr:colOff>
      <xdr:row>31</xdr:row>
      <xdr:rowOff>61912</xdr:rowOff>
    </xdr:to>
    <xdr:sp macro="" textlink="">
      <xdr:nvSpPr>
        <xdr:cNvPr id="7" name="Text Box 6">
          <a:extLst>
            <a:ext uri="{FF2B5EF4-FFF2-40B4-BE49-F238E27FC236}">
              <a16:creationId xmlns:a16="http://schemas.microsoft.com/office/drawing/2014/main" id="{BD0D8E94-B9CB-427E-9BBF-5F5E41CB6B33}"/>
            </a:ext>
          </a:extLst>
        </xdr:cNvPr>
        <xdr:cNvSpPr txBox="1"/>
      </xdr:nvSpPr>
      <xdr:spPr>
        <a:xfrm>
          <a:off x="0" y="4310063"/>
          <a:ext cx="10658475" cy="10048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These figures include Self-Service Betting Terminal (SSBT) data.</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AGL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llion_Hectolitres_Pure_Alcoho"/>
      <sheetName val="FST_graphs"/>
      <sheetName val="BOARDNEW"/>
      <sheetName val="D1+2"/>
      <sheetName val="D3"/>
      <sheetName val="E2"/>
      <sheetName val="F1"/>
      <sheetName val="G2&amp;g3_FY_"/>
      <sheetName val="G2&amp;g3__(calendar)"/>
      <sheetName val="F1_calendar"/>
      <sheetName val="tax_ben"/>
      <sheetName val="Dept"/>
      <sheetName val=""/>
      <sheetName val="%govtax"/>
      <sheetName val="J1"/>
      <sheetName val="M1"/>
      <sheetName val="G2&amp;g3_"/>
      <sheetName val="Sheet1"/>
      <sheetName val="Million Hectolitres Pure Alcoho"/>
      <sheetName val="FST graphs"/>
      <sheetName val="G2&amp;g3 FY "/>
      <sheetName val="G2&amp;g3  (calendar)"/>
      <sheetName val="F1 calendar"/>
      <sheetName val="tax ben"/>
      <sheetName val="G2&amp;g3 "/>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_Bulletin_RTG"/>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D_prints"/>
      <sheetName val="TP7_Rev&amp;Vol"/>
      <sheetName val="TP7_imports"/>
      <sheetName val="Home&amp;Import_summary"/>
      <sheetName val="Cecas_R2521_W502_TP7_Input"/>
      <sheetName val="COMBO_Clearances_"/>
      <sheetName val="TobBull-Revenue"/>
      <sheetName val="Historic_Duty_Rates_&amp;_Comments"/>
      <sheetName val="Known_Tob_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_(qtr)"/>
      <sheetName val="3_(qtr)"/>
      <sheetName val="REDS"/>
      <sheetName val="CIG_CLRs_&amp;_Revenue"/>
      <sheetName val="Mthly_Imported_Brands_clrs"/>
      <sheetName val="New_TOB-Home_&amp;_Import"/>
      <sheetName val="Cecas R2521 W502 TP7 Input"/>
      <sheetName val="COMBO Clearances "/>
      <sheetName val="Historic Duty Rates &amp; Comments"/>
      <sheetName val="Known Tob.Importers"/>
      <sheetName val="2 (qtr)"/>
      <sheetName val="3 (qtr)"/>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_(Ross)"/>
      <sheetName val="Rev4"/>
      <sheetName val="Stats4"/>
      <sheetName val="Old_Comments"/>
      <sheetName val="#REF"/>
      <sheetName val="Notes_(Ross)1"/>
      <sheetName val="Old_Comments1"/>
      <sheetName val="Notes (Ross)"/>
      <sheetName val="Old Com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sheetData sheetId="17" refreshError="1"/>
      <sheetData sheetId="18"/>
      <sheetData sheetId="19"/>
      <sheetData sheetId="20" refreshError="1"/>
      <sheetData sheetId="2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amblingcommission.gov.uk/about-us/guide/how-we-prepare-our-industry-statistics" TargetMode="External"/><Relationship Id="rId2" Type="http://schemas.openxmlformats.org/officeDocument/2006/relationships/hyperlink" Target="http://www.gamblingcommission.gov.uk/" TargetMode="External"/><Relationship Id="rId1" Type="http://schemas.openxmlformats.org/officeDocument/2006/relationships/hyperlink" Target="http://www.gamblingcommission.gov.u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www.gamblingcommission.gov.uk/licensees-and-businesses/page/how-to-calculate-your-gross-gambling-yield-ggy-for-pool-betting"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15.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www.gamblingcommission.gov.uk/licensees-and-businesses/page/how-to-calculate-your-gross-gambling-yield-ggy-for-pool-bet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L164"/>
  <sheetViews>
    <sheetView showGridLines="0" tabSelected="1" zoomScaleNormal="100" workbookViewId="0">
      <selection activeCell="H21" sqref="H21"/>
    </sheetView>
  </sheetViews>
  <sheetFormatPr defaultColWidth="9" defaultRowHeight="14.25"/>
  <cols>
    <col min="2" max="2" width="14.59765625" customWidth="1"/>
    <col min="3" max="3" width="57" bestFit="1" customWidth="1"/>
    <col min="7" max="7" width="10" customWidth="1"/>
  </cols>
  <sheetData>
    <row r="1" spans="1:8" ht="30">
      <c r="A1" s="55" t="s">
        <v>0</v>
      </c>
      <c r="B1" s="15"/>
      <c r="C1" s="14"/>
      <c r="D1" s="14"/>
      <c r="E1" s="14"/>
      <c r="F1" s="5"/>
      <c r="G1" s="5"/>
    </row>
    <row r="2" spans="1:8" ht="20.65">
      <c r="A2" s="55" t="s">
        <v>235</v>
      </c>
      <c r="B2" s="5"/>
      <c r="C2" s="14"/>
      <c r="D2" s="14"/>
      <c r="E2" s="14"/>
      <c r="F2" s="5"/>
      <c r="G2" s="5"/>
    </row>
    <row r="3" spans="1:8">
      <c r="A3" s="5"/>
      <c r="B3" s="5"/>
      <c r="C3" s="5"/>
      <c r="D3" s="13"/>
      <c r="E3" s="5"/>
      <c r="F3" s="5"/>
      <c r="G3" s="5"/>
    </row>
    <row r="4" spans="1:8" ht="15.75" customHeight="1">
      <c r="A4" s="62"/>
      <c r="B4" s="12"/>
      <c r="C4" s="11"/>
      <c r="D4" s="10"/>
      <c r="E4" s="9"/>
      <c r="F4" s="5"/>
      <c r="G4" s="5"/>
    </row>
    <row r="5" spans="1:8" ht="33" customHeight="1" thickBot="1">
      <c r="A5" s="64">
        <v>0</v>
      </c>
      <c r="B5" s="756" t="s">
        <v>1</v>
      </c>
      <c r="C5" s="756"/>
      <c r="D5" s="8"/>
      <c r="E5" s="7"/>
      <c r="F5" s="6"/>
      <c r="G5" s="6"/>
      <c r="H5" s="54"/>
    </row>
    <row r="6" spans="1:8" ht="20.65">
      <c r="A6" s="60"/>
      <c r="B6" s="60"/>
      <c r="C6" s="60"/>
      <c r="D6" s="4"/>
      <c r="E6" s="60"/>
      <c r="F6" s="60"/>
      <c r="G6" s="60"/>
    </row>
    <row r="7" spans="1:8" ht="15.4">
      <c r="A7" s="19" t="s">
        <v>2</v>
      </c>
      <c r="B7" s="29"/>
      <c r="C7" s="90"/>
      <c r="D7" s="29"/>
      <c r="E7" s="29"/>
      <c r="F7" s="29"/>
      <c r="G7" s="60"/>
    </row>
    <row r="8" spans="1:8" ht="15.4">
      <c r="A8" s="29"/>
      <c r="B8" s="29"/>
      <c r="C8" s="90"/>
      <c r="D8" s="29"/>
      <c r="E8" s="29"/>
      <c r="F8" s="29"/>
      <c r="G8" s="60"/>
    </row>
    <row r="9" spans="1:8" ht="15.4">
      <c r="A9" s="29"/>
      <c r="B9" s="28">
        <v>1</v>
      </c>
      <c r="C9" s="90" t="s">
        <v>3</v>
      </c>
      <c r="D9" s="90"/>
      <c r="E9" s="90"/>
      <c r="F9" s="29"/>
      <c r="G9" s="60"/>
    </row>
    <row r="10" spans="1:8" ht="15.4">
      <c r="A10" s="29"/>
      <c r="B10" s="28">
        <v>2</v>
      </c>
      <c r="C10" s="90" t="s">
        <v>4</v>
      </c>
      <c r="F10" s="29"/>
      <c r="G10" s="60"/>
    </row>
    <row r="11" spans="1:8" ht="15.4">
      <c r="A11" s="29"/>
      <c r="B11" s="28">
        <v>3</v>
      </c>
      <c r="C11" s="90" t="s">
        <v>5</v>
      </c>
      <c r="F11" s="29"/>
      <c r="G11" s="60"/>
    </row>
    <row r="12" spans="1:8" ht="15.4">
      <c r="A12" s="29"/>
      <c r="B12" s="28">
        <v>4</v>
      </c>
      <c r="C12" s="90" t="s">
        <v>6</v>
      </c>
      <c r="F12" s="29"/>
      <c r="G12" s="60"/>
    </row>
    <row r="13" spans="1:8" ht="15.4">
      <c r="A13" s="29"/>
      <c r="B13" s="28">
        <v>5</v>
      </c>
      <c r="C13" s="90" t="s">
        <v>7</v>
      </c>
      <c r="F13" s="29"/>
      <c r="G13" s="60"/>
    </row>
    <row r="14" spans="1:8" ht="15.4">
      <c r="A14" s="29"/>
      <c r="B14" s="108"/>
      <c r="C14" s="90" t="s">
        <v>8</v>
      </c>
      <c r="F14" s="29"/>
      <c r="G14" s="60"/>
    </row>
    <row r="15" spans="1:8" ht="15.4">
      <c r="A15" s="29"/>
      <c r="B15" s="108"/>
      <c r="C15" s="90" t="s">
        <v>9</v>
      </c>
      <c r="F15" s="29"/>
      <c r="G15" s="60"/>
    </row>
    <row r="16" spans="1:8" ht="15.4">
      <c r="A16" s="326"/>
      <c r="B16" s="28">
        <v>6</v>
      </c>
      <c r="C16" s="90" t="s">
        <v>10</v>
      </c>
      <c r="D16" s="90"/>
      <c r="E16" s="90"/>
      <c r="F16" s="29"/>
      <c r="G16" s="60"/>
    </row>
    <row r="17" spans="1:7" ht="15.4">
      <c r="A17" s="326"/>
      <c r="B17" s="108"/>
      <c r="C17" s="90" t="s">
        <v>11</v>
      </c>
      <c r="D17" s="90"/>
      <c r="E17" s="90"/>
      <c r="F17" s="29"/>
      <c r="G17" s="60"/>
    </row>
    <row r="18" spans="1:7" ht="15.4">
      <c r="A18" s="326"/>
      <c r="B18" s="108"/>
      <c r="C18" s="90" t="s">
        <v>12</v>
      </c>
      <c r="D18" s="90"/>
      <c r="E18" s="90"/>
      <c r="F18" s="29"/>
      <c r="G18" s="60"/>
    </row>
    <row r="19" spans="1:7" ht="15.4">
      <c r="A19" s="326"/>
      <c r="B19" s="108"/>
      <c r="C19" s="90" t="s">
        <v>13</v>
      </c>
      <c r="D19" s="90"/>
      <c r="E19" s="90"/>
      <c r="F19" s="29"/>
      <c r="G19" s="60"/>
    </row>
    <row r="20" spans="1:7" ht="15.4">
      <c r="A20" s="326"/>
      <c r="B20" s="108"/>
      <c r="C20" s="90" t="s">
        <v>14</v>
      </c>
      <c r="D20" s="90"/>
      <c r="E20" s="90"/>
      <c r="F20" s="29"/>
      <c r="G20" s="60"/>
    </row>
    <row r="21" spans="1:7" ht="15.4">
      <c r="A21" s="326"/>
      <c r="B21" s="28">
        <v>7</v>
      </c>
      <c r="C21" s="90" t="s">
        <v>15</v>
      </c>
      <c r="D21" s="90"/>
      <c r="E21" s="90"/>
      <c r="F21" s="29"/>
      <c r="G21" s="60"/>
    </row>
    <row r="22" spans="1:7" ht="15.4">
      <c r="A22" s="326"/>
      <c r="C22" s="90" t="s">
        <v>16</v>
      </c>
      <c r="D22" s="90"/>
      <c r="E22" s="90"/>
      <c r="F22" s="29"/>
      <c r="G22" s="60"/>
    </row>
    <row r="23" spans="1:7" ht="15.4">
      <c r="A23" s="326"/>
      <c r="B23" s="108"/>
      <c r="C23" s="90" t="s">
        <v>17</v>
      </c>
      <c r="D23" s="90"/>
      <c r="E23" s="90"/>
      <c r="F23" s="29"/>
      <c r="G23" s="60"/>
    </row>
    <row r="24" spans="1:7" ht="15.4">
      <c r="A24" s="326"/>
      <c r="B24" s="108">
        <v>8</v>
      </c>
      <c r="C24" s="90" t="s">
        <v>18</v>
      </c>
      <c r="D24" s="90"/>
      <c r="E24" s="90"/>
      <c r="F24" s="29"/>
      <c r="G24" s="60"/>
    </row>
    <row r="25" spans="1:7" ht="15.4">
      <c r="A25" s="326"/>
      <c r="C25" s="90" t="s">
        <v>19</v>
      </c>
      <c r="D25" s="90"/>
      <c r="E25" s="90"/>
      <c r="F25" s="29"/>
      <c r="G25" s="60"/>
    </row>
    <row r="26" spans="1:7" ht="15.4">
      <c r="A26" s="326"/>
      <c r="B26" s="108"/>
      <c r="C26" s="90" t="s">
        <v>20</v>
      </c>
      <c r="D26" s="90"/>
      <c r="E26" s="90"/>
      <c r="F26" s="29"/>
      <c r="G26" s="60"/>
    </row>
    <row r="27" spans="1:7" ht="15.4">
      <c r="A27" s="326"/>
      <c r="B27" s="28">
        <v>9</v>
      </c>
      <c r="C27" s="90" t="s">
        <v>21</v>
      </c>
      <c r="D27" s="90"/>
      <c r="E27" s="90"/>
      <c r="F27" s="29"/>
      <c r="G27" s="60"/>
    </row>
    <row r="28" spans="1:7" ht="15.4">
      <c r="A28" s="326"/>
      <c r="B28" s="28">
        <v>10</v>
      </c>
      <c r="C28" s="90" t="s">
        <v>22</v>
      </c>
      <c r="D28" s="90"/>
      <c r="E28" s="90"/>
      <c r="F28" s="29"/>
      <c r="G28" s="60"/>
    </row>
    <row r="29" spans="1:7" ht="15.4">
      <c r="A29" s="326"/>
      <c r="B29" s="28"/>
      <c r="C29" s="90" t="s">
        <v>23</v>
      </c>
      <c r="D29" s="90"/>
      <c r="E29" s="90"/>
      <c r="F29" s="29"/>
      <c r="G29" s="60"/>
    </row>
    <row r="30" spans="1:7" ht="15.4">
      <c r="A30" s="326"/>
      <c r="B30" s="108"/>
      <c r="C30" s="90" t="s">
        <v>24</v>
      </c>
      <c r="D30" s="90"/>
      <c r="E30" s="90"/>
      <c r="F30" s="29"/>
      <c r="G30" s="60"/>
    </row>
    <row r="31" spans="1:7" ht="15.4">
      <c r="A31" s="326"/>
      <c r="B31" s="108"/>
      <c r="C31" s="90" t="s">
        <v>25</v>
      </c>
      <c r="D31" s="90"/>
      <c r="E31" s="90"/>
      <c r="F31" s="29"/>
      <c r="G31" s="60"/>
    </row>
    <row r="32" spans="1:7" ht="15.4">
      <c r="A32" s="326"/>
      <c r="B32" s="28">
        <v>11</v>
      </c>
      <c r="C32" s="90" t="s">
        <v>26</v>
      </c>
      <c r="D32" s="90"/>
      <c r="E32" s="90"/>
      <c r="F32" s="29"/>
      <c r="G32" s="60"/>
    </row>
    <row r="33" spans="1:10" ht="15.4">
      <c r="A33" s="28"/>
      <c r="B33" s="28"/>
      <c r="C33" s="90"/>
      <c r="D33" s="90"/>
      <c r="E33" s="90"/>
      <c r="F33" s="28"/>
      <c r="G33" s="60"/>
    </row>
    <row r="34" spans="1:10" ht="15.4">
      <c r="A34" s="491" t="s">
        <v>27</v>
      </c>
      <c r="B34" s="492"/>
      <c r="C34" s="90"/>
      <c r="D34" s="90"/>
      <c r="E34" s="90"/>
      <c r="F34" s="28"/>
      <c r="G34" s="60"/>
    </row>
    <row r="35" spans="1:10" ht="15.4">
      <c r="A35" s="493"/>
      <c r="B35" s="492"/>
      <c r="C35" s="90"/>
      <c r="D35" s="90"/>
      <c r="E35" s="90"/>
      <c r="F35" s="28"/>
      <c r="G35" s="60"/>
    </row>
    <row r="36" spans="1:10" ht="15.4">
      <c r="A36" s="492"/>
      <c r="B36" s="28">
        <v>12</v>
      </c>
      <c r="C36" s="90" t="s">
        <v>28</v>
      </c>
      <c r="D36" s="90"/>
      <c r="E36" s="90"/>
      <c r="F36" s="28"/>
      <c r="G36" s="60"/>
    </row>
    <row r="37" spans="1:10" ht="15.4">
      <c r="A37" s="28"/>
      <c r="B37" s="28"/>
      <c r="C37" s="90"/>
      <c r="D37" s="90"/>
      <c r="E37" s="90"/>
      <c r="F37" s="28"/>
      <c r="G37" s="60"/>
    </row>
    <row r="38" spans="1:10" ht="15.75" thickBot="1">
      <c r="A38" s="17"/>
      <c r="B38" s="20"/>
      <c r="C38" s="21"/>
      <c r="D38" s="17"/>
      <c r="E38" s="17"/>
      <c r="F38" s="17"/>
      <c r="G38" s="54"/>
      <c r="H38" s="54"/>
    </row>
    <row r="39" spans="1:10" ht="15.4">
      <c r="A39" s="18"/>
      <c r="B39" s="28"/>
      <c r="C39" s="90"/>
      <c r="D39" s="18"/>
      <c r="E39" s="18"/>
      <c r="F39" s="18"/>
    </row>
    <row r="40" spans="1:10" ht="15.4">
      <c r="A40" s="18"/>
      <c r="B40" s="755" t="s">
        <v>29</v>
      </c>
      <c r="C40" s="755"/>
      <c r="D40" s="755"/>
      <c r="E40" s="755"/>
      <c r="F40" s="755"/>
      <c r="G40" s="755"/>
      <c r="H40" s="755"/>
    </row>
    <row r="41" spans="1:10" ht="43.5" customHeight="1">
      <c r="A41" s="18"/>
      <c r="B41" s="755"/>
      <c r="C41" s="755"/>
      <c r="D41" s="755"/>
      <c r="E41" s="755"/>
      <c r="F41" s="755"/>
      <c r="G41" s="755"/>
      <c r="H41" s="755"/>
    </row>
    <row r="42" spans="1:10" ht="30" customHeight="1">
      <c r="A42" s="18"/>
      <c r="B42" s="757" t="s">
        <v>30</v>
      </c>
      <c r="C42" s="757"/>
      <c r="D42" s="757"/>
      <c r="E42" s="757"/>
      <c r="F42" s="757"/>
      <c r="G42" s="757"/>
      <c r="H42" s="757"/>
    </row>
    <row r="43" spans="1:10" ht="15.4">
      <c r="A43" s="18"/>
      <c r="B43" s="757"/>
      <c r="C43" s="757"/>
      <c r="D43" s="757"/>
      <c r="E43" s="757"/>
      <c r="F43" s="757"/>
      <c r="G43" s="757"/>
      <c r="H43" s="757"/>
    </row>
    <row r="44" spans="1:10" ht="15.4">
      <c r="A44" s="18"/>
      <c r="B44" s="28"/>
      <c r="C44" s="90"/>
      <c r="D44" s="18"/>
      <c r="E44" s="18"/>
      <c r="F44" s="18"/>
    </row>
    <row r="45" spans="1:10" ht="15.4">
      <c r="A45" s="18"/>
      <c r="B45" s="758" t="s">
        <v>31</v>
      </c>
      <c r="C45" s="758"/>
      <c r="D45" s="758"/>
      <c r="E45" s="758"/>
      <c r="F45" s="758"/>
      <c r="G45" s="758"/>
      <c r="H45" s="758"/>
    </row>
    <row r="46" spans="1:10" ht="15.4">
      <c r="A46" s="18"/>
      <c r="B46" s="758"/>
      <c r="C46" s="758"/>
      <c r="D46" s="758"/>
      <c r="E46" s="758"/>
      <c r="F46" s="758"/>
      <c r="G46" s="758"/>
      <c r="H46" s="758"/>
    </row>
    <row r="47" spans="1:10" ht="12.4" customHeight="1">
      <c r="A47" s="18"/>
      <c r="B47" s="523"/>
      <c r="C47" s="523"/>
      <c r="D47" s="523"/>
      <c r="E47" s="523"/>
      <c r="F47" s="523"/>
      <c r="G47" s="523"/>
      <c r="H47" s="523"/>
    </row>
    <row r="48" spans="1:10" ht="13.5" customHeight="1">
      <c r="A48" s="18"/>
      <c r="B48" s="755" t="s">
        <v>32</v>
      </c>
      <c r="C48" s="755"/>
      <c r="D48" s="755"/>
      <c r="E48" s="755"/>
      <c r="F48" s="755"/>
      <c r="G48" s="755"/>
      <c r="H48" s="755"/>
      <c r="J48" s="148"/>
    </row>
    <row r="49" spans="1:8" ht="15.4">
      <c r="A49" s="18"/>
      <c r="B49" s="755"/>
      <c r="C49" s="755"/>
      <c r="D49" s="755"/>
      <c r="E49" s="755"/>
      <c r="F49" s="755"/>
      <c r="G49" s="755"/>
      <c r="H49" s="755"/>
    </row>
    <row r="50" spans="1:8" ht="15.4">
      <c r="A50" s="18"/>
      <c r="B50" s="651"/>
      <c r="C50" s="651"/>
      <c r="D50" s="651"/>
      <c r="E50" s="651"/>
      <c r="F50" s="651"/>
      <c r="G50" s="651"/>
      <c r="H50" s="651"/>
    </row>
    <row r="51" spans="1:8" ht="45.4" customHeight="1">
      <c r="A51" s="18"/>
      <c r="B51" s="755" t="s">
        <v>33</v>
      </c>
      <c r="C51" s="755"/>
      <c r="D51" s="755"/>
      <c r="E51" s="755"/>
      <c r="F51" s="755"/>
      <c r="G51" s="755"/>
      <c r="H51" s="755"/>
    </row>
    <row r="52" spans="1:8" ht="15.4">
      <c r="A52" s="18"/>
      <c r="B52" s="755"/>
      <c r="C52" s="755"/>
      <c r="D52" s="755"/>
      <c r="E52" s="755"/>
      <c r="F52" s="755"/>
      <c r="G52" s="755"/>
      <c r="H52" s="755"/>
    </row>
    <row r="53" spans="1:8" ht="15.4">
      <c r="A53" s="18"/>
      <c r="B53" s="523"/>
      <c r="C53" s="523"/>
      <c r="D53" s="523"/>
      <c r="E53" s="523"/>
      <c r="F53" s="523"/>
      <c r="G53" s="523"/>
      <c r="H53" s="523"/>
    </row>
    <row r="54" spans="1:8" ht="15.4" customHeight="1">
      <c r="A54" s="18"/>
      <c r="B54" s="754" t="s">
        <v>34</v>
      </c>
      <c r="C54" s="754"/>
      <c r="D54" s="754"/>
      <c r="E54" s="754"/>
      <c r="F54" s="754"/>
      <c r="G54" s="754"/>
      <c r="H54" s="754"/>
    </row>
    <row r="55" spans="1:8" ht="15.4">
      <c r="A55" s="18"/>
      <c r="B55" s="754"/>
      <c r="C55" s="754"/>
      <c r="D55" s="754"/>
      <c r="E55" s="754"/>
      <c r="F55" s="754"/>
      <c r="G55" s="754"/>
      <c r="H55" s="754"/>
    </row>
    <row r="56" spans="1:8" ht="15.4">
      <c r="A56" s="18"/>
      <c r="B56" s="754"/>
      <c r="C56" s="754"/>
      <c r="D56" s="754"/>
      <c r="E56" s="754"/>
      <c r="F56" s="754"/>
      <c r="G56" s="754"/>
      <c r="H56" s="754"/>
    </row>
    <row r="57" spans="1:8" ht="15.4">
      <c r="A57" s="18"/>
      <c r="B57" s="652"/>
      <c r="C57" s="652"/>
      <c r="D57" s="652"/>
      <c r="E57" s="652"/>
      <c r="F57" s="652"/>
      <c r="G57" s="652"/>
      <c r="H57" s="652"/>
    </row>
    <row r="58" spans="1:8" ht="14.85" customHeight="1">
      <c r="A58" s="18"/>
      <c r="B58" s="623"/>
      <c r="C58" s="623"/>
      <c r="D58" s="623"/>
      <c r="E58" s="623"/>
      <c r="F58" s="623"/>
      <c r="G58" s="623"/>
      <c r="H58" s="623"/>
    </row>
    <row r="59" spans="1:8" ht="14.85" customHeight="1">
      <c r="A59" s="18"/>
      <c r="B59" s="754"/>
      <c r="C59" s="754"/>
      <c r="D59" s="754"/>
      <c r="E59" s="754"/>
      <c r="F59" s="754"/>
      <c r="G59" s="754"/>
      <c r="H59" s="754"/>
    </row>
    <row r="60" spans="1:8" ht="15.4">
      <c r="A60" s="18"/>
      <c r="B60" s="18"/>
      <c r="C60" s="18"/>
      <c r="D60" s="18"/>
      <c r="E60" s="18"/>
      <c r="F60" s="18"/>
    </row>
    <row r="61" spans="1:8" ht="15.4">
      <c r="A61" s="381" t="s">
        <v>35</v>
      </c>
      <c r="B61" s="18"/>
      <c r="C61" s="18"/>
      <c r="D61" s="106"/>
      <c r="E61" s="106"/>
      <c r="F61" s="106"/>
    </row>
    <row r="62" spans="1:8" ht="15.4">
      <c r="A62" s="18"/>
      <c r="B62" s="18"/>
      <c r="C62" s="18"/>
      <c r="D62" s="106"/>
      <c r="E62" s="106"/>
      <c r="F62" s="106"/>
    </row>
    <row r="63" spans="1:8" ht="15.4">
      <c r="A63" s="28" t="s">
        <v>36</v>
      </c>
      <c r="B63" s="28"/>
      <c r="C63" s="377">
        <v>45260</v>
      </c>
      <c r="D63" s="106"/>
      <c r="E63" s="106"/>
      <c r="F63" s="106"/>
    </row>
    <row r="64" spans="1:8" ht="15.4">
      <c r="A64" s="28" t="s">
        <v>37</v>
      </c>
      <c r="B64" s="28"/>
      <c r="C64" s="377">
        <v>45624</v>
      </c>
      <c r="D64" s="106"/>
      <c r="E64" s="106"/>
      <c r="F64" s="106"/>
    </row>
    <row r="65" spans="1:12" ht="15.4">
      <c r="A65" s="18"/>
      <c r="B65" s="18"/>
      <c r="C65" s="18"/>
      <c r="D65" s="18"/>
      <c r="E65" s="18"/>
      <c r="F65" s="18"/>
    </row>
    <row r="66" spans="1:12" ht="15.75">
      <c r="A66" s="18" t="s">
        <v>38</v>
      </c>
      <c r="B66" s="378"/>
      <c r="C66" s="90" t="s">
        <v>39</v>
      </c>
      <c r="F66" s="106"/>
    </row>
    <row r="67" spans="1:12" ht="15.4">
      <c r="A67" s="18"/>
      <c r="B67" s="379"/>
      <c r="C67" s="18"/>
      <c r="D67" s="106"/>
      <c r="E67" s="106"/>
      <c r="F67" s="106"/>
    </row>
    <row r="68" spans="1:12" ht="15.4">
      <c r="A68" s="18" t="s">
        <v>40</v>
      </c>
      <c r="B68" s="379"/>
      <c r="C68" s="18" t="s">
        <v>41</v>
      </c>
      <c r="D68" s="106"/>
      <c r="E68" s="106"/>
      <c r="F68" s="106"/>
    </row>
    <row r="69" spans="1:12" ht="15.4">
      <c r="A69" s="18" t="s">
        <v>42</v>
      </c>
      <c r="B69" s="379"/>
      <c r="C69" s="18" t="s">
        <v>43</v>
      </c>
      <c r="D69" s="106"/>
      <c r="E69" s="106"/>
      <c r="F69" s="106"/>
    </row>
    <row r="70" spans="1:12">
      <c r="B70" s="107"/>
    </row>
    <row r="71" spans="1:12" ht="17.649999999999999">
      <c r="A71" s="51"/>
      <c r="L71" s="60"/>
    </row>
    <row r="72" spans="1:12">
      <c r="A72" s="3"/>
      <c r="L72" s="60"/>
    </row>
    <row r="73" spans="1:12" s="50" customFormat="1" ht="13.5">
      <c r="L73" s="60"/>
    </row>
    <row r="74" spans="1:12" s="50" customFormat="1" ht="13.5">
      <c r="L74" s="60"/>
    </row>
    <row r="75" spans="1:12" s="50" customFormat="1" ht="13.5">
      <c r="L75" s="60"/>
    </row>
    <row r="76" spans="1:12" s="50" customFormat="1" ht="13.5">
      <c r="A76" s="101"/>
      <c r="L76" s="60"/>
    </row>
    <row r="77" spans="1:12" s="50" customFormat="1" ht="13.5">
      <c r="A77" s="101"/>
      <c r="L77" s="60"/>
    </row>
    <row r="78" spans="1:12" s="50" customFormat="1" ht="13.5">
      <c r="L78" s="60"/>
    </row>
    <row r="79" spans="1:12" s="50" customFormat="1" ht="13.5">
      <c r="L79" s="60"/>
    </row>
    <row r="80" spans="1:12" s="50" customFormat="1" ht="13.5">
      <c r="L80" s="60"/>
    </row>
    <row r="81" spans="1:12" s="50" customFormat="1" ht="13.5">
      <c r="B81" s="102"/>
      <c r="C81" s="102"/>
      <c r="D81" s="102"/>
      <c r="E81" s="102"/>
      <c r="F81" s="102"/>
      <c r="G81" s="102"/>
      <c r="H81" s="102"/>
      <c r="I81" s="102"/>
      <c r="J81" s="102"/>
      <c r="K81" s="60"/>
      <c r="L81" s="60"/>
    </row>
    <row r="82" spans="1:12" s="50" customFormat="1" ht="13.5">
      <c r="B82" s="102"/>
      <c r="C82" s="102"/>
      <c r="D82" s="102"/>
      <c r="E82" s="102"/>
      <c r="F82" s="102"/>
      <c r="G82" s="102"/>
      <c r="H82" s="102"/>
      <c r="I82" s="102"/>
      <c r="J82" s="102"/>
      <c r="K82" s="60"/>
      <c r="L82" s="60"/>
    </row>
    <row r="83" spans="1:12" s="50" customFormat="1" ht="13.5">
      <c r="B83" s="102"/>
      <c r="C83" s="102"/>
      <c r="D83" s="102"/>
      <c r="E83" s="102"/>
      <c r="F83" s="102"/>
      <c r="G83" s="102"/>
      <c r="H83" s="102"/>
      <c r="I83" s="102"/>
      <c r="J83" s="102"/>
      <c r="K83" s="60"/>
      <c r="L83" s="60"/>
    </row>
    <row r="84" spans="1:12" s="50" customFormat="1" ht="13.5">
      <c r="B84" s="102"/>
      <c r="C84" s="102"/>
      <c r="D84" s="102"/>
      <c r="E84" s="102"/>
      <c r="F84" s="102"/>
      <c r="G84" s="102"/>
      <c r="H84" s="102"/>
      <c r="I84" s="102"/>
      <c r="J84" s="102"/>
      <c r="K84" s="60"/>
      <c r="L84" s="60"/>
    </row>
    <row r="85" spans="1:12" s="50" customFormat="1" ht="13.5">
      <c r="B85" s="102"/>
      <c r="C85" s="102"/>
      <c r="D85" s="102"/>
      <c r="E85" s="102"/>
      <c r="F85" s="102"/>
      <c r="G85" s="102"/>
      <c r="H85" s="102"/>
      <c r="I85" s="102"/>
      <c r="J85" s="102"/>
      <c r="K85" s="60"/>
      <c r="L85" s="60"/>
    </row>
    <row r="86" spans="1:12" s="50" customFormat="1" ht="13.5">
      <c r="B86" s="102"/>
      <c r="C86" s="102"/>
      <c r="D86" s="102"/>
      <c r="E86" s="102"/>
      <c r="F86" s="102"/>
      <c r="G86" s="102"/>
      <c r="H86" s="102"/>
      <c r="I86" s="102"/>
      <c r="J86" s="102"/>
      <c r="K86" s="60"/>
      <c r="L86" s="60"/>
    </row>
    <row r="87" spans="1:12" s="50" customFormat="1" ht="13.5">
      <c r="B87" s="102"/>
      <c r="C87" s="102"/>
      <c r="D87" s="102"/>
      <c r="E87" s="102"/>
      <c r="F87" s="102"/>
      <c r="G87" s="102"/>
      <c r="H87" s="102"/>
      <c r="I87" s="102"/>
      <c r="J87" s="102"/>
      <c r="K87" s="60"/>
      <c r="L87" s="60"/>
    </row>
    <row r="88" spans="1:12" s="50" customFormat="1" ht="13.5">
      <c r="A88" s="759"/>
      <c r="B88" s="759"/>
      <c r="C88" s="759"/>
      <c r="D88" s="759"/>
      <c r="E88" s="759"/>
      <c r="F88" s="759"/>
      <c r="G88" s="759"/>
      <c r="H88" s="759"/>
      <c r="I88" s="102"/>
      <c r="J88" s="102"/>
      <c r="K88" s="60"/>
      <c r="L88" s="60"/>
    </row>
    <row r="89" spans="1:12" s="50" customFormat="1" ht="13.5">
      <c r="A89" s="759"/>
      <c r="B89" s="759"/>
      <c r="C89" s="759"/>
      <c r="D89" s="759"/>
      <c r="E89" s="759"/>
      <c r="F89" s="759"/>
      <c r="G89" s="759"/>
      <c r="H89" s="759"/>
      <c r="I89" s="102"/>
      <c r="J89" s="102"/>
      <c r="K89" s="60"/>
      <c r="L89" s="60"/>
    </row>
    <row r="90" spans="1:12" s="50" customFormat="1" ht="13.5">
      <c r="A90" s="759"/>
      <c r="B90" s="759"/>
      <c r="C90" s="759"/>
      <c r="D90" s="759"/>
      <c r="E90" s="759"/>
      <c r="F90" s="759"/>
      <c r="G90" s="759"/>
      <c r="H90" s="759"/>
      <c r="I90" s="102"/>
      <c r="J90" s="102"/>
      <c r="K90" s="60"/>
      <c r="L90" s="60"/>
    </row>
    <row r="91" spans="1:12" s="50" customFormat="1" ht="13.5">
      <c r="B91" s="102"/>
      <c r="C91" s="102"/>
      <c r="D91" s="102"/>
      <c r="E91" s="102"/>
      <c r="F91" s="102"/>
      <c r="G91" s="102"/>
      <c r="H91" s="102"/>
      <c r="I91" s="102"/>
      <c r="J91" s="102"/>
      <c r="K91" s="60"/>
      <c r="L91" s="60"/>
    </row>
    <row r="92" spans="1:12" s="50" customFormat="1" ht="13.5">
      <c r="B92" s="102"/>
      <c r="C92" s="102"/>
      <c r="D92" s="102"/>
      <c r="E92" s="102"/>
      <c r="F92" s="102"/>
      <c r="G92" s="102"/>
      <c r="H92" s="102"/>
      <c r="I92" s="102"/>
      <c r="J92" s="102"/>
      <c r="K92" s="60"/>
      <c r="L92" s="60"/>
    </row>
    <row r="93" spans="1:12" s="50" customFormat="1" ht="13.5">
      <c r="I93" s="102"/>
      <c r="J93" s="102"/>
      <c r="K93" s="60"/>
      <c r="L93" s="60"/>
    </row>
    <row r="94" spans="1:12" s="50" customFormat="1" ht="13.5">
      <c r="A94" s="759"/>
      <c r="B94" s="759"/>
      <c r="C94" s="759"/>
      <c r="D94" s="759"/>
      <c r="E94" s="759"/>
      <c r="F94" s="759"/>
      <c r="G94" s="759"/>
      <c r="H94" s="759"/>
      <c r="I94" s="102"/>
      <c r="J94" s="102"/>
      <c r="K94" s="60"/>
      <c r="L94" s="60"/>
    </row>
    <row r="95" spans="1:12" s="50" customFormat="1" ht="15" customHeight="1">
      <c r="A95" s="759"/>
      <c r="B95" s="759"/>
      <c r="C95" s="759"/>
      <c r="D95" s="759"/>
      <c r="E95" s="759"/>
      <c r="F95" s="759"/>
      <c r="G95" s="759"/>
      <c r="H95" s="759"/>
      <c r="I95" s="525"/>
      <c r="J95" s="103"/>
      <c r="K95" s="61"/>
      <c r="L95" s="61"/>
    </row>
    <row r="96" spans="1:12" s="50" customFormat="1" ht="13.5">
      <c r="A96" s="103"/>
      <c r="B96" s="103"/>
      <c r="C96" s="103"/>
      <c r="D96" s="103"/>
      <c r="E96" s="103"/>
      <c r="F96" s="103"/>
      <c r="G96" s="103"/>
      <c r="H96" s="103"/>
      <c r="I96" s="525"/>
      <c r="J96" s="103"/>
      <c r="K96" s="61"/>
      <c r="L96" s="61"/>
    </row>
    <row r="97" spans="1:12" s="50" customFormat="1" ht="14.25" customHeight="1">
      <c r="A97" s="759"/>
      <c r="B97" s="759"/>
      <c r="C97" s="759"/>
      <c r="D97" s="759"/>
      <c r="E97" s="759"/>
      <c r="F97" s="759"/>
      <c r="G97" s="759"/>
      <c r="H97" s="759"/>
      <c r="I97" s="525"/>
      <c r="J97" s="103"/>
      <c r="K97" s="61"/>
      <c r="L97" s="61"/>
    </row>
    <row r="98" spans="1:12" s="50" customFormat="1" ht="13.5">
      <c r="A98" s="759"/>
      <c r="B98" s="759"/>
      <c r="C98" s="759"/>
      <c r="D98" s="759"/>
      <c r="E98" s="759"/>
      <c r="F98" s="759"/>
      <c r="G98" s="759"/>
      <c r="H98" s="759"/>
      <c r="I98" s="525"/>
      <c r="J98" s="103"/>
      <c r="K98" s="61"/>
      <c r="L98" s="61"/>
    </row>
    <row r="99" spans="1:12" s="50" customFormat="1" ht="13.5">
      <c r="A99" s="759"/>
      <c r="B99" s="759"/>
      <c r="C99" s="759"/>
      <c r="D99" s="759"/>
      <c r="E99" s="759"/>
      <c r="F99" s="759"/>
      <c r="G99" s="759"/>
      <c r="H99" s="759"/>
      <c r="I99" s="103"/>
      <c r="J99" s="103"/>
      <c r="K99" s="61"/>
      <c r="L99" s="61"/>
    </row>
    <row r="100" spans="1:12" s="50" customFormat="1" ht="15" customHeight="1">
      <c r="A100" s="759"/>
      <c r="B100" s="759"/>
      <c r="C100" s="759"/>
      <c r="D100" s="759"/>
      <c r="E100" s="759"/>
      <c r="F100" s="759"/>
      <c r="G100" s="759"/>
      <c r="H100" s="759"/>
      <c r="I100" s="526"/>
      <c r="J100" s="102"/>
      <c r="K100" s="60"/>
      <c r="L100" s="60"/>
    </row>
    <row r="101" spans="1:12" s="50" customFormat="1" ht="15" customHeight="1">
      <c r="A101" s="759"/>
      <c r="B101" s="759"/>
      <c r="C101" s="759"/>
      <c r="D101" s="759"/>
      <c r="E101" s="759"/>
      <c r="F101" s="759"/>
      <c r="G101" s="759"/>
      <c r="H101" s="759"/>
      <c r="I101" s="526"/>
      <c r="J101" s="102"/>
      <c r="K101" s="60"/>
      <c r="L101" s="60"/>
    </row>
    <row r="102" spans="1:12" s="50" customFormat="1" ht="13.5">
      <c r="A102" s="103"/>
      <c r="B102" s="103"/>
      <c r="C102" s="103"/>
      <c r="D102" s="103"/>
      <c r="E102" s="103"/>
      <c r="F102" s="103"/>
      <c r="G102" s="103"/>
      <c r="H102" s="103"/>
      <c r="I102" s="526"/>
      <c r="J102" s="102"/>
      <c r="K102" s="60"/>
      <c r="L102" s="60"/>
    </row>
    <row r="103" spans="1:12" s="50" customFormat="1" ht="14.25" customHeight="1">
      <c r="A103" s="760"/>
      <c r="B103" s="760"/>
      <c r="C103" s="760"/>
      <c r="D103" s="760"/>
      <c r="E103" s="760"/>
      <c r="F103" s="760"/>
      <c r="G103" s="760"/>
      <c r="H103" s="760"/>
      <c r="I103" s="526"/>
      <c r="J103" s="102"/>
      <c r="K103" s="60"/>
      <c r="L103" s="60"/>
    </row>
    <row r="104" spans="1:12" s="50" customFormat="1" ht="13.5">
      <c r="A104" s="760"/>
      <c r="B104" s="760"/>
      <c r="C104" s="760"/>
      <c r="D104" s="760"/>
      <c r="E104" s="760"/>
      <c r="F104" s="760"/>
      <c r="G104" s="760"/>
      <c r="H104" s="760"/>
      <c r="I104" s="102"/>
      <c r="J104" s="102"/>
      <c r="K104" s="60"/>
      <c r="L104" s="60"/>
    </row>
    <row r="105" spans="1:12" s="50" customFormat="1" ht="13.5">
      <c r="A105" s="760"/>
      <c r="B105" s="760"/>
      <c r="C105" s="760"/>
      <c r="D105" s="760"/>
      <c r="E105" s="760"/>
      <c r="F105" s="760"/>
      <c r="G105" s="760"/>
      <c r="H105" s="760"/>
      <c r="I105" s="102"/>
      <c r="J105" s="102"/>
      <c r="K105" s="60"/>
      <c r="L105" s="60"/>
    </row>
    <row r="106" spans="1:12" s="50" customFormat="1" ht="13.5">
      <c r="A106" s="526"/>
      <c r="B106" s="526"/>
      <c r="C106" s="526"/>
      <c r="D106" s="526"/>
      <c r="E106" s="526"/>
      <c r="F106" s="526"/>
      <c r="G106" s="526"/>
      <c r="H106" s="526"/>
      <c r="I106" s="102"/>
      <c r="J106" s="102"/>
      <c r="K106" s="60"/>
      <c r="L106" s="60"/>
    </row>
    <row r="107" spans="1:12" s="50" customFormat="1" ht="15" customHeight="1">
      <c r="B107" s="102"/>
      <c r="C107" s="102"/>
      <c r="D107" s="102"/>
      <c r="E107" s="102"/>
      <c r="F107" s="102"/>
      <c r="G107" s="102"/>
      <c r="H107" s="102"/>
      <c r="I107" s="525"/>
      <c r="J107" s="102"/>
      <c r="K107" s="60"/>
      <c r="L107" s="60"/>
    </row>
    <row r="108" spans="1:12" s="50" customFormat="1" ht="13.5">
      <c r="B108" s="102"/>
      <c r="C108" s="102"/>
      <c r="D108" s="102"/>
      <c r="E108" s="102"/>
      <c r="F108" s="102"/>
      <c r="G108" s="102"/>
      <c r="H108" s="102"/>
      <c r="I108" s="525"/>
      <c r="J108" s="102"/>
      <c r="K108" s="60"/>
      <c r="L108" s="60"/>
    </row>
    <row r="109" spans="1:12" s="50" customFormat="1" ht="14.25" customHeight="1">
      <c r="A109" s="759"/>
      <c r="B109" s="759"/>
      <c r="C109" s="759"/>
      <c r="D109" s="759"/>
      <c r="E109" s="759"/>
      <c r="F109" s="759"/>
      <c r="G109" s="759"/>
      <c r="H109" s="759"/>
      <c r="I109" s="525"/>
      <c r="J109" s="102"/>
      <c r="K109" s="60"/>
      <c r="L109" s="60"/>
    </row>
    <row r="110" spans="1:12" s="50" customFormat="1" ht="13.5">
      <c r="A110" s="759"/>
      <c r="B110" s="759"/>
      <c r="C110" s="759"/>
      <c r="D110" s="759"/>
      <c r="E110" s="759"/>
      <c r="F110" s="759"/>
      <c r="G110" s="759"/>
      <c r="H110" s="759"/>
      <c r="I110" s="525"/>
      <c r="J110" s="102"/>
      <c r="K110" s="60"/>
      <c r="L110" s="60"/>
    </row>
    <row r="111" spans="1:12" s="50" customFormat="1" ht="13.5">
      <c r="A111" s="759"/>
      <c r="B111" s="759"/>
      <c r="C111" s="759"/>
      <c r="D111" s="759"/>
      <c r="E111" s="759"/>
      <c r="F111" s="759"/>
      <c r="G111" s="759"/>
      <c r="H111" s="759"/>
      <c r="I111" s="102"/>
      <c r="J111" s="102"/>
      <c r="K111" s="60"/>
      <c r="L111" s="60"/>
    </row>
    <row r="112" spans="1:12" s="50" customFormat="1" ht="13.5">
      <c r="A112" s="759"/>
      <c r="B112" s="759"/>
      <c r="C112" s="759"/>
      <c r="D112" s="759"/>
      <c r="E112" s="759"/>
      <c r="F112" s="759"/>
      <c r="G112" s="759"/>
      <c r="H112" s="759"/>
      <c r="I112" s="102"/>
      <c r="J112" s="102"/>
      <c r="K112" s="60"/>
      <c r="L112" s="60"/>
    </row>
    <row r="113" spans="1:12" s="50" customFormat="1" ht="13.5">
      <c r="A113" s="759"/>
      <c r="B113" s="759"/>
      <c r="C113" s="759"/>
      <c r="D113" s="759"/>
      <c r="E113" s="759"/>
      <c r="F113" s="759"/>
      <c r="G113" s="759"/>
      <c r="H113" s="759"/>
      <c r="I113" s="102"/>
      <c r="J113" s="102"/>
      <c r="K113" s="60"/>
      <c r="L113" s="60"/>
    </row>
    <row r="114" spans="1:12" s="50" customFormat="1" ht="13.5">
      <c r="A114" s="525"/>
      <c r="B114" s="525"/>
      <c r="C114" s="525"/>
      <c r="D114" s="525"/>
      <c r="E114" s="525"/>
      <c r="F114" s="525"/>
      <c r="G114" s="525"/>
      <c r="H114" s="525"/>
      <c r="I114" s="102"/>
      <c r="J114" s="102"/>
      <c r="K114" s="60"/>
      <c r="L114" s="60"/>
    </row>
    <row r="115" spans="1:12" s="50" customFormat="1" ht="13.5">
      <c r="B115" s="102"/>
      <c r="C115" s="102"/>
      <c r="D115" s="102"/>
      <c r="E115" s="102"/>
      <c r="F115" s="102"/>
      <c r="G115" s="102"/>
      <c r="H115" s="102"/>
      <c r="I115" s="102"/>
      <c r="J115" s="102"/>
      <c r="K115" s="60"/>
      <c r="L115" s="60"/>
    </row>
    <row r="116" spans="1:12" s="50" customFormat="1" ht="13.5">
      <c r="B116" s="102"/>
      <c r="C116" s="102"/>
      <c r="D116" s="102"/>
      <c r="E116" s="102"/>
      <c r="F116" s="102"/>
      <c r="G116" s="102"/>
      <c r="H116" s="102"/>
      <c r="I116" s="102"/>
      <c r="J116" s="102"/>
      <c r="K116" s="60"/>
      <c r="L116" s="60"/>
    </row>
    <row r="117" spans="1:12" s="50" customFormat="1" ht="15" customHeight="1">
      <c r="A117" s="759"/>
      <c r="B117" s="759"/>
      <c r="C117" s="759"/>
      <c r="D117" s="759"/>
      <c r="E117" s="759"/>
      <c r="F117" s="759"/>
      <c r="G117" s="759"/>
      <c r="H117" s="759"/>
      <c r="I117" s="102"/>
      <c r="J117" s="102"/>
      <c r="K117" s="60"/>
      <c r="L117" s="60"/>
    </row>
    <row r="118" spans="1:12" s="50" customFormat="1" ht="13.5">
      <c r="A118" s="759"/>
      <c r="B118" s="759"/>
      <c r="C118" s="759"/>
      <c r="D118" s="759"/>
      <c r="E118" s="759"/>
      <c r="F118" s="759"/>
      <c r="G118" s="759"/>
      <c r="H118" s="759"/>
      <c r="I118" s="102"/>
      <c r="J118" s="102"/>
      <c r="K118" s="60"/>
      <c r="L118" s="60"/>
    </row>
    <row r="119" spans="1:12" s="50" customFormat="1" ht="13.5">
      <c r="A119" s="759"/>
      <c r="B119" s="759"/>
      <c r="C119" s="759"/>
      <c r="D119" s="759"/>
      <c r="E119" s="759"/>
      <c r="F119" s="759"/>
      <c r="G119" s="759"/>
      <c r="H119" s="759"/>
      <c r="I119" s="102"/>
      <c r="J119" s="102"/>
      <c r="K119" s="60"/>
      <c r="L119" s="60"/>
    </row>
    <row r="120" spans="1:12" s="50" customFormat="1" ht="13.5">
      <c r="A120" s="759"/>
      <c r="B120" s="759"/>
      <c r="C120" s="759"/>
      <c r="D120" s="759"/>
      <c r="E120" s="759"/>
      <c r="F120" s="759"/>
      <c r="G120" s="759"/>
      <c r="H120" s="759"/>
      <c r="I120" s="102"/>
      <c r="J120" s="102"/>
      <c r="K120" s="60"/>
      <c r="L120" s="60"/>
    </row>
    <row r="121" spans="1:12" s="50" customFormat="1" ht="13.5">
      <c r="B121" s="102"/>
      <c r="C121" s="102"/>
      <c r="D121" s="102"/>
      <c r="E121" s="102"/>
      <c r="F121" s="102"/>
      <c r="G121" s="102"/>
      <c r="H121" s="102"/>
      <c r="I121" s="102"/>
      <c r="J121" s="102"/>
      <c r="K121" s="60"/>
      <c r="L121" s="60"/>
    </row>
    <row r="122" spans="1:12" s="50" customFormat="1" ht="15" customHeight="1">
      <c r="A122" s="759"/>
      <c r="B122" s="759"/>
      <c r="C122" s="759"/>
      <c r="D122" s="759"/>
      <c r="E122" s="759"/>
      <c r="F122" s="759"/>
      <c r="G122" s="759"/>
      <c r="H122" s="759"/>
      <c r="I122" s="102"/>
      <c r="J122" s="102"/>
      <c r="K122" s="60"/>
      <c r="L122" s="60"/>
    </row>
    <row r="123" spans="1:12" s="50" customFormat="1" ht="13.5">
      <c r="A123" s="759"/>
      <c r="B123" s="759"/>
      <c r="C123" s="759"/>
      <c r="D123" s="759"/>
      <c r="E123" s="759"/>
      <c r="F123" s="759"/>
      <c r="G123" s="759"/>
      <c r="H123" s="759"/>
      <c r="I123" s="102"/>
      <c r="J123" s="102"/>
      <c r="K123" s="60"/>
      <c r="L123" s="60"/>
    </row>
    <row r="124" spans="1:12" s="50" customFormat="1" ht="13.5">
      <c r="A124" s="759"/>
      <c r="B124" s="759"/>
      <c r="C124" s="759"/>
      <c r="D124" s="759"/>
      <c r="E124" s="759"/>
      <c r="F124" s="759"/>
      <c r="G124" s="759"/>
      <c r="H124" s="759"/>
      <c r="I124" s="102"/>
      <c r="J124" s="102"/>
      <c r="K124" s="60"/>
      <c r="L124" s="60"/>
    </row>
    <row r="125" spans="1:12" s="50" customFormat="1" ht="12.75" customHeight="1">
      <c r="A125" s="104"/>
      <c r="C125" s="103"/>
      <c r="D125" s="103"/>
      <c r="E125" s="103"/>
      <c r="F125" s="103"/>
      <c r="G125" s="103"/>
      <c r="H125" s="103"/>
      <c r="I125" s="102"/>
      <c r="J125" s="102"/>
      <c r="K125" s="60"/>
      <c r="L125" s="60"/>
    </row>
    <row r="126" spans="1:12" s="50" customFormat="1" ht="13.5">
      <c r="B126" s="102"/>
      <c r="C126" s="102"/>
      <c r="D126" s="102"/>
      <c r="E126" s="102"/>
      <c r="F126" s="102"/>
      <c r="G126" s="102"/>
      <c r="H126" s="102"/>
      <c r="I126" s="102"/>
      <c r="J126" s="102"/>
      <c r="K126" s="60"/>
      <c r="L126" s="60"/>
    </row>
    <row r="127" spans="1:12" s="50" customFormat="1" ht="13.5">
      <c r="B127" s="102"/>
      <c r="C127" s="102"/>
      <c r="D127" s="102"/>
      <c r="E127" s="102"/>
      <c r="F127" s="102"/>
      <c r="G127" s="102"/>
      <c r="H127" s="102"/>
      <c r="I127" s="102"/>
      <c r="J127" s="102"/>
      <c r="K127" s="60"/>
      <c r="L127" s="60"/>
    </row>
    <row r="128" spans="1:12" s="50" customFormat="1" ht="13.5">
      <c r="B128" s="102"/>
      <c r="C128" s="102"/>
      <c r="D128" s="102"/>
      <c r="E128" s="102"/>
      <c r="F128" s="102"/>
      <c r="G128" s="102"/>
      <c r="H128" s="102"/>
      <c r="I128" s="102"/>
      <c r="J128" s="102"/>
      <c r="K128" s="60"/>
      <c r="L128" s="60"/>
    </row>
    <row r="129" spans="1:12" s="50" customFormat="1" ht="14.25" customHeight="1">
      <c r="A129" s="761"/>
      <c r="B129" s="761"/>
      <c r="C129" s="761"/>
      <c r="D129" s="761"/>
      <c r="E129" s="761"/>
      <c r="F129" s="761"/>
      <c r="G129" s="761"/>
      <c r="H129" s="761"/>
      <c r="I129" s="102"/>
      <c r="J129" s="102"/>
      <c r="K129" s="60"/>
      <c r="L129" s="60"/>
    </row>
    <row r="130" spans="1:12" s="50" customFormat="1" ht="13.5">
      <c r="A130" s="761"/>
      <c r="B130" s="761"/>
      <c r="C130" s="761"/>
      <c r="D130" s="761"/>
      <c r="E130" s="761"/>
      <c r="F130" s="761"/>
      <c r="G130" s="761"/>
      <c r="H130" s="761"/>
      <c r="I130" s="102"/>
      <c r="J130" s="102"/>
      <c r="K130" s="60"/>
      <c r="L130" s="60"/>
    </row>
    <row r="131" spans="1:12" s="50" customFormat="1" ht="13.5">
      <c r="A131" s="761"/>
      <c r="B131" s="761"/>
      <c r="C131" s="761"/>
      <c r="D131" s="761"/>
      <c r="E131" s="761"/>
      <c r="F131" s="761"/>
      <c r="G131" s="761"/>
      <c r="H131" s="761"/>
      <c r="I131" s="102"/>
      <c r="J131" s="102"/>
      <c r="K131" s="60"/>
      <c r="L131" s="60"/>
    </row>
    <row r="132" spans="1:12" s="50" customFormat="1" ht="13.5">
      <c r="B132" s="102"/>
      <c r="C132" s="102"/>
      <c r="D132" s="102"/>
      <c r="E132" s="102"/>
      <c r="F132" s="102"/>
      <c r="G132" s="102"/>
      <c r="H132" s="102"/>
      <c r="I132" s="102"/>
      <c r="J132" s="102"/>
      <c r="K132" s="60"/>
      <c r="L132" s="60"/>
    </row>
    <row r="133" spans="1:12" s="50" customFormat="1" ht="13.5">
      <c r="B133" s="102"/>
      <c r="C133" s="102"/>
      <c r="D133" s="102"/>
      <c r="E133" s="102"/>
      <c r="F133" s="102"/>
      <c r="G133" s="102"/>
      <c r="H133" s="102"/>
      <c r="I133" s="102"/>
      <c r="J133" s="102"/>
      <c r="K133" s="60"/>
      <c r="L133" s="60"/>
    </row>
    <row r="134" spans="1:12" s="50" customFormat="1" ht="13.5">
      <c r="B134" s="102"/>
      <c r="C134" s="102"/>
      <c r="D134" s="102"/>
      <c r="E134" s="102"/>
      <c r="F134" s="102"/>
      <c r="G134" s="102"/>
      <c r="H134" s="102"/>
      <c r="I134" s="102"/>
      <c r="J134" s="102"/>
      <c r="K134" s="60"/>
      <c r="L134" s="60"/>
    </row>
    <row r="135" spans="1:12" s="50" customFormat="1" ht="14.25" customHeight="1">
      <c r="A135" s="759"/>
      <c r="B135" s="759"/>
      <c r="C135" s="759"/>
      <c r="D135" s="759"/>
      <c r="E135" s="759"/>
      <c r="F135" s="759"/>
      <c r="G135" s="759"/>
      <c r="H135" s="759"/>
      <c r="I135" s="102"/>
      <c r="J135" s="102"/>
      <c r="K135" s="60"/>
      <c r="L135" s="60"/>
    </row>
    <row r="136" spans="1:12" s="50" customFormat="1" ht="13.5">
      <c r="A136" s="759"/>
      <c r="B136" s="759"/>
      <c r="C136" s="759"/>
      <c r="D136" s="759"/>
      <c r="E136" s="759"/>
      <c r="F136" s="759"/>
      <c r="G136" s="759"/>
      <c r="H136" s="759"/>
      <c r="I136" s="102"/>
      <c r="J136" s="102"/>
      <c r="K136" s="60"/>
      <c r="L136" s="60"/>
    </row>
    <row r="137" spans="1:12" s="50" customFormat="1" ht="13.9">
      <c r="A137" s="105"/>
      <c r="B137" s="102"/>
      <c r="C137" s="102"/>
      <c r="D137" s="102"/>
      <c r="E137" s="102"/>
      <c r="F137" s="102"/>
      <c r="G137" s="102"/>
      <c r="H137" s="102"/>
      <c r="I137" s="102"/>
      <c r="J137" s="102"/>
      <c r="K137" s="60"/>
      <c r="L137" s="60"/>
    </row>
    <row r="138" spans="1:12" s="50" customFormat="1" ht="14.25" customHeight="1">
      <c r="H138" s="104"/>
      <c r="I138" s="102"/>
      <c r="J138" s="102"/>
      <c r="K138" s="60"/>
      <c r="L138" s="60"/>
    </row>
    <row r="139" spans="1:12">
      <c r="A139" s="74"/>
      <c r="B139" s="74"/>
      <c r="C139" s="74"/>
      <c r="D139" s="74"/>
      <c r="E139" s="74"/>
      <c r="F139" s="74"/>
      <c r="G139" s="74"/>
      <c r="H139" s="74"/>
      <c r="I139" s="74"/>
      <c r="J139" s="74"/>
      <c r="K139" s="60"/>
      <c r="L139" s="60"/>
    </row>
    <row r="140" spans="1:12">
      <c r="A140" s="60"/>
      <c r="B140" s="60"/>
      <c r="C140" s="60"/>
      <c r="D140" s="60"/>
      <c r="E140" s="60"/>
      <c r="F140" s="60"/>
      <c r="G140" s="60"/>
      <c r="H140" s="60"/>
      <c r="I140" s="60"/>
      <c r="J140" s="60"/>
      <c r="K140" s="60"/>
      <c r="L140" s="60"/>
    </row>
    <row r="141" spans="1:12">
      <c r="A141" s="60"/>
      <c r="B141" s="60"/>
      <c r="C141" s="60"/>
      <c r="D141" s="60"/>
      <c r="E141" s="60"/>
      <c r="F141" s="60"/>
      <c r="G141" s="60"/>
      <c r="H141" s="60"/>
      <c r="I141" s="60"/>
      <c r="J141" s="60"/>
      <c r="K141" s="60"/>
      <c r="L141" s="60"/>
    </row>
    <row r="142" spans="1:12">
      <c r="A142" s="60"/>
      <c r="B142" s="60"/>
      <c r="C142" s="60"/>
      <c r="D142" s="60"/>
      <c r="E142" s="60"/>
      <c r="F142" s="60"/>
      <c r="G142" s="60"/>
      <c r="H142" s="60"/>
      <c r="I142" s="60"/>
      <c r="J142" s="60"/>
      <c r="K142" s="60"/>
      <c r="L142" s="60"/>
    </row>
    <row r="143" spans="1:12">
      <c r="A143" s="60"/>
      <c r="B143" s="60"/>
      <c r="C143" s="60"/>
      <c r="D143" s="60"/>
      <c r="E143" s="60"/>
      <c r="F143" s="60"/>
      <c r="G143" s="60"/>
      <c r="H143" s="60"/>
      <c r="I143" s="60"/>
      <c r="J143" s="60"/>
      <c r="K143" s="60"/>
      <c r="L143" s="60"/>
    </row>
    <row r="144" spans="1:12">
      <c r="A144" s="60"/>
      <c r="B144" s="60"/>
      <c r="C144" s="60"/>
      <c r="D144" s="60"/>
      <c r="E144" s="60"/>
      <c r="F144" s="60"/>
      <c r="G144" s="60"/>
      <c r="H144" s="60"/>
      <c r="I144" s="60"/>
      <c r="J144" s="60"/>
      <c r="K144" s="60"/>
      <c r="L144" s="60"/>
    </row>
    <row r="145" spans="1:12">
      <c r="A145" s="60"/>
      <c r="B145" s="60"/>
      <c r="C145" s="60"/>
      <c r="D145" s="60"/>
      <c r="E145" s="60"/>
      <c r="F145" s="60"/>
      <c r="G145" s="60"/>
      <c r="H145" s="60"/>
      <c r="I145" s="60"/>
      <c r="J145" s="60"/>
      <c r="K145" s="60"/>
      <c r="L145" s="60"/>
    </row>
    <row r="146" spans="1:12">
      <c r="A146" s="60"/>
      <c r="B146" s="60"/>
      <c r="C146" s="60"/>
      <c r="D146" s="60"/>
      <c r="E146" s="60"/>
      <c r="F146" s="60"/>
      <c r="G146" s="60"/>
      <c r="H146" s="60"/>
      <c r="I146" s="60"/>
      <c r="J146" s="60"/>
      <c r="K146" s="60"/>
      <c r="L146" s="60"/>
    </row>
    <row r="147" spans="1:12">
      <c r="A147" s="60"/>
      <c r="B147" s="60"/>
      <c r="C147" s="60"/>
      <c r="D147" s="60"/>
      <c r="E147" s="60"/>
      <c r="F147" s="60"/>
      <c r="G147" s="60"/>
      <c r="H147" s="60"/>
      <c r="I147" s="60"/>
      <c r="J147" s="60"/>
      <c r="K147" s="60"/>
      <c r="L147" s="60"/>
    </row>
    <row r="148" spans="1:12">
      <c r="A148" s="60"/>
      <c r="B148" s="60"/>
      <c r="C148" s="60"/>
      <c r="D148" s="60"/>
      <c r="E148" s="60"/>
      <c r="F148" s="60"/>
      <c r="G148" s="60"/>
      <c r="H148" s="60"/>
      <c r="I148" s="60"/>
      <c r="J148" s="60"/>
      <c r="K148" s="60"/>
      <c r="L148" s="60"/>
    </row>
    <row r="149" spans="1:12">
      <c r="A149" s="60"/>
      <c r="B149" s="60"/>
      <c r="C149" s="60"/>
      <c r="D149" s="60"/>
      <c r="E149" s="60"/>
      <c r="F149" s="60"/>
      <c r="G149" s="60"/>
      <c r="H149" s="60"/>
      <c r="I149" s="60"/>
      <c r="J149" s="60"/>
      <c r="K149" s="60"/>
      <c r="L149" s="60"/>
    </row>
    <row r="150" spans="1:12">
      <c r="A150" s="60"/>
      <c r="B150" s="60"/>
      <c r="C150" s="60"/>
      <c r="D150" s="60"/>
      <c r="E150" s="60"/>
      <c r="F150" s="60"/>
      <c r="G150" s="60"/>
      <c r="H150" s="60"/>
      <c r="I150" s="60"/>
      <c r="J150" s="60"/>
      <c r="K150" s="60"/>
      <c r="L150" s="60"/>
    </row>
    <row r="151" spans="1:12">
      <c r="A151" s="60"/>
      <c r="B151" s="60"/>
      <c r="C151" s="60"/>
      <c r="D151" s="60"/>
      <c r="E151" s="60"/>
      <c r="F151" s="60"/>
      <c r="G151" s="60"/>
      <c r="H151" s="60"/>
      <c r="I151" s="60"/>
      <c r="J151" s="60"/>
      <c r="K151" s="60"/>
      <c r="L151" s="60"/>
    </row>
    <row r="152" spans="1:12">
      <c r="A152" s="60"/>
      <c r="B152" s="60"/>
      <c r="C152" s="60"/>
      <c r="D152" s="60"/>
      <c r="E152" s="60"/>
      <c r="F152" s="60"/>
      <c r="G152" s="60"/>
      <c r="H152" s="60"/>
      <c r="I152" s="60"/>
      <c r="J152" s="60"/>
      <c r="K152" s="60"/>
      <c r="L152" s="60"/>
    </row>
    <row r="153" spans="1:12">
      <c r="A153" s="60"/>
      <c r="B153" s="60"/>
      <c r="C153" s="60"/>
      <c r="D153" s="60"/>
      <c r="E153" s="60"/>
      <c r="F153" s="60"/>
      <c r="G153" s="60"/>
      <c r="H153" s="60"/>
      <c r="I153" s="60"/>
      <c r="J153" s="60"/>
      <c r="K153" s="60"/>
      <c r="L153" s="60"/>
    </row>
    <row r="154" spans="1:12">
      <c r="A154" s="60"/>
      <c r="B154" s="60"/>
      <c r="C154" s="60"/>
      <c r="D154" s="60"/>
      <c r="E154" s="60"/>
      <c r="F154" s="60"/>
      <c r="G154" s="60"/>
      <c r="H154" s="60"/>
      <c r="I154" s="60"/>
      <c r="J154" s="60"/>
      <c r="K154" s="60"/>
      <c r="L154" s="60"/>
    </row>
    <row r="155" spans="1:12">
      <c r="A155" s="60"/>
      <c r="B155" s="60"/>
      <c r="C155" s="60"/>
      <c r="D155" s="60"/>
      <c r="E155" s="60"/>
      <c r="F155" s="60"/>
      <c r="G155" s="60"/>
      <c r="H155" s="60"/>
      <c r="I155" s="60"/>
      <c r="J155" s="60"/>
      <c r="K155" s="60"/>
      <c r="L155" s="60"/>
    </row>
    <row r="156" spans="1:12">
      <c r="A156" s="16"/>
      <c r="B156" s="60"/>
      <c r="C156" s="60"/>
      <c r="D156" s="60"/>
      <c r="E156" s="60"/>
      <c r="F156" s="60"/>
      <c r="G156" s="60"/>
      <c r="H156" s="60"/>
      <c r="I156" s="60"/>
      <c r="J156" s="60"/>
      <c r="K156" s="60"/>
      <c r="L156" s="60"/>
    </row>
    <row r="157" spans="1:12">
      <c r="A157" s="16"/>
      <c r="B157" s="60"/>
      <c r="C157" s="60"/>
      <c r="D157" s="60"/>
      <c r="E157" s="60"/>
      <c r="F157" s="60"/>
      <c r="G157" s="60"/>
      <c r="H157" s="60"/>
      <c r="I157" s="60"/>
      <c r="J157" s="60"/>
      <c r="K157" s="60"/>
      <c r="L157" s="60"/>
    </row>
    <row r="158" spans="1:12">
      <c r="A158" s="16"/>
      <c r="B158" s="60"/>
      <c r="C158" s="60"/>
      <c r="D158" s="60"/>
      <c r="E158" s="60"/>
      <c r="F158" s="60"/>
      <c r="G158" s="60"/>
      <c r="H158" s="60"/>
      <c r="I158" s="60"/>
      <c r="J158" s="60"/>
      <c r="K158" s="60"/>
      <c r="L158" s="60"/>
    </row>
    <row r="159" spans="1:12">
      <c r="A159" s="16"/>
      <c r="B159" s="60"/>
      <c r="C159" s="60"/>
      <c r="D159" s="60"/>
      <c r="E159" s="60"/>
      <c r="F159" s="60"/>
      <c r="G159" s="60"/>
      <c r="H159" s="60"/>
      <c r="I159" s="60"/>
      <c r="J159" s="60"/>
      <c r="K159" s="60"/>
      <c r="L159" s="60"/>
    </row>
    <row r="160" spans="1:12">
      <c r="A160" s="16"/>
      <c r="B160" s="60"/>
      <c r="C160" s="60"/>
      <c r="D160" s="60"/>
      <c r="E160" s="60"/>
      <c r="F160" s="60"/>
      <c r="G160" s="60"/>
      <c r="H160" s="60"/>
      <c r="I160" s="60"/>
      <c r="J160" s="60"/>
      <c r="K160" s="60"/>
      <c r="L160" s="60"/>
    </row>
    <row r="161" spans="1:12">
      <c r="A161" s="16"/>
      <c r="B161" s="60"/>
      <c r="C161" s="60"/>
      <c r="D161" s="60"/>
      <c r="E161" s="60"/>
      <c r="F161" s="60"/>
      <c r="G161" s="60"/>
      <c r="H161" s="60"/>
      <c r="I161" s="60"/>
      <c r="J161" s="60"/>
      <c r="K161" s="60"/>
      <c r="L161" s="60"/>
    </row>
    <row r="162" spans="1:12">
      <c r="A162" s="16"/>
      <c r="B162" s="60"/>
      <c r="C162" s="60"/>
      <c r="D162" s="60"/>
      <c r="E162" s="60"/>
      <c r="F162" s="60"/>
      <c r="G162" s="60"/>
      <c r="H162" s="60"/>
      <c r="I162" s="60"/>
      <c r="J162" s="60"/>
      <c r="K162" s="60"/>
      <c r="L162" s="60"/>
    </row>
    <row r="163" spans="1:12">
      <c r="A163" s="16"/>
      <c r="B163" s="60"/>
      <c r="C163" s="60"/>
      <c r="D163" s="60"/>
      <c r="E163" s="60"/>
      <c r="F163" s="60"/>
      <c r="G163" s="60"/>
      <c r="H163" s="60"/>
    </row>
    <row r="164" spans="1:12">
      <c r="A164" s="16"/>
      <c r="B164" s="60"/>
      <c r="C164" s="60"/>
      <c r="D164" s="60"/>
      <c r="E164" s="60"/>
      <c r="F164" s="60"/>
      <c r="G164" s="60"/>
      <c r="H164" s="60"/>
    </row>
  </sheetData>
  <mergeCells count="17">
    <mergeCell ref="A135:H136"/>
    <mergeCell ref="A88:H90"/>
    <mergeCell ref="A97:H101"/>
    <mergeCell ref="A94:H95"/>
    <mergeCell ref="A103:H105"/>
    <mergeCell ref="A109:H113"/>
    <mergeCell ref="A117:H120"/>
    <mergeCell ref="A122:H124"/>
    <mergeCell ref="A129:H131"/>
    <mergeCell ref="B59:H59"/>
    <mergeCell ref="B48:H49"/>
    <mergeCell ref="B51:H52"/>
    <mergeCell ref="B54:H56"/>
    <mergeCell ref="B5:C5"/>
    <mergeCell ref="B40:H41"/>
    <mergeCell ref="B42:H43"/>
    <mergeCell ref="B45:H46"/>
  </mergeCells>
  <hyperlinks>
    <hyperlink ref="C12" location="'4'!A1" display="Machines across non remote sectors" xr:uid="{00000000-0004-0000-0000-000000000000}"/>
    <hyperlink ref="C16" location="'6'!A1" display="Betting (non-remote)" xr:uid="{00000000-0004-0000-0000-000001000000}"/>
    <hyperlink ref="C11" location="'3'!A1" display="Premises" xr:uid="{00000000-0004-0000-0000-000002000000}"/>
    <hyperlink ref="C66:E66" r:id="rId1" display="www.gamblingcommission.gov.uk" xr:uid="{00000000-0004-0000-0000-000004000000}"/>
    <hyperlink ref="C22" location="'7a'!A1" display="7a - Bingo Games" xr:uid="{00000000-0004-0000-0000-000005000000}"/>
    <hyperlink ref="C66" r:id="rId2" xr:uid="{00000000-0004-0000-0000-000006000000}"/>
    <hyperlink ref="C9" location="'1'!A1" display="Gambling industry overview " xr:uid="{00000000-0004-0000-0000-000007000000}"/>
    <hyperlink ref="C25" location="'8a'!A1" display="8a - Casino Games" xr:uid="{00000000-0004-0000-0000-000008000000}"/>
    <hyperlink ref="C13" location="'5'!A1" display="Arcades (non-remote)" xr:uid="{00000000-0004-0000-0000-000009000000}"/>
    <hyperlink ref="C10" location="'2'!A1" display="Operator &amp; Licence numbers" xr:uid="{00000000-0004-0000-0000-00000A000000}"/>
    <hyperlink ref="C32" location="'11'!A1" display="The National Lottery (non-remote and remote)" xr:uid="{00000000-0004-0000-0000-00000B000000}"/>
    <hyperlink ref="C27" location="'9'!A1" display="Lotteries (non-remote and remote)" xr:uid="{00000000-0004-0000-0000-00000C000000}"/>
    <hyperlink ref="C17" location="'6a'!A1" display="6a - Off Course Betting (over the counter)" xr:uid="{00000000-0004-0000-0000-00000D000000}"/>
    <hyperlink ref="C18" location="'6b'!A1" display="6b - On Course Betting" xr:uid="{00000000-0004-0000-0000-00000E000000}"/>
    <hyperlink ref="C19" location="'6c'!A1" display="6c - Pool Betting" xr:uid="{00000000-0004-0000-0000-00000F000000}"/>
    <hyperlink ref="C20" location="'6d'!A1" display="6d - Gaming Machines in betting premises" xr:uid="{00000000-0004-0000-0000-000010000000}"/>
    <hyperlink ref="C23" location="'7b'!A1" display="7b - Gaming Machines in bingo premises" xr:uid="{00000000-0004-0000-0000-000011000000}"/>
    <hyperlink ref="C26" location="'8b'!A1" display="8b - Gaming Machines in casino premises" xr:uid="{00000000-0004-0000-0000-000012000000}"/>
    <hyperlink ref="C14" location="'5a'!A1" display="5a - Adult Gaming Centres" xr:uid="{00000000-0004-0000-0000-000013000000}"/>
    <hyperlink ref="C15" location="'5b'!A1" display="5b - Licensed Family Entertainment Centres" xr:uid="{00000000-0004-0000-0000-000014000000}"/>
    <hyperlink ref="C30" location="'10b'!A1" display="10b - Betting (remote)" xr:uid="{00000000-0004-0000-0000-000015000000}"/>
    <hyperlink ref="C29" location="'10a'!A1" display="10a - Casino (remote)" xr:uid="{00000000-0004-0000-0000-000016000000}"/>
    <hyperlink ref="C24" location="'8'!A1" display="Casino (non-remote)" xr:uid="{00000000-0004-0000-0000-000017000000}"/>
    <hyperlink ref="C21" location="'7'!A1" display="Bingo (non-remote)" xr:uid="{00000000-0004-0000-0000-000018000000}"/>
    <hyperlink ref="C31" location="'10c'!A1" display="10c - Bingo (remote)" xr:uid="{00000000-0004-0000-0000-000019000000}"/>
    <hyperlink ref="B45:H46" r:id="rId3" display="Information on how we prepare Industry Statistics and a glossary of terms (including a detailed explanation of Gross Gambling Yield) are available on our website. " xr:uid="{00000000-0004-0000-0000-00001B000000}"/>
    <hyperlink ref="C28" location="'10'!A1" display="Remote Casino, Betting &amp; Bingo (RCBB)" xr:uid="{00000000-0004-0000-0000-00001C000000}"/>
    <hyperlink ref="C36" location="'12'!A1" display="RCBB pre November 2014 new legislation" xr:uid="{71AABF14-F086-4648-B850-30D2BB301A2C}"/>
  </hyperlinks>
  <pageMargins left="0.7" right="0.7" top="0.75" bottom="0.75" header="0.3" footer="0.3"/>
  <pageSetup scale="54"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101"/>
  <sheetViews>
    <sheetView showGridLines="0" workbookViewId="0">
      <selection activeCell="H21" sqref="H21"/>
    </sheetView>
  </sheetViews>
  <sheetFormatPr defaultColWidth="9" defaultRowHeight="14.25"/>
  <cols>
    <col min="1" max="1" width="25.265625" style="26" customWidth="1"/>
    <col min="2" max="2" width="9.59765625" style="75" bestFit="1" customWidth="1"/>
    <col min="3" max="10" width="9.265625" style="75" bestFit="1" customWidth="1"/>
    <col min="11" max="11" width="7.59765625" style="75" customWidth="1"/>
    <col min="12" max="12" width="9" style="75" bestFit="1" customWidth="1"/>
    <col min="13" max="14" width="7.73046875" style="26" bestFit="1" customWidth="1"/>
    <col min="15" max="15" width="8" style="26" bestFit="1" customWidth="1"/>
    <col min="17" max="17" width="18" customWidth="1"/>
    <col min="19" max="231" width="9.265625" style="26" customWidth="1"/>
    <col min="232" max="232" width="2.73046875" style="26" customWidth="1"/>
    <col min="233" max="233" width="8.265625" style="26" customWidth="1"/>
    <col min="234" max="234" width="7.265625" style="26" customWidth="1"/>
    <col min="235" max="235" width="4.265625" style="26" customWidth="1"/>
    <col min="236" max="238" width="9.265625" style="26" customWidth="1"/>
    <col min="239" max="239" width="11.265625" style="26" customWidth="1"/>
    <col min="240" max="242" width="9.265625" style="26" customWidth="1"/>
    <col min="243" max="243" width="2.73046875" style="26" customWidth="1"/>
    <col min="244" max="244" width="8.265625" style="26" customWidth="1"/>
    <col min="245" max="245" width="7.265625" style="26" customWidth="1"/>
    <col min="246" max="246" width="4.265625" style="26" customWidth="1"/>
    <col min="247" max="247" width="9.265625" style="26" customWidth="1"/>
    <col min="248" max="248" width="11.265625" style="26" customWidth="1"/>
    <col min="249" max="253" width="9.265625" style="26" customWidth="1"/>
    <col min="254" max="254" width="2.73046875" style="26" customWidth="1"/>
    <col min="255" max="487" width="9.265625" style="26" customWidth="1"/>
    <col min="488" max="488" width="2.73046875" style="26" customWidth="1"/>
    <col min="489" max="489" width="8.265625" style="26" customWidth="1"/>
    <col min="490" max="490" width="7.265625" style="26" customWidth="1"/>
    <col min="491" max="491" width="4.265625" style="26" customWidth="1"/>
    <col min="492" max="494" width="9.265625" style="26" customWidth="1"/>
    <col min="495" max="495" width="11.265625" style="26" customWidth="1"/>
    <col min="496" max="498" width="9.265625" style="26" customWidth="1"/>
    <col min="499" max="499" width="2.73046875" style="26" customWidth="1"/>
    <col min="500" max="500" width="8.265625" style="26" customWidth="1"/>
    <col min="501" max="501" width="7.265625" style="26" customWidth="1"/>
    <col min="502" max="502" width="4.265625" style="26" customWidth="1"/>
    <col min="503" max="503" width="9.265625" style="26" customWidth="1"/>
    <col min="504" max="504" width="11.265625" style="26" customWidth="1"/>
    <col min="505" max="509" width="9.265625" style="26" customWidth="1"/>
    <col min="510" max="510" width="2.73046875" style="26" customWidth="1"/>
    <col min="511" max="743" width="9.265625" style="26" customWidth="1"/>
    <col min="744" max="744" width="2.73046875" style="26" customWidth="1"/>
    <col min="745" max="745" width="8.265625" style="26" customWidth="1"/>
    <col min="746" max="746" width="7.265625" style="26" customWidth="1"/>
    <col min="747" max="747" width="4.265625" style="26" customWidth="1"/>
    <col min="748" max="750" width="9.265625" style="26" customWidth="1"/>
    <col min="751" max="751" width="11.265625" style="26" customWidth="1"/>
    <col min="752" max="754" width="9.265625" style="26" customWidth="1"/>
    <col min="755" max="755" width="2.73046875" style="26" customWidth="1"/>
    <col min="756" max="756" width="8.265625" style="26" customWidth="1"/>
    <col min="757" max="757" width="7.265625" style="26" customWidth="1"/>
    <col min="758" max="758" width="4.265625" style="26" customWidth="1"/>
    <col min="759" max="759" width="9.265625" style="26" customWidth="1"/>
    <col min="760" max="760" width="11.265625" style="26" customWidth="1"/>
    <col min="761" max="765" width="9.265625" style="26" customWidth="1"/>
    <col min="766" max="766" width="2.73046875" style="26" customWidth="1"/>
    <col min="767" max="999" width="9.265625" style="26" customWidth="1"/>
    <col min="1000" max="1000" width="2.73046875" style="26" customWidth="1"/>
    <col min="1001" max="1001" width="8.265625" style="26" customWidth="1"/>
    <col min="1002" max="1002" width="7.265625" style="26" customWidth="1"/>
    <col min="1003" max="1003" width="4.265625" style="26" customWidth="1"/>
    <col min="1004" max="1006" width="9.265625" style="26" customWidth="1"/>
    <col min="1007" max="1007" width="11.265625" style="26" customWidth="1"/>
    <col min="1008" max="1010" width="9.265625" style="26" customWidth="1"/>
    <col min="1011" max="1011" width="2.73046875" style="26" customWidth="1"/>
    <col min="1012" max="1012" width="8.265625" style="26" customWidth="1"/>
    <col min="1013" max="1013" width="7.265625" style="26" customWidth="1"/>
    <col min="1014" max="1014" width="4.265625" style="26" customWidth="1"/>
    <col min="1015" max="1015" width="9.265625" style="26" customWidth="1"/>
    <col min="1016" max="1016" width="11.265625" style="26" customWidth="1"/>
    <col min="1017" max="1021" width="9.265625" style="26" customWidth="1"/>
    <col min="1022" max="1022" width="2.73046875" style="26" customWidth="1"/>
    <col min="1023" max="1255" width="9.265625" style="26" customWidth="1"/>
    <col min="1256" max="1256" width="2.73046875" style="26" customWidth="1"/>
    <col min="1257" max="1257" width="8.265625" style="26" customWidth="1"/>
    <col min="1258" max="1258" width="7.265625" style="26" customWidth="1"/>
    <col min="1259" max="1259" width="4.265625" style="26" customWidth="1"/>
    <col min="1260" max="1262" width="9.265625" style="26" customWidth="1"/>
    <col min="1263" max="1263" width="11.265625" style="26" customWidth="1"/>
    <col min="1264" max="1266" width="9.265625" style="26" customWidth="1"/>
    <col min="1267" max="1267" width="2.73046875" style="26" customWidth="1"/>
    <col min="1268" max="1268" width="8.265625" style="26" customWidth="1"/>
    <col min="1269" max="1269" width="7.265625" style="26" customWidth="1"/>
    <col min="1270" max="1270" width="4.265625" style="26" customWidth="1"/>
    <col min="1271" max="1271" width="9.265625" style="26" customWidth="1"/>
    <col min="1272" max="1272" width="11.265625" style="26" customWidth="1"/>
    <col min="1273" max="1277" width="9.265625" style="26" customWidth="1"/>
    <col min="1278" max="1278" width="2.73046875" style="26" customWidth="1"/>
    <col min="1279" max="1511" width="9.265625" style="26" customWidth="1"/>
    <col min="1512" max="1512" width="2.73046875" style="26" customWidth="1"/>
    <col min="1513" max="1513" width="8.265625" style="26" customWidth="1"/>
    <col min="1514" max="1514" width="7.265625" style="26" customWidth="1"/>
    <col min="1515" max="1515" width="4.265625" style="26" customWidth="1"/>
    <col min="1516" max="1518" width="9.265625" style="26" customWidth="1"/>
    <col min="1519" max="1519" width="11.265625" style="26" customWidth="1"/>
    <col min="1520" max="1522" width="9.265625" style="26" customWidth="1"/>
    <col min="1523" max="1523" width="2.73046875" style="26" customWidth="1"/>
    <col min="1524" max="1524" width="8.265625" style="26" customWidth="1"/>
    <col min="1525" max="1525" width="7.265625" style="26" customWidth="1"/>
    <col min="1526" max="1526" width="4.265625" style="26" customWidth="1"/>
    <col min="1527" max="1527" width="9.265625" style="26" customWidth="1"/>
    <col min="1528" max="1528" width="11.265625" style="26" customWidth="1"/>
    <col min="1529" max="1533" width="9.265625" style="26" customWidth="1"/>
    <col min="1534" max="1534" width="2.73046875" style="26" customWidth="1"/>
    <col min="1535" max="1767" width="9.265625" style="26" customWidth="1"/>
    <col min="1768" max="1768" width="2.73046875" style="26" customWidth="1"/>
    <col min="1769" max="1769" width="8.265625" style="26" customWidth="1"/>
    <col min="1770" max="1770" width="7.265625" style="26" customWidth="1"/>
    <col min="1771" max="1771" width="4.265625" style="26" customWidth="1"/>
    <col min="1772" max="1774" width="9.265625" style="26" customWidth="1"/>
    <col min="1775" max="1775" width="11.265625" style="26" customWidth="1"/>
    <col min="1776" max="1778" width="9.265625" style="26" customWidth="1"/>
    <col min="1779" max="1779" width="2.73046875" style="26" customWidth="1"/>
    <col min="1780" max="1780" width="8.265625" style="26" customWidth="1"/>
    <col min="1781" max="1781" width="7.265625" style="26" customWidth="1"/>
    <col min="1782" max="1782" width="4.265625" style="26" customWidth="1"/>
    <col min="1783" max="1783" width="9.265625" style="26" customWidth="1"/>
    <col min="1784" max="1784" width="11.265625" style="26" customWidth="1"/>
    <col min="1785" max="1789" width="9.265625" style="26" customWidth="1"/>
    <col min="1790" max="1790" width="2.73046875" style="26" customWidth="1"/>
    <col min="1791" max="2023" width="9.265625" style="26" customWidth="1"/>
    <col min="2024" max="2024" width="2.73046875" style="26" customWidth="1"/>
    <col min="2025" max="2025" width="8.265625" style="26" customWidth="1"/>
    <col min="2026" max="2026" width="7.265625" style="26" customWidth="1"/>
    <col min="2027" max="2027" width="4.265625" style="26" customWidth="1"/>
    <col min="2028" max="2030" width="9.265625" style="26" customWidth="1"/>
    <col min="2031" max="2031" width="11.265625" style="26" customWidth="1"/>
    <col min="2032" max="2034" width="9.265625" style="26" customWidth="1"/>
    <col min="2035" max="2035" width="2.73046875" style="26" customWidth="1"/>
    <col min="2036" max="2036" width="8.265625" style="26" customWidth="1"/>
    <col min="2037" max="2037" width="7.265625" style="26" customWidth="1"/>
    <col min="2038" max="2038" width="4.265625" style="26" customWidth="1"/>
    <col min="2039" max="2039" width="9.265625" style="26" customWidth="1"/>
    <col min="2040" max="2040" width="11.265625" style="26" customWidth="1"/>
    <col min="2041" max="2045" width="9.265625" style="26" customWidth="1"/>
    <col min="2046" max="2046" width="2.73046875" style="26" customWidth="1"/>
    <col min="2047" max="2279" width="9.265625" style="26" customWidth="1"/>
    <col min="2280" max="2280" width="2.73046875" style="26" customWidth="1"/>
    <col min="2281" max="2281" width="8.265625" style="26" customWidth="1"/>
    <col min="2282" max="2282" width="7.265625" style="26" customWidth="1"/>
    <col min="2283" max="2283" width="4.265625" style="26" customWidth="1"/>
    <col min="2284" max="2286" width="9.265625" style="26" customWidth="1"/>
    <col min="2287" max="2287" width="11.265625" style="26" customWidth="1"/>
    <col min="2288" max="2290" width="9.265625" style="26" customWidth="1"/>
    <col min="2291" max="2291" width="2.73046875" style="26" customWidth="1"/>
    <col min="2292" max="2292" width="8.265625" style="26" customWidth="1"/>
    <col min="2293" max="2293" width="7.265625" style="26" customWidth="1"/>
    <col min="2294" max="2294" width="4.265625" style="26" customWidth="1"/>
    <col min="2295" max="2295" width="9.265625" style="26" customWidth="1"/>
    <col min="2296" max="2296" width="11.265625" style="26" customWidth="1"/>
    <col min="2297" max="2301" width="9.265625" style="26" customWidth="1"/>
    <col min="2302" max="2302" width="2.73046875" style="26" customWidth="1"/>
    <col min="2303" max="2535" width="9.265625" style="26" customWidth="1"/>
    <col min="2536" max="2536" width="2.73046875" style="26" customWidth="1"/>
    <col min="2537" max="2537" width="8.265625" style="26" customWidth="1"/>
    <col min="2538" max="2538" width="7.265625" style="26" customWidth="1"/>
    <col min="2539" max="2539" width="4.265625" style="26" customWidth="1"/>
    <col min="2540" max="2542" width="9.265625" style="26" customWidth="1"/>
    <col min="2543" max="2543" width="11.265625" style="26" customWidth="1"/>
    <col min="2544" max="2546" width="9.265625" style="26" customWidth="1"/>
    <col min="2547" max="2547" width="2.73046875" style="26" customWidth="1"/>
    <col min="2548" max="2548" width="8.265625" style="26" customWidth="1"/>
    <col min="2549" max="2549" width="7.265625" style="26" customWidth="1"/>
    <col min="2550" max="2550" width="4.265625" style="26" customWidth="1"/>
    <col min="2551" max="2551" width="9.265625" style="26" customWidth="1"/>
    <col min="2552" max="2552" width="11.265625" style="26" customWidth="1"/>
    <col min="2553" max="2557" width="9.265625" style="26" customWidth="1"/>
    <col min="2558" max="2558" width="2.73046875" style="26" customWidth="1"/>
    <col min="2559" max="2791" width="9.265625" style="26" customWidth="1"/>
    <col min="2792" max="2792" width="2.73046875" style="26" customWidth="1"/>
    <col min="2793" max="2793" width="8.265625" style="26" customWidth="1"/>
    <col min="2794" max="2794" width="7.265625" style="26" customWidth="1"/>
    <col min="2795" max="2795" width="4.265625" style="26" customWidth="1"/>
    <col min="2796" max="2798" width="9.265625" style="26" customWidth="1"/>
    <col min="2799" max="2799" width="11.265625" style="26" customWidth="1"/>
    <col min="2800" max="2802" width="9.265625" style="26" customWidth="1"/>
    <col min="2803" max="2803" width="2.73046875" style="26" customWidth="1"/>
    <col min="2804" max="2804" width="8.265625" style="26" customWidth="1"/>
    <col min="2805" max="2805" width="7.265625" style="26" customWidth="1"/>
    <col min="2806" max="2806" width="4.265625" style="26" customWidth="1"/>
    <col min="2807" max="2807" width="9.265625" style="26" customWidth="1"/>
    <col min="2808" max="2808" width="11.265625" style="26" customWidth="1"/>
    <col min="2809" max="2813" width="9.265625" style="26" customWidth="1"/>
    <col min="2814" max="2814" width="2.73046875" style="26" customWidth="1"/>
    <col min="2815" max="3047" width="9.265625" style="26" customWidth="1"/>
    <col min="3048" max="3048" width="2.73046875" style="26" customWidth="1"/>
    <col min="3049" max="3049" width="8.265625" style="26" customWidth="1"/>
    <col min="3050" max="3050" width="7.265625" style="26" customWidth="1"/>
    <col min="3051" max="3051" width="4.265625" style="26" customWidth="1"/>
    <col min="3052" max="3054" width="9.265625" style="26" customWidth="1"/>
    <col min="3055" max="3055" width="11.265625" style="26" customWidth="1"/>
    <col min="3056" max="3058" width="9.265625" style="26" customWidth="1"/>
    <col min="3059" max="3059" width="2.73046875" style="26" customWidth="1"/>
    <col min="3060" max="3060" width="8.265625" style="26" customWidth="1"/>
    <col min="3061" max="3061" width="7.265625" style="26" customWidth="1"/>
    <col min="3062" max="3062" width="4.265625" style="26" customWidth="1"/>
    <col min="3063" max="3063" width="9.265625" style="26" customWidth="1"/>
    <col min="3064" max="3064" width="11.265625" style="26" customWidth="1"/>
    <col min="3065" max="3069" width="9.265625" style="26" customWidth="1"/>
    <col min="3070" max="3070" width="2.73046875" style="26" customWidth="1"/>
    <col min="3071" max="3303" width="9.265625" style="26" customWidth="1"/>
    <col min="3304" max="3304" width="2.73046875" style="26" customWidth="1"/>
    <col min="3305" max="3305" width="8.265625" style="26" customWidth="1"/>
    <col min="3306" max="3306" width="7.265625" style="26" customWidth="1"/>
    <col min="3307" max="3307" width="4.265625" style="26" customWidth="1"/>
    <col min="3308" max="3310" width="9.265625" style="26" customWidth="1"/>
    <col min="3311" max="3311" width="11.265625" style="26" customWidth="1"/>
    <col min="3312" max="3314" width="9.265625" style="26" customWidth="1"/>
    <col min="3315" max="3315" width="2.73046875" style="26" customWidth="1"/>
    <col min="3316" max="3316" width="8.265625" style="26" customWidth="1"/>
    <col min="3317" max="3317" width="7.265625" style="26" customWidth="1"/>
    <col min="3318" max="3318" width="4.265625" style="26" customWidth="1"/>
    <col min="3319" max="3319" width="9.265625" style="26" customWidth="1"/>
    <col min="3320" max="3320" width="11.265625" style="26" customWidth="1"/>
    <col min="3321" max="3325" width="9.265625" style="26" customWidth="1"/>
    <col min="3326" max="3326" width="2.73046875" style="26" customWidth="1"/>
    <col min="3327" max="3559" width="9.265625" style="26" customWidth="1"/>
    <col min="3560" max="3560" width="2.73046875" style="26" customWidth="1"/>
    <col min="3561" max="3561" width="8.265625" style="26" customWidth="1"/>
    <col min="3562" max="3562" width="7.265625" style="26" customWidth="1"/>
    <col min="3563" max="3563" width="4.265625" style="26" customWidth="1"/>
    <col min="3564" max="3566" width="9.265625" style="26" customWidth="1"/>
    <col min="3567" max="3567" width="11.265625" style="26" customWidth="1"/>
    <col min="3568" max="3570" width="9.265625" style="26" customWidth="1"/>
    <col min="3571" max="3571" width="2.73046875" style="26" customWidth="1"/>
    <col min="3572" max="3572" width="8.265625" style="26" customWidth="1"/>
    <col min="3573" max="3573" width="7.265625" style="26" customWidth="1"/>
    <col min="3574" max="3574" width="4.265625" style="26" customWidth="1"/>
    <col min="3575" max="3575" width="9.265625" style="26" customWidth="1"/>
    <col min="3576" max="3576" width="11.265625" style="26" customWidth="1"/>
    <col min="3577" max="3581" width="9.265625" style="26" customWidth="1"/>
    <col min="3582" max="3582" width="2.73046875" style="26" customWidth="1"/>
    <col min="3583" max="3815" width="9.265625" style="26" customWidth="1"/>
    <col min="3816" max="3816" width="2.73046875" style="26" customWidth="1"/>
    <col min="3817" max="3817" width="8.265625" style="26" customWidth="1"/>
    <col min="3818" max="3818" width="7.265625" style="26" customWidth="1"/>
    <col min="3819" max="3819" width="4.265625" style="26" customWidth="1"/>
    <col min="3820" max="3822" width="9.265625" style="26" customWidth="1"/>
    <col min="3823" max="3823" width="11.265625" style="26" customWidth="1"/>
    <col min="3824" max="3826" width="9.265625" style="26" customWidth="1"/>
    <col min="3827" max="3827" width="2.73046875" style="26" customWidth="1"/>
    <col min="3828" max="3828" width="8.265625" style="26" customWidth="1"/>
    <col min="3829" max="3829" width="7.265625" style="26" customWidth="1"/>
    <col min="3830" max="3830" width="4.265625" style="26" customWidth="1"/>
    <col min="3831" max="3831" width="9.265625" style="26" customWidth="1"/>
    <col min="3832" max="3832" width="11.265625" style="26" customWidth="1"/>
    <col min="3833" max="3837" width="9.265625" style="26" customWidth="1"/>
    <col min="3838" max="3838" width="2.73046875" style="26" customWidth="1"/>
    <col min="3839" max="4071" width="9.265625" style="26" customWidth="1"/>
    <col min="4072" max="4072" width="2.73046875" style="26" customWidth="1"/>
    <col min="4073" max="4073" width="8.265625" style="26" customWidth="1"/>
    <col min="4074" max="4074" width="7.265625" style="26" customWidth="1"/>
    <col min="4075" max="4075" width="4.265625" style="26" customWidth="1"/>
    <col min="4076" max="4078" width="9.265625" style="26" customWidth="1"/>
    <col min="4079" max="4079" width="11.265625" style="26" customWidth="1"/>
    <col min="4080" max="4082" width="9.265625" style="26" customWidth="1"/>
    <col min="4083" max="4083" width="2.73046875" style="26" customWidth="1"/>
    <col min="4084" max="4084" width="8.265625" style="26" customWidth="1"/>
    <col min="4085" max="4085" width="7.265625" style="26" customWidth="1"/>
    <col min="4086" max="4086" width="4.265625" style="26" customWidth="1"/>
    <col min="4087" max="4087" width="9.265625" style="26" customWidth="1"/>
    <col min="4088" max="4088" width="11.265625" style="26" customWidth="1"/>
    <col min="4089" max="4093" width="9.265625" style="26" customWidth="1"/>
    <col min="4094" max="4094" width="2.73046875" style="26" customWidth="1"/>
    <col min="4095" max="4327" width="9.265625" style="26" customWidth="1"/>
    <col min="4328" max="4328" width="2.73046875" style="26" customWidth="1"/>
    <col min="4329" max="4329" width="8.265625" style="26" customWidth="1"/>
    <col min="4330" max="4330" width="7.265625" style="26" customWidth="1"/>
    <col min="4331" max="4331" width="4.265625" style="26" customWidth="1"/>
    <col min="4332" max="4334" width="9.265625" style="26" customWidth="1"/>
    <col min="4335" max="4335" width="11.265625" style="26" customWidth="1"/>
    <col min="4336" max="4338" width="9.265625" style="26" customWidth="1"/>
    <col min="4339" max="4339" width="2.73046875" style="26" customWidth="1"/>
    <col min="4340" max="4340" width="8.265625" style="26" customWidth="1"/>
    <col min="4341" max="4341" width="7.265625" style="26" customWidth="1"/>
    <col min="4342" max="4342" width="4.265625" style="26" customWidth="1"/>
    <col min="4343" max="4343" width="9.265625" style="26" customWidth="1"/>
    <col min="4344" max="4344" width="11.265625" style="26" customWidth="1"/>
    <col min="4345" max="4349" width="9.265625" style="26" customWidth="1"/>
    <col min="4350" max="4350" width="2.73046875" style="26" customWidth="1"/>
    <col min="4351" max="4583" width="9.265625" style="26" customWidth="1"/>
    <col min="4584" max="4584" width="2.73046875" style="26" customWidth="1"/>
    <col min="4585" max="4585" width="8.265625" style="26" customWidth="1"/>
    <col min="4586" max="4586" width="7.265625" style="26" customWidth="1"/>
    <col min="4587" max="4587" width="4.265625" style="26" customWidth="1"/>
    <col min="4588" max="4590" width="9.265625" style="26" customWidth="1"/>
    <col min="4591" max="4591" width="11.265625" style="26" customWidth="1"/>
    <col min="4592" max="4594" width="9.265625" style="26" customWidth="1"/>
    <col min="4595" max="4595" width="2.73046875" style="26" customWidth="1"/>
    <col min="4596" max="4596" width="8.265625" style="26" customWidth="1"/>
    <col min="4597" max="4597" width="7.265625" style="26" customWidth="1"/>
    <col min="4598" max="4598" width="4.265625" style="26" customWidth="1"/>
    <col min="4599" max="4599" width="9.265625" style="26" customWidth="1"/>
    <col min="4600" max="4600" width="11.265625" style="26" customWidth="1"/>
    <col min="4601" max="4605" width="9.265625" style="26" customWidth="1"/>
    <col min="4606" max="4606" width="2.73046875" style="26" customWidth="1"/>
    <col min="4607" max="4839" width="9.265625" style="26" customWidth="1"/>
    <col min="4840" max="4840" width="2.73046875" style="26" customWidth="1"/>
    <col min="4841" max="4841" width="8.265625" style="26" customWidth="1"/>
    <col min="4842" max="4842" width="7.265625" style="26" customWidth="1"/>
    <col min="4843" max="4843" width="4.265625" style="26" customWidth="1"/>
    <col min="4844" max="4846" width="9.265625" style="26" customWidth="1"/>
    <col min="4847" max="4847" width="11.265625" style="26" customWidth="1"/>
    <col min="4848" max="4850" width="9.265625" style="26" customWidth="1"/>
    <col min="4851" max="4851" width="2.73046875" style="26" customWidth="1"/>
    <col min="4852" max="4852" width="8.265625" style="26" customWidth="1"/>
    <col min="4853" max="4853" width="7.265625" style="26" customWidth="1"/>
    <col min="4854" max="4854" width="4.265625" style="26" customWidth="1"/>
    <col min="4855" max="4855" width="9.265625" style="26" customWidth="1"/>
    <col min="4856" max="4856" width="11.265625" style="26" customWidth="1"/>
    <col min="4857" max="4861" width="9.265625" style="26" customWidth="1"/>
    <col min="4862" max="4862" width="2.73046875" style="26" customWidth="1"/>
    <col min="4863" max="5095" width="9.265625" style="26" customWidth="1"/>
    <col min="5096" max="5096" width="2.73046875" style="26" customWidth="1"/>
    <col min="5097" max="5097" width="8.265625" style="26" customWidth="1"/>
    <col min="5098" max="5098" width="7.265625" style="26" customWidth="1"/>
    <col min="5099" max="5099" width="4.265625" style="26" customWidth="1"/>
    <col min="5100" max="5102" width="9.265625" style="26" customWidth="1"/>
    <col min="5103" max="5103" width="11.265625" style="26" customWidth="1"/>
    <col min="5104" max="5106" width="9.265625" style="26" customWidth="1"/>
    <col min="5107" max="5107" width="2.73046875" style="26" customWidth="1"/>
    <col min="5108" max="5108" width="8.265625" style="26" customWidth="1"/>
    <col min="5109" max="5109" width="7.265625" style="26" customWidth="1"/>
    <col min="5110" max="5110" width="4.265625" style="26" customWidth="1"/>
    <col min="5111" max="5111" width="9.265625" style="26" customWidth="1"/>
    <col min="5112" max="5112" width="11.265625" style="26" customWidth="1"/>
    <col min="5113" max="5117" width="9.265625" style="26" customWidth="1"/>
    <col min="5118" max="5118" width="2.73046875" style="26" customWidth="1"/>
    <col min="5119" max="5351" width="9.265625" style="26" customWidth="1"/>
    <col min="5352" max="5352" width="2.73046875" style="26" customWidth="1"/>
    <col min="5353" max="5353" width="8.265625" style="26" customWidth="1"/>
    <col min="5354" max="5354" width="7.265625" style="26" customWidth="1"/>
    <col min="5355" max="5355" width="4.265625" style="26" customWidth="1"/>
    <col min="5356" max="5358" width="9.265625" style="26" customWidth="1"/>
    <col min="5359" max="5359" width="11.265625" style="26" customWidth="1"/>
    <col min="5360" max="5362" width="9.265625" style="26" customWidth="1"/>
    <col min="5363" max="5363" width="2.73046875" style="26" customWidth="1"/>
    <col min="5364" max="5364" width="8.265625" style="26" customWidth="1"/>
    <col min="5365" max="5365" width="7.265625" style="26" customWidth="1"/>
    <col min="5366" max="5366" width="4.265625" style="26" customWidth="1"/>
    <col min="5367" max="5367" width="9.265625" style="26" customWidth="1"/>
    <col min="5368" max="5368" width="11.265625" style="26" customWidth="1"/>
    <col min="5369" max="5373" width="9.265625" style="26" customWidth="1"/>
    <col min="5374" max="5374" width="2.73046875" style="26" customWidth="1"/>
    <col min="5375" max="5607" width="9.265625" style="26" customWidth="1"/>
    <col min="5608" max="5608" width="2.73046875" style="26" customWidth="1"/>
    <col min="5609" max="5609" width="8.265625" style="26" customWidth="1"/>
    <col min="5610" max="5610" width="7.265625" style="26" customWidth="1"/>
    <col min="5611" max="5611" width="4.265625" style="26" customWidth="1"/>
    <col min="5612" max="5614" width="9.265625" style="26" customWidth="1"/>
    <col min="5615" max="5615" width="11.265625" style="26" customWidth="1"/>
    <col min="5616" max="5618" width="9.265625" style="26" customWidth="1"/>
    <col min="5619" max="5619" width="2.73046875" style="26" customWidth="1"/>
    <col min="5620" max="5620" width="8.265625" style="26" customWidth="1"/>
    <col min="5621" max="5621" width="7.265625" style="26" customWidth="1"/>
    <col min="5622" max="5622" width="4.265625" style="26" customWidth="1"/>
    <col min="5623" max="5623" width="9.265625" style="26" customWidth="1"/>
    <col min="5624" max="5624" width="11.265625" style="26" customWidth="1"/>
    <col min="5625" max="5629" width="9.265625" style="26" customWidth="1"/>
    <col min="5630" max="5630" width="2.73046875" style="26" customWidth="1"/>
    <col min="5631" max="5863" width="9.265625" style="26" customWidth="1"/>
    <col min="5864" max="5864" width="2.73046875" style="26" customWidth="1"/>
    <col min="5865" max="5865" width="8.265625" style="26" customWidth="1"/>
    <col min="5866" max="5866" width="7.265625" style="26" customWidth="1"/>
    <col min="5867" max="5867" width="4.265625" style="26" customWidth="1"/>
    <col min="5868" max="5870" width="9.265625" style="26" customWidth="1"/>
    <col min="5871" max="5871" width="11.265625" style="26" customWidth="1"/>
    <col min="5872" max="5874" width="9.265625" style="26" customWidth="1"/>
    <col min="5875" max="5875" width="2.73046875" style="26" customWidth="1"/>
    <col min="5876" max="5876" width="8.265625" style="26" customWidth="1"/>
    <col min="5877" max="5877" width="7.265625" style="26" customWidth="1"/>
    <col min="5878" max="5878" width="4.265625" style="26" customWidth="1"/>
    <col min="5879" max="5879" width="9.265625" style="26" customWidth="1"/>
    <col min="5880" max="5880" width="11.265625" style="26" customWidth="1"/>
    <col min="5881" max="5885" width="9.265625" style="26" customWidth="1"/>
    <col min="5886" max="5886" width="2.73046875" style="26" customWidth="1"/>
    <col min="5887" max="6119" width="9.265625" style="26" customWidth="1"/>
    <col min="6120" max="6120" width="2.73046875" style="26" customWidth="1"/>
    <col min="6121" max="6121" width="8.265625" style="26" customWidth="1"/>
    <col min="6122" max="6122" width="7.265625" style="26" customWidth="1"/>
    <col min="6123" max="6123" width="4.265625" style="26" customWidth="1"/>
    <col min="6124" max="6126" width="9.265625" style="26" customWidth="1"/>
    <col min="6127" max="6127" width="11.265625" style="26" customWidth="1"/>
    <col min="6128" max="6130" width="9.265625" style="26" customWidth="1"/>
    <col min="6131" max="6131" width="2.73046875" style="26" customWidth="1"/>
    <col min="6132" max="6132" width="8.265625" style="26" customWidth="1"/>
    <col min="6133" max="6133" width="7.265625" style="26" customWidth="1"/>
    <col min="6134" max="6134" width="4.265625" style="26" customWidth="1"/>
    <col min="6135" max="6135" width="9.265625" style="26" customWidth="1"/>
    <col min="6136" max="6136" width="11.265625" style="26" customWidth="1"/>
    <col min="6137" max="6141" width="9.265625" style="26" customWidth="1"/>
    <col min="6142" max="6142" width="2.73046875" style="26" customWidth="1"/>
    <col min="6143" max="6375" width="9.265625" style="26" customWidth="1"/>
    <col min="6376" max="6376" width="2.73046875" style="26" customWidth="1"/>
    <col min="6377" max="6377" width="8.265625" style="26" customWidth="1"/>
    <col min="6378" max="6378" width="7.265625" style="26" customWidth="1"/>
    <col min="6379" max="6379" width="4.265625" style="26" customWidth="1"/>
    <col min="6380" max="6382" width="9.265625" style="26" customWidth="1"/>
    <col min="6383" max="6383" width="11.265625" style="26" customWidth="1"/>
    <col min="6384" max="6386" width="9.265625" style="26" customWidth="1"/>
    <col min="6387" max="6387" width="2.73046875" style="26" customWidth="1"/>
    <col min="6388" max="6388" width="8.265625" style="26" customWidth="1"/>
    <col min="6389" max="6389" width="7.265625" style="26" customWidth="1"/>
    <col min="6390" max="6390" width="4.265625" style="26" customWidth="1"/>
    <col min="6391" max="6391" width="9.265625" style="26" customWidth="1"/>
    <col min="6392" max="6392" width="11.265625" style="26" customWidth="1"/>
    <col min="6393" max="6397" width="9.265625" style="26" customWidth="1"/>
    <col min="6398" max="6398" width="2.73046875" style="26" customWidth="1"/>
    <col min="6399" max="6631" width="9.265625" style="26" customWidth="1"/>
    <col min="6632" max="6632" width="2.73046875" style="26" customWidth="1"/>
    <col min="6633" max="6633" width="8.265625" style="26" customWidth="1"/>
    <col min="6634" max="6634" width="7.265625" style="26" customWidth="1"/>
    <col min="6635" max="6635" width="4.265625" style="26" customWidth="1"/>
    <col min="6636" max="6638" width="9.265625" style="26" customWidth="1"/>
    <col min="6639" max="6639" width="11.265625" style="26" customWidth="1"/>
    <col min="6640" max="6642" width="9.265625" style="26" customWidth="1"/>
    <col min="6643" max="6643" width="2.73046875" style="26" customWidth="1"/>
    <col min="6644" max="6644" width="8.265625" style="26" customWidth="1"/>
    <col min="6645" max="6645" width="7.265625" style="26" customWidth="1"/>
    <col min="6646" max="6646" width="4.265625" style="26" customWidth="1"/>
    <col min="6647" max="6647" width="9.265625" style="26" customWidth="1"/>
    <col min="6648" max="6648" width="11.265625" style="26" customWidth="1"/>
    <col min="6649" max="6653" width="9.265625" style="26" customWidth="1"/>
    <col min="6654" max="6654" width="2.73046875" style="26" customWidth="1"/>
    <col min="6655" max="6887" width="9.265625" style="26" customWidth="1"/>
    <col min="6888" max="6888" width="2.73046875" style="26" customWidth="1"/>
    <col min="6889" max="6889" width="8.265625" style="26" customWidth="1"/>
    <col min="6890" max="6890" width="7.265625" style="26" customWidth="1"/>
    <col min="6891" max="6891" width="4.265625" style="26" customWidth="1"/>
    <col min="6892" max="6894" width="9.265625" style="26" customWidth="1"/>
    <col min="6895" max="6895" width="11.265625" style="26" customWidth="1"/>
    <col min="6896" max="6898" width="9.265625" style="26" customWidth="1"/>
    <col min="6899" max="6899" width="2.73046875" style="26" customWidth="1"/>
    <col min="6900" max="6900" width="8.265625" style="26" customWidth="1"/>
    <col min="6901" max="6901" width="7.265625" style="26" customWidth="1"/>
    <col min="6902" max="6902" width="4.265625" style="26" customWidth="1"/>
    <col min="6903" max="6903" width="9.265625" style="26" customWidth="1"/>
    <col min="6904" max="6904" width="11.265625" style="26" customWidth="1"/>
    <col min="6905" max="6909" width="9.265625" style="26" customWidth="1"/>
    <col min="6910" max="6910" width="2.73046875" style="26" customWidth="1"/>
    <col min="6911" max="7143" width="9.265625" style="26" customWidth="1"/>
    <col min="7144" max="7144" width="2.73046875" style="26" customWidth="1"/>
    <col min="7145" max="7145" width="8.265625" style="26" customWidth="1"/>
    <col min="7146" max="7146" width="7.265625" style="26" customWidth="1"/>
    <col min="7147" max="7147" width="4.265625" style="26" customWidth="1"/>
    <col min="7148" max="7150" width="9.265625" style="26" customWidth="1"/>
    <col min="7151" max="7151" width="11.265625" style="26" customWidth="1"/>
    <col min="7152" max="7154" width="9.265625" style="26" customWidth="1"/>
    <col min="7155" max="7155" width="2.73046875" style="26" customWidth="1"/>
    <col min="7156" max="7156" width="8.265625" style="26" customWidth="1"/>
    <col min="7157" max="7157" width="7.265625" style="26" customWidth="1"/>
    <col min="7158" max="7158" width="4.265625" style="26" customWidth="1"/>
    <col min="7159" max="7159" width="9.265625" style="26" customWidth="1"/>
    <col min="7160" max="7160" width="11.265625" style="26" customWidth="1"/>
    <col min="7161" max="7165" width="9.265625" style="26" customWidth="1"/>
    <col min="7166" max="7166" width="2.73046875" style="26" customWidth="1"/>
    <col min="7167" max="7399" width="9.265625" style="26" customWidth="1"/>
    <col min="7400" max="7400" width="2.73046875" style="26" customWidth="1"/>
    <col min="7401" max="7401" width="8.265625" style="26" customWidth="1"/>
    <col min="7402" max="7402" width="7.265625" style="26" customWidth="1"/>
    <col min="7403" max="7403" width="4.265625" style="26" customWidth="1"/>
    <col min="7404" max="7406" width="9.265625" style="26" customWidth="1"/>
    <col min="7407" max="7407" width="11.265625" style="26" customWidth="1"/>
    <col min="7408" max="7410" width="9.265625" style="26" customWidth="1"/>
    <col min="7411" max="7411" width="2.73046875" style="26" customWidth="1"/>
    <col min="7412" max="7412" width="8.265625" style="26" customWidth="1"/>
    <col min="7413" max="7413" width="7.265625" style="26" customWidth="1"/>
    <col min="7414" max="7414" width="4.265625" style="26" customWidth="1"/>
    <col min="7415" max="7415" width="9.265625" style="26" customWidth="1"/>
    <col min="7416" max="7416" width="11.265625" style="26" customWidth="1"/>
    <col min="7417" max="7421" width="9.265625" style="26" customWidth="1"/>
    <col min="7422" max="7422" width="2.73046875" style="26" customWidth="1"/>
    <col min="7423" max="7655" width="9.265625" style="26" customWidth="1"/>
    <col min="7656" max="7656" width="2.73046875" style="26" customWidth="1"/>
    <col min="7657" max="7657" width="8.265625" style="26" customWidth="1"/>
    <col min="7658" max="7658" width="7.265625" style="26" customWidth="1"/>
    <col min="7659" max="7659" width="4.265625" style="26" customWidth="1"/>
    <col min="7660" max="7662" width="9.265625" style="26" customWidth="1"/>
    <col min="7663" max="7663" width="11.265625" style="26" customWidth="1"/>
    <col min="7664" max="7666" width="9.265625" style="26" customWidth="1"/>
    <col min="7667" max="7667" width="2.73046875" style="26" customWidth="1"/>
    <col min="7668" max="7668" width="8.265625" style="26" customWidth="1"/>
    <col min="7669" max="7669" width="7.265625" style="26" customWidth="1"/>
    <col min="7670" max="7670" width="4.265625" style="26" customWidth="1"/>
    <col min="7671" max="7671" width="9.265625" style="26" customWidth="1"/>
    <col min="7672" max="7672" width="11.265625" style="26" customWidth="1"/>
    <col min="7673" max="7677" width="9.265625" style="26" customWidth="1"/>
    <col min="7678" max="7678" width="2.73046875" style="26" customWidth="1"/>
    <col min="7679" max="7911" width="9.265625" style="26" customWidth="1"/>
    <col min="7912" max="7912" width="2.73046875" style="26" customWidth="1"/>
    <col min="7913" max="7913" width="8.265625" style="26" customWidth="1"/>
    <col min="7914" max="7914" width="7.265625" style="26" customWidth="1"/>
    <col min="7915" max="7915" width="4.265625" style="26" customWidth="1"/>
    <col min="7916" max="7918" width="9.265625" style="26" customWidth="1"/>
    <col min="7919" max="7919" width="11.265625" style="26" customWidth="1"/>
    <col min="7920" max="7922" width="9.265625" style="26" customWidth="1"/>
    <col min="7923" max="7923" width="2.73046875" style="26" customWidth="1"/>
    <col min="7924" max="7924" width="8.265625" style="26" customWidth="1"/>
    <col min="7925" max="7925" width="7.265625" style="26" customWidth="1"/>
    <col min="7926" max="7926" width="4.265625" style="26" customWidth="1"/>
    <col min="7927" max="7927" width="9.265625" style="26" customWidth="1"/>
    <col min="7928" max="7928" width="11.265625" style="26" customWidth="1"/>
    <col min="7929" max="7933" width="9.265625" style="26" customWidth="1"/>
    <col min="7934" max="7934" width="2.73046875" style="26" customWidth="1"/>
    <col min="7935" max="8167" width="9.265625" style="26" customWidth="1"/>
    <col min="8168" max="8168" width="2.73046875" style="26" customWidth="1"/>
    <col min="8169" max="8169" width="8.265625" style="26" customWidth="1"/>
    <col min="8170" max="8170" width="7.265625" style="26" customWidth="1"/>
    <col min="8171" max="8171" width="4.265625" style="26" customWidth="1"/>
    <col min="8172" max="8174" width="9.265625" style="26" customWidth="1"/>
    <col min="8175" max="8175" width="11.265625" style="26" customWidth="1"/>
    <col min="8176" max="8178" width="9.265625" style="26" customWidth="1"/>
    <col min="8179" max="8179" width="2.73046875" style="26" customWidth="1"/>
    <col min="8180" max="8180" width="8.265625" style="26" customWidth="1"/>
    <col min="8181" max="8181" width="7.265625" style="26" customWidth="1"/>
    <col min="8182" max="8182" width="4.265625" style="26" customWidth="1"/>
    <col min="8183" max="8183" width="9.265625" style="26" customWidth="1"/>
    <col min="8184" max="8184" width="11.265625" style="26" customWidth="1"/>
    <col min="8185" max="8189" width="9.265625" style="26" customWidth="1"/>
    <col min="8190" max="8190" width="2.73046875" style="26" customWidth="1"/>
    <col min="8191" max="8423" width="9.265625" style="26" customWidth="1"/>
    <col min="8424" max="8424" width="2.73046875" style="26" customWidth="1"/>
    <col min="8425" max="8425" width="8.265625" style="26" customWidth="1"/>
    <col min="8426" max="8426" width="7.265625" style="26" customWidth="1"/>
    <col min="8427" max="8427" width="4.265625" style="26" customWidth="1"/>
    <col min="8428" max="8430" width="9.265625" style="26" customWidth="1"/>
    <col min="8431" max="8431" width="11.265625" style="26" customWidth="1"/>
    <col min="8432" max="8434" width="9.265625" style="26" customWidth="1"/>
    <col min="8435" max="8435" width="2.73046875" style="26" customWidth="1"/>
    <col min="8436" max="8436" width="8.265625" style="26" customWidth="1"/>
    <col min="8437" max="8437" width="7.265625" style="26" customWidth="1"/>
    <col min="8438" max="8438" width="4.265625" style="26" customWidth="1"/>
    <col min="8439" max="8439" width="9.265625" style="26" customWidth="1"/>
    <col min="8440" max="8440" width="11.265625" style="26" customWidth="1"/>
    <col min="8441" max="8445" width="9.265625" style="26" customWidth="1"/>
    <col min="8446" max="8446" width="2.73046875" style="26" customWidth="1"/>
    <col min="8447" max="8679" width="9.265625" style="26" customWidth="1"/>
    <col min="8680" max="8680" width="2.73046875" style="26" customWidth="1"/>
    <col min="8681" max="8681" width="8.265625" style="26" customWidth="1"/>
    <col min="8682" max="8682" width="7.265625" style="26" customWidth="1"/>
    <col min="8683" max="8683" width="4.265625" style="26" customWidth="1"/>
    <col min="8684" max="8686" width="9.265625" style="26" customWidth="1"/>
    <col min="8687" max="8687" width="11.265625" style="26" customWidth="1"/>
    <col min="8688" max="8690" width="9.265625" style="26" customWidth="1"/>
    <col min="8691" max="8691" width="2.73046875" style="26" customWidth="1"/>
    <col min="8692" max="8692" width="8.265625" style="26" customWidth="1"/>
    <col min="8693" max="8693" width="7.265625" style="26" customWidth="1"/>
    <col min="8694" max="8694" width="4.265625" style="26" customWidth="1"/>
    <col min="8695" max="8695" width="9.265625" style="26" customWidth="1"/>
    <col min="8696" max="8696" width="11.265625" style="26" customWidth="1"/>
    <col min="8697" max="8701" width="9.265625" style="26" customWidth="1"/>
    <col min="8702" max="8702" width="2.73046875" style="26" customWidth="1"/>
    <col min="8703" max="8935" width="9.265625" style="26" customWidth="1"/>
    <col min="8936" max="8936" width="2.73046875" style="26" customWidth="1"/>
    <col min="8937" max="8937" width="8.265625" style="26" customWidth="1"/>
    <col min="8938" max="8938" width="7.265625" style="26" customWidth="1"/>
    <col min="8939" max="8939" width="4.265625" style="26" customWidth="1"/>
    <col min="8940" max="8942" width="9.265625" style="26" customWidth="1"/>
    <col min="8943" max="8943" width="11.265625" style="26" customWidth="1"/>
    <col min="8944" max="8946" width="9.265625" style="26" customWidth="1"/>
    <col min="8947" max="8947" width="2.73046875" style="26" customWidth="1"/>
    <col min="8948" max="8948" width="8.265625" style="26" customWidth="1"/>
    <col min="8949" max="8949" width="7.265625" style="26" customWidth="1"/>
    <col min="8950" max="8950" width="4.265625" style="26" customWidth="1"/>
    <col min="8951" max="8951" width="9.265625" style="26" customWidth="1"/>
    <col min="8952" max="8952" width="11.265625" style="26" customWidth="1"/>
    <col min="8953" max="8957" width="9.265625" style="26" customWidth="1"/>
    <col min="8958" max="8958" width="2.73046875" style="26" customWidth="1"/>
    <col min="8959" max="9191" width="9.265625" style="26" customWidth="1"/>
    <col min="9192" max="9192" width="2.73046875" style="26" customWidth="1"/>
    <col min="9193" max="9193" width="8.265625" style="26" customWidth="1"/>
    <col min="9194" max="9194" width="7.265625" style="26" customWidth="1"/>
    <col min="9195" max="9195" width="4.265625" style="26" customWidth="1"/>
    <col min="9196" max="9198" width="9.265625" style="26" customWidth="1"/>
    <col min="9199" max="9199" width="11.265625" style="26" customWidth="1"/>
    <col min="9200" max="9202" width="9.265625" style="26" customWidth="1"/>
    <col min="9203" max="9203" width="2.73046875" style="26" customWidth="1"/>
    <col min="9204" max="9204" width="8.265625" style="26" customWidth="1"/>
    <col min="9205" max="9205" width="7.265625" style="26" customWidth="1"/>
    <col min="9206" max="9206" width="4.265625" style="26" customWidth="1"/>
    <col min="9207" max="9207" width="9.265625" style="26" customWidth="1"/>
    <col min="9208" max="9208" width="11.265625" style="26" customWidth="1"/>
    <col min="9209" max="9213" width="9.265625" style="26" customWidth="1"/>
    <col min="9214" max="9214" width="2.73046875" style="26" customWidth="1"/>
    <col min="9215" max="9447" width="9.265625" style="26" customWidth="1"/>
    <col min="9448" max="9448" width="2.73046875" style="26" customWidth="1"/>
    <col min="9449" max="9449" width="8.265625" style="26" customWidth="1"/>
    <col min="9450" max="9450" width="7.265625" style="26" customWidth="1"/>
    <col min="9451" max="9451" width="4.265625" style="26" customWidth="1"/>
    <col min="9452" max="9454" width="9.265625" style="26" customWidth="1"/>
    <col min="9455" max="9455" width="11.265625" style="26" customWidth="1"/>
    <col min="9456" max="9458" width="9.265625" style="26" customWidth="1"/>
    <col min="9459" max="9459" width="2.73046875" style="26" customWidth="1"/>
    <col min="9460" max="9460" width="8.265625" style="26" customWidth="1"/>
    <col min="9461" max="9461" width="7.265625" style="26" customWidth="1"/>
    <col min="9462" max="9462" width="4.265625" style="26" customWidth="1"/>
    <col min="9463" max="9463" width="9.265625" style="26" customWidth="1"/>
    <col min="9464" max="9464" width="11.265625" style="26" customWidth="1"/>
    <col min="9465" max="9469" width="9.265625" style="26" customWidth="1"/>
    <col min="9470" max="9470" width="2.73046875" style="26" customWidth="1"/>
    <col min="9471" max="9703" width="9.265625" style="26" customWidth="1"/>
    <col min="9704" max="9704" width="2.73046875" style="26" customWidth="1"/>
    <col min="9705" max="9705" width="8.265625" style="26" customWidth="1"/>
    <col min="9706" max="9706" width="7.265625" style="26" customWidth="1"/>
    <col min="9707" max="9707" width="4.265625" style="26" customWidth="1"/>
    <col min="9708" max="9710" width="9.265625" style="26" customWidth="1"/>
    <col min="9711" max="9711" width="11.265625" style="26" customWidth="1"/>
    <col min="9712" max="9714" width="9.265625" style="26" customWidth="1"/>
    <col min="9715" max="9715" width="2.73046875" style="26" customWidth="1"/>
    <col min="9716" max="9716" width="8.265625" style="26" customWidth="1"/>
    <col min="9717" max="9717" width="7.265625" style="26" customWidth="1"/>
    <col min="9718" max="9718" width="4.265625" style="26" customWidth="1"/>
    <col min="9719" max="9719" width="9.265625" style="26" customWidth="1"/>
    <col min="9720" max="9720" width="11.265625" style="26" customWidth="1"/>
    <col min="9721" max="9725" width="9.265625" style="26" customWidth="1"/>
    <col min="9726" max="9726" width="2.73046875" style="26" customWidth="1"/>
    <col min="9727" max="9959" width="9.265625" style="26" customWidth="1"/>
    <col min="9960" max="9960" width="2.73046875" style="26" customWidth="1"/>
    <col min="9961" max="9961" width="8.265625" style="26" customWidth="1"/>
    <col min="9962" max="9962" width="7.265625" style="26" customWidth="1"/>
    <col min="9963" max="9963" width="4.265625" style="26" customWidth="1"/>
    <col min="9964" max="9966" width="9.265625" style="26" customWidth="1"/>
    <col min="9967" max="9967" width="11.265625" style="26" customWidth="1"/>
    <col min="9968" max="9970" width="9.265625" style="26" customWidth="1"/>
    <col min="9971" max="9971" width="2.73046875" style="26" customWidth="1"/>
    <col min="9972" max="9972" width="8.265625" style="26" customWidth="1"/>
    <col min="9973" max="9973" width="7.265625" style="26" customWidth="1"/>
    <col min="9974" max="9974" width="4.265625" style="26" customWidth="1"/>
    <col min="9975" max="9975" width="9.265625" style="26" customWidth="1"/>
    <col min="9976" max="9976" width="11.265625" style="26" customWidth="1"/>
    <col min="9977" max="9981" width="9.265625" style="26" customWidth="1"/>
    <col min="9982" max="9982" width="2.73046875" style="26" customWidth="1"/>
    <col min="9983" max="10215" width="9.265625" style="26" customWidth="1"/>
    <col min="10216" max="10216" width="2.73046875" style="26" customWidth="1"/>
    <col min="10217" max="10217" width="8.265625" style="26" customWidth="1"/>
    <col min="10218" max="10218" width="7.265625" style="26" customWidth="1"/>
    <col min="10219" max="10219" width="4.265625" style="26" customWidth="1"/>
    <col min="10220" max="10222" width="9.265625" style="26" customWidth="1"/>
    <col min="10223" max="10223" width="11.265625" style="26" customWidth="1"/>
    <col min="10224" max="10226" width="9.265625" style="26" customWidth="1"/>
    <col min="10227" max="10227" width="2.73046875" style="26" customWidth="1"/>
    <col min="10228" max="10228" width="8.265625" style="26" customWidth="1"/>
    <col min="10229" max="10229" width="7.265625" style="26" customWidth="1"/>
    <col min="10230" max="10230" width="4.265625" style="26" customWidth="1"/>
    <col min="10231" max="10231" width="9.265625" style="26" customWidth="1"/>
    <col min="10232" max="10232" width="11.265625" style="26" customWidth="1"/>
    <col min="10233" max="10237" width="9.265625" style="26" customWidth="1"/>
    <col min="10238" max="10238" width="2.73046875" style="26" customWidth="1"/>
    <col min="10239" max="10471" width="9.265625" style="26" customWidth="1"/>
    <col min="10472" max="10472" width="2.73046875" style="26" customWidth="1"/>
    <col min="10473" max="10473" width="8.265625" style="26" customWidth="1"/>
    <col min="10474" max="10474" width="7.265625" style="26" customWidth="1"/>
    <col min="10475" max="10475" width="4.265625" style="26" customWidth="1"/>
    <col min="10476" max="10478" width="9.265625" style="26" customWidth="1"/>
    <col min="10479" max="10479" width="11.265625" style="26" customWidth="1"/>
    <col min="10480" max="10482" width="9.265625" style="26" customWidth="1"/>
    <col min="10483" max="10483" width="2.73046875" style="26" customWidth="1"/>
    <col min="10484" max="10484" width="8.265625" style="26" customWidth="1"/>
    <col min="10485" max="10485" width="7.265625" style="26" customWidth="1"/>
    <col min="10486" max="10486" width="4.265625" style="26" customWidth="1"/>
    <col min="10487" max="10487" width="9.265625" style="26" customWidth="1"/>
    <col min="10488" max="10488" width="11.265625" style="26" customWidth="1"/>
    <col min="10489" max="10493" width="9.265625" style="26" customWidth="1"/>
    <col min="10494" max="10494" width="2.73046875" style="26" customWidth="1"/>
    <col min="10495" max="10727" width="9.265625" style="26" customWidth="1"/>
    <col min="10728" max="10728" width="2.73046875" style="26" customWidth="1"/>
    <col min="10729" max="10729" width="8.265625" style="26" customWidth="1"/>
    <col min="10730" max="10730" width="7.265625" style="26" customWidth="1"/>
    <col min="10731" max="10731" width="4.265625" style="26" customWidth="1"/>
    <col min="10732" max="10734" width="9.265625" style="26" customWidth="1"/>
    <col min="10735" max="10735" width="11.265625" style="26" customWidth="1"/>
    <col min="10736" max="10738" width="9.265625" style="26" customWidth="1"/>
    <col min="10739" max="10739" width="2.73046875" style="26" customWidth="1"/>
    <col min="10740" max="10740" width="8.265625" style="26" customWidth="1"/>
    <col min="10741" max="10741" width="7.265625" style="26" customWidth="1"/>
    <col min="10742" max="10742" width="4.265625" style="26" customWidth="1"/>
    <col min="10743" max="10743" width="9.265625" style="26" customWidth="1"/>
    <col min="10744" max="10744" width="11.265625" style="26" customWidth="1"/>
    <col min="10745" max="10749" width="9.265625" style="26" customWidth="1"/>
    <col min="10750" max="10750" width="2.73046875" style="26" customWidth="1"/>
    <col min="10751" max="10983" width="9.265625" style="26" customWidth="1"/>
    <col min="10984" max="10984" width="2.73046875" style="26" customWidth="1"/>
    <col min="10985" max="10985" width="8.265625" style="26" customWidth="1"/>
    <col min="10986" max="10986" width="7.265625" style="26" customWidth="1"/>
    <col min="10987" max="10987" width="4.265625" style="26" customWidth="1"/>
    <col min="10988" max="10990" width="9.265625" style="26" customWidth="1"/>
    <col min="10991" max="10991" width="11.265625" style="26" customWidth="1"/>
    <col min="10992" max="10994" width="9.265625" style="26" customWidth="1"/>
    <col min="10995" max="10995" width="2.73046875" style="26" customWidth="1"/>
    <col min="10996" max="10996" width="8.265625" style="26" customWidth="1"/>
    <col min="10997" max="10997" width="7.265625" style="26" customWidth="1"/>
    <col min="10998" max="10998" width="4.265625" style="26" customWidth="1"/>
    <col min="10999" max="10999" width="9.265625" style="26" customWidth="1"/>
    <col min="11000" max="11000" width="11.265625" style="26" customWidth="1"/>
    <col min="11001" max="11005" width="9.265625" style="26" customWidth="1"/>
    <col min="11006" max="11006" width="2.73046875" style="26" customWidth="1"/>
    <col min="11007" max="11239" width="9.265625" style="26" customWidth="1"/>
    <col min="11240" max="11240" width="2.73046875" style="26" customWidth="1"/>
    <col min="11241" max="11241" width="8.265625" style="26" customWidth="1"/>
    <col min="11242" max="11242" width="7.265625" style="26" customWidth="1"/>
    <col min="11243" max="11243" width="4.265625" style="26" customWidth="1"/>
    <col min="11244" max="11246" width="9.265625" style="26" customWidth="1"/>
    <col min="11247" max="11247" width="11.265625" style="26" customWidth="1"/>
    <col min="11248" max="11250" width="9.265625" style="26" customWidth="1"/>
    <col min="11251" max="11251" width="2.73046875" style="26" customWidth="1"/>
    <col min="11252" max="11252" width="8.265625" style="26" customWidth="1"/>
    <col min="11253" max="11253" width="7.265625" style="26" customWidth="1"/>
    <col min="11254" max="11254" width="4.265625" style="26" customWidth="1"/>
    <col min="11255" max="11255" width="9.265625" style="26" customWidth="1"/>
    <col min="11256" max="11256" width="11.265625" style="26" customWidth="1"/>
    <col min="11257" max="11261" width="9.265625" style="26" customWidth="1"/>
    <col min="11262" max="11262" width="2.73046875" style="26" customWidth="1"/>
    <col min="11263" max="11495" width="9.265625" style="26" customWidth="1"/>
    <col min="11496" max="11496" width="2.73046875" style="26" customWidth="1"/>
    <col min="11497" max="11497" width="8.265625" style="26" customWidth="1"/>
    <col min="11498" max="11498" width="7.265625" style="26" customWidth="1"/>
    <col min="11499" max="11499" width="4.265625" style="26" customWidth="1"/>
    <col min="11500" max="11502" width="9.265625" style="26" customWidth="1"/>
    <col min="11503" max="11503" width="11.265625" style="26" customWidth="1"/>
    <col min="11504" max="11506" width="9.265625" style="26" customWidth="1"/>
    <col min="11507" max="11507" width="2.73046875" style="26" customWidth="1"/>
    <col min="11508" max="11508" width="8.265625" style="26" customWidth="1"/>
    <col min="11509" max="11509" width="7.265625" style="26" customWidth="1"/>
    <col min="11510" max="11510" width="4.265625" style="26" customWidth="1"/>
    <col min="11511" max="11511" width="9.265625" style="26" customWidth="1"/>
    <col min="11512" max="11512" width="11.265625" style="26" customWidth="1"/>
    <col min="11513" max="11517" width="9.265625" style="26" customWidth="1"/>
    <col min="11518" max="11518" width="2.73046875" style="26" customWidth="1"/>
    <col min="11519" max="11751" width="9.265625" style="26" customWidth="1"/>
    <col min="11752" max="11752" width="2.73046875" style="26" customWidth="1"/>
    <col min="11753" max="11753" width="8.265625" style="26" customWidth="1"/>
    <col min="11754" max="11754" width="7.265625" style="26" customWidth="1"/>
    <col min="11755" max="11755" width="4.265625" style="26" customWidth="1"/>
    <col min="11756" max="11758" width="9.265625" style="26" customWidth="1"/>
    <col min="11759" max="11759" width="11.265625" style="26" customWidth="1"/>
    <col min="11760" max="11762" width="9.265625" style="26" customWidth="1"/>
    <col min="11763" max="11763" width="2.73046875" style="26" customWidth="1"/>
    <col min="11764" max="11764" width="8.265625" style="26" customWidth="1"/>
    <col min="11765" max="11765" width="7.265625" style="26" customWidth="1"/>
    <col min="11766" max="11766" width="4.265625" style="26" customWidth="1"/>
    <col min="11767" max="11767" width="9.265625" style="26" customWidth="1"/>
    <col min="11768" max="11768" width="11.265625" style="26" customWidth="1"/>
    <col min="11769" max="11773" width="9.265625" style="26" customWidth="1"/>
    <col min="11774" max="11774" width="2.73046875" style="26" customWidth="1"/>
    <col min="11775" max="12007" width="9.265625" style="26" customWidth="1"/>
    <col min="12008" max="12008" width="2.73046875" style="26" customWidth="1"/>
    <col min="12009" max="12009" width="8.265625" style="26" customWidth="1"/>
    <col min="12010" max="12010" width="7.265625" style="26" customWidth="1"/>
    <col min="12011" max="12011" width="4.265625" style="26" customWidth="1"/>
    <col min="12012" max="12014" width="9.265625" style="26" customWidth="1"/>
    <col min="12015" max="12015" width="11.265625" style="26" customWidth="1"/>
    <col min="12016" max="12018" width="9.265625" style="26" customWidth="1"/>
    <col min="12019" max="12019" width="2.73046875" style="26" customWidth="1"/>
    <col min="12020" max="12020" width="8.265625" style="26" customWidth="1"/>
    <col min="12021" max="12021" width="7.265625" style="26" customWidth="1"/>
    <col min="12022" max="12022" width="4.265625" style="26" customWidth="1"/>
    <col min="12023" max="12023" width="9.265625" style="26" customWidth="1"/>
    <col min="12024" max="12024" width="11.265625" style="26" customWidth="1"/>
    <col min="12025" max="12029" width="9.265625" style="26" customWidth="1"/>
    <col min="12030" max="12030" width="2.73046875" style="26" customWidth="1"/>
    <col min="12031" max="12263" width="9.265625" style="26" customWidth="1"/>
    <col min="12264" max="12264" width="2.73046875" style="26" customWidth="1"/>
    <col min="12265" max="12265" width="8.265625" style="26" customWidth="1"/>
    <col min="12266" max="12266" width="7.265625" style="26" customWidth="1"/>
    <col min="12267" max="12267" width="4.265625" style="26" customWidth="1"/>
    <col min="12268" max="12270" width="9.265625" style="26" customWidth="1"/>
    <col min="12271" max="12271" width="11.265625" style="26" customWidth="1"/>
    <col min="12272" max="12274" width="9.265625" style="26" customWidth="1"/>
    <col min="12275" max="12275" width="2.73046875" style="26" customWidth="1"/>
    <col min="12276" max="12276" width="8.265625" style="26" customWidth="1"/>
    <col min="12277" max="12277" width="7.265625" style="26" customWidth="1"/>
    <col min="12278" max="12278" width="4.265625" style="26" customWidth="1"/>
    <col min="12279" max="12279" width="9.265625" style="26" customWidth="1"/>
    <col min="12280" max="12280" width="11.265625" style="26" customWidth="1"/>
    <col min="12281" max="12285" width="9.265625" style="26" customWidth="1"/>
    <col min="12286" max="12286" width="2.73046875" style="26" customWidth="1"/>
    <col min="12287" max="12519" width="9.265625" style="26" customWidth="1"/>
    <col min="12520" max="12520" width="2.73046875" style="26" customWidth="1"/>
    <col min="12521" max="12521" width="8.265625" style="26" customWidth="1"/>
    <col min="12522" max="12522" width="7.265625" style="26" customWidth="1"/>
    <col min="12523" max="12523" width="4.265625" style="26" customWidth="1"/>
    <col min="12524" max="12526" width="9.265625" style="26" customWidth="1"/>
    <col min="12527" max="12527" width="11.265625" style="26" customWidth="1"/>
    <col min="12528" max="12530" width="9.265625" style="26" customWidth="1"/>
    <col min="12531" max="12531" width="2.73046875" style="26" customWidth="1"/>
    <col min="12532" max="12532" width="8.265625" style="26" customWidth="1"/>
    <col min="12533" max="12533" width="7.265625" style="26" customWidth="1"/>
    <col min="12534" max="12534" width="4.265625" style="26" customWidth="1"/>
    <col min="12535" max="12535" width="9.265625" style="26" customWidth="1"/>
    <col min="12536" max="12536" width="11.265625" style="26" customWidth="1"/>
    <col min="12537" max="12541" width="9.265625" style="26" customWidth="1"/>
    <col min="12542" max="12542" width="2.73046875" style="26" customWidth="1"/>
    <col min="12543" max="12775" width="9.265625" style="26" customWidth="1"/>
    <col min="12776" max="12776" width="2.73046875" style="26" customWidth="1"/>
    <col min="12777" max="12777" width="8.265625" style="26" customWidth="1"/>
    <col min="12778" max="12778" width="7.265625" style="26" customWidth="1"/>
    <col min="12779" max="12779" width="4.265625" style="26" customWidth="1"/>
    <col min="12780" max="12782" width="9.265625" style="26" customWidth="1"/>
    <col min="12783" max="12783" width="11.265625" style="26" customWidth="1"/>
    <col min="12784" max="12786" width="9.265625" style="26" customWidth="1"/>
    <col min="12787" max="12787" width="2.73046875" style="26" customWidth="1"/>
    <col min="12788" max="12788" width="8.265625" style="26" customWidth="1"/>
    <col min="12789" max="12789" width="7.265625" style="26" customWidth="1"/>
    <col min="12790" max="12790" width="4.265625" style="26" customWidth="1"/>
    <col min="12791" max="12791" width="9.265625" style="26" customWidth="1"/>
    <col min="12792" max="12792" width="11.265625" style="26" customWidth="1"/>
    <col min="12793" max="12797" width="9.265625" style="26" customWidth="1"/>
    <col min="12798" max="12798" width="2.73046875" style="26" customWidth="1"/>
    <col min="12799" max="13031" width="9.265625" style="26" customWidth="1"/>
    <col min="13032" max="13032" width="2.73046875" style="26" customWidth="1"/>
    <col min="13033" max="13033" width="8.265625" style="26" customWidth="1"/>
    <col min="13034" max="13034" width="7.265625" style="26" customWidth="1"/>
    <col min="13035" max="13035" width="4.265625" style="26" customWidth="1"/>
    <col min="13036" max="13038" width="9.265625" style="26" customWidth="1"/>
    <col min="13039" max="13039" width="11.265625" style="26" customWidth="1"/>
    <col min="13040" max="13042" width="9.265625" style="26" customWidth="1"/>
    <col min="13043" max="13043" width="2.73046875" style="26" customWidth="1"/>
    <col min="13044" max="13044" width="8.265625" style="26" customWidth="1"/>
    <col min="13045" max="13045" width="7.265625" style="26" customWidth="1"/>
    <col min="13046" max="13046" width="4.265625" style="26" customWidth="1"/>
    <col min="13047" max="13047" width="9.265625" style="26" customWidth="1"/>
    <col min="13048" max="13048" width="11.265625" style="26" customWidth="1"/>
    <col min="13049" max="13053" width="9.265625" style="26" customWidth="1"/>
    <col min="13054" max="13054" width="2.73046875" style="26" customWidth="1"/>
    <col min="13055" max="13287" width="9.265625" style="26" customWidth="1"/>
    <col min="13288" max="13288" width="2.73046875" style="26" customWidth="1"/>
    <col min="13289" max="13289" width="8.265625" style="26" customWidth="1"/>
    <col min="13290" max="13290" width="7.265625" style="26" customWidth="1"/>
    <col min="13291" max="13291" width="4.265625" style="26" customWidth="1"/>
    <col min="13292" max="13294" width="9.265625" style="26" customWidth="1"/>
    <col min="13295" max="13295" width="11.265625" style="26" customWidth="1"/>
    <col min="13296" max="13298" width="9.265625" style="26" customWidth="1"/>
    <col min="13299" max="13299" width="2.73046875" style="26" customWidth="1"/>
    <col min="13300" max="13300" width="8.265625" style="26" customWidth="1"/>
    <col min="13301" max="13301" width="7.265625" style="26" customWidth="1"/>
    <col min="13302" max="13302" width="4.265625" style="26" customWidth="1"/>
    <col min="13303" max="13303" width="9.265625" style="26" customWidth="1"/>
    <col min="13304" max="13304" width="11.265625" style="26" customWidth="1"/>
    <col min="13305" max="13309" width="9.265625" style="26" customWidth="1"/>
    <col min="13310" max="13310" width="2.73046875" style="26" customWidth="1"/>
    <col min="13311" max="13543" width="9.265625" style="26" customWidth="1"/>
    <col min="13544" max="13544" width="2.73046875" style="26" customWidth="1"/>
    <col min="13545" max="13545" width="8.265625" style="26" customWidth="1"/>
    <col min="13546" max="13546" width="7.265625" style="26" customWidth="1"/>
    <col min="13547" max="13547" width="4.265625" style="26" customWidth="1"/>
    <col min="13548" max="13550" width="9.265625" style="26" customWidth="1"/>
    <col min="13551" max="13551" width="11.265625" style="26" customWidth="1"/>
    <col min="13552" max="13554" width="9.265625" style="26" customWidth="1"/>
    <col min="13555" max="13555" width="2.73046875" style="26" customWidth="1"/>
    <col min="13556" max="13556" width="8.265625" style="26" customWidth="1"/>
    <col min="13557" max="13557" width="7.265625" style="26" customWidth="1"/>
    <col min="13558" max="13558" width="4.265625" style="26" customWidth="1"/>
    <col min="13559" max="13559" width="9.265625" style="26" customWidth="1"/>
    <col min="13560" max="13560" width="11.265625" style="26" customWidth="1"/>
    <col min="13561" max="13565" width="9.265625" style="26" customWidth="1"/>
    <col min="13566" max="13566" width="2.73046875" style="26" customWidth="1"/>
    <col min="13567" max="13799" width="9.265625" style="26" customWidth="1"/>
    <col min="13800" max="13800" width="2.73046875" style="26" customWidth="1"/>
    <col min="13801" max="13801" width="8.265625" style="26" customWidth="1"/>
    <col min="13802" max="13802" width="7.265625" style="26" customWidth="1"/>
    <col min="13803" max="13803" width="4.265625" style="26" customWidth="1"/>
    <col min="13804" max="13806" width="9.265625" style="26" customWidth="1"/>
    <col min="13807" max="13807" width="11.265625" style="26" customWidth="1"/>
    <col min="13808" max="13810" width="9.265625" style="26" customWidth="1"/>
    <col min="13811" max="13811" width="2.73046875" style="26" customWidth="1"/>
    <col min="13812" max="13812" width="8.265625" style="26" customWidth="1"/>
    <col min="13813" max="13813" width="7.265625" style="26" customWidth="1"/>
    <col min="13814" max="13814" width="4.265625" style="26" customWidth="1"/>
    <col min="13815" max="13815" width="9.265625" style="26" customWidth="1"/>
    <col min="13816" max="13816" width="11.265625" style="26" customWidth="1"/>
    <col min="13817" max="13821" width="9.265625" style="26" customWidth="1"/>
    <col min="13822" max="13822" width="2.73046875" style="26" customWidth="1"/>
    <col min="13823" max="14055" width="9.265625" style="26" customWidth="1"/>
    <col min="14056" max="14056" width="2.73046875" style="26" customWidth="1"/>
    <col min="14057" max="14057" width="8.265625" style="26" customWidth="1"/>
    <col min="14058" max="14058" width="7.265625" style="26" customWidth="1"/>
    <col min="14059" max="14059" width="4.265625" style="26" customWidth="1"/>
    <col min="14060" max="14062" width="9.265625" style="26" customWidth="1"/>
    <col min="14063" max="14063" width="11.265625" style="26" customWidth="1"/>
    <col min="14064" max="14066" width="9.265625" style="26" customWidth="1"/>
    <col min="14067" max="14067" width="2.73046875" style="26" customWidth="1"/>
    <col min="14068" max="14068" width="8.265625" style="26" customWidth="1"/>
    <col min="14069" max="14069" width="7.265625" style="26" customWidth="1"/>
    <col min="14070" max="14070" width="4.265625" style="26" customWidth="1"/>
    <col min="14071" max="14071" width="9.265625" style="26" customWidth="1"/>
    <col min="14072" max="14072" width="11.265625" style="26" customWidth="1"/>
    <col min="14073" max="14077" width="9.265625" style="26" customWidth="1"/>
    <col min="14078" max="14078" width="2.73046875" style="26" customWidth="1"/>
    <col min="14079" max="14311" width="9.265625" style="26" customWidth="1"/>
    <col min="14312" max="14312" width="2.73046875" style="26" customWidth="1"/>
    <col min="14313" max="14313" width="8.265625" style="26" customWidth="1"/>
    <col min="14314" max="14314" width="7.265625" style="26" customWidth="1"/>
    <col min="14315" max="14315" width="4.265625" style="26" customWidth="1"/>
    <col min="14316" max="14318" width="9.265625" style="26" customWidth="1"/>
    <col min="14319" max="14319" width="11.265625" style="26" customWidth="1"/>
    <col min="14320" max="14322" width="9.265625" style="26" customWidth="1"/>
    <col min="14323" max="14323" width="2.73046875" style="26" customWidth="1"/>
    <col min="14324" max="14324" width="8.265625" style="26" customWidth="1"/>
    <col min="14325" max="14325" width="7.265625" style="26" customWidth="1"/>
    <col min="14326" max="14326" width="4.265625" style="26" customWidth="1"/>
    <col min="14327" max="14327" width="9.265625" style="26" customWidth="1"/>
    <col min="14328" max="14328" width="11.265625" style="26" customWidth="1"/>
    <col min="14329" max="14333" width="9.265625" style="26" customWidth="1"/>
    <col min="14334" max="14334" width="2.73046875" style="26" customWidth="1"/>
    <col min="14335" max="14567" width="9.265625" style="26" customWidth="1"/>
    <col min="14568" max="14568" width="2.73046875" style="26" customWidth="1"/>
    <col min="14569" max="14569" width="8.265625" style="26" customWidth="1"/>
    <col min="14570" max="14570" width="7.265625" style="26" customWidth="1"/>
    <col min="14571" max="14571" width="4.265625" style="26" customWidth="1"/>
    <col min="14572" max="14574" width="9.265625" style="26" customWidth="1"/>
    <col min="14575" max="14575" width="11.265625" style="26" customWidth="1"/>
    <col min="14576" max="14578" width="9.265625" style="26" customWidth="1"/>
    <col min="14579" max="14579" width="2.73046875" style="26" customWidth="1"/>
    <col min="14580" max="14580" width="8.265625" style="26" customWidth="1"/>
    <col min="14581" max="14581" width="7.265625" style="26" customWidth="1"/>
    <col min="14582" max="14582" width="4.265625" style="26" customWidth="1"/>
    <col min="14583" max="14583" width="9.265625" style="26" customWidth="1"/>
    <col min="14584" max="14584" width="11.265625" style="26" customWidth="1"/>
    <col min="14585" max="14589" width="9.265625" style="26" customWidth="1"/>
    <col min="14590" max="14590" width="2.73046875" style="26" customWidth="1"/>
    <col min="14591" max="14823" width="9.265625" style="26" customWidth="1"/>
    <col min="14824" max="14824" width="2.73046875" style="26" customWidth="1"/>
    <col min="14825" max="14825" width="8.265625" style="26" customWidth="1"/>
    <col min="14826" max="14826" width="7.265625" style="26" customWidth="1"/>
    <col min="14827" max="14827" width="4.265625" style="26" customWidth="1"/>
    <col min="14828" max="14830" width="9.265625" style="26" customWidth="1"/>
    <col min="14831" max="14831" width="11.265625" style="26" customWidth="1"/>
    <col min="14832" max="14834" width="9.265625" style="26" customWidth="1"/>
    <col min="14835" max="14835" width="2.73046875" style="26" customWidth="1"/>
    <col min="14836" max="14836" width="8.265625" style="26" customWidth="1"/>
    <col min="14837" max="14837" width="7.265625" style="26" customWidth="1"/>
    <col min="14838" max="14838" width="4.265625" style="26" customWidth="1"/>
    <col min="14839" max="14839" width="9.265625" style="26" customWidth="1"/>
    <col min="14840" max="14840" width="11.265625" style="26" customWidth="1"/>
    <col min="14841" max="14845" width="9.265625" style="26" customWidth="1"/>
    <col min="14846" max="14846" width="2.73046875" style="26" customWidth="1"/>
    <col min="14847" max="15079" width="9.265625" style="26" customWidth="1"/>
    <col min="15080" max="15080" width="2.73046875" style="26" customWidth="1"/>
    <col min="15081" max="15081" width="8.265625" style="26" customWidth="1"/>
    <col min="15082" max="15082" width="7.265625" style="26" customWidth="1"/>
    <col min="15083" max="15083" width="4.265625" style="26" customWidth="1"/>
    <col min="15084" max="15086" width="9.265625" style="26" customWidth="1"/>
    <col min="15087" max="15087" width="11.265625" style="26" customWidth="1"/>
    <col min="15088" max="15090" width="9.265625" style="26" customWidth="1"/>
    <col min="15091" max="15091" width="2.73046875" style="26" customWidth="1"/>
    <col min="15092" max="15092" width="8.265625" style="26" customWidth="1"/>
    <col min="15093" max="15093" width="7.265625" style="26" customWidth="1"/>
    <col min="15094" max="15094" width="4.265625" style="26" customWidth="1"/>
    <col min="15095" max="15095" width="9.265625" style="26" customWidth="1"/>
    <col min="15096" max="15096" width="11.265625" style="26" customWidth="1"/>
    <col min="15097" max="15101" width="9.265625" style="26" customWidth="1"/>
    <col min="15102" max="15102" width="2.73046875" style="26" customWidth="1"/>
    <col min="15103" max="15335" width="9.265625" style="26" customWidth="1"/>
    <col min="15336" max="15336" width="2.73046875" style="26" customWidth="1"/>
    <col min="15337" max="15337" width="8.265625" style="26" customWidth="1"/>
    <col min="15338" max="15338" width="7.265625" style="26" customWidth="1"/>
    <col min="15339" max="15339" width="4.265625" style="26" customWidth="1"/>
    <col min="15340" max="15342" width="9.265625" style="26" customWidth="1"/>
    <col min="15343" max="15343" width="11.265625" style="26" customWidth="1"/>
    <col min="15344" max="15346" width="9.265625" style="26" customWidth="1"/>
    <col min="15347" max="15347" width="2.73046875" style="26" customWidth="1"/>
    <col min="15348" max="15348" width="8.265625" style="26" customWidth="1"/>
    <col min="15349" max="15349" width="7.265625" style="26" customWidth="1"/>
    <col min="15350" max="15350" width="4.265625" style="26" customWidth="1"/>
    <col min="15351" max="15351" width="9.265625" style="26" customWidth="1"/>
    <col min="15352" max="15352" width="11.265625" style="26" customWidth="1"/>
    <col min="15353" max="15357" width="9.265625" style="26" customWidth="1"/>
    <col min="15358" max="15358" width="2.73046875" style="26" customWidth="1"/>
    <col min="15359" max="15591" width="9.265625" style="26" customWidth="1"/>
    <col min="15592" max="15592" width="2.73046875" style="26" customWidth="1"/>
    <col min="15593" max="15593" width="8.265625" style="26" customWidth="1"/>
    <col min="15594" max="15594" width="7.265625" style="26" customWidth="1"/>
    <col min="15595" max="15595" width="4.265625" style="26" customWidth="1"/>
    <col min="15596" max="15598" width="9.265625" style="26" customWidth="1"/>
    <col min="15599" max="15599" width="11.265625" style="26" customWidth="1"/>
    <col min="15600" max="15602" width="9.265625" style="26" customWidth="1"/>
    <col min="15603" max="15603" width="2.73046875" style="26" customWidth="1"/>
    <col min="15604" max="15604" width="8.265625" style="26" customWidth="1"/>
    <col min="15605" max="15605" width="7.265625" style="26" customWidth="1"/>
    <col min="15606" max="15606" width="4.265625" style="26" customWidth="1"/>
    <col min="15607" max="15607" width="9.265625" style="26" customWidth="1"/>
    <col min="15608" max="15608" width="11.265625" style="26" customWidth="1"/>
    <col min="15609" max="15613" width="9.265625" style="26" customWidth="1"/>
    <col min="15614" max="15614" width="2.73046875" style="26" customWidth="1"/>
    <col min="15615" max="15847" width="9.265625" style="26" customWidth="1"/>
    <col min="15848" max="15848" width="2.73046875" style="26" customWidth="1"/>
    <col min="15849" max="15849" width="8.265625" style="26" customWidth="1"/>
    <col min="15850" max="15850" width="7.265625" style="26" customWidth="1"/>
    <col min="15851" max="15851" width="4.265625" style="26" customWidth="1"/>
    <col min="15852" max="15854" width="9.265625" style="26" customWidth="1"/>
    <col min="15855" max="15855" width="11.265625" style="26" customWidth="1"/>
    <col min="15856" max="15858" width="9.265625" style="26" customWidth="1"/>
    <col min="15859" max="15859" width="2.73046875" style="26" customWidth="1"/>
    <col min="15860" max="15860" width="8.265625" style="26" customWidth="1"/>
    <col min="15861" max="15861" width="7.265625" style="26" customWidth="1"/>
    <col min="15862" max="15862" width="4.265625" style="26" customWidth="1"/>
    <col min="15863" max="15863" width="9.265625" style="26" customWidth="1"/>
    <col min="15864" max="15864" width="11.265625" style="26" customWidth="1"/>
    <col min="15865" max="15869" width="9.265625" style="26" customWidth="1"/>
    <col min="15870" max="15870" width="2.73046875" style="26" customWidth="1"/>
    <col min="15871" max="16103" width="9.265625" style="26" customWidth="1"/>
    <col min="16104" max="16104" width="2.73046875" style="26" customWidth="1"/>
    <col min="16105" max="16105" width="8.265625" style="26" customWidth="1"/>
    <col min="16106" max="16106" width="7.265625" style="26" customWidth="1"/>
    <col min="16107" max="16107" width="4.265625" style="26" customWidth="1"/>
    <col min="16108" max="16110" width="9.265625" style="26" customWidth="1"/>
    <col min="16111" max="16111" width="11.265625" style="26" customWidth="1"/>
    <col min="16112" max="16114" width="9.265625" style="26" customWidth="1"/>
    <col min="16115" max="16115" width="2.73046875" style="26" customWidth="1"/>
    <col min="16116" max="16116" width="8.265625" style="26" customWidth="1"/>
    <col min="16117" max="16117" width="7.265625" style="26" customWidth="1"/>
    <col min="16118" max="16118" width="4.265625" style="26" customWidth="1"/>
    <col min="16119" max="16119" width="9.265625" style="26" customWidth="1"/>
    <col min="16120" max="16120" width="11.265625" style="26" customWidth="1"/>
    <col min="16121" max="16125" width="9.265625" style="26" customWidth="1"/>
    <col min="16126" max="16126" width="2.73046875" style="26" customWidth="1"/>
    <col min="16127" max="16384" width="9.265625" style="26" customWidth="1"/>
  </cols>
  <sheetData>
    <row r="1" spans="1:18" ht="20.25" customHeight="1">
      <c r="A1" s="55" t="s">
        <v>0</v>
      </c>
      <c r="B1" s="76"/>
      <c r="C1" s="37"/>
      <c r="D1" s="37"/>
      <c r="E1" s="37"/>
      <c r="F1" s="37"/>
      <c r="G1" s="37"/>
      <c r="H1" s="37"/>
      <c r="I1" s="37"/>
      <c r="J1" s="37"/>
      <c r="K1" s="37"/>
      <c r="L1" s="37"/>
      <c r="M1" s="30"/>
      <c r="P1" s="26"/>
      <c r="Q1" s="26"/>
      <c r="R1" s="26"/>
    </row>
    <row r="2" spans="1:18" ht="20.25" customHeight="1">
      <c r="A2" s="55" t="s">
        <v>235</v>
      </c>
      <c r="B2" s="76"/>
      <c r="C2" s="37"/>
      <c r="D2" s="37"/>
      <c r="E2" s="37"/>
      <c r="M2" s="27"/>
      <c r="P2" s="26"/>
      <c r="Q2" s="26"/>
      <c r="R2" s="26"/>
    </row>
    <row r="3" spans="1:18" s="27" customFormat="1" ht="12.75" customHeight="1">
      <c r="A3" s="38"/>
      <c r="B3" s="77"/>
      <c r="C3" s="78"/>
      <c r="D3" s="75"/>
      <c r="E3" s="75"/>
      <c r="F3" s="75"/>
      <c r="G3" s="75"/>
      <c r="H3" s="75"/>
      <c r="I3" s="75"/>
      <c r="J3" s="75"/>
      <c r="K3" s="75"/>
      <c r="L3" s="75"/>
    </row>
    <row r="4" spans="1:18" ht="11.25" customHeight="1">
      <c r="A4" s="40"/>
      <c r="B4" s="76"/>
      <c r="D4" s="42"/>
      <c r="E4" s="42"/>
      <c r="M4" s="27"/>
      <c r="P4" s="26"/>
      <c r="Q4" s="26"/>
      <c r="R4" s="26"/>
    </row>
    <row r="5" spans="1:18" ht="33" customHeight="1" thickBot="1">
      <c r="A5" s="41" t="s">
        <v>130</v>
      </c>
      <c r="B5" s="110" t="s">
        <v>131</v>
      </c>
      <c r="C5" s="115"/>
      <c r="D5" s="32"/>
      <c r="E5" s="32"/>
      <c r="F5" s="79"/>
      <c r="G5" s="79"/>
      <c r="H5" s="79"/>
      <c r="I5" s="79"/>
      <c r="J5" s="79"/>
      <c r="K5" s="79"/>
      <c r="L5" s="79"/>
      <c r="M5" s="53"/>
      <c r="N5" s="53"/>
      <c r="O5" s="53"/>
      <c r="P5" s="26"/>
      <c r="Q5" s="26"/>
      <c r="R5" s="26"/>
    </row>
    <row r="6" spans="1:18" ht="15" customHeight="1">
      <c r="A6" s="36"/>
      <c r="B6" s="37"/>
      <c r="C6" s="43"/>
      <c r="D6" s="42"/>
      <c r="E6" s="42"/>
      <c r="M6" s="27"/>
      <c r="P6" s="26"/>
      <c r="Q6" s="26"/>
      <c r="R6" s="26"/>
    </row>
    <row r="7" spans="1:18" ht="13.5" customHeight="1" thickBot="1">
      <c r="A7" s="36"/>
      <c r="B7" s="37"/>
      <c r="C7" s="43"/>
      <c r="D7" s="42"/>
      <c r="E7" s="42"/>
      <c r="M7" s="27"/>
      <c r="P7" s="26"/>
      <c r="Q7" s="26"/>
      <c r="R7" s="26"/>
    </row>
    <row r="8" spans="1:18" ht="13.5" customHeight="1" thickBot="1">
      <c r="A8" s="697"/>
      <c r="B8" s="775" t="s">
        <v>121</v>
      </c>
      <c r="C8" s="776"/>
      <c r="D8" s="776"/>
      <c r="E8" s="776"/>
      <c r="F8" s="776"/>
      <c r="G8" s="776"/>
      <c r="H8" s="776"/>
      <c r="I8" s="778" t="s">
        <v>122</v>
      </c>
      <c r="J8" s="779"/>
      <c r="K8" s="779"/>
      <c r="L8" s="779"/>
      <c r="M8" s="779"/>
      <c r="N8" s="779"/>
      <c r="O8" s="780"/>
      <c r="P8" s="294"/>
      <c r="Q8" s="26"/>
      <c r="R8" s="26"/>
    </row>
    <row r="9" spans="1:18" ht="25.9" thickBot="1">
      <c r="A9" s="698" t="s">
        <v>46</v>
      </c>
      <c r="B9" s="699" t="s">
        <v>90</v>
      </c>
      <c r="C9" s="700" t="s">
        <v>48</v>
      </c>
      <c r="D9" s="711" t="s">
        <v>132</v>
      </c>
      <c r="E9" s="711" t="s">
        <v>133</v>
      </c>
      <c r="F9" s="711" t="s">
        <v>134</v>
      </c>
      <c r="G9" s="711" t="s">
        <v>135</v>
      </c>
      <c r="H9" s="711" t="s">
        <v>136</v>
      </c>
      <c r="I9" s="699" t="s">
        <v>90</v>
      </c>
      <c r="J9" s="700" t="s">
        <v>48</v>
      </c>
      <c r="K9" s="711" t="s">
        <v>132</v>
      </c>
      <c r="L9" s="711" t="s">
        <v>133</v>
      </c>
      <c r="M9" s="711" t="s">
        <v>134</v>
      </c>
      <c r="N9" s="711" t="s">
        <v>135</v>
      </c>
      <c r="O9" s="702" t="s">
        <v>136</v>
      </c>
      <c r="P9" s="294"/>
      <c r="Q9" s="26"/>
      <c r="R9" s="26"/>
    </row>
    <row r="10" spans="1:18" ht="13.15">
      <c r="A10" s="131" t="s">
        <v>55</v>
      </c>
      <c r="B10" s="175">
        <f t="shared" ref="B10:B22" si="0">SUM(D10:H10)</f>
        <v>9914.9299999999985</v>
      </c>
      <c r="C10" s="241"/>
      <c r="D10" s="372">
        <v>1580.5</v>
      </c>
      <c r="E10" s="215">
        <v>941.73</v>
      </c>
      <c r="F10" s="215">
        <v>5743.51</v>
      </c>
      <c r="G10" s="215">
        <v>870.79</v>
      </c>
      <c r="H10" s="215">
        <v>778.4</v>
      </c>
      <c r="I10" s="175">
        <f t="shared" ref="I10:I20" si="1">SUM(K10:O10)</f>
        <v>1657.9899999999998</v>
      </c>
      <c r="J10" s="241"/>
      <c r="K10" s="215">
        <v>303.95</v>
      </c>
      <c r="L10" s="215">
        <v>224.94</v>
      </c>
      <c r="M10" s="215">
        <v>843.79</v>
      </c>
      <c r="N10" s="215">
        <v>166.3</v>
      </c>
      <c r="O10" s="216">
        <v>119.01</v>
      </c>
      <c r="P10" s="294"/>
      <c r="Q10" s="26"/>
      <c r="R10" s="26"/>
    </row>
    <row r="11" spans="1:18" ht="13.15">
      <c r="A11" s="132" t="s">
        <v>56</v>
      </c>
      <c r="B11" s="170">
        <f t="shared" si="0"/>
        <v>9277.82</v>
      </c>
      <c r="C11" s="172">
        <f t="shared" ref="C11:C24" si="2">(B11-B10)/B10</f>
        <v>-6.4257639741278946E-2</v>
      </c>
      <c r="D11" s="373">
        <v>1405.15</v>
      </c>
      <c r="E11" s="202">
        <v>954.98</v>
      </c>
      <c r="F11" s="202">
        <v>5442.78</v>
      </c>
      <c r="G11" s="202">
        <v>854.13</v>
      </c>
      <c r="H11" s="202">
        <v>620.78</v>
      </c>
      <c r="I11" s="170">
        <f t="shared" si="1"/>
        <v>1463.6799999999998</v>
      </c>
      <c r="J11" s="172">
        <f t="shared" ref="J11:J24" si="3">(I11-I10)/I10</f>
        <v>-0.11719612301642349</v>
      </c>
      <c r="K11" s="202">
        <v>279.89</v>
      </c>
      <c r="L11" s="202">
        <v>155.29</v>
      </c>
      <c r="M11" s="202">
        <v>768.42</v>
      </c>
      <c r="N11" s="202">
        <v>167.14</v>
      </c>
      <c r="O11" s="203">
        <v>92.94</v>
      </c>
      <c r="P11" s="294"/>
      <c r="Q11" s="26"/>
      <c r="R11" s="26"/>
    </row>
    <row r="12" spans="1:18" ht="13.15">
      <c r="A12" s="132" t="s">
        <v>57</v>
      </c>
      <c r="B12" s="170">
        <f t="shared" si="0"/>
        <v>8943.69</v>
      </c>
      <c r="C12" s="172">
        <f t="shared" si="2"/>
        <v>-3.6013848080691281E-2</v>
      </c>
      <c r="D12" s="373">
        <v>1364.31</v>
      </c>
      <c r="E12" s="202">
        <v>1031.1300000000001</v>
      </c>
      <c r="F12" s="202">
        <v>5153.82</v>
      </c>
      <c r="G12" s="202">
        <v>836.6</v>
      </c>
      <c r="H12" s="202">
        <v>557.83000000000004</v>
      </c>
      <c r="I12" s="170">
        <f t="shared" si="1"/>
        <v>1487.546002</v>
      </c>
      <c r="J12" s="172">
        <f t="shared" si="3"/>
        <v>1.6305477973327646E-2</v>
      </c>
      <c r="K12" s="202">
        <v>261.07054099999999</v>
      </c>
      <c r="L12" s="202">
        <v>273.94817899999998</v>
      </c>
      <c r="M12" s="202">
        <v>704.77953400000001</v>
      </c>
      <c r="N12" s="202">
        <v>170.23193599999999</v>
      </c>
      <c r="O12" s="203">
        <v>77.515812000000011</v>
      </c>
      <c r="P12" s="294"/>
      <c r="Q12" s="26"/>
      <c r="R12" s="26"/>
    </row>
    <row r="13" spans="1:18" ht="13.15">
      <c r="A13" s="132" t="s">
        <v>58</v>
      </c>
      <c r="B13" s="170">
        <f t="shared" si="0"/>
        <v>9280.2581329088262</v>
      </c>
      <c r="C13" s="172">
        <f t="shared" si="2"/>
        <v>3.7631909526026242E-2</v>
      </c>
      <c r="D13" s="373">
        <v>1345.4259479241005</v>
      </c>
      <c r="E13" s="202">
        <v>1014.8847423883668</v>
      </c>
      <c r="F13" s="202">
        <v>5300.9031658534786</v>
      </c>
      <c r="G13" s="202">
        <v>856.06592717898332</v>
      </c>
      <c r="H13" s="202">
        <v>762.97834956389704</v>
      </c>
      <c r="I13" s="170">
        <f t="shared" si="1"/>
        <v>1403.8181220000001</v>
      </c>
      <c r="J13" s="172">
        <f t="shared" si="3"/>
        <v>-5.6285909738205131E-2</v>
      </c>
      <c r="K13" s="712">
        <v>242.626893</v>
      </c>
      <c r="L13" s="712">
        <v>233.614317</v>
      </c>
      <c r="M13" s="712">
        <v>675.34242200000006</v>
      </c>
      <c r="N13" s="712">
        <v>158.81547900000001</v>
      </c>
      <c r="O13" s="713">
        <v>93.419010999999998</v>
      </c>
      <c r="P13" s="294"/>
      <c r="Q13" s="26"/>
      <c r="R13" s="26"/>
    </row>
    <row r="14" spans="1:18" ht="13.15">
      <c r="A14" s="132" t="s">
        <v>59</v>
      </c>
      <c r="B14" s="170">
        <f t="shared" si="0"/>
        <v>9163.9679794385265</v>
      </c>
      <c r="C14" s="172">
        <f t="shared" si="2"/>
        <v>-1.2530917977154303E-2</v>
      </c>
      <c r="D14" s="373">
        <v>1323.5416640647381</v>
      </c>
      <c r="E14" s="202">
        <v>1160.5684616558199</v>
      </c>
      <c r="F14" s="202">
        <v>5084.1953230862837</v>
      </c>
      <c r="G14" s="202">
        <v>955.64940300076159</v>
      </c>
      <c r="H14" s="202">
        <v>640.0131276309221</v>
      </c>
      <c r="I14" s="170">
        <f t="shared" si="1"/>
        <v>1495.079264</v>
      </c>
      <c r="J14" s="172">
        <f t="shared" si="3"/>
        <v>6.5009234864400633E-2</v>
      </c>
      <c r="K14" s="712">
        <v>236.83590899999999</v>
      </c>
      <c r="L14" s="712">
        <v>292.55780400000003</v>
      </c>
      <c r="M14" s="712">
        <v>696.74663099999998</v>
      </c>
      <c r="N14" s="712">
        <v>186.32647</v>
      </c>
      <c r="O14" s="713">
        <v>82.612449999999995</v>
      </c>
      <c r="P14" s="294"/>
      <c r="Q14" s="26"/>
      <c r="R14" s="26"/>
    </row>
    <row r="15" spans="1:18" ht="13.15">
      <c r="A15" s="132" t="s">
        <v>60</v>
      </c>
      <c r="B15" s="170">
        <f t="shared" si="0"/>
        <v>8953.8780332662445</v>
      </c>
      <c r="C15" s="172">
        <f t="shared" si="2"/>
        <v>-2.2925652582338481E-2</v>
      </c>
      <c r="D15" s="373">
        <v>1273.4031266453901</v>
      </c>
      <c r="E15" s="202">
        <v>1167.8001000068293</v>
      </c>
      <c r="F15" s="202">
        <v>4894.0124337909074</v>
      </c>
      <c r="G15" s="202">
        <v>996.23748295207611</v>
      </c>
      <c r="H15" s="202">
        <v>622.42488987104139</v>
      </c>
      <c r="I15" s="170">
        <f t="shared" si="1"/>
        <v>1437.9477190000002</v>
      </c>
      <c r="J15" s="172">
        <f t="shared" si="3"/>
        <v>-3.8213054234427356E-2</v>
      </c>
      <c r="K15" s="712">
        <v>235.41711800000002</v>
      </c>
      <c r="L15" s="712">
        <v>242.518485</v>
      </c>
      <c r="M15" s="712">
        <v>679.52148099999999</v>
      </c>
      <c r="N15" s="712">
        <v>206.34695300000001</v>
      </c>
      <c r="O15" s="713">
        <v>74.143682000000013</v>
      </c>
      <c r="P15" s="294"/>
      <c r="Q15" s="26"/>
      <c r="R15" s="26"/>
    </row>
    <row r="16" spans="1:18" ht="13.15">
      <c r="A16" s="132" t="s">
        <v>61</v>
      </c>
      <c r="B16" s="170">
        <f t="shared" si="0"/>
        <v>8819.1633774590846</v>
      </c>
      <c r="C16" s="172">
        <f t="shared" si="2"/>
        <v>-1.5045397682060898E-2</v>
      </c>
      <c r="D16" s="373">
        <v>1223.5726783543782</v>
      </c>
      <c r="E16" s="202">
        <v>1323.7436828816997</v>
      </c>
      <c r="F16" s="202">
        <v>4804.3646468816005</v>
      </c>
      <c r="G16" s="202">
        <v>982.60935771055017</v>
      </c>
      <c r="H16" s="202">
        <v>484.87301163085584</v>
      </c>
      <c r="I16" s="170">
        <f t="shared" si="1"/>
        <v>1412.4218850358841</v>
      </c>
      <c r="J16" s="172">
        <f t="shared" si="3"/>
        <v>-1.7751573041798568E-2</v>
      </c>
      <c r="K16" s="712">
        <v>221.45218968396009</v>
      </c>
      <c r="L16" s="712">
        <v>281.92712154270305</v>
      </c>
      <c r="M16" s="712">
        <v>641.34943316190004</v>
      </c>
      <c r="N16" s="712">
        <v>196.94171356172689</v>
      </c>
      <c r="O16" s="713">
        <v>70.751427085594003</v>
      </c>
      <c r="P16" s="294"/>
      <c r="Q16" s="26"/>
      <c r="R16" s="26"/>
    </row>
    <row r="17" spans="1:18" ht="13.15">
      <c r="A17" s="132" t="s">
        <v>62</v>
      </c>
      <c r="B17" s="170">
        <f t="shared" si="0"/>
        <v>8896.4639241127516</v>
      </c>
      <c r="C17" s="172">
        <f t="shared" si="2"/>
        <v>8.765065726216114E-3</v>
      </c>
      <c r="D17" s="714">
        <v>1220.8926896109601</v>
      </c>
      <c r="E17" s="703">
        <v>1299.0550230529254</v>
      </c>
      <c r="F17" s="221">
        <v>4804.7706560801798</v>
      </c>
      <c r="G17" s="703">
        <v>1007.7817856994325</v>
      </c>
      <c r="H17" s="703">
        <v>563.96376966925413</v>
      </c>
      <c r="I17" s="170">
        <f t="shared" si="1"/>
        <v>1416.4728226863081</v>
      </c>
      <c r="J17" s="172">
        <f t="shared" si="3"/>
        <v>2.8680790727913827E-3</v>
      </c>
      <c r="K17" s="706">
        <v>209.28261993481735</v>
      </c>
      <c r="L17" s="706">
        <v>330.65576295455321</v>
      </c>
      <c r="M17" s="715">
        <v>600.44556393413029</v>
      </c>
      <c r="N17" s="706">
        <v>190.68305067533009</v>
      </c>
      <c r="O17" s="716">
        <v>85.405825187476978</v>
      </c>
      <c r="P17" s="294"/>
      <c r="Q17" s="26"/>
      <c r="R17" s="26"/>
    </row>
    <row r="18" spans="1:18" ht="13.15">
      <c r="A18" s="147" t="s">
        <v>63</v>
      </c>
      <c r="B18" s="170">
        <f t="shared" si="0"/>
        <v>8712.059145251158</v>
      </c>
      <c r="C18" s="172">
        <f t="shared" si="2"/>
        <v>-2.0727873505088628E-2</v>
      </c>
      <c r="D18" s="714">
        <v>1152.1880292225198</v>
      </c>
      <c r="E18" s="703">
        <v>1385.2271189491203</v>
      </c>
      <c r="F18" s="221">
        <v>4537.886605766158</v>
      </c>
      <c r="G18" s="703">
        <v>985.45618612420969</v>
      </c>
      <c r="H18" s="703">
        <v>651.30120518914987</v>
      </c>
      <c r="I18" s="170">
        <f t="shared" si="1"/>
        <v>1398.1982984681702</v>
      </c>
      <c r="J18" s="172">
        <f t="shared" si="3"/>
        <v>-1.2901429470055556E-2</v>
      </c>
      <c r="K18" s="706">
        <v>207.74522762797011</v>
      </c>
      <c r="L18" s="706">
        <v>296.4584949408499</v>
      </c>
      <c r="M18" s="715">
        <v>583.06343916732021</v>
      </c>
      <c r="N18" s="706">
        <v>202.89943659856004</v>
      </c>
      <c r="O18" s="716">
        <v>108.03170013347001</v>
      </c>
      <c r="P18" s="294"/>
      <c r="Q18" s="26"/>
      <c r="R18" s="26"/>
    </row>
    <row r="19" spans="1:18" ht="13.15">
      <c r="A19" s="147" t="s">
        <v>64</v>
      </c>
      <c r="B19" s="170">
        <f t="shared" si="0"/>
        <v>8306.5855630000005</v>
      </c>
      <c r="C19" s="172">
        <f t="shared" si="2"/>
        <v>-4.6541647099833619E-2</v>
      </c>
      <c r="D19" s="714">
        <v>1044.130353</v>
      </c>
      <c r="E19" s="703">
        <v>1274.277572</v>
      </c>
      <c r="F19" s="221">
        <v>4391.4963040000002</v>
      </c>
      <c r="G19" s="703">
        <v>975.901974</v>
      </c>
      <c r="H19" s="703">
        <v>620.77936</v>
      </c>
      <c r="I19" s="170">
        <f t="shared" si="1"/>
        <v>1349.648768</v>
      </c>
      <c r="J19" s="172">
        <f t="shared" si="3"/>
        <v>-3.4722922007099949E-2</v>
      </c>
      <c r="K19" s="706">
        <v>174.28848600000001</v>
      </c>
      <c r="L19" s="706">
        <v>316.694006</v>
      </c>
      <c r="M19" s="715">
        <v>550.641032</v>
      </c>
      <c r="N19" s="706">
        <v>186.09502000000001</v>
      </c>
      <c r="O19" s="716">
        <v>121.930224</v>
      </c>
      <c r="P19" s="294"/>
      <c r="Q19" s="26"/>
      <c r="R19" s="26"/>
    </row>
    <row r="20" spans="1:18" ht="13.15">
      <c r="A20" s="147" t="s">
        <v>65</v>
      </c>
      <c r="B20" s="170">
        <f t="shared" si="0"/>
        <v>8437.1343830122041</v>
      </c>
      <c r="C20" s="172">
        <f t="shared" si="2"/>
        <v>1.5716303530743943E-2</v>
      </c>
      <c r="D20" s="714">
        <v>941.53624954561019</v>
      </c>
      <c r="E20" s="703">
        <v>1801.3104540459713</v>
      </c>
      <c r="F20" s="221">
        <v>4187.5724919455515</v>
      </c>
      <c r="G20" s="703">
        <v>954.66875484976026</v>
      </c>
      <c r="H20" s="703">
        <v>552.0464326253101</v>
      </c>
      <c r="I20" s="170">
        <f t="shared" si="1"/>
        <v>1352.1071144499099</v>
      </c>
      <c r="J20" s="172">
        <f t="shared" si="3"/>
        <v>1.8214712658559387E-3</v>
      </c>
      <c r="K20" s="706">
        <v>147.51990462143996</v>
      </c>
      <c r="L20" s="706">
        <v>409.99083504433997</v>
      </c>
      <c r="M20" s="715">
        <v>513.78983916796005</v>
      </c>
      <c r="N20" s="706">
        <v>181.56899214774995</v>
      </c>
      <c r="O20" s="716">
        <v>99.237543468420071</v>
      </c>
      <c r="P20" s="294"/>
      <c r="Q20" s="26"/>
      <c r="R20" s="26"/>
    </row>
    <row r="21" spans="1:18" ht="13.15">
      <c r="A21" s="147" t="s">
        <v>66</v>
      </c>
      <c r="B21" s="170">
        <f t="shared" si="0"/>
        <v>7671.1184810394516</v>
      </c>
      <c r="C21" s="172">
        <f t="shared" si="2"/>
        <v>-9.0791004054065039E-2</v>
      </c>
      <c r="D21" s="714">
        <v>1006.5875357619706</v>
      </c>
      <c r="E21" s="703">
        <v>1240.6349696124305</v>
      </c>
      <c r="F21" s="221">
        <v>3987.2413207714699</v>
      </c>
      <c r="G21" s="703">
        <v>985.66343392606029</v>
      </c>
      <c r="H21" s="703">
        <v>450.99122096752006</v>
      </c>
      <c r="I21" s="170">
        <f t="shared" ref="I21" si="4">SUM(K21:O21)</f>
        <v>1289.3648667991704</v>
      </c>
      <c r="J21" s="172">
        <f t="shared" si="3"/>
        <v>-4.6403311527774563E-2</v>
      </c>
      <c r="K21" s="706">
        <v>162.07044032770997</v>
      </c>
      <c r="L21" s="706">
        <v>343.08400339388021</v>
      </c>
      <c r="M21" s="715">
        <v>511.82672498043007</v>
      </c>
      <c r="N21" s="706">
        <v>176.14671222577002</v>
      </c>
      <c r="O21" s="716">
        <v>96.236985871379972</v>
      </c>
      <c r="P21" s="294"/>
      <c r="Q21" s="26"/>
      <c r="R21" s="26"/>
    </row>
    <row r="22" spans="1:18">
      <c r="A22" s="147" t="s">
        <v>67</v>
      </c>
      <c r="B22" s="170">
        <f t="shared" si="0"/>
        <v>3212.5079482123906</v>
      </c>
      <c r="C22" s="172">
        <f>(B22-B21)/B21</f>
        <v>-0.58122039750100563</v>
      </c>
      <c r="D22" s="714">
        <v>370.06864339674019</v>
      </c>
      <c r="E22" s="703">
        <v>636.68453579187053</v>
      </c>
      <c r="F22" s="221">
        <v>1612.26747932532</v>
      </c>
      <c r="G22" s="703">
        <v>336.64126628015987</v>
      </c>
      <c r="H22" s="703">
        <v>256.84602341829992</v>
      </c>
      <c r="I22" s="170">
        <f t="shared" ref="I22" si="5">SUM(K22:O22)</f>
        <v>549.01376022990985</v>
      </c>
      <c r="J22" s="172">
        <f t="shared" si="3"/>
        <v>-0.57419829377480358</v>
      </c>
      <c r="K22" s="706">
        <v>65.15940116574005</v>
      </c>
      <c r="L22" s="706">
        <v>157.07808693750985</v>
      </c>
      <c r="M22" s="715">
        <v>215.15856463086999</v>
      </c>
      <c r="N22" s="706">
        <v>59.32295211613998</v>
      </c>
      <c r="O22" s="716">
        <v>52.294755379650034</v>
      </c>
      <c r="P22" s="294"/>
      <c r="Q22" s="26"/>
      <c r="R22" s="26"/>
    </row>
    <row r="23" spans="1:18">
      <c r="A23" s="147" t="s">
        <v>68</v>
      </c>
      <c r="B23" s="170">
        <f t="shared" ref="B23" si="6">SUM(D23:H23)</f>
        <v>6331.3237966512897</v>
      </c>
      <c r="C23" s="172">
        <f t="shared" si="2"/>
        <v>0.97083521619748003</v>
      </c>
      <c r="D23" s="714">
        <v>747.65028897408001</v>
      </c>
      <c r="E23" s="703">
        <v>1349.8133039342899</v>
      </c>
      <c r="F23" s="221">
        <v>3049.2478215410088</v>
      </c>
      <c r="G23" s="703">
        <v>658.30450477717</v>
      </c>
      <c r="H23" s="703">
        <v>526.30787742474035</v>
      </c>
      <c r="I23" s="170">
        <f t="shared" ref="I23:I24" si="7">SUM(K23:O23)</f>
        <v>1036.5824672635699</v>
      </c>
      <c r="J23" s="172">
        <f t="shared" si="3"/>
        <v>0.88808103248538162</v>
      </c>
      <c r="K23" s="706">
        <v>129.99024295337</v>
      </c>
      <c r="L23" s="706">
        <v>325.02726461299983</v>
      </c>
      <c r="M23" s="715">
        <v>386.55287563461019</v>
      </c>
      <c r="N23" s="706">
        <v>121.02770631360001</v>
      </c>
      <c r="O23" s="716">
        <v>73.984377748989999</v>
      </c>
      <c r="P23" s="294"/>
      <c r="Q23" s="26"/>
      <c r="R23" s="26"/>
    </row>
    <row r="24" spans="1:18" ht="14.65" thickBot="1">
      <c r="A24" s="572" t="s">
        <v>69</v>
      </c>
      <c r="B24" s="176">
        <f t="shared" ref="B24" si="8">SUM(D24:H24)</f>
        <v>7046.4711705496593</v>
      </c>
      <c r="C24" s="177">
        <f t="shared" si="2"/>
        <v>0.11295384612561109</v>
      </c>
      <c r="D24" s="717">
        <v>800.66961771426975</v>
      </c>
      <c r="E24" s="718">
        <v>1582.2825885284485</v>
      </c>
      <c r="F24" s="719">
        <v>3330.4153620547013</v>
      </c>
      <c r="G24" s="718">
        <v>713.10801084002992</v>
      </c>
      <c r="H24" s="718">
        <v>619.99559141220993</v>
      </c>
      <c r="I24" s="176">
        <f t="shared" si="7"/>
        <v>1185.2502799910103</v>
      </c>
      <c r="J24" s="177">
        <f t="shared" si="3"/>
        <v>0.14342111450129214</v>
      </c>
      <c r="K24" s="708">
        <v>142.62130607737998</v>
      </c>
      <c r="L24" s="708">
        <v>374.15040927928032</v>
      </c>
      <c r="M24" s="720">
        <v>446.57106241716986</v>
      </c>
      <c r="N24" s="708">
        <v>127.14512882700002</v>
      </c>
      <c r="O24" s="721">
        <v>94.762373390179974</v>
      </c>
      <c r="P24" s="294"/>
      <c r="Q24" s="26"/>
      <c r="R24" s="26"/>
    </row>
    <row r="25" spans="1:18" ht="12.75" customHeight="1">
      <c r="A25" s="118"/>
      <c r="B25" s="26"/>
      <c r="C25" s="26"/>
      <c r="D25" s="26"/>
      <c r="E25" s="26"/>
      <c r="F25" s="26"/>
      <c r="G25" s="26"/>
      <c r="H25" s="26"/>
      <c r="I25" s="26"/>
      <c r="J25" s="26"/>
      <c r="K25" s="26"/>
      <c r="L25" s="26"/>
      <c r="P25" s="26"/>
      <c r="Q25" s="26"/>
      <c r="R25" s="26"/>
    </row>
    <row r="26" spans="1:18" ht="12.75">
      <c r="B26" s="119"/>
      <c r="C26" s="120"/>
      <c r="D26" s="120"/>
      <c r="E26" s="120"/>
      <c r="F26" s="120"/>
      <c r="G26" s="120"/>
      <c r="H26" s="120"/>
      <c r="I26" s="120"/>
      <c r="J26" s="120"/>
      <c r="K26" s="120"/>
      <c r="L26" s="120"/>
      <c r="P26" s="26"/>
      <c r="Q26" s="26"/>
      <c r="R26" s="26"/>
    </row>
    <row r="27" spans="1:18" ht="12.75">
      <c r="B27" s="121"/>
      <c r="C27" s="119"/>
      <c r="D27" s="120"/>
      <c r="E27" s="120"/>
      <c r="F27" s="120"/>
      <c r="G27" s="120"/>
      <c r="H27" s="120"/>
      <c r="I27" s="120"/>
      <c r="J27" s="120"/>
      <c r="K27" s="120"/>
      <c r="L27" s="120"/>
      <c r="M27" s="122"/>
      <c r="P27" s="26"/>
      <c r="Q27" s="26"/>
      <c r="R27" s="26"/>
    </row>
    <row r="28" spans="1:18" ht="12.75">
      <c r="P28" s="26"/>
      <c r="Q28" s="26"/>
      <c r="R28" s="26"/>
    </row>
    <row r="29" spans="1:18" ht="10.5" customHeight="1">
      <c r="P29" s="26"/>
      <c r="Q29" s="26"/>
      <c r="R29" s="26"/>
    </row>
    <row r="30" spans="1:18" ht="12.75">
      <c r="P30" s="26"/>
      <c r="Q30" s="26"/>
      <c r="R30" s="26"/>
    </row>
    <row r="31" spans="1:18" ht="12.75">
      <c r="P31" s="26"/>
      <c r="Q31" s="26"/>
      <c r="R31" s="26"/>
    </row>
    <row r="32" spans="1:18" ht="12.75">
      <c r="P32" s="26"/>
      <c r="Q32" s="26"/>
      <c r="R32" s="26"/>
    </row>
    <row r="33" spans="16:18" ht="12.75">
      <c r="P33" s="26"/>
      <c r="Q33" s="26"/>
      <c r="R33" s="26"/>
    </row>
    <row r="34" spans="16:18" ht="12.75">
      <c r="P34" s="26"/>
      <c r="Q34" s="26"/>
      <c r="R34" s="26"/>
    </row>
    <row r="35" spans="16:18" ht="12.75">
      <c r="P35" s="26"/>
      <c r="Q35" s="26"/>
      <c r="R35" s="26"/>
    </row>
    <row r="36" spans="16:18" ht="12.75">
      <c r="P36" s="26"/>
      <c r="Q36" s="26"/>
      <c r="R36" s="26"/>
    </row>
    <row r="37" spans="16:18" ht="12.75">
      <c r="P37" s="26"/>
      <c r="Q37" s="26"/>
      <c r="R37" s="26"/>
    </row>
    <row r="38" spans="16:18" ht="12.75">
      <c r="P38" s="26"/>
      <c r="Q38" s="26"/>
      <c r="R38" s="26"/>
    </row>
    <row r="39" spans="16:18" ht="12.75">
      <c r="P39" s="26"/>
      <c r="Q39" s="26"/>
      <c r="R39" s="26"/>
    </row>
    <row r="40" spans="16:18" ht="12.75">
      <c r="P40" s="26"/>
      <c r="Q40" s="26"/>
      <c r="R40" s="26"/>
    </row>
    <row r="41" spans="16:18" ht="12.75">
      <c r="P41" s="26"/>
      <c r="Q41" s="26"/>
      <c r="R41" s="26"/>
    </row>
    <row r="42" spans="16:18" ht="12.75">
      <c r="P42" s="26"/>
      <c r="Q42" s="26"/>
      <c r="R42" s="26"/>
    </row>
    <row r="43" spans="16:18" ht="12.75">
      <c r="P43" s="26"/>
      <c r="Q43" s="26"/>
      <c r="R43" s="26"/>
    </row>
    <row r="44" spans="16:18" ht="12.75">
      <c r="P44" s="26"/>
      <c r="Q44" s="26"/>
      <c r="R44" s="26"/>
    </row>
    <row r="45" spans="16:18" ht="12.75">
      <c r="P45" s="26"/>
      <c r="Q45" s="26"/>
      <c r="R45" s="26"/>
    </row>
    <row r="46" spans="16:18" ht="12.75">
      <c r="P46" s="26"/>
      <c r="Q46" s="26"/>
      <c r="R46" s="26"/>
    </row>
    <row r="47" spans="16:18" ht="12.75">
      <c r="P47" s="26"/>
      <c r="Q47" s="26"/>
      <c r="R47" s="26"/>
    </row>
    <row r="48" spans="16:18" ht="12.75">
      <c r="P48" s="26"/>
      <c r="Q48" s="26"/>
      <c r="R48" s="26"/>
    </row>
    <row r="49" spans="6:18" ht="12.75">
      <c r="P49" s="26"/>
      <c r="Q49" s="26"/>
      <c r="R49" s="26"/>
    </row>
    <row r="50" spans="6:18" ht="12.75">
      <c r="P50" s="26"/>
      <c r="Q50" s="26"/>
      <c r="R50" s="26"/>
    </row>
    <row r="51" spans="6:18" ht="12.75">
      <c r="F51" s="75" t="s">
        <v>115</v>
      </c>
      <c r="P51" s="26"/>
      <c r="Q51" s="26"/>
      <c r="R51" s="26"/>
    </row>
    <row r="52" spans="6:18" ht="12.75">
      <c r="P52" s="26"/>
      <c r="Q52" s="26"/>
      <c r="R52" s="26"/>
    </row>
    <row r="53" spans="6:18" ht="12.75">
      <c r="P53" s="26"/>
      <c r="Q53" s="26"/>
      <c r="R53" s="26"/>
    </row>
    <row r="54" spans="6:18" ht="12.75">
      <c r="P54" s="26"/>
      <c r="Q54" s="26"/>
      <c r="R54" s="26"/>
    </row>
    <row r="55" spans="6:18" ht="12.75">
      <c r="P55" s="26"/>
      <c r="Q55" s="26"/>
      <c r="R55" s="26"/>
    </row>
    <row r="56" spans="6:18" ht="12.75">
      <c r="P56" s="26"/>
      <c r="Q56" s="26"/>
      <c r="R56" s="26"/>
    </row>
    <row r="57" spans="6:18" ht="12.75">
      <c r="P57" s="26"/>
      <c r="Q57" s="26"/>
      <c r="R57" s="26"/>
    </row>
    <row r="58" spans="6:18" ht="12.75">
      <c r="P58" s="26"/>
      <c r="Q58" s="26"/>
      <c r="R58" s="26"/>
    </row>
    <row r="59" spans="6:18" ht="12.75">
      <c r="P59" s="26"/>
      <c r="Q59" s="26"/>
      <c r="R59" s="26"/>
    </row>
    <row r="60" spans="6:18" ht="12.75">
      <c r="P60" s="26"/>
      <c r="Q60" s="26"/>
      <c r="R60" s="26"/>
    </row>
    <row r="61" spans="6:18" ht="12.75">
      <c r="P61" s="26"/>
      <c r="Q61" s="26"/>
      <c r="R61" s="26"/>
    </row>
    <row r="62" spans="6:18" ht="12.75">
      <c r="P62" s="26"/>
      <c r="Q62" s="26"/>
      <c r="R62" s="26"/>
    </row>
    <row r="63" spans="6:18" ht="12.75">
      <c r="P63" s="26"/>
      <c r="Q63" s="26"/>
      <c r="R63" s="26"/>
    </row>
    <row r="64" spans="6:18" ht="12.75">
      <c r="P64" s="26"/>
      <c r="Q64" s="26"/>
      <c r="R64" s="26"/>
    </row>
    <row r="65" spans="16:18" ht="12.75">
      <c r="P65" s="26"/>
      <c r="Q65" s="26"/>
      <c r="R65" s="26"/>
    </row>
    <row r="66" spans="16:18" ht="12.75">
      <c r="P66" s="26"/>
      <c r="Q66" s="26"/>
      <c r="R66" s="26"/>
    </row>
    <row r="67" spans="16:18" ht="12.75">
      <c r="P67" s="26"/>
      <c r="Q67" s="26"/>
      <c r="R67" s="26"/>
    </row>
    <row r="68" spans="16:18" ht="12.75">
      <c r="P68" s="26"/>
      <c r="Q68" s="26"/>
      <c r="R68" s="26"/>
    </row>
    <row r="69" spans="16:18" ht="12.75">
      <c r="P69" s="26"/>
      <c r="Q69" s="26"/>
      <c r="R69" s="26"/>
    </row>
    <row r="70" spans="16:18" ht="12.75">
      <c r="P70" s="26"/>
      <c r="Q70" s="26"/>
      <c r="R70" s="26"/>
    </row>
    <row r="71" spans="16:18" ht="12.75">
      <c r="P71" s="26"/>
      <c r="Q71" s="26"/>
      <c r="R71" s="26"/>
    </row>
    <row r="72" spans="16:18" ht="12.75">
      <c r="P72" s="26"/>
      <c r="Q72" s="26"/>
      <c r="R72" s="26"/>
    </row>
    <row r="73" spans="16:18" ht="12.75">
      <c r="P73" s="26"/>
      <c r="Q73" s="26"/>
      <c r="R73" s="26"/>
    </row>
    <row r="74" spans="16:18" ht="12.75">
      <c r="P74" s="26"/>
      <c r="Q74" s="26"/>
      <c r="R74" s="26"/>
    </row>
    <row r="75" spans="16:18" ht="12.75">
      <c r="P75" s="26"/>
      <c r="Q75" s="26"/>
      <c r="R75" s="26"/>
    </row>
    <row r="76" spans="16:18" ht="12.75">
      <c r="P76" s="26"/>
      <c r="Q76" s="26"/>
      <c r="R76" s="26"/>
    </row>
    <row r="77" spans="16:18" ht="12.75">
      <c r="P77" s="26"/>
      <c r="Q77" s="26"/>
      <c r="R77" s="26"/>
    </row>
    <row r="78" spans="16:18" ht="12.75">
      <c r="P78" s="26"/>
      <c r="Q78" s="26"/>
      <c r="R78" s="26"/>
    </row>
    <row r="79" spans="16:18" ht="12.75">
      <c r="P79" s="26"/>
      <c r="Q79" s="26"/>
      <c r="R79" s="26"/>
    </row>
    <row r="80" spans="16:18" ht="12.75">
      <c r="P80" s="26"/>
      <c r="Q80" s="26"/>
      <c r="R80" s="26"/>
    </row>
    <row r="81" spans="16:18" ht="12.75">
      <c r="P81" s="26"/>
      <c r="Q81" s="26"/>
      <c r="R81" s="26"/>
    </row>
    <row r="82" spans="16:18" ht="12.75">
      <c r="P82" s="26"/>
      <c r="Q82" s="26"/>
      <c r="R82" s="26"/>
    </row>
    <row r="83" spans="16:18" ht="12.75">
      <c r="P83" s="26"/>
      <c r="Q83" s="26"/>
      <c r="R83" s="26"/>
    </row>
    <row r="84" spans="16:18" ht="12.75">
      <c r="P84" s="26"/>
      <c r="Q84" s="26"/>
      <c r="R84" s="26"/>
    </row>
    <row r="85" spans="16:18" ht="12.75">
      <c r="P85" s="26"/>
      <c r="Q85" s="26"/>
      <c r="R85" s="26"/>
    </row>
    <row r="86" spans="16:18" ht="12.75">
      <c r="P86" s="26"/>
      <c r="Q86" s="26"/>
      <c r="R86" s="26"/>
    </row>
    <row r="87" spans="16:18" ht="12.75">
      <c r="P87" s="26"/>
      <c r="Q87" s="26"/>
      <c r="R87" s="26"/>
    </row>
    <row r="88" spans="16:18" ht="12.75">
      <c r="P88" s="26"/>
      <c r="Q88" s="26"/>
      <c r="R88" s="26"/>
    </row>
    <row r="89" spans="16:18" ht="12.75">
      <c r="P89" s="26"/>
      <c r="Q89" s="26"/>
      <c r="R89" s="26"/>
    </row>
    <row r="90" spans="16:18" ht="12.75">
      <c r="P90" s="26"/>
      <c r="Q90" s="26"/>
      <c r="R90" s="26"/>
    </row>
    <row r="91" spans="16:18" ht="12.75">
      <c r="P91" s="26"/>
      <c r="Q91" s="26"/>
      <c r="R91" s="26"/>
    </row>
    <row r="92" spans="16:18" ht="12.75">
      <c r="P92" s="26"/>
      <c r="Q92" s="26"/>
      <c r="R92" s="26"/>
    </row>
    <row r="93" spans="16:18" ht="12.75">
      <c r="P93" s="26"/>
      <c r="Q93" s="26"/>
      <c r="R93" s="26"/>
    </row>
    <row r="94" spans="16:18">
      <c r="P94" s="26"/>
      <c r="Q94" s="26"/>
    </row>
    <row r="95" spans="16:18">
      <c r="P95" s="26"/>
      <c r="Q95" s="26"/>
    </row>
    <row r="96" spans="16:18">
      <c r="P96" s="26"/>
      <c r="Q96" s="26"/>
    </row>
    <row r="97" spans="16:17">
      <c r="P97" s="26"/>
      <c r="Q97" s="26"/>
    </row>
    <row r="98" spans="16:17">
      <c r="P98" s="26"/>
      <c r="Q98" s="26"/>
    </row>
    <row r="99" spans="16:17">
      <c r="P99" s="26"/>
      <c r="Q99" s="26"/>
    </row>
    <row r="100" spans="16:17">
      <c r="P100" s="26"/>
      <c r="Q100" s="26"/>
    </row>
    <row r="101" spans="16:17">
      <c r="P101" s="26"/>
      <c r="Q101" s="26"/>
    </row>
  </sheetData>
  <mergeCells count="2">
    <mergeCell ref="B8:H8"/>
    <mergeCell ref="I8:O8"/>
  </mergeCells>
  <pageMargins left="0.7" right="0.7" top="0.75" bottom="0.75" header="0.3" footer="0.3"/>
  <pageSetup paperSize="9" scale="58" orientation="portrait" r:id="rId1"/>
  <headerFooter alignWithMargins="0"/>
  <ignoredErrors>
    <ignoredError sqref="B23 I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27"/>
  <sheetViews>
    <sheetView showGridLines="0" workbookViewId="0">
      <selection activeCell="H21" sqref="H21"/>
    </sheetView>
  </sheetViews>
  <sheetFormatPr defaultColWidth="9" defaultRowHeight="17.25" customHeight="1"/>
  <cols>
    <col min="1" max="1" width="25.265625" style="26" customWidth="1"/>
    <col min="2" max="11" width="8.59765625" style="75" customWidth="1"/>
    <col min="12" max="12" width="17.86328125" style="26" bestFit="1" customWidth="1"/>
    <col min="13" max="229" width="9.265625" style="26" customWidth="1"/>
    <col min="230" max="230" width="2.73046875" style="26" customWidth="1"/>
    <col min="231" max="231" width="8.265625" style="26" customWidth="1"/>
    <col min="232" max="232" width="7.265625" style="26" customWidth="1"/>
    <col min="233" max="233" width="4.265625" style="26" customWidth="1"/>
    <col min="234" max="236" width="9.265625" style="26" customWidth="1"/>
    <col min="237" max="237" width="11.265625" style="26" customWidth="1"/>
    <col min="238" max="240" width="9.265625" style="26" customWidth="1"/>
    <col min="241" max="241" width="2.73046875" style="26" customWidth="1"/>
    <col min="242" max="242" width="8.265625" style="26" customWidth="1"/>
    <col min="243" max="243" width="7.265625" style="26" customWidth="1"/>
    <col min="244" max="244" width="4.265625" style="26" customWidth="1"/>
    <col min="245" max="245" width="9.265625" style="26" customWidth="1"/>
    <col min="246" max="246" width="11.265625" style="26" customWidth="1"/>
    <col min="247" max="251" width="9.265625" style="26" customWidth="1"/>
    <col min="252" max="252" width="2.73046875" style="26" customWidth="1"/>
    <col min="253" max="485" width="9.265625" style="26" customWidth="1"/>
    <col min="486" max="486" width="2.73046875" style="26" customWidth="1"/>
    <col min="487" max="487" width="8.265625" style="26" customWidth="1"/>
    <col min="488" max="488" width="7.265625" style="26" customWidth="1"/>
    <col min="489" max="489" width="4.265625" style="26" customWidth="1"/>
    <col min="490" max="492" width="9.265625" style="26" customWidth="1"/>
    <col min="493" max="493" width="11.265625" style="26" customWidth="1"/>
    <col min="494" max="496" width="9.265625" style="26" customWidth="1"/>
    <col min="497" max="497" width="2.73046875" style="26" customWidth="1"/>
    <col min="498" max="498" width="8.265625" style="26" customWidth="1"/>
    <col min="499" max="499" width="7.265625" style="26" customWidth="1"/>
    <col min="500" max="500" width="4.265625" style="26" customWidth="1"/>
    <col min="501" max="501" width="9.265625" style="26" customWidth="1"/>
    <col min="502" max="502" width="11.265625" style="26" customWidth="1"/>
    <col min="503" max="507" width="9.265625" style="26" customWidth="1"/>
    <col min="508" max="508" width="2.73046875" style="26" customWidth="1"/>
    <col min="509" max="741" width="9.265625" style="26" customWidth="1"/>
    <col min="742" max="742" width="2.73046875" style="26" customWidth="1"/>
    <col min="743" max="743" width="8.265625" style="26" customWidth="1"/>
    <col min="744" max="744" width="7.265625" style="26" customWidth="1"/>
    <col min="745" max="745" width="4.265625" style="26" customWidth="1"/>
    <col min="746" max="748" width="9.265625" style="26" customWidth="1"/>
    <col min="749" max="749" width="11.265625" style="26" customWidth="1"/>
    <col min="750" max="752" width="9.265625" style="26" customWidth="1"/>
    <col min="753" max="753" width="2.73046875" style="26" customWidth="1"/>
    <col min="754" max="754" width="8.265625" style="26" customWidth="1"/>
    <col min="755" max="755" width="7.265625" style="26" customWidth="1"/>
    <col min="756" max="756" width="4.265625" style="26" customWidth="1"/>
    <col min="757" max="757" width="9.265625" style="26" customWidth="1"/>
    <col min="758" max="758" width="11.265625" style="26" customWidth="1"/>
    <col min="759" max="763" width="9.265625" style="26" customWidth="1"/>
    <col min="764" max="764" width="2.73046875" style="26" customWidth="1"/>
    <col min="765" max="997" width="9.265625" style="26" customWidth="1"/>
    <col min="998" max="998" width="2.73046875" style="26" customWidth="1"/>
    <col min="999" max="999" width="8.265625" style="26" customWidth="1"/>
    <col min="1000" max="1000" width="7.265625" style="26" customWidth="1"/>
    <col min="1001" max="1001" width="4.265625" style="26" customWidth="1"/>
    <col min="1002" max="1004" width="9.265625" style="26" customWidth="1"/>
    <col min="1005" max="1005" width="11.265625" style="26" customWidth="1"/>
    <col min="1006" max="1008" width="9.265625" style="26" customWidth="1"/>
    <col min="1009" max="1009" width="2.73046875" style="26" customWidth="1"/>
    <col min="1010" max="1010" width="8.265625" style="26" customWidth="1"/>
    <col min="1011" max="1011" width="7.265625" style="26" customWidth="1"/>
    <col min="1012" max="1012" width="4.265625" style="26" customWidth="1"/>
    <col min="1013" max="1013" width="9.265625" style="26" customWidth="1"/>
    <col min="1014" max="1014" width="11.265625" style="26" customWidth="1"/>
    <col min="1015" max="1019" width="9.265625" style="26" customWidth="1"/>
    <col min="1020" max="1020" width="2.73046875" style="26" customWidth="1"/>
    <col min="1021" max="1253" width="9.265625" style="26" customWidth="1"/>
    <col min="1254" max="1254" width="2.73046875" style="26" customWidth="1"/>
    <col min="1255" max="1255" width="8.265625" style="26" customWidth="1"/>
    <col min="1256" max="1256" width="7.265625" style="26" customWidth="1"/>
    <col min="1257" max="1257" width="4.265625" style="26" customWidth="1"/>
    <col min="1258" max="1260" width="9.265625" style="26" customWidth="1"/>
    <col min="1261" max="1261" width="11.265625" style="26" customWidth="1"/>
    <col min="1262" max="1264" width="9.265625" style="26" customWidth="1"/>
    <col min="1265" max="1265" width="2.73046875" style="26" customWidth="1"/>
    <col min="1266" max="1266" width="8.265625" style="26" customWidth="1"/>
    <col min="1267" max="1267" width="7.265625" style="26" customWidth="1"/>
    <col min="1268" max="1268" width="4.265625" style="26" customWidth="1"/>
    <col min="1269" max="1269" width="9.265625" style="26" customWidth="1"/>
    <col min="1270" max="1270" width="11.265625" style="26" customWidth="1"/>
    <col min="1271" max="1275" width="9.265625" style="26" customWidth="1"/>
    <col min="1276" max="1276" width="2.73046875" style="26" customWidth="1"/>
    <col min="1277" max="1509" width="9.265625" style="26" customWidth="1"/>
    <col min="1510" max="1510" width="2.73046875" style="26" customWidth="1"/>
    <col min="1511" max="1511" width="8.265625" style="26" customWidth="1"/>
    <col min="1512" max="1512" width="7.265625" style="26" customWidth="1"/>
    <col min="1513" max="1513" width="4.265625" style="26" customWidth="1"/>
    <col min="1514" max="1516" width="9.265625" style="26" customWidth="1"/>
    <col min="1517" max="1517" width="11.265625" style="26" customWidth="1"/>
    <col min="1518" max="1520" width="9.265625" style="26" customWidth="1"/>
    <col min="1521" max="1521" width="2.73046875" style="26" customWidth="1"/>
    <col min="1522" max="1522" width="8.265625" style="26" customWidth="1"/>
    <col min="1523" max="1523" width="7.265625" style="26" customWidth="1"/>
    <col min="1524" max="1524" width="4.265625" style="26" customWidth="1"/>
    <col min="1525" max="1525" width="9.265625" style="26" customWidth="1"/>
    <col min="1526" max="1526" width="11.265625" style="26" customWidth="1"/>
    <col min="1527" max="1531" width="9.265625" style="26" customWidth="1"/>
    <col min="1532" max="1532" width="2.73046875" style="26" customWidth="1"/>
    <col min="1533" max="1765" width="9.265625" style="26" customWidth="1"/>
    <col min="1766" max="1766" width="2.73046875" style="26" customWidth="1"/>
    <col min="1767" max="1767" width="8.265625" style="26" customWidth="1"/>
    <col min="1768" max="1768" width="7.265625" style="26" customWidth="1"/>
    <col min="1769" max="1769" width="4.265625" style="26" customWidth="1"/>
    <col min="1770" max="1772" width="9.265625" style="26" customWidth="1"/>
    <col min="1773" max="1773" width="11.265625" style="26" customWidth="1"/>
    <col min="1774" max="1776" width="9.265625" style="26" customWidth="1"/>
    <col min="1777" max="1777" width="2.73046875" style="26" customWidth="1"/>
    <col min="1778" max="1778" width="8.265625" style="26" customWidth="1"/>
    <col min="1779" max="1779" width="7.265625" style="26" customWidth="1"/>
    <col min="1780" max="1780" width="4.265625" style="26" customWidth="1"/>
    <col min="1781" max="1781" width="9.265625" style="26" customWidth="1"/>
    <col min="1782" max="1782" width="11.265625" style="26" customWidth="1"/>
    <col min="1783" max="1787" width="9.265625" style="26" customWidth="1"/>
    <col min="1788" max="1788" width="2.73046875" style="26" customWidth="1"/>
    <col min="1789" max="2021" width="9.265625" style="26" customWidth="1"/>
    <col min="2022" max="2022" width="2.73046875" style="26" customWidth="1"/>
    <col min="2023" max="2023" width="8.265625" style="26" customWidth="1"/>
    <col min="2024" max="2024" width="7.265625" style="26" customWidth="1"/>
    <col min="2025" max="2025" width="4.265625" style="26" customWidth="1"/>
    <col min="2026" max="2028" width="9.265625" style="26" customWidth="1"/>
    <col min="2029" max="2029" width="11.265625" style="26" customWidth="1"/>
    <col min="2030" max="2032" width="9.265625" style="26" customWidth="1"/>
    <col min="2033" max="2033" width="2.73046875" style="26" customWidth="1"/>
    <col min="2034" max="2034" width="8.265625" style="26" customWidth="1"/>
    <col min="2035" max="2035" width="7.265625" style="26" customWidth="1"/>
    <col min="2036" max="2036" width="4.265625" style="26" customWidth="1"/>
    <col min="2037" max="2037" width="9.265625" style="26" customWidth="1"/>
    <col min="2038" max="2038" width="11.265625" style="26" customWidth="1"/>
    <col min="2039" max="2043" width="9.265625" style="26" customWidth="1"/>
    <col min="2044" max="2044" width="2.73046875" style="26" customWidth="1"/>
    <col min="2045" max="2277" width="9.265625" style="26" customWidth="1"/>
    <col min="2278" max="2278" width="2.73046875" style="26" customWidth="1"/>
    <col min="2279" max="2279" width="8.265625" style="26" customWidth="1"/>
    <col min="2280" max="2280" width="7.265625" style="26" customWidth="1"/>
    <col min="2281" max="2281" width="4.265625" style="26" customWidth="1"/>
    <col min="2282" max="2284" width="9.265625" style="26" customWidth="1"/>
    <col min="2285" max="2285" width="11.265625" style="26" customWidth="1"/>
    <col min="2286" max="2288" width="9.265625" style="26" customWidth="1"/>
    <col min="2289" max="2289" width="2.73046875" style="26" customWidth="1"/>
    <col min="2290" max="2290" width="8.265625" style="26" customWidth="1"/>
    <col min="2291" max="2291" width="7.265625" style="26" customWidth="1"/>
    <col min="2292" max="2292" width="4.265625" style="26" customWidth="1"/>
    <col min="2293" max="2293" width="9.265625" style="26" customWidth="1"/>
    <col min="2294" max="2294" width="11.265625" style="26" customWidth="1"/>
    <col min="2295" max="2299" width="9.265625" style="26" customWidth="1"/>
    <col min="2300" max="2300" width="2.73046875" style="26" customWidth="1"/>
    <col min="2301" max="2533" width="9.265625" style="26" customWidth="1"/>
    <col min="2534" max="2534" width="2.73046875" style="26" customWidth="1"/>
    <col min="2535" max="2535" width="8.265625" style="26" customWidth="1"/>
    <col min="2536" max="2536" width="7.265625" style="26" customWidth="1"/>
    <col min="2537" max="2537" width="4.265625" style="26" customWidth="1"/>
    <col min="2538" max="2540" width="9.265625" style="26" customWidth="1"/>
    <col min="2541" max="2541" width="11.265625" style="26" customWidth="1"/>
    <col min="2542" max="2544" width="9.265625" style="26" customWidth="1"/>
    <col min="2545" max="2545" width="2.73046875" style="26" customWidth="1"/>
    <col min="2546" max="2546" width="8.265625" style="26" customWidth="1"/>
    <col min="2547" max="2547" width="7.265625" style="26" customWidth="1"/>
    <col min="2548" max="2548" width="4.265625" style="26" customWidth="1"/>
    <col min="2549" max="2549" width="9.265625" style="26" customWidth="1"/>
    <col min="2550" max="2550" width="11.265625" style="26" customWidth="1"/>
    <col min="2551" max="2555" width="9.265625" style="26" customWidth="1"/>
    <col min="2556" max="2556" width="2.73046875" style="26" customWidth="1"/>
    <col min="2557" max="2789" width="9.265625" style="26" customWidth="1"/>
    <col min="2790" max="2790" width="2.73046875" style="26" customWidth="1"/>
    <col min="2791" max="2791" width="8.265625" style="26" customWidth="1"/>
    <col min="2792" max="2792" width="7.265625" style="26" customWidth="1"/>
    <col min="2793" max="2793" width="4.265625" style="26" customWidth="1"/>
    <col min="2794" max="2796" width="9.265625" style="26" customWidth="1"/>
    <col min="2797" max="2797" width="11.265625" style="26" customWidth="1"/>
    <col min="2798" max="2800" width="9.265625" style="26" customWidth="1"/>
    <col min="2801" max="2801" width="2.73046875" style="26" customWidth="1"/>
    <col min="2802" max="2802" width="8.265625" style="26" customWidth="1"/>
    <col min="2803" max="2803" width="7.265625" style="26" customWidth="1"/>
    <col min="2804" max="2804" width="4.265625" style="26" customWidth="1"/>
    <col min="2805" max="2805" width="9.265625" style="26" customWidth="1"/>
    <col min="2806" max="2806" width="11.265625" style="26" customWidth="1"/>
    <col min="2807" max="2811" width="9.265625" style="26" customWidth="1"/>
    <col min="2812" max="2812" width="2.73046875" style="26" customWidth="1"/>
    <col min="2813" max="3045" width="9.265625" style="26" customWidth="1"/>
    <col min="3046" max="3046" width="2.73046875" style="26" customWidth="1"/>
    <col min="3047" max="3047" width="8.265625" style="26" customWidth="1"/>
    <col min="3048" max="3048" width="7.265625" style="26" customWidth="1"/>
    <col min="3049" max="3049" width="4.265625" style="26" customWidth="1"/>
    <col min="3050" max="3052" width="9.265625" style="26" customWidth="1"/>
    <col min="3053" max="3053" width="11.265625" style="26" customWidth="1"/>
    <col min="3054" max="3056" width="9.265625" style="26" customWidth="1"/>
    <col min="3057" max="3057" width="2.73046875" style="26" customWidth="1"/>
    <col min="3058" max="3058" width="8.265625" style="26" customWidth="1"/>
    <col min="3059" max="3059" width="7.265625" style="26" customWidth="1"/>
    <col min="3060" max="3060" width="4.265625" style="26" customWidth="1"/>
    <col min="3061" max="3061" width="9.265625" style="26" customWidth="1"/>
    <col min="3062" max="3062" width="11.265625" style="26" customWidth="1"/>
    <col min="3063" max="3067" width="9.265625" style="26" customWidth="1"/>
    <col min="3068" max="3068" width="2.73046875" style="26" customWidth="1"/>
    <col min="3069" max="3301" width="9.265625" style="26" customWidth="1"/>
    <col min="3302" max="3302" width="2.73046875" style="26" customWidth="1"/>
    <col min="3303" max="3303" width="8.265625" style="26" customWidth="1"/>
    <col min="3304" max="3304" width="7.265625" style="26" customWidth="1"/>
    <col min="3305" max="3305" width="4.265625" style="26" customWidth="1"/>
    <col min="3306" max="3308" width="9.265625" style="26" customWidth="1"/>
    <col min="3309" max="3309" width="11.265625" style="26" customWidth="1"/>
    <col min="3310" max="3312" width="9.265625" style="26" customWidth="1"/>
    <col min="3313" max="3313" width="2.73046875" style="26" customWidth="1"/>
    <col min="3314" max="3314" width="8.265625" style="26" customWidth="1"/>
    <col min="3315" max="3315" width="7.265625" style="26" customWidth="1"/>
    <col min="3316" max="3316" width="4.265625" style="26" customWidth="1"/>
    <col min="3317" max="3317" width="9.265625" style="26" customWidth="1"/>
    <col min="3318" max="3318" width="11.265625" style="26" customWidth="1"/>
    <col min="3319" max="3323" width="9.265625" style="26" customWidth="1"/>
    <col min="3324" max="3324" width="2.73046875" style="26" customWidth="1"/>
    <col min="3325" max="3557" width="9.265625" style="26" customWidth="1"/>
    <col min="3558" max="3558" width="2.73046875" style="26" customWidth="1"/>
    <col min="3559" max="3559" width="8.265625" style="26" customWidth="1"/>
    <col min="3560" max="3560" width="7.265625" style="26" customWidth="1"/>
    <col min="3561" max="3561" width="4.265625" style="26" customWidth="1"/>
    <col min="3562" max="3564" width="9.265625" style="26" customWidth="1"/>
    <col min="3565" max="3565" width="11.265625" style="26" customWidth="1"/>
    <col min="3566" max="3568" width="9.265625" style="26" customWidth="1"/>
    <col min="3569" max="3569" width="2.73046875" style="26" customWidth="1"/>
    <col min="3570" max="3570" width="8.265625" style="26" customWidth="1"/>
    <col min="3571" max="3571" width="7.265625" style="26" customWidth="1"/>
    <col min="3572" max="3572" width="4.265625" style="26" customWidth="1"/>
    <col min="3573" max="3573" width="9.265625" style="26" customWidth="1"/>
    <col min="3574" max="3574" width="11.265625" style="26" customWidth="1"/>
    <col min="3575" max="3579" width="9.265625" style="26" customWidth="1"/>
    <col min="3580" max="3580" width="2.73046875" style="26" customWidth="1"/>
    <col min="3581" max="3813" width="9.265625" style="26" customWidth="1"/>
    <col min="3814" max="3814" width="2.73046875" style="26" customWidth="1"/>
    <col min="3815" max="3815" width="8.265625" style="26" customWidth="1"/>
    <col min="3816" max="3816" width="7.265625" style="26" customWidth="1"/>
    <col min="3817" max="3817" width="4.265625" style="26" customWidth="1"/>
    <col min="3818" max="3820" width="9.265625" style="26" customWidth="1"/>
    <col min="3821" max="3821" width="11.265625" style="26" customWidth="1"/>
    <col min="3822" max="3824" width="9.265625" style="26" customWidth="1"/>
    <col min="3825" max="3825" width="2.73046875" style="26" customWidth="1"/>
    <col min="3826" max="3826" width="8.265625" style="26" customWidth="1"/>
    <col min="3827" max="3827" width="7.265625" style="26" customWidth="1"/>
    <col min="3828" max="3828" width="4.265625" style="26" customWidth="1"/>
    <col min="3829" max="3829" width="9.265625" style="26" customWidth="1"/>
    <col min="3830" max="3830" width="11.265625" style="26" customWidth="1"/>
    <col min="3831" max="3835" width="9.265625" style="26" customWidth="1"/>
    <col min="3836" max="3836" width="2.73046875" style="26" customWidth="1"/>
    <col min="3837" max="4069" width="9.265625" style="26" customWidth="1"/>
    <col min="4070" max="4070" width="2.73046875" style="26" customWidth="1"/>
    <col min="4071" max="4071" width="8.265625" style="26" customWidth="1"/>
    <col min="4072" max="4072" width="7.265625" style="26" customWidth="1"/>
    <col min="4073" max="4073" width="4.265625" style="26" customWidth="1"/>
    <col min="4074" max="4076" width="9.265625" style="26" customWidth="1"/>
    <col min="4077" max="4077" width="11.265625" style="26" customWidth="1"/>
    <col min="4078" max="4080" width="9.265625" style="26" customWidth="1"/>
    <col min="4081" max="4081" width="2.73046875" style="26" customWidth="1"/>
    <col min="4082" max="4082" width="8.265625" style="26" customWidth="1"/>
    <col min="4083" max="4083" width="7.265625" style="26" customWidth="1"/>
    <col min="4084" max="4084" width="4.265625" style="26" customWidth="1"/>
    <col min="4085" max="4085" width="9.265625" style="26" customWidth="1"/>
    <col min="4086" max="4086" width="11.265625" style="26" customWidth="1"/>
    <col min="4087" max="4091" width="9.265625" style="26" customWidth="1"/>
    <col min="4092" max="4092" width="2.73046875" style="26" customWidth="1"/>
    <col min="4093" max="4325" width="9.265625" style="26" customWidth="1"/>
    <col min="4326" max="4326" width="2.73046875" style="26" customWidth="1"/>
    <col min="4327" max="4327" width="8.265625" style="26" customWidth="1"/>
    <col min="4328" max="4328" width="7.265625" style="26" customWidth="1"/>
    <col min="4329" max="4329" width="4.265625" style="26" customWidth="1"/>
    <col min="4330" max="4332" width="9.265625" style="26" customWidth="1"/>
    <col min="4333" max="4333" width="11.265625" style="26" customWidth="1"/>
    <col min="4334" max="4336" width="9.265625" style="26" customWidth="1"/>
    <col min="4337" max="4337" width="2.73046875" style="26" customWidth="1"/>
    <col min="4338" max="4338" width="8.265625" style="26" customWidth="1"/>
    <col min="4339" max="4339" width="7.265625" style="26" customWidth="1"/>
    <col min="4340" max="4340" width="4.265625" style="26" customWidth="1"/>
    <col min="4341" max="4341" width="9.265625" style="26" customWidth="1"/>
    <col min="4342" max="4342" width="11.265625" style="26" customWidth="1"/>
    <col min="4343" max="4347" width="9.265625" style="26" customWidth="1"/>
    <col min="4348" max="4348" width="2.73046875" style="26" customWidth="1"/>
    <col min="4349" max="4581" width="9.265625" style="26" customWidth="1"/>
    <col min="4582" max="4582" width="2.73046875" style="26" customWidth="1"/>
    <col min="4583" max="4583" width="8.265625" style="26" customWidth="1"/>
    <col min="4584" max="4584" width="7.265625" style="26" customWidth="1"/>
    <col min="4585" max="4585" width="4.265625" style="26" customWidth="1"/>
    <col min="4586" max="4588" width="9.265625" style="26" customWidth="1"/>
    <col min="4589" max="4589" width="11.265625" style="26" customWidth="1"/>
    <col min="4590" max="4592" width="9.265625" style="26" customWidth="1"/>
    <col min="4593" max="4593" width="2.73046875" style="26" customWidth="1"/>
    <col min="4594" max="4594" width="8.265625" style="26" customWidth="1"/>
    <col min="4595" max="4595" width="7.265625" style="26" customWidth="1"/>
    <col min="4596" max="4596" width="4.265625" style="26" customWidth="1"/>
    <col min="4597" max="4597" width="9.265625" style="26" customWidth="1"/>
    <col min="4598" max="4598" width="11.265625" style="26" customWidth="1"/>
    <col min="4599" max="4603" width="9.265625" style="26" customWidth="1"/>
    <col min="4604" max="4604" width="2.73046875" style="26" customWidth="1"/>
    <col min="4605" max="4837" width="9.265625" style="26" customWidth="1"/>
    <col min="4838" max="4838" width="2.73046875" style="26" customWidth="1"/>
    <col min="4839" max="4839" width="8.265625" style="26" customWidth="1"/>
    <col min="4840" max="4840" width="7.265625" style="26" customWidth="1"/>
    <col min="4841" max="4841" width="4.265625" style="26" customWidth="1"/>
    <col min="4842" max="4844" width="9.265625" style="26" customWidth="1"/>
    <col min="4845" max="4845" width="11.265625" style="26" customWidth="1"/>
    <col min="4846" max="4848" width="9.265625" style="26" customWidth="1"/>
    <col min="4849" max="4849" width="2.73046875" style="26" customWidth="1"/>
    <col min="4850" max="4850" width="8.265625" style="26" customWidth="1"/>
    <col min="4851" max="4851" width="7.265625" style="26" customWidth="1"/>
    <col min="4852" max="4852" width="4.265625" style="26" customWidth="1"/>
    <col min="4853" max="4853" width="9.265625" style="26" customWidth="1"/>
    <col min="4854" max="4854" width="11.265625" style="26" customWidth="1"/>
    <col min="4855" max="4859" width="9.265625" style="26" customWidth="1"/>
    <col min="4860" max="4860" width="2.73046875" style="26" customWidth="1"/>
    <col min="4861" max="5093" width="9.265625" style="26" customWidth="1"/>
    <col min="5094" max="5094" width="2.73046875" style="26" customWidth="1"/>
    <col min="5095" max="5095" width="8.265625" style="26" customWidth="1"/>
    <col min="5096" max="5096" width="7.265625" style="26" customWidth="1"/>
    <col min="5097" max="5097" width="4.265625" style="26" customWidth="1"/>
    <col min="5098" max="5100" width="9.265625" style="26" customWidth="1"/>
    <col min="5101" max="5101" width="11.265625" style="26" customWidth="1"/>
    <col min="5102" max="5104" width="9.265625" style="26" customWidth="1"/>
    <col min="5105" max="5105" width="2.73046875" style="26" customWidth="1"/>
    <col min="5106" max="5106" width="8.265625" style="26" customWidth="1"/>
    <col min="5107" max="5107" width="7.265625" style="26" customWidth="1"/>
    <col min="5108" max="5108" width="4.265625" style="26" customWidth="1"/>
    <col min="5109" max="5109" width="9.265625" style="26" customWidth="1"/>
    <col min="5110" max="5110" width="11.265625" style="26" customWidth="1"/>
    <col min="5111" max="5115" width="9.265625" style="26" customWidth="1"/>
    <col min="5116" max="5116" width="2.73046875" style="26" customWidth="1"/>
    <col min="5117" max="5349" width="9.265625" style="26" customWidth="1"/>
    <col min="5350" max="5350" width="2.73046875" style="26" customWidth="1"/>
    <col min="5351" max="5351" width="8.265625" style="26" customWidth="1"/>
    <col min="5352" max="5352" width="7.265625" style="26" customWidth="1"/>
    <col min="5353" max="5353" width="4.265625" style="26" customWidth="1"/>
    <col min="5354" max="5356" width="9.265625" style="26" customWidth="1"/>
    <col min="5357" max="5357" width="11.265625" style="26" customWidth="1"/>
    <col min="5358" max="5360" width="9.265625" style="26" customWidth="1"/>
    <col min="5361" max="5361" width="2.73046875" style="26" customWidth="1"/>
    <col min="5362" max="5362" width="8.265625" style="26" customWidth="1"/>
    <col min="5363" max="5363" width="7.265625" style="26" customWidth="1"/>
    <col min="5364" max="5364" width="4.265625" style="26" customWidth="1"/>
    <col min="5365" max="5365" width="9.265625" style="26" customWidth="1"/>
    <col min="5366" max="5366" width="11.265625" style="26" customWidth="1"/>
    <col min="5367" max="5371" width="9.265625" style="26" customWidth="1"/>
    <col min="5372" max="5372" width="2.73046875" style="26" customWidth="1"/>
    <col min="5373" max="5605" width="9.265625" style="26" customWidth="1"/>
    <col min="5606" max="5606" width="2.73046875" style="26" customWidth="1"/>
    <col min="5607" max="5607" width="8.265625" style="26" customWidth="1"/>
    <col min="5608" max="5608" width="7.265625" style="26" customWidth="1"/>
    <col min="5609" max="5609" width="4.265625" style="26" customWidth="1"/>
    <col min="5610" max="5612" width="9.265625" style="26" customWidth="1"/>
    <col min="5613" max="5613" width="11.265625" style="26" customWidth="1"/>
    <col min="5614" max="5616" width="9.265625" style="26" customWidth="1"/>
    <col min="5617" max="5617" width="2.73046875" style="26" customWidth="1"/>
    <col min="5618" max="5618" width="8.265625" style="26" customWidth="1"/>
    <col min="5619" max="5619" width="7.265625" style="26" customWidth="1"/>
    <col min="5620" max="5620" width="4.265625" style="26" customWidth="1"/>
    <col min="5621" max="5621" width="9.265625" style="26" customWidth="1"/>
    <col min="5622" max="5622" width="11.265625" style="26" customWidth="1"/>
    <col min="5623" max="5627" width="9.265625" style="26" customWidth="1"/>
    <col min="5628" max="5628" width="2.73046875" style="26" customWidth="1"/>
    <col min="5629" max="5861" width="9.265625" style="26" customWidth="1"/>
    <col min="5862" max="5862" width="2.73046875" style="26" customWidth="1"/>
    <col min="5863" max="5863" width="8.265625" style="26" customWidth="1"/>
    <col min="5864" max="5864" width="7.265625" style="26" customWidth="1"/>
    <col min="5865" max="5865" width="4.265625" style="26" customWidth="1"/>
    <col min="5866" max="5868" width="9.265625" style="26" customWidth="1"/>
    <col min="5869" max="5869" width="11.265625" style="26" customWidth="1"/>
    <col min="5870" max="5872" width="9.265625" style="26" customWidth="1"/>
    <col min="5873" max="5873" width="2.73046875" style="26" customWidth="1"/>
    <col min="5874" max="5874" width="8.265625" style="26" customWidth="1"/>
    <col min="5875" max="5875" width="7.265625" style="26" customWidth="1"/>
    <col min="5876" max="5876" width="4.265625" style="26" customWidth="1"/>
    <col min="5877" max="5877" width="9.265625" style="26" customWidth="1"/>
    <col min="5878" max="5878" width="11.265625" style="26" customWidth="1"/>
    <col min="5879" max="5883" width="9.265625" style="26" customWidth="1"/>
    <col min="5884" max="5884" width="2.73046875" style="26" customWidth="1"/>
    <col min="5885" max="6117" width="9.265625" style="26" customWidth="1"/>
    <col min="6118" max="6118" width="2.73046875" style="26" customWidth="1"/>
    <col min="6119" max="6119" width="8.265625" style="26" customWidth="1"/>
    <col min="6120" max="6120" width="7.265625" style="26" customWidth="1"/>
    <col min="6121" max="6121" width="4.265625" style="26" customWidth="1"/>
    <col min="6122" max="6124" width="9.265625" style="26" customWidth="1"/>
    <col min="6125" max="6125" width="11.265625" style="26" customWidth="1"/>
    <col min="6126" max="6128" width="9.265625" style="26" customWidth="1"/>
    <col min="6129" max="6129" width="2.73046875" style="26" customWidth="1"/>
    <col min="6130" max="6130" width="8.265625" style="26" customWidth="1"/>
    <col min="6131" max="6131" width="7.265625" style="26" customWidth="1"/>
    <col min="6132" max="6132" width="4.265625" style="26" customWidth="1"/>
    <col min="6133" max="6133" width="9.265625" style="26" customWidth="1"/>
    <col min="6134" max="6134" width="11.265625" style="26" customWidth="1"/>
    <col min="6135" max="6139" width="9.265625" style="26" customWidth="1"/>
    <col min="6140" max="6140" width="2.73046875" style="26" customWidth="1"/>
    <col min="6141" max="6373" width="9.265625" style="26" customWidth="1"/>
    <col min="6374" max="6374" width="2.73046875" style="26" customWidth="1"/>
    <col min="6375" max="6375" width="8.265625" style="26" customWidth="1"/>
    <col min="6376" max="6376" width="7.265625" style="26" customWidth="1"/>
    <col min="6377" max="6377" width="4.265625" style="26" customWidth="1"/>
    <col min="6378" max="6380" width="9.265625" style="26" customWidth="1"/>
    <col min="6381" max="6381" width="11.265625" style="26" customWidth="1"/>
    <col min="6382" max="6384" width="9.265625" style="26" customWidth="1"/>
    <col min="6385" max="6385" width="2.73046875" style="26" customWidth="1"/>
    <col min="6386" max="6386" width="8.265625" style="26" customWidth="1"/>
    <col min="6387" max="6387" width="7.265625" style="26" customWidth="1"/>
    <col min="6388" max="6388" width="4.265625" style="26" customWidth="1"/>
    <col min="6389" max="6389" width="9.265625" style="26" customWidth="1"/>
    <col min="6390" max="6390" width="11.265625" style="26" customWidth="1"/>
    <col min="6391" max="6395" width="9.265625" style="26" customWidth="1"/>
    <col min="6396" max="6396" width="2.73046875" style="26" customWidth="1"/>
    <col min="6397" max="6629" width="9.265625" style="26" customWidth="1"/>
    <col min="6630" max="6630" width="2.73046875" style="26" customWidth="1"/>
    <col min="6631" max="6631" width="8.265625" style="26" customWidth="1"/>
    <col min="6632" max="6632" width="7.265625" style="26" customWidth="1"/>
    <col min="6633" max="6633" width="4.265625" style="26" customWidth="1"/>
    <col min="6634" max="6636" width="9.265625" style="26" customWidth="1"/>
    <col min="6637" max="6637" width="11.265625" style="26" customWidth="1"/>
    <col min="6638" max="6640" width="9.265625" style="26" customWidth="1"/>
    <col min="6641" max="6641" width="2.73046875" style="26" customWidth="1"/>
    <col min="6642" max="6642" width="8.265625" style="26" customWidth="1"/>
    <col min="6643" max="6643" width="7.265625" style="26" customWidth="1"/>
    <col min="6644" max="6644" width="4.265625" style="26" customWidth="1"/>
    <col min="6645" max="6645" width="9.265625" style="26" customWidth="1"/>
    <col min="6646" max="6646" width="11.265625" style="26" customWidth="1"/>
    <col min="6647" max="6651" width="9.265625" style="26" customWidth="1"/>
    <col min="6652" max="6652" width="2.73046875" style="26" customWidth="1"/>
    <col min="6653" max="6885" width="9.265625" style="26" customWidth="1"/>
    <col min="6886" max="6886" width="2.73046875" style="26" customWidth="1"/>
    <col min="6887" max="6887" width="8.265625" style="26" customWidth="1"/>
    <col min="6888" max="6888" width="7.265625" style="26" customWidth="1"/>
    <col min="6889" max="6889" width="4.265625" style="26" customWidth="1"/>
    <col min="6890" max="6892" width="9.265625" style="26" customWidth="1"/>
    <col min="6893" max="6893" width="11.265625" style="26" customWidth="1"/>
    <col min="6894" max="6896" width="9.265625" style="26" customWidth="1"/>
    <col min="6897" max="6897" width="2.73046875" style="26" customWidth="1"/>
    <col min="6898" max="6898" width="8.265625" style="26" customWidth="1"/>
    <col min="6899" max="6899" width="7.265625" style="26" customWidth="1"/>
    <col min="6900" max="6900" width="4.265625" style="26" customWidth="1"/>
    <col min="6901" max="6901" width="9.265625" style="26" customWidth="1"/>
    <col min="6902" max="6902" width="11.265625" style="26" customWidth="1"/>
    <col min="6903" max="6907" width="9.265625" style="26" customWidth="1"/>
    <col min="6908" max="6908" width="2.73046875" style="26" customWidth="1"/>
    <col min="6909" max="7141" width="9.265625" style="26" customWidth="1"/>
    <col min="7142" max="7142" width="2.73046875" style="26" customWidth="1"/>
    <col min="7143" max="7143" width="8.265625" style="26" customWidth="1"/>
    <col min="7144" max="7144" width="7.265625" style="26" customWidth="1"/>
    <col min="7145" max="7145" width="4.265625" style="26" customWidth="1"/>
    <col min="7146" max="7148" width="9.265625" style="26" customWidth="1"/>
    <col min="7149" max="7149" width="11.265625" style="26" customWidth="1"/>
    <col min="7150" max="7152" width="9.265625" style="26" customWidth="1"/>
    <col min="7153" max="7153" width="2.73046875" style="26" customWidth="1"/>
    <col min="7154" max="7154" width="8.265625" style="26" customWidth="1"/>
    <col min="7155" max="7155" width="7.265625" style="26" customWidth="1"/>
    <col min="7156" max="7156" width="4.265625" style="26" customWidth="1"/>
    <col min="7157" max="7157" width="9.265625" style="26" customWidth="1"/>
    <col min="7158" max="7158" width="11.265625" style="26" customWidth="1"/>
    <col min="7159" max="7163" width="9.265625" style="26" customWidth="1"/>
    <col min="7164" max="7164" width="2.73046875" style="26" customWidth="1"/>
    <col min="7165" max="7397" width="9.265625" style="26" customWidth="1"/>
    <col min="7398" max="7398" width="2.73046875" style="26" customWidth="1"/>
    <col min="7399" max="7399" width="8.265625" style="26" customWidth="1"/>
    <col min="7400" max="7400" width="7.265625" style="26" customWidth="1"/>
    <col min="7401" max="7401" width="4.265625" style="26" customWidth="1"/>
    <col min="7402" max="7404" width="9.265625" style="26" customWidth="1"/>
    <col min="7405" max="7405" width="11.265625" style="26" customWidth="1"/>
    <col min="7406" max="7408" width="9.265625" style="26" customWidth="1"/>
    <col min="7409" max="7409" width="2.73046875" style="26" customWidth="1"/>
    <col min="7410" max="7410" width="8.265625" style="26" customWidth="1"/>
    <col min="7411" max="7411" width="7.265625" style="26" customWidth="1"/>
    <col min="7412" max="7412" width="4.265625" style="26" customWidth="1"/>
    <col min="7413" max="7413" width="9.265625" style="26" customWidth="1"/>
    <col min="7414" max="7414" width="11.265625" style="26" customWidth="1"/>
    <col min="7415" max="7419" width="9.265625" style="26" customWidth="1"/>
    <col min="7420" max="7420" width="2.73046875" style="26" customWidth="1"/>
    <col min="7421" max="7653" width="9.265625" style="26" customWidth="1"/>
    <col min="7654" max="7654" width="2.73046875" style="26" customWidth="1"/>
    <col min="7655" max="7655" width="8.265625" style="26" customWidth="1"/>
    <col min="7656" max="7656" width="7.265625" style="26" customWidth="1"/>
    <col min="7657" max="7657" width="4.265625" style="26" customWidth="1"/>
    <col min="7658" max="7660" width="9.265625" style="26" customWidth="1"/>
    <col min="7661" max="7661" width="11.265625" style="26" customWidth="1"/>
    <col min="7662" max="7664" width="9.265625" style="26" customWidth="1"/>
    <col min="7665" max="7665" width="2.73046875" style="26" customWidth="1"/>
    <col min="7666" max="7666" width="8.265625" style="26" customWidth="1"/>
    <col min="7667" max="7667" width="7.265625" style="26" customWidth="1"/>
    <col min="7668" max="7668" width="4.265625" style="26" customWidth="1"/>
    <col min="7669" max="7669" width="9.265625" style="26" customWidth="1"/>
    <col min="7670" max="7670" width="11.265625" style="26" customWidth="1"/>
    <col min="7671" max="7675" width="9.265625" style="26" customWidth="1"/>
    <col min="7676" max="7676" width="2.73046875" style="26" customWidth="1"/>
    <col min="7677" max="7909" width="9.265625" style="26" customWidth="1"/>
    <col min="7910" max="7910" width="2.73046875" style="26" customWidth="1"/>
    <col min="7911" max="7911" width="8.265625" style="26" customWidth="1"/>
    <col min="7912" max="7912" width="7.265625" style="26" customWidth="1"/>
    <col min="7913" max="7913" width="4.265625" style="26" customWidth="1"/>
    <col min="7914" max="7916" width="9.265625" style="26" customWidth="1"/>
    <col min="7917" max="7917" width="11.265625" style="26" customWidth="1"/>
    <col min="7918" max="7920" width="9.265625" style="26" customWidth="1"/>
    <col min="7921" max="7921" width="2.73046875" style="26" customWidth="1"/>
    <col min="7922" max="7922" width="8.265625" style="26" customWidth="1"/>
    <col min="7923" max="7923" width="7.265625" style="26" customWidth="1"/>
    <col min="7924" max="7924" width="4.265625" style="26" customWidth="1"/>
    <col min="7925" max="7925" width="9.265625" style="26" customWidth="1"/>
    <col min="7926" max="7926" width="11.265625" style="26" customWidth="1"/>
    <col min="7927" max="7931" width="9.265625" style="26" customWidth="1"/>
    <col min="7932" max="7932" width="2.73046875" style="26" customWidth="1"/>
    <col min="7933" max="8165" width="9.265625" style="26" customWidth="1"/>
    <col min="8166" max="8166" width="2.73046875" style="26" customWidth="1"/>
    <col min="8167" max="8167" width="8.265625" style="26" customWidth="1"/>
    <col min="8168" max="8168" width="7.265625" style="26" customWidth="1"/>
    <col min="8169" max="8169" width="4.265625" style="26" customWidth="1"/>
    <col min="8170" max="8172" width="9.265625" style="26" customWidth="1"/>
    <col min="8173" max="8173" width="11.265625" style="26" customWidth="1"/>
    <col min="8174" max="8176" width="9.265625" style="26" customWidth="1"/>
    <col min="8177" max="8177" width="2.73046875" style="26" customWidth="1"/>
    <col min="8178" max="8178" width="8.265625" style="26" customWidth="1"/>
    <col min="8179" max="8179" width="7.265625" style="26" customWidth="1"/>
    <col min="8180" max="8180" width="4.265625" style="26" customWidth="1"/>
    <col min="8181" max="8181" width="9.265625" style="26" customWidth="1"/>
    <col min="8182" max="8182" width="11.265625" style="26" customWidth="1"/>
    <col min="8183" max="8187" width="9.265625" style="26" customWidth="1"/>
    <col min="8188" max="8188" width="2.73046875" style="26" customWidth="1"/>
    <col min="8189" max="8421" width="9.265625" style="26" customWidth="1"/>
    <col min="8422" max="8422" width="2.73046875" style="26" customWidth="1"/>
    <col min="8423" max="8423" width="8.265625" style="26" customWidth="1"/>
    <col min="8424" max="8424" width="7.265625" style="26" customWidth="1"/>
    <col min="8425" max="8425" width="4.265625" style="26" customWidth="1"/>
    <col min="8426" max="8428" width="9.265625" style="26" customWidth="1"/>
    <col min="8429" max="8429" width="11.265625" style="26" customWidth="1"/>
    <col min="8430" max="8432" width="9.265625" style="26" customWidth="1"/>
    <col min="8433" max="8433" width="2.73046875" style="26" customWidth="1"/>
    <col min="8434" max="8434" width="8.265625" style="26" customWidth="1"/>
    <col min="8435" max="8435" width="7.265625" style="26" customWidth="1"/>
    <col min="8436" max="8436" width="4.265625" style="26" customWidth="1"/>
    <col min="8437" max="8437" width="9.265625" style="26" customWidth="1"/>
    <col min="8438" max="8438" width="11.265625" style="26" customWidth="1"/>
    <col min="8439" max="8443" width="9.265625" style="26" customWidth="1"/>
    <col min="8444" max="8444" width="2.73046875" style="26" customWidth="1"/>
    <col min="8445" max="8677" width="9.265625" style="26" customWidth="1"/>
    <col min="8678" max="8678" width="2.73046875" style="26" customWidth="1"/>
    <col min="8679" max="8679" width="8.265625" style="26" customWidth="1"/>
    <col min="8680" max="8680" width="7.265625" style="26" customWidth="1"/>
    <col min="8681" max="8681" width="4.265625" style="26" customWidth="1"/>
    <col min="8682" max="8684" width="9.265625" style="26" customWidth="1"/>
    <col min="8685" max="8685" width="11.265625" style="26" customWidth="1"/>
    <col min="8686" max="8688" width="9.265625" style="26" customWidth="1"/>
    <col min="8689" max="8689" width="2.73046875" style="26" customWidth="1"/>
    <col min="8690" max="8690" width="8.265625" style="26" customWidth="1"/>
    <col min="8691" max="8691" width="7.265625" style="26" customWidth="1"/>
    <col min="8692" max="8692" width="4.265625" style="26" customWidth="1"/>
    <col min="8693" max="8693" width="9.265625" style="26" customWidth="1"/>
    <col min="8694" max="8694" width="11.265625" style="26" customWidth="1"/>
    <col min="8695" max="8699" width="9.265625" style="26" customWidth="1"/>
    <col min="8700" max="8700" width="2.73046875" style="26" customWidth="1"/>
    <col min="8701" max="8933" width="9.265625" style="26" customWidth="1"/>
    <col min="8934" max="8934" width="2.73046875" style="26" customWidth="1"/>
    <col min="8935" max="8935" width="8.265625" style="26" customWidth="1"/>
    <col min="8936" max="8936" width="7.265625" style="26" customWidth="1"/>
    <col min="8937" max="8937" width="4.265625" style="26" customWidth="1"/>
    <col min="8938" max="8940" width="9.265625" style="26" customWidth="1"/>
    <col min="8941" max="8941" width="11.265625" style="26" customWidth="1"/>
    <col min="8942" max="8944" width="9.265625" style="26" customWidth="1"/>
    <col min="8945" max="8945" width="2.73046875" style="26" customWidth="1"/>
    <col min="8946" max="8946" width="8.265625" style="26" customWidth="1"/>
    <col min="8947" max="8947" width="7.265625" style="26" customWidth="1"/>
    <col min="8948" max="8948" width="4.265625" style="26" customWidth="1"/>
    <col min="8949" max="8949" width="9.265625" style="26" customWidth="1"/>
    <col min="8950" max="8950" width="11.265625" style="26" customWidth="1"/>
    <col min="8951" max="8955" width="9.265625" style="26" customWidth="1"/>
    <col min="8956" max="8956" width="2.73046875" style="26" customWidth="1"/>
    <col min="8957" max="9189" width="9.265625" style="26" customWidth="1"/>
    <col min="9190" max="9190" width="2.73046875" style="26" customWidth="1"/>
    <col min="9191" max="9191" width="8.265625" style="26" customWidth="1"/>
    <col min="9192" max="9192" width="7.265625" style="26" customWidth="1"/>
    <col min="9193" max="9193" width="4.265625" style="26" customWidth="1"/>
    <col min="9194" max="9196" width="9.265625" style="26" customWidth="1"/>
    <col min="9197" max="9197" width="11.265625" style="26" customWidth="1"/>
    <col min="9198" max="9200" width="9.265625" style="26" customWidth="1"/>
    <col min="9201" max="9201" width="2.73046875" style="26" customWidth="1"/>
    <col min="9202" max="9202" width="8.265625" style="26" customWidth="1"/>
    <col min="9203" max="9203" width="7.265625" style="26" customWidth="1"/>
    <col min="9204" max="9204" width="4.265625" style="26" customWidth="1"/>
    <col min="9205" max="9205" width="9.265625" style="26" customWidth="1"/>
    <col min="9206" max="9206" width="11.265625" style="26" customWidth="1"/>
    <col min="9207" max="9211" width="9.265625" style="26" customWidth="1"/>
    <col min="9212" max="9212" width="2.73046875" style="26" customWidth="1"/>
    <col min="9213" max="9445" width="9.265625" style="26" customWidth="1"/>
    <col min="9446" max="9446" width="2.73046875" style="26" customWidth="1"/>
    <col min="9447" max="9447" width="8.265625" style="26" customWidth="1"/>
    <col min="9448" max="9448" width="7.265625" style="26" customWidth="1"/>
    <col min="9449" max="9449" width="4.265625" style="26" customWidth="1"/>
    <col min="9450" max="9452" width="9.265625" style="26" customWidth="1"/>
    <col min="9453" max="9453" width="11.265625" style="26" customWidth="1"/>
    <col min="9454" max="9456" width="9.265625" style="26" customWidth="1"/>
    <col min="9457" max="9457" width="2.73046875" style="26" customWidth="1"/>
    <col min="9458" max="9458" width="8.265625" style="26" customWidth="1"/>
    <col min="9459" max="9459" width="7.265625" style="26" customWidth="1"/>
    <col min="9460" max="9460" width="4.265625" style="26" customWidth="1"/>
    <col min="9461" max="9461" width="9.265625" style="26" customWidth="1"/>
    <col min="9462" max="9462" width="11.265625" style="26" customWidth="1"/>
    <col min="9463" max="9467" width="9.265625" style="26" customWidth="1"/>
    <col min="9468" max="9468" width="2.73046875" style="26" customWidth="1"/>
    <col min="9469" max="9701" width="9.265625" style="26" customWidth="1"/>
    <col min="9702" max="9702" width="2.73046875" style="26" customWidth="1"/>
    <col min="9703" max="9703" width="8.265625" style="26" customWidth="1"/>
    <col min="9704" max="9704" width="7.265625" style="26" customWidth="1"/>
    <col min="9705" max="9705" width="4.265625" style="26" customWidth="1"/>
    <col min="9706" max="9708" width="9.265625" style="26" customWidth="1"/>
    <col min="9709" max="9709" width="11.265625" style="26" customWidth="1"/>
    <col min="9710" max="9712" width="9.265625" style="26" customWidth="1"/>
    <col min="9713" max="9713" width="2.73046875" style="26" customWidth="1"/>
    <col min="9714" max="9714" width="8.265625" style="26" customWidth="1"/>
    <col min="9715" max="9715" width="7.265625" style="26" customWidth="1"/>
    <col min="9716" max="9716" width="4.265625" style="26" customWidth="1"/>
    <col min="9717" max="9717" width="9.265625" style="26" customWidth="1"/>
    <col min="9718" max="9718" width="11.265625" style="26" customWidth="1"/>
    <col min="9719" max="9723" width="9.265625" style="26" customWidth="1"/>
    <col min="9724" max="9724" width="2.73046875" style="26" customWidth="1"/>
    <col min="9725" max="9957" width="9.265625" style="26" customWidth="1"/>
    <col min="9958" max="9958" width="2.73046875" style="26" customWidth="1"/>
    <col min="9959" max="9959" width="8.265625" style="26" customWidth="1"/>
    <col min="9960" max="9960" width="7.265625" style="26" customWidth="1"/>
    <col min="9961" max="9961" width="4.265625" style="26" customWidth="1"/>
    <col min="9962" max="9964" width="9.265625" style="26" customWidth="1"/>
    <col min="9965" max="9965" width="11.265625" style="26" customWidth="1"/>
    <col min="9966" max="9968" width="9.265625" style="26" customWidth="1"/>
    <col min="9969" max="9969" width="2.73046875" style="26" customWidth="1"/>
    <col min="9970" max="9970" width="8.265625" style="26" customWidth="1"/>
    <col min="9971" max="9971" width="7.265625" style="26" customWidth="1"/>
    <col min="9972" max="9972" width="4.265625" style="26" customWidth="1"/>
    <col min="9973" max="9973" width="9.265625" style="26" customWidth="1"/>
    <col min="9974" max="9974" width="11.265625" style="26" customWidth="1"/>
    <col min="9975" max="9979" width="9.265625" style="26" customWidth="1"/>
    <col min="9980" max="9980" width="2.73046875" style="26" customWidth="1"/>
    <col min="9981" max="10213" width="9.265625" style="26" customWidth="1"/>
    <col min="10214" max="10214" width="2.73046875" style="26" customWidth="1"/>
    <col min="10215" max="10215" width="8.265625" style="26" customWidth="1"/>
    <col min="10216" max="10216" width="7.265625" style="26" customWidth="1"/>
    <col min="10217" max="10217" width="4.265625" style="26" customWidth="1"/>
    <col min="10218" max="10220" width="9.265625" style="26" customWidth="1"/>
    <col min="10221" max="10221" width="11.265625" style="26" customWidth="1"/>
    <col min="10222" max="10224" width="9.265625" style="26" customWidth="1"/>
    <col min="10225" max="10225" width="2.73046875" style="26" customWidth="1"/>
    <col min="10226" max="10226" width="8.265625" style="26" customWidth="1"/>
    <col min="10227" max="10227" width="7.265625" style="26" customWidth="1"/>
    <col min="10228" max="10228" width="4.265625" style="26" customWidth="1"/>
    <col min="10229" max="10229" width="9.265625" style="26" customWidth="1"/>
    <col min="10230" max="10230" width="11.265625" style="26" customWidth="1"/>
    <col min="10231" max="10235" width="9.265625" style="26" customWidth="1"/>
    <col min="10236" max="10236" width="2.73046875" style="26" customWidth="1"/>
    <col min="10237" max="10469" width="9.265625" style="26" customWidth="1"/>
    <col min="10470" max="10470" width="2.73046875" style="26" customWidth="1"/>
    <col min="10471" max="10471" width="8.265625" style="26" customWidth="1"/>
    <col min="10472" max="10472" width="7.265625" style="26" customWidth="1"/>
    <col min="10473" max="10473" width="4.265625" style="26" customWidth="1"/>
    <col min="10474" max="10476" width="9.265625" style="26" customWidth="1"/>
    <col min="10477" max="10477" width="11.265625" style="26" customWidth="1"/>
    <col min="10478" max="10480" width="9.265625" style="26" customWidth="1"/>
    <col min="10481" max="10481" width="2.73046875" style="26" customWidth="1"/>
    <col min="10482" max="10482" width="8.265625" style="26" customWidth="1"/>
    <col min="10483" max="10483" width="7.265625" style="26" customWidth="1"/>
    <col min="10484" max="10484" width="4.265625" style="26" customWidth="1"/>
    <col min="10485" max="10485" width="9.265625" style="26" customWidth="1"/>
    <col min="10486" max="10486" width="11.265625" style="26" customWidth="1"/>
    <col min="10487" max="10491" width="9.265625" style="26" customWidth="1"/>
    <col min="10492" max="10492" width="2.73046875" style="26" customWidth="1"/>
    <col min="10493" max="10725" width="9.265625" style="26" customWidth="1"/>
    <col min="10726" max="10726" width="2.73046875" style="26" customWidth="1"/>
    <col min="10727" max="10727" width="8.265625" style="26" customWidth="1"/>
    <col min="10728" max="10728" width="7.265625" style="26" customWidth="1"/>
    <col min="10729" max="10729" width="4.265625" style="26" customWidth="1"/>
    <col min="10730" max="10732" width="9.265625" style="26" customWidth="1"/>
    <col min="10733" max="10733" width="11.265625" style="26" customWidth="1"/>
    <col min="10734" max="10736" width="9.265625" style="26" customWidth="1"/>
    <col min="10737" max="10737" width="2.73046875" style="26" customWidth="1"/>
    <col min="10738" max="10738" width="8.265625" style="26" customWidth="1"/>
    <col min="10739" max="10739" width="7.265625" style="26" customWidth="1"/>
    <col min="10740" max="10740" width="4.265625" style="26" customWidth="1"/>
    <col min="10741" max="10741" width="9.265625" style="26" customWidth="1"/>
    <col min="10742" max="10742" width="11.265625" style="26" customWidth="1"/>
    <col min="10743" max="10747" width="9.265625" style="26" customWidth="1"/>
    <col min="10748" max="10748" width="2.73046875" style="26" customWidth="1"/>
    <col min="10749" max="10981" width="9.265625" style="26" customWidth="1"/>
    <col min="10982" max="10982" width="2.73046875" style="26" customWidth="1"/>
    <col min="10983" max="10983" width="8.265625" style="26" customWidth="1"/>
    <col min="10984" max="10984" width="7.265625" style="26" customWidth="1"/>
    <col min="10985" max="10985" width="4.265625" style="26" customWidth="1"/>
    <col min="10986" max="10988" width="9.265625" style="26" customWidth="1"/>
    <col min="10989" max="10989" width="11.265625" style="26" customWidth="1"/>
    <col min="10990" max="10992" width="9.265625" style="26" customWidth="1"/>
    <col min="10993" max="10993" width="2.73046875" style="26" customWidth="1"/>
    <col min="10994" max="10994" width="8.265625" style="26" customWidth="1"/>
    <col min="10995" max="10995" width="7.265625" style="26" customWidth="1"/>
    <col min="10996" max="10996" width="4.265625" style="26" customWidth="1"/>
    <col min="10997" max="10997" width="9.265625" style="26" customWidth="1"/>
    <col min="10998" max="10998" width="11.265625" style="26" customWidth="1"/>
    <col min="10999" max="11003" width="9.265625" style="26" customWidth="1"/>
    <col min="11004" max="11004" width="2.73046875" style="26" customWidth="1"/>
    <col min="11005" max="11237" width="9.265625" style="26" customWidth="1"/>
    <col min="11238" max="11238" width="2.73046875" style="26" customWidth="1"/>
    <col min="11239" max="11239" width="8.265625" style="26" customWidth="1"/>
    <col min="11240" max="11240" width="7.265625" style="26" customWidth="1"/>
    <col min="11241" max="11241" width="4.265625" style="26" customWidth="1"/>
    <col min="11242" max="11244" width="9.265625" style="26" customWidth="1"/>
    <col min="11245" max="11245" width="11.265625" style="26" customWidth="1"/>
    <col min="11246" max="11248" width="9.265625" style="26" customWidth="1"/>
    <col min="11249" max="11249" width="2.73046875" style="26" customWidth="1"/>
    <col min="11250" max="11250" width="8.265625" style="26" customWidth="1"/>
    <col min="11251" max="11251" width="7.265625" style="26" customWidth="1"/>
    <col min="11252" max="11252" width="4.265625" style="26" customWidth="1"/>
    <col min="11253" max="11253" width="9.265625" style="26" customWidth="1"/>
    <col min="11254" max="11254" width="11.265625" style="26" customWidth="1"/>
    <col min="11255" max="11259" width="9.265625" style="26" customWidth="1"/>
    <col min="11260" max="11260" width="2.73046875" style="26" customWidth="1"/>
    <col min="11261" max="11493" width="9.265625" style="26" customWidth="1"/>
    <col min="11494" max="11494" width="2.73046875" style="26" customWidth="1"/>
    <col min="11495" max="11495" width="8.265625" style="26" customWidth="1"/>
    <col min="11496" max="11496" width="7.265625" style="26" customWidth="1"/>
    <col min="11497" max="11497" width="4.265625" style="26" customWidth="1"/>
    <col min="11498" max="11500" width="9.265625" style="26" customWidth="1"/>
    <col min="11501" max="11501" width="11.265625" style="26" customWidth="1"/>
    <col min="11502" max="11504" width="9.265625" style="26" customWidth="1"/>
    <col min="11505" max="11505" width="2.73046875" style="26" customWidth="1"/>
    <col min="11506" max="11506" width="8.265625" style="26" customWidth="1"/>
    <col min="11507" max="11507" width="7.265625" style="26" customWidth="1"/>
    <col min="11508" max="11508" width="4.265625" style="26" customWidth="1"/>
    <col min="11509" max="11509" width="9.265625" style="26" customWidth="1"/>
    <col min="11510" max="11510" width="11.265625" style="26" customWidth="1"/>
    <col min="11511" max="11515" width="9.265625" style="26" customWidth="1"/>
    <col min="11516" max="11516" width="2.73046875" style="26" customWidth="1"/>
    <col min="11517" max="11749" width="9.265625" style="26" customWidth="1"/>
    <col min="11750" max="11750" width="2.73046875" style="26" customWidth="1"/>
    <col min="11751" max="11751" width="8.265625" style="26" customWidth="1"/>
    <col min="11752" max="11752" width="7.265625" style="26" customWidth="1"/>
    <col min="11753" max="11753" width="4.265625" style="26" customWidth="1"/>
    <col min="11754" max="11756" width="9.265625" style="26" customWidth="1"/>
    <col min="11757" max="11757" width="11.265625" style="26" customWidth="1"/>
    <col min="11758" max="11760" width="9.265625" style="26" customWidth="1"/>
    <col min="11761" max="11761" width="2.73046875" style="26" customWidth="1"/>
    <col min="11762" max="11762" width="8.265625" style="26" customWidth="1"/>
    <col min="11763" max="11763" width="7.265625" style="26" customWidth="1"/>
    <col min="11764" max="11764" width="4.265625" style="26" customWidth="1"/>
    <col min="11765" max="11765" width="9.265625" style="26" customWidth="1"/>
    <col min="11766" max="11766" width="11.265625" style="26" customWidth="1"/>
    <col min="11767" max="11771" width="9.265625" style="26" customWidth="1"/>
    <col min="11772" max="11772" width="2.73046875" style="26" customWidth="1"/>
    <col min="11773" max="12005" width="9.265625" style="26" customWidth="1"/>
    <col min="12006" max="12006" width="2.73046875" style="26" customWidth="1"/>
    <col min="12007" max="12007" width="8.265625" style="26" customWidth="1"/>
    <col min="12008" max="12008" width="7.265625" style="26" customWidth="1"/>
    <col min="12009" max="12009" width="4.265625" style="26" customWidth="1"/>
    <col min="12010" max="12012" width="9.265625" style="26" customWidth="1"/>
    <col min="12013" max="12013" width="11.265625" style="26" customWidth="1"/>
    <col min="12014" max="12016" width="9.265625" style="26" customWidth="1"/>
    <col min="12017" max="12017" width="2.73046875" style="26" customWidth="1"/>
    <col min="12018" max="12018" width="8.265625" style="26" customWidth="1"/>
    <col min="12019" max="12019" width="7.265625" style="26" customWidth="1"/>
    <col min="12020" max="12020" width="4.265625" style="26" customWidth="1"/>
    <col min="12021" max="12021" width="9.265625" style="26" customWidth="1"/>
    <col min="12022" max="12022" width="11.265625" style="26" customWidth="1"/>
    <col min="12023" max="12027" width="9.265625" style="26" customWidth="1"/>
    <col min="12028" max="12028" width="2.73046875" style="26" customWidth="1"/>
    <col min="12029" max="12261" width="9.265625" style="26" customWidth="1"/>
    <col min="12262" max="12262" width="2.73046875" style="26" customWidth="1"/>
    <col min="12263" max="12263" width="8.265625" style="26" customWidth="1"/>
    <col min="12264" max="12264" width="7.265625" style="26" customWidth="1"/>
    <col min="12265" max="12265" width="4.265625" style="26" customWidth="1"/>
    <col min="12266" max="12268" width="9.265625" style="26" customWidth="1"/>
    <col min="12269" max="12269" width="11.265625" style="26" customWidth="1"/>
    <col min="12270" max="12272" width="9.265625" style="26" customWidth="1"/>
    <col min="12273" max="12273" width="2.73046875" style="26" customWidth="1"/>
    <col min="12274" max="12274" width="8.265625" style="26" customWidth="1"/>
    <col min="12275" max="12275" width="7.265625" style="26" customWidth="1"/>
    <col min="12276" max="12276" width="4.265625" style="26" customWidth="1"/>
    <col min="12277" max="12277" width="9.265625" style="26" customWidth="1"/>
    <col min="12278" max="12278" width="11.265625" style="26" customWidth="1"/>
    <col min="12279" max="12283" width="9.265625" style="26" customWidth="1"/>
    <col min="12284" max="12284" width="2.73046875" style="26" customWidth="1"/>
    <col min="12285" max="12517" width="9.265625" style="26" customWidth="1"/>
    <col min="12518" max="12518" width="2.73046875" style="26" customWidth="1"/>
    <col min="12519" max="12519" width="8.265625" style="26" customWidth="1"/>
    <col min="12520" max="12520" width="7.265625" style="26" customWidth="1"/>
    <col min="12521" max="12521" width="4.265625" style="26" customWidth="1"/>
    <col min="12522" max="12524" width="9.265625" style="26" customWidth="1"/>
    <col min="12525" max="12525" width="11.265625" style="26" customWidth="1"/>
    <col min="12526" max="12528" width="9.265625" style="26" customWidth="1"/>
    <col min="12529" max="12529" width="2.73046875" style="26" customWidth="1"/>
    <col min="12530" max="12530" width="8.265625" style="26" customWidth="1"/>
    <col min="12531" max="12531" width="7.265625" style="26" customWidth="1"/>
    <col min="12532" max="12532" width="4.265625" style="26" customWidth="1"/>
    <col min="12533" max="12533" width="9.265625" style="26" customWidth="1"/>
    <col min="12534" max="12534" width="11.265625" style="26" customWidth="1"/>
    <col min="12535" max="12539" width="9.265625" style="26" customWidth="1"/>
    <col min="12540" max="12540" width="2.73046875" style="26" customWidth="1"/>
    <col min="12541" max="12773" width="9.265625" style="26" customWidth="1"/>
    <col min="12774" max="12774" width="2.73046875" style="26" customWidth="1"/>
    <col min="12775" max="12775" width="8.265625" style="26" customWidth="1"/>
    <col min="12776" max="12776" width="7.265625" style="26" customWidth="1"/>
    <col min="12777" max="12777" width="4.265625" style="26" customWidth="1"/>
    <col min="12778" max="12780" width="9.265625" style="26" customWidth="1"/>
    <col min="12781" max="12781" width="11.265625" style="26" customWidth="1"/>
    <col min="12782" max="12784" width="9.265625" style="26" customWidth="1"/>
    <col min="12785" max="12785" width="2.73046875" style="26" customWidth="1"/>
    <col min="12786" max="12786" width="8.265625" style="26" customWidth="1"/>
    <col min="12787" max="12787" width="7.265625" style="26" customWidth="1"/>
    <col min="12788" max="12788" width="4.265625" style="26" customWidth="1"/>
    <col min="12789" max="12789" width="9.265625" style="26" customWidth="1"/>
    <col min="12790" max="12790" width="11.265625" style="26" customWidth="1"/>
    <col min="12791" max="12795" width="9.265625" style="26" customWidth="1"/>
    <col min="12796" max="12796" width="2.73046875" style="26" customWidth="1"/>
    <col min="12797" max="13029" width="9.265625" style="26" customWidth="1"/>
    <col min="13030" max="13030" width="2.73046875" style="26" customWidth="1"/>
    <col min="13031" max="13031" width="8.265625" style="26" customWidth="1"/>
    <col min="13032" max="13032" width="7.265625" style="26" customWidth="1"/>
    <col min="13033" max="13033" width="4.265625" style="26" customWidth="1"/>
    <col min="13034" max="13036" width="9.265625" style="26" customWidth="1"/>
    <col min="13037" max="13037" width="11.265625" style="26" customWidth="1"/>
    <col min="13038" max="13040" width="9.265625" style="26" customWidth="1"/>
    <col min="13041" max="13041" width="2.73046875" style="26" customWidth="1"/>
    <col min="13042" max="13042" width="8.265625" style="26" customWidth="1"/>
    <col min="13043" max="13043" width="7.265625" style="26" customWidth="1"/>
    <col min="13044" max="13044" width="4.265625" style="26" customWidth="1"/>
    <col min="13045" max="13045" width="9.265625" style="26" customWidth="1"/>
    <col min="13046" max="13046" width="11.265625" style="26" customWidth="1"/>
    <col min="13047" max="13051" width="9.265625" style="26" customWidth="1"/>
    <col min="13052" max="13052" width="2.73046875" style="26" customWidth="1"/>
    <col min="13053" max="13285" width="9.265625" style="26" customWidth="1"/>
    <col min="13286" max="13286" width="2.73046875" style="26" customWidth="1"/>
    <col min="13287" max="13287" width="8.265625" style="26" customWidth="1"/>
    <col min="13288" max="13288" width="7.265625" style="26" customWidth="1"/>
    <col min="13289" max="13289" width="4.265625" style="26" customWidth="1"/>
    <col min="13290" max="13292" width="9.265625" style="26" customWidth="1"/>
    <col min="13293" max="13293" width="11.265625" style="26" customWidth="1"/>
    <col min="13294" max="13296" width="9.265625" style="26" customWidth="1"/>
    <col min="13297" max="13297" width="2.73046875" style="26" customWidth="1"/>
    <col min="13298" max="13298" width="8.265625" style="26" customWidth="1"/>
    <col min="13299" max="13299" width="7.265625" style="26" customWidth="1"/>
    <col min="13300" max="13300" width="4.265625" style="26" customWidth="1"/>
    <col min="13301" max="13301" width="9.265625" style="26" customWidth="1"/>
    <col min="13302" max="13302" width="11.265625" style="26" customWidth="1"/>
    <col min="13303" max="13307" width="9.265625" style="26" customWidth="1"/>
    <col min="13308" max="13308" width="2.73046875" style="26" customWidth="1"/>
    <col min="13309" max="13541" width="9.265625" style="26" customWidth="1"/>
    <col min="13542" max="13542" width="2.73046875" style="26" customWidth="1"/>
    <col min="13543" max="13543" width="8.265625" style="26" customWidth="1"/>
    <col min="13544" max="13544" width="7.265625" style="26" customWidth="1"/>
    <col min="13545" max="13545" width="4.265625" style="26" customWidth="1"/>
    <col min="13546" max="13548" width="9.265625" style="26" customWidth="1"/>
    <col min="13549" max="13549" width="11.265625" style="26" customWidth="1"/>
    <col min="13550" max="13552" width="9.265625" style="26" customWidth="1"/>
    <col min="13553" max="13553" width="2.73046875" style="26" customWidth="1"/>
    <col min="13554" max="13554" width="8.265625" style="26" customWidth="1"/>
    <col min="13555" max="13555" width="7.265625" style="26" customWidth="1"/>
    <col min="13556" max="13556" width="4.265625" style="26" customWidth="1"/>
    <col min="13557" max="13557" width="9.265625" style="26" customWidth="1"/>
    <col min="13558" max="13558" width="11.265625" style="26" customWidth="1"/>
    <col min="13559" max="13563" width="9.265625" style="26" customWidth="1"/>
    <col min="13564" max="13564" width="2.73046875" style="26" customWidth="1"/>
    <col min="13565" max="13797" width="9.265625" style="26" customWidth="1"/>
    <col min="13798" max="13798" width="2.73046875" style="26" customWidth="1"/>
    <col min="13799" max="13799" width="8.265625" style="26" customWidth="1"/>
    <col min="13800" max="13800" width="7.265625" style="26" customWidth="1"/>
    <col min="13801" max="13801" width="4.265625" style="26" customWidth="1"/>
    <col min="13802" max="13804" width="9.265625" style="26" customWidth="1"/>
    <col min="13805" max="13805" width="11.265625" style="26" customWidth="1"/>
    <col min="13806" max="13808" width="9.265625" style="26" customWidth="1"/>
    <col min="13809" max="13809" width="2.73046875" style="26" customWidth="1"/>
    <col min="13810" max="13810" width="8.265625" style="26" customWidth="1"/>
    <col min="13811" max="13811" width="7.265625" style="26" customWidth="1"/>
    <col min="13812" max="13812" width="4.265625" style="26" customWidth="1"/>
    <col min="13813" max="13813" width="9.265625" style="26" customWidth="1"/>
    <col min="13814" max="13814" width="11.265625" style="26" customWidth="1"/>
    <col min="13815" max="13819" width="9.265625" style="26" customWidth="1"/>
    <col min="13820" max="13820" width="2.73046875" style="26" customWidth="1"/>
    <col min="13821" max="14053" width="9.265625" style="26" customWidth="1"/>
    <col min="14054" max="14054" width="2.73046875" style="26" customWidth="1"/>
    <col min="14055" max="14055" width="8.265625" style="26" customWidth="1"/>
    <col min="14056" max="14056" width="7.265625" style="26" customWidth="1"/>
    <col min="14057" max="14057" width="4.265625" style="26" customWidth="1"/>
    <col min="14058" max="14060" width="9.265625" style="26" customWidth="1"/>
    <col min="14061" max="14061" width="11.265625" style="26" customWidth="1"/>
    <col min="14062" max="14064" width="9.265625" style="26" customWidth="1"/>
    <col min="14065" max="14065" width="2.73046875" style="26" customWidth="1"/>
    <col min="14066" max="14066" width="8.265625" style="26" customWidth="1"/>
    <col min="14067" max="14067" width="7.265625" style="26" customWidth="1"/>
    <col min="14068" max="14068" width="4.265625" style="26" customWidth="1"/>
    <col min="14069" max="14069" width="9.265625" style="26" customWidth="1"/>
    <col min="14070" max="14070" width="11.265625" style="26" customWidth="1"/>
    <col min="14071" max="14075" width="9.265625" style="26" customWidth="1"/>
    <col min="14076" max="14076" width="2.73046875" style="26" customWidth="1"/>
    <col min="14077" max="14309" width="9.265625" style="26" customWidth="1"/>
    <col min="14310" max="14310" width="2.73046875" style="26" customWidth="1"/>
    <col min="14311" max="14311" width="8.265625" style="26" customWidth="1"/>
    <col min="14312" max="14312" width="7.265625" style="26" customWidth="1"/>
    <col min="14313" max="14313" width="4.265625" style="26" customWidth="1"/>
    <col min="14314" max="14316" width="9.265625" style="26" customWidth="1"/>
    <col min="14317" max="14317" width="11.265625" style="26" customWidth="1"/>
    <col min="14318" max="14320" width="9.265625" style="26" customWidth="1"/>
    <col min="14321" max="14321" width="2.73046875" style="26" customWidth="1"/>
    <col min="14322" max="14322" width="8.265625" style="26" customWidth="1"/>
    <col min="14323" max="14323" width="7.265625" style="26" customWidth="1"/>
    <col min="14324" max="14324" width="4.265625" style="26" customWidth="1"/>
    <col min="14325" max="14325" width="9.265625" style="26" customWidth="1"/>
    <col min="14326" max="14326" width="11.265625" style="26" customWidth="1"/>
    <col min="14327" max="14331" width="9.265625" style="26" customWidth="1"/>
    <col min="14332" max="14332" width="2.73046875" style="26" customWidth="1"/>
    <col min="14333" max="14565" width="9.265625" style="26" customWidth="1"/>
    <col min="14566" max="14566" width="2.73046875" style="26" customWidth="1"/>
    <col min="14567" max="14567" width="8.265625" style="26" customWidth="1"/>
    <col min="14568" max="14568" width="7.265625" style="26" customWidth="1"/>
    <col min="14569" max="14569" width="4.265625" style="26" customWidth="1"/>
    <col min="14570" max="14572" width="9.265625" style="26" customWidth="1"/>
    <col min="14573" max="14573" width="11.265625" style="26" customWidth="1"/>
    <col min="14574" max="14576" width="9.265625" style="26" customWidth="1"/>
    <col min="14577" max="14577" width="2.73046875" style="26" customWidth="1"/>
    <col min="14578" max="14578" width="8.265625" style="26" customWidth="1"/>
    <col min="14579" max="14579" width="7.265625" style="26" customWidth="1"/>
    <col min="14580" max="14580" width="4.265625" style="26" customWidth="1"/>
    <col min="14581" max="14581" width="9.265625" style="26" customWidth="1"/>
    <col min="14582" max="14582" width="11.265625" style="26" customWidth="1"/>
    <col min="14583" max="14587" width="9.265625" style="26" customWidth="1"/>
    <col min="14588" max="14588" width="2.73046875" style="26" customWidth="1"/>
    <col min="14589" max="14821" width="9.265625" style="26" customWidth="1"/>
    <col min="14822" max="14822" width="2.73046875" style="26" customWidth="1"/>
    <col min="14823" max="14823" width="8.265625" style="26" customWidth="1"/>
    <col min="14824" max="14824" width="7.265625" style="26" customWidth="1"/>
    <col min="14825" max="14825" width="4.265625" style="26" customWidth="1"/>
    <col min="14826" max="14828" width="9.265625" style="26" customWidth="1"/>
    <col min="14829" max="14829" width="11.265625" style="26" customWidth="1"/>
    <col min="14830" max="14832" width="9.265625" style="26" customWidth="1"/>
    <col min="14833" max="14833" width="2.73046875" style="26" customWidth="1"/>
    <col min="14834" max="14834" width="8.265625" style="26" customWidth="1"/>
    <col min="14835" max="14835" width="7.265625" style="26" customWidth="1"/>
    <col min="14836" max="14836" width="4.265625" style="26" customWidth="1"/>
    <col min="14837" max="14837" width="9.265625" style="26" customWidth="1"/>
    <col min="14838" max="14838" width="11.265625" style="26" customWidth="1"/>
    <col min="14839" max="14843" width="9.265625" style="26" customWidth="1"/>
    <col min="14844" max="14844" width="2.73046875" style="26" customWidth="1"/>
    <col min="14845" max="15077" width="9.265625" style="26" customWidth="1"/>
    <col min="15078" max="15078" width="2.73046875" style="26" customWidth="1"/>
    <col min="15079" max="15079" width="8.265625" style="26" customWidth="1"/>
    <col min="15080" max="15080" width="7.265625" style="26" customWidth="1"/>
    <col min="15081" max="15081" width="4.265625" style="26" customWidth="1"/>
    <col min="15082" max="15084" width="9.265625" style="26" customWidth="1"/>
    <col min="15085" max="15085" width="11.265625" style="26" customWidth="1"/>
    <col min="15086" max="15088" width="9.265625" style="26" customWidth="1"/>
    <col min="15089" max="15089" width="2.73046875" style="26" customWidth="1"/>
    <col min="15090" max="15090" width="8.265625" style="26" customWidth="1"/>
    <col min="15091" max="15091" width="7.265625" style="26" customWidth="1"/>
    <col min="15092" max="15092" width="4.265625" style="26" customWidth="1"/>
    <col min="15093" max="15093" width="9.265625" style="26" customWidth="1"/>
    <col min="15094" max="15094" width="11.265625" style="26" customWidth="1"/>
    <col min="15095" max="15099" width="9.265625" style="26" customWidth="1"/>
    <col min="15100" max="15100" width="2.73046875" style="26" customWidth="1"/>
    <col min="15101" max="15333" width="9.265625" style="26" customWidth="1"/>
    <col min="15334" max="15334" width="2.73046875" style="26" customWidth="1"/>
    <col min="15335" max="15335" width="8.265625" style="26" customWidth="1"/>
    <col min="15336" max="15336" width="7.265625" style="26" customWidth="1"/>
    <col min="15337" max="15337" width="4.265625" style="26" customWidth="1"/>
    <col min="15338" max="15340" width="9.265625" style="26" customWidth="1"/>
    <col min="15341" max="15341" width="11.265625" style="26" customWidth="1"/>
    <col min="15342" max="15344" width="9.265625" style="26" customWidth="1"/>
    <col min="15345" max="15345" width="2.73046875" style="26" customWidth="1"/>
    <col min="15346" max="15346" width="8.265625" style="26" customWidth="1"/>
    <col min="15347" max="15347" width="7.265625" style="26" customWidth="1"/>
    <col min="15348" max="15348" width="4.265625" style="26" customWidth="1"/>
    <col min="15349" max="15349" width="9.265625" style="26" customWidth="1"/>
    <col min="15350" max="15350" width="11.265625" style="26" customWidth="1"/>
    <col min="15351" max="15355" width="9.265625" style="26" customWidth="1"/>
    <col min="15356" max="15356" width="2.73046875" style="26" customWidth="1"/>
    <col min="15357" max="15589" width="9.265625" style="26" customWidth="1"/>
    <col min="15590" max="15590" width="2.73046875" style="26" customWidth="1"/>
    <col min="15591" max="15591" width="8.265625" style="26" customWidth="1"/>
    <col min="15592" max="15592" width="7.265625" style="26" customWidth="1"/>
    <col min="15593" max="15593" width="4.265625" style="26" customWidth="1"/>
    <col min="15594" max="15596" width="9.265625" style="26" customWidth="1"/>
    <col min="15597" max="15597" width="11.265625" style="26" customWidth="1"/>
    <col min="15598" max="15600" width="9.265625" style="26" customWidth="1"/>
    <col min="15601" max="15601" width="2.73046875" style="26" customWidth="1"/>
    <col min="15602" max="15602" width="8.265625" style="26" customWidth="1"/>
    <col min="15603" max="15603" width="7.265625" style="26" customWidth="1"/>
    <col min="15604" max="15604" width="4.265625" style="26" customWidth="1"/>
    <col min="15605" max="15605" width="9.265625" style="26" customWidth="1"/>
    <col min="15606" max="15606" width="11.265625" style="26" customWidth="1"/>
    <col min="15607" max="15611" width="9.265625" style="26" customWidth="1"/>
    <col min="15612" max="15612" width="2.73046875" style="26" customWidth="1"/>
    <col min="15613" max="15845" width="9.265625" style="26" customWidth="1"/>
    <col min="15846" max="15846" width="2.73046875" style="26" customWidth="1"/>
    <col min="15847" max="15847" width="8.265625" style="26" customWidth="1"/>
    <col min="15848" max="15848" width="7.265625" style="26" customWidth="1"/>
    <col min="15849" max="15849" width="4.265625" style="26" customWidth="1"/>
    <col min="15850" max="15852" width="9.265625" style="26" customWidth="1"/>
    <col min="15853" max="15853" width="11.265625" style="26" customWidth="1"/>
    <col min="15854" max="15856" width="9.265625" style="26" customWidth="1"/>
    <col min="15857" max="15857" width="2.73046875" style="26" customWidth="1"/>
    <col min="15858" max="15858" width="8.265625" style="26" customWidth="1"/>
    <col min="15859" max="15859" width="7.265625" style="26" customWidth="1"/>
    <col min="15860" max="15860" width="4.265625" style="26" customWidth="1"/>
    <col min="15861" max="15861" width="9.265625" style="26" customWidth="1"/>
    <col min="15862" max="15862" width="11.265625" style="26" customWidth="1"/>
    <col min="15863" max="15867" width="9.265625" style="26" customWidth="1"/>
    <col min="15868" max="15868" width="2.73046875" style="26" customWidth="1"/>
    <col min="15869" max="16101" width="9.265625" style="26" customWidth="1"/>
    <col min="16102" max="16102" width="2.73046875" style="26" customWidth="1"/>
    <col min="16103" max="16103" width="8.265625" style="26" customWidth="1"/>
    <col min="16104" max="16104" width="7.265625" style="26" customWidth="1"/>
    <col min="16105" max="16105" width="4.265625" style="26" customWidth="1"/>
    <col min="16106" max="16108" width="9.265625" style="26" customWidth="1"/>
    <col min="16109" max="16109" width="11.265625" style="26" customWidth="1"/>
    <col min="16110" max="16112" width="9.265625" style="26" customWidth="1"/>
    <col min="16113" max="16113" width="2.73046875" style="26" customWidth="1"/>
    <col min="16114" max="16114" width="8.265625" style="26" customWidth="1"/>
    <col min="16115" max="16115" width="7.265625" style="26" customWidth="1"/>
    <col min="16116" max="16116" width="4.265625" style="26" customWidth="1"/>
    <col min="16117" max="16117" width="9.265625" style="26" customWidth="1"/>
    <col min="16118" max="16118" width="11.265625" style="26" customWidth="1"/>
    <col min="16119" max="16123" width="9.265625" style="26" customWidth="1"/>
    <col min="16124" max="16124" width="2.73046875" style="26" customWidth="1"/>
    <col min="16125" max="16384" width="9.265625" style="26" customWidth="1"/>
  </cols>
  <sheetData>
    <row r="1" spans="1:11" ht="23.65" customHeight="1">
      <c r="A1" s="55" t="s">
        <v>0</v>
      </c>
      <c r="B1" s="76"/>
      <c r="C1" s="37"/>
      <c r="D1" s="37"/>
      <c r="E1" s="37"/>
      <c r="F1" s="37"/>
      <c r="G1" s="37"/>
      <c r="H1" s="37"/>
      <c r="I1" s="37"/>
      <c r="J1" s="37"/>
      <c r="K1" s="37"/>
    </row>
    <row r="2" spans="1:11" ht="20.25" customHeight="1">
      <c r="A2" s="55" t="s">
        <v>235</v>
      </c>
      <c r="B2" s="76"/>
      <c r="C2" s="37"/>
      <c r="D2" s="37"/>
      <c r="E2" s="37"/>
    </row>
    <row r="3" spans="1:11" s="27" customFormat="1" ht="17.25" customHeight="1">
      <c r="A3" s="38"/>
      <c r="B3" s="77"/>
      <c r="C3" s="78"/>
      <c r="D3" s="75"/>
      <c r="E3" s="75"/>
      <c r="F3" s="75"/>
      <c r="G3" s="75"/>
      <c r="H3" s="75"/>
      <c r="I3" s="75"/>
      <c r="J3" s="75"/>
      <c r="K3" s="75"/>
    </row>
    <row r="4" spans="1:11" ht="17.25" customHeight="1">
      <c r="A4" s="40"/>
      <c r="B4" s="76"/>
      <c r="D4" s="42"/>
      <c r="E4" s="42"/>
    </row>
    <row r="5" spans="1:11" ht="30" customHeight="1" thickBot="1">
      <c r="A5" s="41" t="s">
        <v>137</v>
      </c>
      <c r="B5" s="110" t="s">
        <v>138</v>
      </c>
      <c r="C5" s="115"/>
      <c r="D5" s="32"/>
      <c r="E5" s="32"/>
      <c r="F5" s="79"/>
      <c r="G5" s="79"/>
      <c r="H5" s="79"/>
      <c r="I5" s="79"/>
      <c r="J5" s="79"/>
      <c r="K5" s="79"/>
    </row>
    <row r="6" spans="1:11" ht="17.25" customHeight="1">
      <c r="A6" s="36"/>
      <c r="B6" s="37"/>
      <c r="C6" s="43"/>
      <c r="D6" s="42"/>
      <c r="E6" s="42"/>
    </row>
    <row r="7" spans="1:11" ht="17.25" customHeight="1" thickBot="1">
      <c r="A7" s="1"/>
      <c r="C7" s="82"/>
      <c r="D7" s="82"/>
      <c r="E7" s="82"/>
      <c r="F7" s="82"/>
      <c r="G7" s="82"/>
      <c r="H7" s="82"/>
      <c r="I7" s="82"/>
      <c r="J7" s="82"/>
      <c r="K7" s="82"/>
    </row>
    <row r="8" spans="1:11" ht="17.25" customHeight="1" thickBot="1">
      <c r="B8" s="762" t="s">
        <v>121</v>
      </c>
      <c r="C8" s="763"/>
      <c r="D8" s="763"/>
      <c r="E8" s="763"/>
      <c r="F8" s="763"/>
      <c r="G8" s="762" t="s">
        <v>122</v>
      </c>
      <c r="H8" s="763"/>
      <c r="I8" s="763"/>
      <c r="J8" s="763"/>
      <c r="K8" s="764"/>
    </row>
    <row r="9" spans="1:11" ht="25.9" thickBot="1">
      <c r="A9" s="698" t="s">
        <v>46</v>
      </c>
      <c r="B9" s="723" t="s">
        <v>90</v>
      </c>
      <c r="C9" s="724" t="s">
        <v>48</v>
      </c>
      <c r="D9" s="134" t="s">
        <v>132</v>
      </c>
      <c r="E9" s="134" t="s">
        <v>134</v>
      </c>
      <c r="F9" s="137" t="s">
        <v>136</v>
      </c>
      <c r="G9" s="530" t="s">
        <v>90</v>
      </c>
      <c r="H9" s="234" t="s">
        <v>48</v>
      </c>
      <c r="I9" s="233" t="s">
        <v>132</v>
      </c>
      <c r="J9" s="233" t="s">
        <v>134</v>
      </c>
      <c r="K9" s="234" t="s">
        <v>136</v>
      </c>
    </row>
    <row r="10" spans="1:11" ht="13.15">
      <c r="A10" s="131" t="s">
        <v>55</v>
      </c>
      <c r="B10" s="170">
        <f t="shared" ref="B10:B22" si="0">SUM(D10:F10)</f>
        <v>336.05</v>
      </c>
      <c r="C10" s="722"/>
      <c r="D10" s="372">
        <v>49.3</v>
      </c>
      <c r="E10" s="215">
        <v>278.98</v>
      </c>
      <c r="F10" s="216">
        <v>7.77</v>
      </c>
      <c r="G10" s="175">
        <f t="shared" ref="G10:G22" si="1">SUM(I10:K10)</f>
        <v>27.76</v>
      </c>
      <c r="H10" s="241"/>
      <c r="I10" s="372">
        <v>3.85</v>
      </c>
      <c r="J10" s="215">
        <v>23.17</v>
      </c>
      <c r="K10" s="216">
        <v>0.74</v>
      </c>
    </row>
    <row r="11" spans="1:11" ht="13.15">
      <c r="A11" s="132" t="s">
        <v>56</v>
      </c>
      <c r="B11" s="170">
        <f t="shared" si="0"/>
        <v>337.14</v>
      </c>
      <c r="C11" s="172">
        <f t="shared" ref="C11:C22" si="2">(B11-B10)/B10</f>
        <v>3.2435649456925308E-3</v>
      </c>
      <c r="D11" s="373">
        <v>41.64</v>
      </c>
      <c r="E11" s="202">
        <v>282.99</v>
      </c>
      <c r="F11" s="203">
        <v>12.51</v>
      </c>
      <c r="G11" s="170">
        <f t="shared" si="1"/>
        <v>29.18</v>
      </c>
      <c r="H11" s="725">
        <f t="shared" ref="H11:H22" si="3">(G11-G10)/G10</f>
        <v>5.1152737752161316E-2</v>
      </c>
      <c r="I11" s="373">
        <v>3.34</v>
      </c>
      <c r="J11" s="202">
        <v>24.03</v>
      </c>
      <c r="K11" s="203">
        <v>1.81</v>
      </c>
    </row>
    <row r="12" spans="1:11" ht="13.15">
      <c r="A12" s="132" t="s">
        <v>57</v>
      </c>
      <c r="B12" s="170">
        <f t="shared" si="0"/>
        <v>330.54434567720801</v>
      </c>
      <c r="C12" s="172">
        <f t="shared" si="2"/>
        <v>-1.9563547258681771E-2</v>
      </c>
      <c r="D12" s="373">
        <v>38.3522175056968</v>
      </c>
      <c r="E12" s="202">
        <v>273.82128897108072</v>
      </c>
      <c r="F12" s="203">
        <v>18.370839200430531</v>
      </c>
      <c r="G12" s="170">
        <f t="shared" si="1"/>
        <v>26.419248</v>
      </c>
      <c r="H12" s="725">
        <f t="shared" si="3"/>
        <v>-9.4611103495544899E-2</v>
      </c>
      <c r="I12" s="373">
        <v>3.04467</v>
      </c>
      <c r="J12" s="202">
        <v>21.089783000000001</v>
      </c>
      <c r="K12" s="203">
        <v>2.2847950000000004</v>
      </c>
    </row>
    <row r="13" spans="1:11" ht="13.15">
      <c r="A13" s="132" t="s">
        <v>58</v>
      </c>
      <c r="B13" s="170">
        <f t="shared" si="0"/>
        <v>316.96794714665526</v>
      </c>
      <c r="C13" s="172">
        <f t="shared" si="2"/>
        <v>-4.1072850611732256E-2</v>
      </c>
      <c r="D13" s="373">
        <v>37.306280613201992</v>
      </c>
      <c r="E13" s="202">
        <v>255.22661307599651</v>
      </c>
      <c r="F13" s="203">
        <v>24.435053457456753</v>
      </c>
      <c r="G13" s="170">
        <f t="shared" si="1"/>
        <v>29.282909</v>
      </c>
      <c r="H13" s="725">
        <f t="shared" si="3"/>
        <v>0.10839297923998444</v>
      </c>
      <c r="I13" s="373">
        <v>3.094265</v>
      </c>
      <c r="J13" s="202">
        <v>21.062802999999999</v>
      </c>
      <c r="K13" s="203">
        <v>5.1258410000000003</v>
      </c>
    </row>
    <row r="14" spans="1:11" ht="13.15">
      <c r="A14" s="132" t="s">
        <v>59</v>
      </c>
      <c r="B14" s="170">
        <f t="shared" si="0"/>
        <v>282.92206417249713</v>
      </c>
      <c r="C14" s="172">
        <f t="shared" si="2"/>
        <v>-0.10741112241991373</v>
      </c>
      <c r="D14" s="373">
        <v>33.347369284028019</v>
      </c>
      <c r="E14" s="202">
        <v>238.35183608867871</v>
      </c>
      <c r="F14" s="203">
        <v>11.222858799790378</v>
      </c>
      <c r="G14" s="170">
        <f t="shared" si="1"/>
        <v>24.184932</v>
      </c>
      <c r="H14" s="725">
        <f t="shared" si="3"/>
        <v>-0.1740939399156006</v>
      </c>
      <c r="I14" s="373">
        <v>2.8919410000000001</v>
      </c>
      <c r="J14" s="202">
        <v>18.606023</v>
      </c>
      <c r="K14" s="203">
        <v>2.6869680000000002</v>
      </c>
    </row>
    <row r="15" spans="1:11" ht="13.15">
      <c r="A15" s="132" t="s">
        <v>60</v>
      </c>
      <c r="B15" s="170">
        <f t="shared" si="0"/>
        <v>282.27976382968711</v>
      </c>
      <c r="C15" s="172">
        <f t="shared" si="2"/>
        <v>-2.2702377232000112E-3</v>
      </c>
      <c r="D15" s="373">
        <v>28.940038477800943</v>
      </c>
      <c r="E15" s="202">
        <v>241.62818696881192</v>
      </c>
      <c r="F15" s="203">
        <v>11.71153838307422</v>
      </c>
      <c r="G15" s="170">
        <f t="shared" si="1"/>
        <v>26.530529999999999</v>
      </c>
      <c r="H15" s="725">
        <f t="shared" si="3"/>
        <v>9.6985924955257222E-2</v>
      </c>
      <c r="I15" s="373">
        <v>1.9641850000000001</v>
      </c>
      <c r="J15" s="202">
        <v>21.911925</v>
      </c>
      <c r="K15" s="203">
        <v>2.65442</v>
      </c>
    </row>
    <row r="16" spans="1:11" ht="13.15">
      <c r="A16" s="132" t="s">
        <v>61</v>
      </c>
      <c r="B16" s="170">
        <f t="shared" si="0"/>
        <v>276.20289024651169</v>
      </c>
      <c r="C16" s="172">
        <f t="shared" si="2"/>
        <v>-2.1527839972410829E-2</v>
      </c>
      <c r="D16" s="373">
        <v>25.902897566370001</v>
      </c>
      <c r="E16" s="202">
        <v>240.69011398882029</v>
      </c>
      <c r="F16" s="203">
        <v>9.6098786913214003</v>
      </c>
      <c r="G16" s="170">
        <f t="shared" si="1"/>
        <v>26.060259050318404</v>
      </c>
      <c r="H16" s="725">
        <f t="shared" si="3"/>
        <v>-1.7725652283674502E-2</v>
      </c>
      <c r="I16" s="373">
        <v>1.7932685541220006</v>
      </c>
      <c r="J16" s="202">
        <v>21.377717779422003</v>
      </c>
      <c r="K16" s="203">
        <v>2.8892727167743995</v>
      </c>
    </row>
    <row r="17" spans="1:11" ht="13.15">
      <c r="A17" s="132" t="s">
        <v>62</v>
      </c>
      <c r="B17" s="170">
        <f t="shared" si="0"/>
        <v>280.09965856818121</v>
      </c>
      <c r="C17" s="172">
        <f t="shared" si="2"/>
        <v>1.4108354616389611E-2</v>
      </c>
      <c r="D17" s="373">
        <v>26.116110758329981</v>
      </c>
      <c r="E17" s="202">
        <v>243.06535166285261</v>
      </c>
      <c r="F17" s="203">
        <v>10.91819614699863</v>
      </c>
      <c r="G17" s="170">
        <f t="shared" si="1"/>
        <v>26.960587533383144</v>
      </c>
      <c r="H17" s="725">
        <f t="shared" si="3"/>
        <v>3.4547948327234297E-2</v>
      </c>
      <c r="I17" s="373">
        <v>1.9241883263579995</v>
      </c>
      <c r="J17" s="202">
        <v>21.708873552926516</v>
      </c>
      <c r="K17" s="203">
        <v>3.3275256540986304</v>
      </c>
    </row>
    <row r="18" spans="1:11" ht="13.15">
      <c r="A18" s="147" t="s">
        <v>63</v>
      </c>
      <c r="B18" s="170">
        <f t="shared" si="0"/>
        <v>265.84079892309973</v>
      </c>
      <c r="C18" s="172">
        <f t="shared" si="2"/>
        <v>-5.0906379957655776E-2</v>
      </c>
      <c r="D18" s="373">
        <v>23.943927052109995</v>
      </c>
      <c r="E18" s="202">
        <v>230.59402811715975</v>
      </c>
      <c r="F18" s="203">
        <v>11.302843753829997</v>
      </c>
      <c r="G18" s="170">
        <f t="shared" si="1"/>
        <v>26.68864171679002</v>
      </c>
      <c r="H18" s="725">
        <f t="shared" si="3"/>
        <v>-1.0086791181994664E-2</v>
      </c>
      <c r="I18" s="373">
        <v>2.0734465074300004</v>
      </c>
      <c r="J18" s="202">
        <v>21.95059370855002</v>
      </c>
      <c r="K18" s="203">
        <v>2.6646015008099999</v>
      </c>
    </row>
    <row r="19" spans="1:11" ht="13.15">
      <c r="A19" s="147" t="s">
        <v>64</v>
      </c>
      <c r="B19" s="170">
        <f t="shared" si="0"/>
        <v>258.20219000000003</v>
      </c>
      <c r="C19" s="172">
        <f t="shared" si="2"/>
        <v>-2.8733772069761687E-2</v>
      </c>
      <c r="D19" s="373">
        <v>19.888511999999999</v>
      </c>
      <c r="E19" s="202">
        <v>226.46010000000001</v>
      </c>
      <c r="F19" s="203">
        <v>11.853578000000001</v>
      </c>
      <c r="G19" s="170">
        <f t="shared" si="1"/>
        <v>26.769772000000003</v>
      </c>
      <c r="H19" s="725">
        <f t="shared" si="3"/>
        <v>3.039880563084023E-3</v>
      </c>
      <c r="I19" s="373">
        <v>1.68391</v>
      </c>
      <c r="J19" s="202">
        <v>22.008189000000002</v>
      </c>
      <c r="K19" s="203">
        <v>3.0776729999999999</v>
      </c>
    </row>
    <row r="20" spans="1:11" ht="13.15">
      <c r="A20" s="147" t="s">
        <v>65</v>
      </c>
      <c r="B20" s="170">
        <f t="shared" si="0"/>
        <v>251.99387532122009</v>
      </c>
      <c r="C20" s="172">
        <f t="shared" si="2"/>
        <v>-2.4044392027735867E-2</v>
      </c>
      <c r="D20" s="373">
        <v>16.457667615710001</v>
      </c>
      <c r="E20" s="202">
        <v>228.19614445335009</v>
      </c>
      <c r="F20" s="203">
        <v>7.3400632521599993</v>
      </c>
      <c r="G20" s="170">
        <f t="shared" si="1"/>
        <v>28.753063671029995</v>
      </c>
      <c r="H20" s="725">
        <f t="shared" si="3"/>
        <v>7.4086984044167123E-2</v>
      </c>
      <c r="I20" s="373">
        <v>1.6239033725800003</v>
      </c>
      <c r="J20" s="202">
        <v>25.003864831699996</v>
      </c>
      <c r="K20" s="203">
        <v>2.1252954667499999</v>
      </c>
    </row>
    <row r="21" spans="1:11" ht="13.15">
      <c r="A21" s="147" t="s">
        <v>66</v>
      </c>
      <c r="B21" s="170">
        <f t="shared" ref="B21" si="4">SUM(D21:F21)</f>
        <v>210.50762399435976</v>
      </c>
      <c r="C21" s="172">
        <f t="shared" si="2"/>
        <v>-0.16463198271774354</v>
      </c>
      <c r="D21" s="373">
        <v>14.403629892309993</v>
      </c>
      <c r="E21" s="202">
        <v>191.21695762691976</v>
      </c>
      <c r="F21" s="203">
        <v>4.8870364751299995</v>
      </c>
      <c r="G21" s="170">
        <f t="shared" ref="G21" si="5">SUM(I21:K21)</f>
        <v>24.228075038240025</v>
      </c>
      <c r="H21" s="725">
        <f t="shared" si="3"/>
        <v>-0.15737413878956835</v>
      </c>
      <c r="I21" s="373">
        <v>1.1043643325799999</v>
      </c>
      <c r="J21" s="202">
        <v>21.306384421790025</v>
      </c>
      <c r="K21" s="203">
        <v>1.8173262838699997</v>
      </c>
    </row>
    <row r="22" spans="1:11" ht="14.25">
      <c r="A22" s="147" t="s">
        <v>67</v>
      </c>
      <c r="B22" s="170">
        <f t="shared" si="0"/>
        <v>32.309163142919992</v>
      </c>
      <c r="C22" s="172">
        <f t="shared" si="2"/>
        <v>-0.84651784800067065</v>
      </c>
      <c r="D22" s="373">
        <v>3.5001931874199999</v>
      </c>
      <c r="E22" s="202">
        <v>28.08265029168999</v>
      </c>
      <c r="F22" s="203">
        <v>0.72631966381000002</v>
      </c>
      <c r="G22" s="170">
        <f t="shared" si="1"/>
        <v>3.7076236881400013</v>
      </c>
      <c r="H22" s="725">
        <f t="shared" si="3"/>
        <v>-0.84696994365882861</v>
      </c>
      <c r="I22" s="373">
        <v>0.34462742947999991</v>
      </c>
      <c r="J22" s="202">
        <v>3.0933762814700012</v>
      </c>
      <c r="K22" s="203">
        <v>0.26961997718999997</v>
      </c>
    </row>
    <row r="23" spans="1:11" ht="14.25">
      <c r="A23" s="147" t="s">
        <v>68</v>
      </c>
      <c r="B23" s="170">
        <f t="shared" ref="B23" si="6">SUM(D23:F23)</f>
        <v>160.95255596078013</v>
      </c>
      <c r="C23" s="172">
        <f t="shared" ref="C23" si="7">(B23-B22)/B22</f>
        <v>3.9816380340402024</v>
      </c>
      <c r="D23" s="373">
        <v>5.9312459960800012</v>
      </c>
      <c r="E23" s="202">
        <v>151.86152119017012</v>
      </c>
      <c r="F23" s="203">
        <v>3.1597887745299995</v>
      </c>
      <c r="G23" s="170">
        <f t="shared" ref="G23" si="8">SUM(I23:K23)</f>
        <v>16.303201144639988</v>
      </c>
      <c r="H23" s="725">
        <f t="shared" ref="H23" si="9">(G23-G22)/G22</f>
        <v>3.3972103201279289</v>
      </c>
      <c r="I23" s="373">
        <v>0.55067627520000018</v>
      </c>
      <c r="J23" s="202">
        <v>14.561154436399988</v>
      </c>
      <c r="K23" s="203">
        <v>1.1913704330400001</v>
      </c>
    </row>
    <row r="24" spans="1:11" ht="14.65" thickBot="1">
      <c r="A24" s="572" t="s">
        <v>69</v>
      </c>
      <c r="B24" s="176">
        <f t="shared" ref="B24" si="10">SUM(D24:F24)</f>
        <v>251.79463536682005</v>
      </c>
      <c r="C24" s="177">
        <f t="shared" ref="C24" si="11">(B24-B23)/B23</f>
        <v>0.56440283823871507</v>
      </c>
      <c r="D24" s="392">
        <v>9.655455220350003</v>
      </c>
      <c r="E24" s="389">
        <v>238.10162686479003</v>
      </c>
      <c r="F24" s="393">
        <v>4.0375532816800002</v>
      </c>
      <c r="G24" s="176">
        <f t="shared" ref="G24" si="12">SUM(I24:K24)</f>
        <v>25.065766815760007</v>
      </c>
      <c r="H24" s="726">
        <f t="shared" ref="H24" si="13">(G24-G23)/G23</f>
        <v>0.53747516168018894</v>
      </c>
      <c r="I24" s="392">
        <v>0.85106883735000005</v>
      </c>
      <c r="J24" s="389">
        <v>23.253465664380009</v>
      </c>
      <c r="K24" s="393">
        <v>0.96123231402999987</v>
      </c>
    </row>
    <row r="25" spans="1:11" ht="17.25" customHeight="1">
      <c r="B25" s="26"/>
      <c r="C25" s="26"/>
      <c r="D25" s="26"/>
      <c r="E25" s="26"/>
      <c r="F25" s="26"/>
      <c r="G25" s="26"/>
      <c r="H25" s="26"/>
      <c r="I25" s="26"/>
      <c r="J25" s="26"/>
      <c r="K25" s="26"/>
    </row>
    <row r="26" spans="1:11" ht="17.25" customHeight="1">
      <c r="B26" s="119"/>
      <c r="C26" s="120"/>
      <c r="D26" s="120"/>
      <c r="E26" s="120"/>
      <c r="F26" s="120"/>
      <c r="G26" s="120"/>
      <c r="H26" s="120"/>
      <c r="I26" s="120"/>
      <c r="J26" s="120"/>
      <c r="K26" s="120"/>
    </row>
    <row r="27" spans="1:11" ht="17.25" customHeight="1">
      <c r="B27" s="121"/>
      <c r="C27" s="119"/>
      <c r="D27" s="120"/>
      <c r="E27" s="120"/>
      <c r="F27" s="120"/>
      <c r="G27" s="120"/>
      <c r="H27" s="120"/>
      <c r="I27" s="120"/>
      <c r="J27" s="120"/>
      <c r="K27" s="120"/>
    </row>
  </sheetData>
  <mergeCells count="2">
    <mergeCell ref="B8:F8"/>
    <mergeCell ref="G8:K8"/>
  </mergeCells>
  <pageMargins left="0.7" right="0.7" top="0.75" bottom="0.75" header="0.3" footer="0.3"/>
  <pageSetup paperSize="9" scale="78" orientation="portrait" r:id="rId1"/>
  <headerFooter alignWithMargins="0"/>
  <ignoredErrors>
    <ignoredError sqref="B20" formulaRange="1"/>
    <ignoredError sqref="G21 B23"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C114"/>
  <sheetViews>
    <sheetView showGridLines="0" workbookViewId="0">
      <selection activeCell="H21" sqref="H21"/>
    </sheetView>
  </sheetViews>
  <sheetFormatPr defaultColWidth="9" defaultRowHeight="14.25"/>
  <cols>
    <col min="1" max="1" width="25.265625" style="26" customWidth="1"/>
    <col min="2" max="2" width="8.73046875" style="75" customWidth="1"/>
    <col min="3" max="3" width="7.73046875" style="75" bestFit="1" customWidth="1"/>
    <col min="4" max="4" width="7" style="75" bestFit="1" customWidth="1"/>
    <col min="5" max="5" width="8" style="75" customWidth="1"/>
    <col min="6" max="8" width="7.73046875" style="75" bestFit="1" customWidth="1"/>
    <col min="9" max="10" width="7" style="75" bestFit="1" customWidth="1"/>
    <col min="11" max="12" width="7.73046875" style="75" customWidth="1"/>
    <col min="13" max="13" width="7.73046875" style="26" bestFit="1" customWidth="1"/>
    <col min="14" max="14" width="6.265625" style="26" bestFit="1" customWidth="1"/>
    <col min="15" max="15" width="22" style="26" customWidth="1"/>
    <col min="16" max="27" width="9.265625" style="26" customWidth="1"/>
    <col min="30" max="243" width="9.265625" style="26" customWidth="1"/>
    <col min="244" max="244" width="2.73046875" style="26" customWidth="1"/>
    <col min="245" max="245" width="8.265625" style="26" customWidth="1"/>
    <col min="246" max="246" width="7.265625" style="26" customWidth="1"/>
    <col min="247" max="247" width="4.265625" style="26" customWidth="1"/>
    <col min="248" max="250" width="9.265625" style="26" customWidth="1"/>
    <col min="251" max="251" width="11.265625" style="26" customWidth="1"/>
    <col min="252" max="254" width="9.265625" style="26" customWidth="1"/>
    <col min="255" max="255" width="2.73046875" style="26" customWidth="1"/>
    <col min="256" max="256" width="8.265625" style="26" customWidth="1"/>
    <col min="257" max="257" width="7.265625" style="26" customWidth="1"/>
    <col min="258" max="258" width="4.265625" style="26" customWidth="1"/>
    <col min="259" max="259" width="9.265625" style="26" customWidth="1"/>
    <col min="260" max="260" width="11.265625" style="26" customWidth="1"/>
    <col min="261" max="265" width="9.265625" style="26" customWidth="1"/>
    <col min="266" max="266" width="2.73046875" style="26" customWidth="1"/>
    <col min="267" max="499" width="9.265625" style="26" customWidth="1"/>
    <col min="500" max="500" width="2.73046875" style="26" customWidth="1"/>
    <col min="501" max="501" width="8.265625" style="26" customWidth="1"/>
    <col min="502" max="502" width="7.265625" style="26" customWidth="1"/>
    <col min="503" max="503" width="4.265625" style="26" customWidth="1"/>
    <col min="504" max="506" width="9.265625" style="26" customWidth="1"/>
    <col min="507" max="507" width="11.265625" style="26" customWidth="1"/>
    <col min="508" max="510" width="9.265625" style="26" customWidth="1"/>
    <col min="511" max="511" width="2.73046875" style="26" customWidth="1"/>
    <col min="512" max="512" width="8.265625" style="26" customWidth="1"/>
    <col min="513" max="513" width="7.265625" style="26" customWidth="1"/>
    <col min="514" max="514" width="4.265625" style="26" customWidth="1"/>
    <col min="515" max="515" width="9.265625" style="26" customWidth="1"/>
    <col min="516" max="516" width="11.265625" style="26" customWidth="1"/>
    <col min="517" max="521" width="9.265625" style="26" customWidth="1"/>
    <col min="522" max="522" width="2.73046875" style="26" customWidth="1"/>
    <col min="523" max="755" width="9.265625" style="26" customWidth="1"/>
    <col min="756" max="756" width="2.73046875" style="26" customWidth="1"/>
    <col min="757" max="757" width="8.265625" style="26" customWidth="1"/>
    <col min="758" max="758" width="7.265625" style="26" customWidth="1"/>
    <col min="759" max="759" width="4.265625" style="26" customWidth="1"/>
    <col min="760" max="762" width="9.265625" style="26" customWidth="1"/>
    <col min="763" max="763" width="11.265625" style="26" customWidth="1"/>
    <col min="764" max="766" width="9.265625" style="26" customWidth="1"/>
    <col min="767" max="767" width="2.73046875" style="26" customWidth="1"/>
    <col min="768" max="768" width="8.265625" style="26" customWidth="1"/>
    <col min="769" max="769" width="7.265625" style="26" customWidth="1"/>
    <col min="770" max="770" width="4.265625" style="26" customWidth="1"/>
    <col min="771" max="771" width="9.265625" style="26" customWidth="1"/>
    <col min="772" max="772" width="11.265625" style="26" customWidth="1"/>
    <col min="773" max="777" width="9.265625" style="26" customWidth="1"/>
    <col min="778" max="778" width="2.73046875" style="26" customWidth="1"/>
    <col min="779" max="1011" width="9.265625" style="26" customWidth="1"/>
    <col min="1012" max="1012" width="2.73046875" style="26" customWidth="1"/>
    <col min="1013" max="1013" width="8.265625" style="26" customWidth="1"/>
    <col min="1014" max="1014" width="7.265625" style="26" customWidth="1"/>
    <col min="1015" max="1015" width="4.265625" style="26" customWidth="1"/>
    <col min="1016" max="1018" width="9.265625" style="26" customWidth="1"/>
    <col min="1019" max="1019" width="11.265625" style="26" customWidth="1"/>
    <col min="1020" max="1022" width="9.265625" style="26" customWidth="1"/>
    <col min="1023" max="1023" width="2.73046875" style="26" customWidth="1"/>
    <col min="1024" max="1024" width="8.265625" style="26" customWidth="1"/>
    <col min="1025" max="1025" width="7.265625" style="26" customWidth="1"/>
    <col min="1026" max="1026" width="4.265625" style="26" customWidth="1"/>
    <col min="1027" max="1027" width="9.265625" style="26" customWidth="1"/>
    <col min="1028" max="1028" width="11.265625" style="26" customWidth="1"/>
    <col min="1029" max="1033" width="9.265625" style="26" customWidth="1"/>
    <col min="1034" max="1034" width="2.73046875" style="26" customWidth="1"/>
    <col min="1035" max="1267" width="9.265625" style="26" customWidth="1"/>
    <col min="1268" max="1268" width="2.73046875" style="26" customWidth="1"/>
    <col min="1269" max="1269" width="8.265625" style="26" customWidth="1"/>
    <col min="1270" max="1270" width="7.265625" style="26" customWidth="1"/>
    <col min="1271" max="1271" width="4.265625" style="26" customWidth="1"/>
    <col min="1272" max="1274" width="9.265625" style="26" customWidth="1"/>
    <col min="1275" max="1275" width="11.265625" style="26" customWidth="1"/>
    <col min="1276" max="1278" width="9.265625" style="26" customWidth="1"/>
    <col min="1279" max="1279" width="2.73046875" style="26" customWidth="1"/>
    <col min="1280" max="1280" width="8.265625" style="26" customWidth="1"/>
    <col min="1281" max="1281" width="7.265625" style="26" customWidth="1"/>
    <col min="1282" max="1282" width="4.265625" style="26" customWidth="1"/>
    <col min="1283" max="1283" width="9.265625" style="26" customWidth="1"/>
    <col min="1284" max="1284" width="11.265625" style="26" customWidth="1"/>
    <col min="1285" max="1289" width="9.265625" style="26" customWidth="1"/>
    <col min="1290" max="1290" width="2.73046875" style="26" customWidth="1"/>
    <col min="1291" max="1523" width="9.265625" style="26" customWidth="1"/>
    <col min="1524" max="1524" width="2.73046875" style="26" customWidth="1"/>
    <col min="1525" max="1525" width="8.265625" style="26" customWidth="1"/>
    <col min="1526" max="1526" width="7.265625" style="26" customWidth="1"/>
    <col min="1527" max="1527" width="4.265625" style="26" customWidth="1"/>
    <col min="1528" max="1530" width="9.265625" style="26" customWidth="1"/>
    <col min="1531" max="1531" width="11.265625" style="26" customWidth="1"/>
    <col min="1532" max="1534" width="9.265625" style="26" customWidth="1"/>
    <col min="1535" max="1535" width="2.73046875" style="26" customWidth="1"/>
    <col min="1536" max="1536" width="8.265625" style="26" customWidth="1"/>
    <col min="1537" max="1537" width="7.265625" style="26" customWidth="1"/>
    <col min="1538" max="1538" width="4.265625" style="26" customWidth="1"/>
    <col min="1539" max="1539" width="9.265625" style="26" customWidth="1"/>
    <col min="1540" max="1540" width="11.265625" style="26" customWidth="1"/>
    <col min="1541" max="1545" width="9.265625" style="26" customWidth="1"/>
    <col min="1546" max="1546" width="2.73046875" style="26" customWidth="1"/>
    <col min="1547" max="1779" width="9.265625" style="26" customWidth="1"/>
    <col min="1780" max="1780" width="2.73046875" style="26" customWidth="1"/>
    <col min="1781" max="1781" width="8.265625" style="26" customWidth="1"/>
    <col min="1782" max="1782" width="7.265625" style="26" customWidth="1"/>
    <col min="1783" max="1783" width="4.265625" style="26" customWidth="1"/>
    <col min="1784" max="1786" width="9.265625" style="26" customWidth="1"/>
    <col min="1787" max="1787" width="11.265625" style="26" customWidth="1"/>
    <col min="1788" max="1790" width="9.265625" style="26" customWidth="1"/>
    <col min="1791" max="1791" width="2.73046875" style="26" customWidth="1"/>
    <col min="1792" max="1792" width="8.265625" style="26" customWidth="1"/>
    <col min="1793" max="1793" width="7.265625" style="26" customWidth="1"/>
    <col min="1794" max="1794" width="4.265625" style="26" customWidth="1"/>
    <col min="1795" max="1795" width="9.265625" style="26" customWidth="1"/>
    <col min="1796" max="1796" width="11.265625" style="26" customWidth="1"/>
    <col min="1797" max="1801" width="9.265625" style="26" customWidth="1"/>
    <col min="1802" max="1802" width="2.73046875" style="26" customWidth="1"/>
    <col min="1803" max="2035" width="9.265625" style="26" customWidth="1"/>
    <col min="2036" max="2036" width="2.73046875" style="26" customWidth="1"/>
    <col min="2037" max="2037" width="8.265625" style="26" customWidth="1"/>
    <col min="2038" max="2038" width="7.265625" style="26" customWidth="1"/>
    <col min="2039" max="2039" width="4.265625" style="26" customWidth="1"/>
    <col min="2040" max="2042" width="9.265625" style="26" customWidth="1"/>
    <col min="2043" max="2043" width="11.265625" style="26" customWidth="1"/>
    <col min="2044" max="2046" width="9.265625" style="26" customWidth="1"/>
    <col min="2047" max="2047" width="2.73046875" style="26" customWidth="1"/>
    <col min="2048" max="2048" width="8.265625" style="26" customWidth="1"/>
    <col min="2049" max="2049" width="7.265625" style="26" customWidth="1"/>
    <col min="2050" max="2050" width="4.265625" style="26" customWidth="1"/>
    <col min="2051" max="2051" width="9.265625" style="26" customWidth="1"/>
    <col min="2052" max="2052" width="11.265625" style="26" customWidth="1"/>
    <col min="2053" max="2057" width="9.265625" style="26" customWidth="1"/>
    <col min="2058" max="2058" width="2.73046875" style="26" customWidth="1"/>
    <col min="2059" max="2291" width="9.265625" style="26" customWidth="1"/>
    <col min="2292" max="2292" width="2.73046875" style="26" customWidth="1"/>
    <col min="2293" max="2293" width="8.265625" style="26" customWidth="1"/>
    <col min="2294" max="2294" width="7.265625" style="26" customWidth="1"/>
    <col min="2295" max="2295" width="4.265625" style="26" customWidth="1"/>
    <col min="2296" max="2298" width="9.265625" style="26" customWidth="1"/>
    <col min="2299" max="2299" width="11.265625" style="26" customWidth="1"/>
    <col min="2300" max="2302" width="9.265625" style="26" customWidth="1"/>
    <col min="2303" max="2303" width="2.73046875" style="26" customWidth="1"/>
    <col min="2304" max="2304" width="8.265625" style="26" customWidth="1"/>
    <col min="2305" max="2305" width="7.265625" style="26" customWidth="1"/>
    <col min="2306" max="2306" width="4.265625" style="26" customWidth="1"/>
    <col min="2307" max="2307" width="9.265625" style="26" customWidth="1"/>
    <col min="2308" max="2308" width="11.265625" style="26" customWidth="1"/>
    <col min="2309" max="2313" width="9.265625" style="26" customWidth="1"/>
    <col min="2314" max="2314" width="2.73046875" style="26" customWidth="1"/>
    <col min="2315" max="2547" width="9.265625" style="26" customWidth="1"/>
    <col min="2548" max="2548" width="2.73046875" style="26" customWidth="1"/>
    <col min="2549" max="2549" width="8.265625" style="26" customWidth="1"/>
    <col min="2550" max="2550" width="7.265625" style="26" customWidth="1"/>
    <col min="2551" max="2551" width="4.265625" style="26" customWidth="1"/>
    <col min="2552" max="2554" width="9.265625" style="26" customWidth="1"/>
    <col min="2555" max="2555" width="11.265625" style="26" customWidth="1"/>
    <col min="2556" max="2558" width="9.265625" style="26" customWidth="1"/>
    <col min="2559" max="2559" width="2.73046875" style="26" customWidth="1"/>
    <col min="2560" max="2560" width="8.265625" style="26" customWidth="1"/>
    <col min="2561" max="2561" width="7.265625" style="26" customWidth="1"/>
    <col min="2562" max="2562" width="4.265625" style="26" customWidth="1"/>
    <col min="2563" max="2563" width="9.265625" style="26" customWidth="1"/>
    <col min="2564" max="2564" width="11.265625" style="26" customWidth="1"/>
    <col min="2565" max="2569" width="9.265625" style="26" customWidth="1"/>
    <col min="2570" max="2570" width="2.73046875" style="26" customWidth="1"/>
    <col min="2571" max="2803" width="9.265625" style="26" customWidth="1"/>
    <col min="2804" max="2804" width="2.73046875" style="26" customWidth="1"/>
    <col min="2805" max="2805" width="8.265625" style="26" customWidth="1"/>
    <col min="2806" max="2806" width="7.265625" style="26" customWidth="1"/>
    <col min="2807" max="2807" width="4.265625" style="26" customWidth="1"/>
    <col min="2808" max="2810" width="9.265625" style="26" customWidth="1"/>
    <col min="2811" max="2811" width="11.265625" style="26" customWidth="1"/>
    <col min="2812" max="2814" width="9.265625" style="26" customWidth="1"/>
    <col min="2815" max="2815" width="2.73046875" style="26" customWidth="1"/>
    <col min="2816" max="2816" width="8.265625" style="26" customWidth="1"/>
    <col min="2817" max="2817" width="7.265625" style="26" customWidth="1"/>
    <col min="2818" max="2818" width="4.265625" style="26" customWidth="1"/>
    <col min="2819" max="2819" width="9.265625" style="26" customWidth="1"/>
    <col min="2820" max="2820" width="11.265625" style="26" customWidth="1"/>
    <col min="2821" max="2825" width="9.265625" style="26" customWidth="1"/>
    <col min="2826" max="2826" width="2.73046875" style="26" customWidth="1"/>
    <col min="2827" max="3059" width="9.265625" style="26" customWidth="1"/>
    <col min="3060" max="3060" width="2.73046875" style="26" customWidth="1"/>
    <col min="3061" max="3061" width="8.265625" style="26" customWidth="1"/>
    <col min="3062" max="3062" width="7.265625" style="26" customWidth="1"/>
    <col min="3063" max="3063" width="4.265625" style="26" customWidth="1"/>
    <col min="3064" max="3066" width="9.265625" style="26" customWidth="1"/>
    <col min="3067" max="3067" width="11.265625" style="26" customWidth="1"/>
    <col min="3068" max="3070" width="9.265625" style="26" customWidth="1"/>
    <col min="3071" max="3071" width="2.73046875" style="26" customWidth="1"/>
    <col min="3072" max="3072" width="8.265625" style="26" customWidth="1"/>
    <col min="3073" max="3073" width="7.265625" style="26" customWidth="1"/>
    <col min="3074" max="3074" width="4.265625" style="26" customWidth="1"/>
    <col min="3075" max="3075" width="9.265625" style="26" customWidth="1"/>
    <col min="3076" max="3076" width="11.265625" style="26" customWidth="1"/>
    <col min="3077" max="3081" width="9.265625" style="26" customWidth="1"/>
    <col min="3082" max="3082" width="2.73046875" style="26" customWidth="1"/>
    <col min="3083" max="3315" width="9.265625" style="26" customWidth="1"/>
    <col min="3316" max="3316" width="2.73046875" style="26" customWidth="1"/>
    <col min="3317" max="3317" width="8.265625" style="26" customWidth="1"/>
    <col min="3318" max="3318" width="7.265625" style="26" customWidth="1"/>
    <col min="3319" max="3319" width="4.265625" style="26" customWidth="1"/>
    <col min="3320" max="3322" width="9.265625" style="26" customWidth="1"/>
    <col min="3323" max="3323" width="11.265625" style="26" customWidth="1"/>
    <col min="3324" max="3326" width="9.265625" style="26" customWidth="1"/>
    <col min="3327" max="3327" width="2.73046875" style="26" customWidth="1"/>
    <col min="3328" max="3328" width="8.265625" style="26" customWidth="1"/>
    <col min="3329" max="3329" width="7.265625" style="26" customWidth="1"/>
    <col min="3330" max="3330" width="4.265625" style="26" customWidth="1"/>
    <col min="3331" max="3331" width="9.265625" style="26" customWidth="1"/>
    <col min="3332" max="3332" width="11.265625" style="26" customWidth="1"/>
    <col min="3333" max="3337" width="9.265625" style="26" customWidth="1"/>
    <col min="3338" max="3338" width="2.73046875" style="26" customWidth="1"/>
    <col min="3339" max="3571" width="9.265625" style="26" customWidth="1"/>
    <col min="3572" max="3572" width="2.73046875" style="26" customWidth="1"/>
    <col min="3573" max="3573" width="8.265625" style="26" customWidth="1"/>
    <col min="3574" max="3574" width="7.265625" style="26" customWidth="1"/>
    <col min="3575" max="3575" width="4.265625" style="26" customWidth="1"/>
    <col min="3576" max="3578" width="9.265625" style="26" customWidth="1"/>
    <col min="3579" max="3579" width="11.265625" style="26" customWidth="1"/>
    <col min="3580" max="3582" width="9.265625" style="26" customWidth="1"/>
    <col min="3583" max="3583" width="2.73046875" style="26" customWidth="1"/>
    <col min="3584" max="3584" width="8.265625" style="26" customWidth="1"/>
    <col min="3585" max="3585" width="7.265625" style="26" customWidth="1"/>
    <col min="3586" max="3586" width="4.265625" style="26" customWidth="1"/>
    <col min="3587" max="3587" width="9.265625" style="26" customWidth="1"/>
    <col min="3588" max="3588" width="11.265625" style="26" customWidth="1"/>
    <col min="3589" max="3593" width="9.265625" style="26" customWidth="1"/>
    <col min="3594" max="3594" width="2.73046875" style="26" customWidth="1"/>
    <col min="3595" max="3827" width="9.265625" style="26" customWidth="1"/>
    <col min="3828" max="3828" width="2.73046875" style="26" customWidth="1"/>
    <col min="3829" max="3829" width="8.265625" style="26" customWidth="1"/>
    <col min="3830" max="3830" width="7.265625" style="26" customWidth="1"/>
    <col min="3831" max="3831" width="4.265625" style="26" customWidth="1"/>
    <col min="3832" max="3834" width="9.265625" style="26" customWidth="1"/>
    <col min="3835" max="3835" width="11.265625" style="26" customWidth="1"/>
    <col min="3836" max="3838" width="9.265625" style="26" customWidth="1"/>
    <col min="3839" max="3839" width="2.73046875" style="26" customWidth="1"/>
    <col min="3840" max="3840" width="8.265625" style="26" customWidth="1"/>
    <col min="3841" max="3841" width="7.265625" style="26" customWidth="1"/>
    <col min="3842" max="3842" width="4.265625" style="26" customWidth="1"/>
    <col min="3843" max="3843" width="9.265625" style="26" customWidth="1"/>
    <col min="3844" max="3844" width="11.265625" style="26" customWidth="1"/>
    <col min="3845" max="3849" width="9.265625" style="26" customWidth="1"/>
    <col min="3850" max="3850" width="2.73046875" style="26" customWidth="1"/>
    <col min="3851" max="4083" width="9.265625" style="26" customWidth="1"/>
    <col min="4084" max="4084" width="2.73046875" style="26" customWidth="1"/>
    <col min="4085" max="4085" width="8.265625" style="26" customWidth="1"/>
    <col min="4086" max="4086" width="7.265625" style="26" customWidth="1"/>
    <col min="4087" max="4087" width="4.265625" style="26" customWidth="1"/>
    <col min="4088" max="4090" width="9.265625" style="26" customWidth="1"/>
    <col min="4091" max="4091" width="11.265625" style="26" customWidth="1"/>
    <col min="4092" max="4094" width="9.265625" style="26" customWidth="1"/>
    <col min="4095" max="4095" width="2.73046875" style="26" customWidth="1"/>
    <col min="4096" max="4096" width="8.265625" style="26" customWidth="1"/>
    <col min="4097" max="4097" width="7.265625" style="26" customWidth="1"/>
    <col min="4098" max="4098" width="4.265625" style="26" customWidth="1"/>
    <col min="4099" max="4099" width="9.265625" style="26" customWidth="1"/>
    <col min="4100" max="4100" width="11.265625" style="26" customWidth="1"/>
    <col min="4101" max="4105" width="9.265625" style="26" customWidth="1"/>
    <col min="4106" max="4106" width="2.73046875" style="26" customWidth="1"/>
    <col min="4107" max="4339" width="9.265625" style="26" customWidth="1"/>
    <col min="4340" max="4340" width="2.73046875" style="26" customWidth="1"/>
    <col min="4341" max="4341" width="8.265625" style="26" customWidth="1"/>
    <col min="4342" max="4342" width="7.265625" style="26" customWidth="1"/>
    <col min="4343" max="4343" width="4.265625" style="26" customWidth="1"/>
    <col min="4344" max="4346" width="9.265625" style="26" customWidth="1"/>
    <col min="4347" max="4347" width="11.265625" style="26" customWidth="1"/>
    <col min="4348" max="4350" width="9.265625" style="26" customWidth="1"/>
    <col min="4351" max="4351" width="2.73046875" style="26" customWidth="1"/>
    <col min="4352" max="4352" width="8.265625" style="26" customWidth="1"/>
    <col min="4353" max="4353" width="7.265625" style="26" customWidth="1"/>
    <col min="4354" max="4354" width="4.265625" style="26" customWidth="1"/>
    <col min="4355" max="4355" width="9.265625" style="26" customWidth="1"/>
    <col min="4356" max="4356" width="11.265625" style="26" customWidth="1"/>
    <col min="4357" max="4361" width="9.265625" style="26" customWidth="1"/>
    <col min="4362" max="4362" width="2.73046875" style="26" customWidth="1"/>
    <col min="4363" max="4595" width="9.265625" style="26" customWidth="1"/>
    <col min="4596" max="4596" width="2.73046875" style="26" customWidth="1"/>
    <col min="4597" max="4597" width="8.265625" style="26" customWidth="1"/>
    <col min="4598" max="4598" width="7.265625" style="26" customWidth="1"/>
    <col min="4599" max="4599" width="4.265625" style="26" customWidth="1"/>
    <col min="4600" max="4602" width="9.265625" style="26" customWidth="1"/>
    <col min="4603" max="4603" width="11.265625" style="26" customWidth="1"/>
    <col min="4604" max="4606" width="9.265625" style="26" customWidth="1"/>
    <col min="4607" max="4607" width="2.73046875" style="26" customWidth="1"/>
    <col min="4608" max="4608" width="8.265625" style="26" customWidth="1"/>
    <col min="4609" max="4609" width="7.265625" style="26" customWidth="1"/>
    <col min="4610" max="4610" width="4.265625" style="26" customWidth="1"/>
    <col min="4611" max="4611" width="9.265625" style="26" customWidth="1"/>
    <col min="4612" max="4612" width="11.265625" style="26" customWidth="1"/>
    <col min="4613" max="4617" width="9.265625" style="26" customWidth="1"/>
    <col min="4618" max="4618" width="2.73046875" style="26" customWidth="1"/>
    <col min="4619" max="4851" width="9.265625" style="26" customWidth="1"/>
    <col min="4852" max="4852" width="2.73046875" style="26" customWidth="1"/>
    <col min="4853" max="4853" width="8.265625" style="26" customWidth="1"/>
    <col min="4854" max="4854" width="7.265625" style="26" customWidth="1"/>
    <col min="4855" max="4855" width="4.265625" style="26" customWidth="1"/>
    <col min="4856" max="4858" width="9.265625" style="26" customWidth="1"/>
    <col min="4859" max="4859" width="11.265625" style="26" customWidth="1"/>
    <col min="4860" max="4862" width="9.265625" style="26" customWidth="1"/>
    <col min="4863" max="4863" width="2.73046875" style="26" customWidth="1"/>
    <col min="4864" max="4864" width="8.265625" style="26" customWidth="1"/>
    <col min="4865" max="4865" width="7.265625" style="26" customWidth="1"/>
    <col min="4866" max="4866" width="4.265625" style="26" customWidth="1"/>
    <col min="4867" max="4867" width="9.265625" style="26" customWidth="1"/>
    <col min="4868" max="4868" width="11.265625" style="26" customWidth="1"/>
    <col min="4869" max="4873" width="9.265625" style="26" customWidth="1"/>
    <col min="4874" max="4874" width="2.73046875" style="26" customWidth="1"/>
    <col min="4875" max="5107" width="9.265625" style="26" customWidth="1"/>
    <col min="5108" max="5108" width="2.73046875" style="26" customWidth="1"/>
    <col min="5109" max="5109" width="8.265625" style="26" customWidth="1"/>
    <col min="5110" max="5110" width="7.265625" style="26" customWidth="1"/>
    <col min="5111" max="5111" width="4.265625" style="26" customWidth="1"/>
    <col min="5112" max="5114" width="9.265625" style="26" customWidth="1"/>
    <col min="5115" max="5115" width="11.265625" style="26" customWidth="1"/>
    <col min="5116" max="5118" width="9.265625" style="26" customWidth="1"/>
    <col min="5119" max="5119" width="2.73046875" style="26" customWidth="1"/>
    <col min="5120" max="5120" width="8.265625" style="26" customWidth="1"/>
    <col min="5121" max="5121" width="7.265625" style="26" customWidth="1"/>
    <col min="5122" max="5122" width="4.265625" style="26" customWidth="1"/>
    <col min="5123" max="5123" width="9.265625" style="26" customWidth="1"/>
    <col min="5124" max="5124" width="11.265625" style="26" customWidth="1"/>
    <col min="5125" max="5129" width="9.265625" style="26" customWidth="1"/>
    <col min="5130" max="5130" width="2.73046875" style="26" customWidth="1"/>
    <col min="5131" max="5363" width="9.265625" style="26" customWidth="1"/>
    <col min="5364" max="5364" width="2.73046875" style="26" customWidth="1"/>
    <col min="5365" max="5365" width="8.265625" style="26" customWidth="1"/>
    <col min="5366" max="5366" width="7.265625" style="26" customWidth="1"/>
    <col min="5367" max="5367" width="4.265625" style="26" customWidth="1"/>
    <col min="5368" max="5370" width="9.265625" style="26" customWidth="1"/>
    <col min="5371" max="5371" width="11.265625" style="26" customWidth="1"/>
    <col min="5372" max="5374" width="9.265625" style="26" customWidth="1"/>
    <col min="5375" max="5375" width="2.73046875" style="26" customWidth="1"/>
    <col min="5376" max="5376" width="8.265625" style="26" customWidth="1"/>
    <col min="5377" max="5377" width="7.265625" style="26" customWidth="1"/>
    <col min="5378" max="5378" width="4.265625" style="26" customWidth="1"/>
    <col min="5379" max="5379" width="9.265625" style="26" customWidth="1"/>
    <col min="5380" max="5380" width="11.265625" style="26" customWidth="1"/>
    <col min="5381" max="5385" width="9.265625" style="26" customWidth="1"/>
    <col min="5386" max="5386" width="2.73046875" style="26" customWidth="1"/>
    <col min="5387" max="5619" width="9.265625" style="26" customWidth="1"/>
    <col min="5620" max="5620" width="2.73046875" style="26" customWidth="1"/>
    <col min="5621" max="5621" width="8.265625" style="26" customWidth="1"/>
    <col min="5622" max="5622" width="7.265625" style="26" customWidth="1"/>
    <col min="5623" max="5623" width="4.265625" style="26" customWidth="1"/>
    <col min="5624" max="5626" width="9.265625" style="26" customWidth="1"/>
    <col min="5627" max="5627" width="11.265625" style="26" customWidth="1"/>
    <col min="5628" max="5630" width="9.265625" style="26" customWidth="1"/>
    <col min="5631" max="5631" width="2.73046875" style="26" customWidth="1"/>
    <col min="5632" max="5632" width="8.265625" style="26" customWidth="1"/>
    <col min="5633" max="5633" width="7.265625" style="26" customWidth="1"/>
    <col min="5634" max="5634" width="4.265625" style="26" customWidth="1"/>
    <col min="5635" max="5635" width="9.265625" style="26" customWidth="1"/>
    <col min="5636" max="5636" width="11.265625" style="26" customWidth="1"/>
    <col min="5637" max="5641" width="9.265625" style="26" customWidth="1"/>
    <col min="5642" max="5642" width="2.73046875" style="26" customWidth="1"/>
    <col min="5643" max="5875" width="9.265625" style="26" customWidth="1"/>
    <col min="5876" max="5876" width="2.73046875" style="26" customWidth="1"/>
    <col min="5877" max="5877" width="8.265625" style="26" customWidth="1"/>
    <col min="5878" max="5878" width="7.265625" style="26" customWidth="1"/>
    <col min="5879" max="5879" width="4.265625" style="26" customWidth="1"/>
    <col min="5880" max="5882" width="9.265625" style="26" customWidth="1"/>
    <col min="5883" max="5883" width="11.265625" style="26" customWidth="1"/>
    <col min="5884" max="5886" width="9.265625" style="26" customWidth="1"/>
    <col min="5887" max="5887" width="2.73046875" style="26" customWidth="1"/>
    <col min="5888" max="5888" width="8.265625" style="26" customWidth="1"/>
    <col min="5889" max="5889" width="7.265625" style="26" customWidth="1"/>
    <col min="5890" max="5890" width="4.265625" style="26" customWidth="1"/>
    <col min="5891" max="5891" width="9.265625" style="26" customWidth="1"/>
    <col min="5892" max="5892" width="11.265625" style="26" customWidth="1"/>
    <col min="5893" max="5897" width="9.265625" style="26" customWidth="1"/>
    <col min="5898" max="5898" width="2.73046875" style="26" customWidth="1"/>
    <col min="5899" max="6131" width="9.265625" style="26" customWidth="1"/>
    <col min="6132" max="6132" width="2.73046875" style="26" customWidth="1"/>
    <col min="6133" max="6133" width="8.265625" style="26" customWidth="1"/>
    <col min="6134" max="6134" width="7.265625" style="26" customWidth="1"/>
    <col min="6135" max="6135" width="4.265625" style="26" customWidth="1"/>
    <col min="6136" max="6138" width="9.265625" style="26" customWidth="1"/>
    <col min="6139" max="6139" width="11.265625" style="26" customWidth="1"/>
    <col min="6140" max="6142" width="9.265625" style="26" customWidth="1"/>
    <col min="6143" max="6143" width="2.73046875" style="26" customWidth="1"/>
    <col min="6144" max="6144" width="8.265625" style="26" customWidth="1"/>
    <col min="6145" max="6145" width="7.265625" style="26" customWidth="1"/>
    <col min="6146" max="6146" width="4.265625" style="26" customWidth="1"/>
    <col min="6147" max="6147" width="9.265625" style="26" customWidth="1"/>
    <col min="6148" max="6148" width="11.265625" style="26" customWidth="1"/>
    <col min="6149" max="6153" width="9.265625" style="26" customWidth="1"/>
    <col min="6154" max="6154" width="2.73046875" style="26" customWidth="1"/>
    <col min="6155" max="6387" width="9.265625" style="26" customWidth="1"/>
    <col min="6388" max="6388" width="2.73046875" style="26" customWidth="1"/>
    <col min="6389" max="6389" width="8.265625" style="26" customWidth="1"/>
    <col min="6390" max="6390" width="7.265625" style="26" customWidth="1"/>
    <col min="6391" max="6391" width="4.265625" style="26" customWidth="1"/>
    <col min="6392" max="6394" width="9.265625" style="26" customWidth="1"/>
    <col min="6395" max="6395" width="11.265625" style="26" customWidth="1"/>
    <col min="6396" max="6398" width="9.265625" style="26" customWidth="1"/>
    <col min="6399" max="6399" width="2.73046875" style="26" customWidth="1"/>
    <col min="6400" max="6400" width="8.265625" style="26" customWidth="1"/>
    <col min="6401" max="6401" width="7.265625" style="26" customWidth="1"/>
    <col min="6402" max="6402" width="4.265625" style="26" customWidth="1"/>
    <col min="6403" max="6403" width="9.265625" style="26" customWidth="1"/>
    <col min="6404" max="6404" width="11.265625" style="26" customWidth="1"/>
    <col min="6405" max="6409" width="9.265625" style="26" customWidth="1"/>
    <col min="6410" max="6410" width="2.73046875" style="26" customWidth="1"/>
    <col min="6411" max="6643" width="9.265625" style="26" customWidth="1"/>
    <col min="6644" max="6644" width="2.73046875" style="26" customWidth="1"/>
    <col min="6645" max="6645" width="8.265625" style="26" customWidth="1"/>
    <col min="6646" max="6646" width="7.265625" style="26" customWidth="1"/>
    <col min="6647" max="6647" width="4.265625" style="26" customWidth="1"/>
    <col min="6648" max="6650" width="9.265625" style="26" customWidth="1"/>
    <col min="6651" max="6651" width="11.265625" style="26" customWidth="1"/>
    <col min="6652" max="6654" width="9.265625" style="26" customWidth="1"/>
    <col min="6655" max="6655" width="2.73046875" style="26" customWidth="1"/>
    <col min="6656" max="6656" width="8.265625" style="26" customWidth="1"/>
    <col min="6657" max="6657" width="7.265625" style="26" customWidth="1"/>
    <col min="6658" max="6658" width="4.265625" style="26" customWidth="1"/>
    <col min="6659" max="6659" width="9.265625" style="26" customWidth="1"/>
    <col min="6660" max="6660" width="11.265625" style="26" customWidth="1"/>
    <col min="6661" max="6665" width="9.265625" style="26" customWidth="1"/>
    <col min="6666" max="6666" width="2.73046875" style="26" customWidth="1"/>
    <col min="6667" max="6899" width="9.265625" style="26" customWidth="1"/>
    <col min="6900" max="6900" width="2.73046875" style="26" customWidth="1"/>
    <col min="6901" max="6901" width="8.265625" style="26" customWidth="1"/>
    <col min="6902" max="6902" width="7.265625" style="26" customWidth="1"/>
    <col min="6903" max="6903" width="4.265625" style="26" customWidth="1"/>
    <col min="6904" max="6906" width="9.265625" style="26" customWidth="1"/>
    <col min="6907" max="6907" width="11.265625" style="26" customWidth="1"/>
    <col min="6908" max="6910" width="9.265625" style="26" customWidth="1"/>
    <col min="6911" max="6911" width="2.73046875" style="26" customWidth="1"/>
    <col min="6912" max="6912" width="8.265625" style="26" customWidth="1"/>
    <col min="6913" max="6913" width="7.265625" style="26" customWidth="1"/>
    <col min="6914" max="6914" width="4.265625" style="26" customWidth="1"/>
    <col min="6915" max="6915" width="9.265625" style="26" customWidth="1"/>
    <col min="6916" max="6916" width="11.265625" style="26" customWidth="1"/>
    <col min="6917" max="6921" width="9.265625" style="26" customWidth="1"/>
    <col min="6922" max="6922" width="2.73046875" style="26" customWidth="1"/>
    <col min="6923" max="7155" width="9.265625" style="26" customWidth="1"/>
    <col min="7156" max="7156" width="2.73046875" style="26" customWidth="1"/>
    <col min="7157" max="7157" width="8.265625" style="26" customWidth="1"/>
    <col min="7158" max="7158" width="7.265625" style="26" customWidth="1"/>
    <col min="7159" max="7159" width="4.265625" style="26" customWidth="1"/>
    <col min="7160" max="7162" width="9.265625" style="26" customWidth="1"/>
    <col min="7163" max="7163" width="11.265625" style="26" customWidth="1"/>
    <col min="7164" max="7166" width="9.265625" style="26" customWidth="1"/>
    <col min="7167" max="7167" width="2.73046875" style="26" customWidth="1"/>
    <col min="7168" max="7168" width="8.265625" style="26" customWidth="1"/>
    <col min="7169" max="7169" width="7.265625" style="26" customWidth="1"/>
    <col min="7170" max="7170" width="4.265625" style="26" customWidth="1"/>
    <col min="7171" max="7171" width="9.265625" style="26" customWidth="1"/>
    <col min="7172" max="7172" width="11.265625" style="26" customWidth="1"/>
    <col min="7173" max="7177" width="9.265625" style="26" customWidth="1"/>
    <col min="7178" max="7178" width="2.73046875" style="26" customWidth="1"/>
    <col min="7179" max="7411" width="9.265625" style="26" customWidth="1"/>
    <col min="7412" max="7412" width="2.73046875" style="26" customWidth="1"/>
    <col min="7413" max="7413" width="8.265625" style="26" customWidth="1"/>
    <col min="7414" max="7414" width="7.265625" style="26" customWidth="1"/>
    <col min="7415" max="7415" width="4.265625" style="26" customWidth="1"/>
    <col min="7416" max="7418" width="9.265625" style="26" customWidth="1"/>
    <col min="7419" max="7419" width="11.265625" style="26" customWidth="1"/>
    <col min="7420" max="7422" width="9.265625" style="26" customWidth="1"/>
    <col min="7423" max="7423" width="2.73046875" style="26" customWidth="1"/>
    <col min="7424" max="7424" width="8.265625" style="26" customWidth="1"/>
    <col min="7425" max="7425" width="7.265625" style="26" customWidth="1"/>
    <col min="7426" max="7426" width="4.265625" style="26" customWidth="1"/>
    <col min="7427" max="7427" width="9.265625" style="26" customWidth="1"/>
    <col min="7428" max="7428" width="11.265625" style="26" customWidth="1"/>
    <col min="7429" max="7433" width="9.265625" style="26" customWidth="1"/>
    <col min="7434" max="7434" width="2.73046875" style="26" customWidth="1"/>
    <col min="7435" max="7667" width="9.265625" style="26" customWidth="1"/>
    <col min="7668" max="7668" width="2.73046875" style="26" customWidth="1"/>
    <col min="7669" max="7669" width="8.265625" style="26" customWidth="1"/>
    <col min="7670" max="7670" width="7.265625" style="26" customWidth="1"/>
    <col min="7671" max="7671" width="4.265625" style="26" customWidth="1"/>
    <col min="7672" max="7674" width="9.265625" style="26" customWidth="1"/>
    <col min="7675" max="7675" width="11.265625" style="26" customWidth="1"/>
    <col min="7676" max="7678" width="9.265625" style="26" customWidth="1"/>
    <col min="7679" max="7679" width="2.73046875" style="26" customWidth="1"/>
    <col min="7680" max="7680" width="8.265625" style="26" customWidth="1"/>
    <col min="7681" max="7681" width="7.265625" style="26" customWidth="1"/>
    <col min="7682" max="7682" width="4.265625" style="26" customWidth="1"/>
    <col min="7683" max="7683" width="9.265625" style="26" customWidth="1"/>
    <col min="7684" max="7684" width="11.265625" style="26" customWidth="1"/>
    <col min="7685" max="7689" width="9.265625" style="26" customWidth="1"/>
    <col min="7690" max="7690" width="2.73046875" style="26" customWidth="1"/>
    <col min="7691" max="7923" width="9.265625" style="26" customWidth="1"/>
    <col min="7924" max="7924" width="2.73046875" style="26" customWidth="1"/>
    <col min="7925" max="7925" width="8.265625" style="26" customWidth="1"/>
    <col min="7926" max="7926" width="7.265625" style="26" customWidth="1"/>
    <col min="7927" max="7927" width="4.265625" style="26" customWidth="1"/>
    <col min="7928" max="7930" width="9.265625" style="26" customWidth="1"/>
    <col min="7931" max="7931" width="11.265625" style="26" customWidth="1"/>
    <col min="7932" max="7934" width="9.265625" style="26" customWidth="1"/>
    <col min="7935" max="7935" width="2.73046875" style="26" customWidth="1"/>
    <col min="7936" max="7936" width="8.265625" style="26" customWidth="1"/>
    <col min="7937" max="7937" width="7.265625" style="26" customWidth="1"/>
    <col min="7938" max="7938" width="4.265625" style="26" customWidth="1"/>
    <col min="7939" max="7939" width="9.265625" style="26" customWidth="1"/>
    <col min="7940" max="7940" width="11.265625" style="26" customWidth="1"/>
    <col min="7941" max="7945" width="9.265625" style="26" customWidth="1"/>
    <col min="7946" max="7946" width="2.73046875" style="26" customWidth="1"/>
    <col min="7947" max="8179" width="9.265625" style="26" customWidth="1"/>
    <col min="8180" max="8180" width="2.73046875" style="26" customWidth="1"/>
    <col min="8181" max="8181" width="8.265625" style="26" customWidth="1"/>
    <col min="8182" max="8182" width="7.265625" style="26" customWidth="1"/>
    <col min="8183" max="8183" width="4.265625" style="26" customWidth="1"/>
    <col min="8184" max="8186" width="9.265625" style="26" customWidth="1"/>
    <col min="8187" max="8187" width="11.265625" style="26" customWidth="1"/>
    <col min="8188" max="8190" width="9.265625" style="26" customWidth="1"/>
    <col min="8191" max="8191" width="2.73046875" style="26" customWidth="1"/>
    <col min="8192" max="8192" width="8.265625" style="26" customWidth="1"/>
    <col min="8193" max="8193" width="7.265625" style="26" customWidth="1"/>
    <col min="8194" max="8194" width="4.265625" style="26" customWidth="1"/>
    <col min="8195" max="8195" width="9.265625" style="26" customWidth="1"/>
    <col min="8196" max="8196" width="11.265625" style="26" customWidth="1"/>
    <col min="8197" max="8201" width="9.265625" style="26" customWidth="1"/>
    <col min="8202" max="8202" width="2.73046875" style="26" customWidth="1"/>
    <col min="8203" max="8435" width="9.265625" style="26" customWidth="1"/>
    <col min="8436" max="8436" width="2.73046875" style="26" customWidth="1"/>
    <col min="8437" max="8437" width="8.265625" style="26" customWidth="1"/>
    <col min="8438" max="8438" width="7.265625" style="26" customWidth="1"/>
    <col min="8439" max="8439" width="4.265625" style="26" customWidth="1"/>
    <col min="8440" max="8442" width="9.265625" style="26" customWidth="1"/>
    <col min="8443" max="8443" width="11.265625" style="26" customWidth="1"/>
    <col min="8444" max="8446" width="9.265625" style="26" customWidth="1"/>
    <col min="8447" max="8447" width="2.73046875" style="26" customWidth="1"/>
    <col min="8448" max="8448" width="8.265625" style="26" customWidth="1"/>
    <col min="8449" max="8449" width="7.265625" style="26" customWidth="1"/>
    <col min="8450" max="8450" width="4.265625" style="26" customWidth="1"/>
    <col min="8451" max="8451" width="9.265625" style="26" customWidth="1"/>
    <col min="8452" max="8452" width="11.265625" style="26" customWidth="1"/>
    <col min="8453" max="8457" width="9.265625" style="26" customWidth="1"/>
    <col min="8458" max="8458" width="2.73046875" style="26" customWidth="1"/>
    <col min="8459" max="8691" width="9.265625" style="26" customWidth="1"/>
    <col min="8692" max="8692" width="2.73046875" style="26" customWidth="1"/>
    <col min="8693" max="8693" width="8.265625" style="26" customWidth="1"/>
    <col min="8694" max="8694" width="7.265625" style="26" customWidth="1"/>
    <col min="8695" max="8695" width="4.265625" style="26" customWidth="1"/>
    <col min="8696" max="8698" width="9.265625" style="26" customWidth="1"/>
    <col min="8699" max="8699" width="11.265625" style="26" customWidth="1"/>
    <col min="8700" max="8702" width="9.265625" style="26" customWidth="1"/>
    <col min="8703" max="8703" width="2.73046875" style="26" customWidth="1"/>
    <col min="8704" max="8704" width="8.265625" style="26" customWidth="1"/>
    <col min="8705" max="8705" width="7.265625" style="26" customWidth="1"/>
    <col min="8706" max="8706" width="4.265625" style="26" customWidth="1"/>
    <col min="8707" max="8707" width="9.265625" style="26" customWidth="1"/>
    <col min="8708" max="8708" width="11.265625" style="26" customWidth="1"/>
    <col min="8709" max="8713" width="9.265625" style="26" customWidth="1"/>
    <col min="8714" max="8714" width="2.73046875" style="26" customWidth="1"/>
    <col min="8715" max="8947" width="9.265625" style="26" customWidth="1"/>
    <col min="8948" max="8948" width="2.73046875" style="26" customWidth="1"/>
    <col min="8949" max="8949" width="8.265625" style="26" customWidth="1"/>
    <col min="8950" max="8950" width="7.265625" style="26" customWidth="1"/>
    <col min="8951" max="8951" width="4.265625" style="26" customWidth="1"/>
    <col min="8952" max="8954" width="9.265625" style="26" customWidth="1"/>
    <col min="8955" max="8955" width="11.265625" style="26" customWidth="1"/>
    <col min="8956" max="8958" width="9.265625" style="26" customWidth="1"/>
    <col min="8959" max="8959" width="2.73046875" style="26" customWidth="1"/>
    <col min="8960" max="8960" width="8.265625" style="26" customWidth="1"/>
    <col min="8961" max="8961" width="7.265625" style="26" customWidth="1"/>
    <col min="8962" max="8962" width="4.265625" style="26" customWidth="1"/>
    <col min="8963" max="8963" width="9.265625" style="26" customWidth="1"/>
    <col min="8964" max="8964" width="11.265625" style="26" customWidth="1"/>
    <col min="8965" max="8969" width="9.265625" style="26" customWidth="1"/>
    <col min="8970" max="8970" width="2.73046875" style="26" customWidth="1"/>
    <col min="8971" max="9203" width="9.265625" style="26" customWidth="1"/>
    <col min="9204" max="9204" width="2.73046875" style="26" customWidth="1"/>
    <col min="9205" max="9205" width="8.265625" style="26" customWidth="1"/>
    <col min="9206" max="9206" width="7.265625" style="26" customWidth="1"/>
    <col min="9207" max="9207" width="4.265625" style="26" customWidth="1"/>
    <col min="9208" max="9210" width="9.265625" style="26" customWidth="1"/>
    <col min="9211" max="9211" width="11.265625" style="26" customWidth="1"/>
    <col min="9212" max="9214" width="9.265625" style="26" customWidth="1"/>
    <col min="9215" max="9215" width="2.73046875" style="26" customWidth="1"/>
    <col min="9216" max="9216" width="8.265625" style="26" customWidth="1"/>
    <col min="9217" max="9217" width="7.265625" style="26" customWidth="1"/>
    <col min="9218" max="9218" width="4.265625" style="26" customWidth="1"/>
    <col min="9219" max="9219" width="9.265625" style="26" customWidth="1"/>
    <col min="9220" max="9220" width="11.265625" style="26" customWidth="1"/>
    <col min="9221" max="9225" width="9.265625" style="26" customWidth="1"/>
    <col min="9226" max="9226" width="2.73046875" style="26" customWidth="1"/>
    <col min="9227" max="9459" width="9.265625" style="26" customWidth="1"/>
    <col min="9460" max="9460" width="2.73046875" style="26" customWidth="1"/>
    <col min="9461" max="9461" width="8.265625" style="26" customWidth="1"/>
    <col min="9462" max="9462" width="7.265625" style="26" customWidth="1"/>
    <col min="9463" max="9463" width="4.265625" style="26" customWidth="1"/>
    <col min="9464" max="9466" width="9.265625" style="26" customWidth="1"/>
    <col min="9467" max="9467" width="11.265625" style="26" customWidth="1"/>
    <col min="9468" max="9470" width="9.265625" style="26" customWidth="1"/>
    <col min="9471" max="9471" width="2.73046875" style="26" customWidth="1"/>
    <col min="9472" max="9472" width="8.265625" style="26" customWidth="1"/>
    <col min="9473" max="9473" width="7.265625" style="26" customWidth="1"/>
    <col min="9474" max="9474" width="4.265625" style="26" customWidth="1"/>
    <col min="9475" max="9475" width="9.265625" style="26" customWidth="1"/>
    <col min="9476" max="9476" width="11.265625" style="26" customWidth="1"/>
    <col min="9477" max="9481" width="9.265625" style="26" customWidth="1"/>
    <col min="9482" max="9482" width="2.73046875" style="26" customWidth="1"/>
    <col min="9483" max="9715" width="9.265625" style="26" customWidth="1"/>
    <col min="9716" max="9716" width="2.73046875" style="26" customWidth="1"/>
    <col min="9717" max="9717" width="8.265625" style="26" customWidth="1"/>
    <col min="9718" max="9718" width="7.265625" style="26" customWidth="1"/>
    <col min="9719" max="9719" width="4.265625" style="26" customWidth="1"/>
    <col min="9720" max="9722" width="9.265625" style="26" customWidth="1"/>
    <col min="9723" max="9723" width="11.265625" style="26" customWidth="1"/>
    <col min="9724" max="9726" width="9.265625" style="26" customWidth="1"/>
    <col min="9727" max="9727" width="2.73046875" style="26" customWidth="1"/>
    <col min="9728" max="9728" width="8.265625" style="26" customWidth="1"/>
    <col min="9729" max="9729" width="7.265625" style="26" customWidth="1"/>
    <col min="9730" max="9730" width="4.265625" style="26" customWidth="1"/>
    <col min="9731" max="9731" width="9.265625" style="26" customWidth="1"/>
    <col min="9732" max="9732" width="11.265625" style="26" customWidth="1"/>
    <col min="9733" max="9737" width="9.265625" style="26" customWidth="1"/>
    <col min="9738" max="9738" width="2.73046875" style="26" customWidth="1"/>
    <col min="9739" max="9971" width="9.265625" style="26" customWidth="1"/>
    <col min="9972" max="9972" width="2.73046875" style="26" customWidth="1"/>
    <col min="9973" max="9973" width="8.265625" style="26" customWidth="1"/>
    <col min="9974" max="9974" width="7.265625" style="26" customWidth="1"/>
    <col min="9975" max="9975" width="4.265625" style="26" customWidth="1"/>
    <col min="9976" max="9978" width="9.265625" style="26" customWidth="1"/>
    <col min="9979" max="9979" width="11.265625" style="26" customWidth="1"/>
    <col min="9980" max="9982" width="9.265625" style="26" customWidth="1"/>
    <col min="9983" max="9983" width="2.73046875" style="26" customWidth="1"/>
    <col min="9984" max="9984" width="8.265625" style="26" customWidth="1"/>
    <col min="9985" max="9985" width="7.265625" style="26" customWidth="1"/>
    <col min="9986" max="9986" width="4.265625" style="26" customWidth="1"/>
    <col min="9987" max="9987" width="9.265625" style="26" customWidth="1"/>
    <col min="9988" max="9988" width="11.265625" style="26" customWidth="1"/>
    <col min="9989" max="9993" width="9.265625" style="26" customWidth="1"/>
    <col min="9994" max="9994" width="2.73046875" style="26" customWidth="1"/>
    <col min="9995" max="10227" width="9.265625" style="26" customWidth="1"/>
    <col min="10228" max="10228" width="2.73046875" style="26" customWidth="1"/>
    <col min="10229" max="10229" width="8.265625" style="26" customWidth="1"/>
    <col min="10230" max="10230" width="7.265625" style="26" customWidth="1"/>
    <col min="10231" max="10231" width="4.265625" style="26" customWidth="1"/>
    <col min="10232" max="10234" width="9.265625" style="26" customWidth="1"/>
    <col min="10235" max="10235" width="11.265625" style="26" customWidth="1"/>
    <col min="10236" max="10238" width="9.265625" style="26" customWidth="1"/>
    <col min="10239" max="10239" width="2.73046875" style="26" customWidth="1"/>
    <col min="10240" max="10240" width="8.265625" style="26" customWidth="1"/>
    <col min="10241" max="10241" width="7.265625" style="26" customWidth="1"/>
    <col min="10242" max="10242" width="4.265625" style="26" customWidth="1"/>
    <col min="10243" max="10243" width="9.265625" style="26" customWidth="1"/>
    <col min="10244" max="10244" width="11.265625" style="26" customWidth="1"/>
    <col min="10245" max="10249" width="9.265625" style="26" customWidth="1"/>
    <col min="10250" max="10250" width="2.73046875" style="26" customWidth="1"/>
    <col min="10251" max="10483" width="9.265625" style="26" customWidth="1"/>
    <col min="10484" max="10484" width="2.73046875" style="26" customWidth="1"/>
    <col min="10485" max="10485" width="8.265625" style="26" customWidth="1"/>
    <col min="10486" max="10486" width="7.265625" style="26" customWidth="1"/>
    <col min="10487" max="10487" width="4.265625" style="26" customWidth="1"/>
    <col min="10488" max="10490" width="9.265625" style="26" customWidth="1"/>
    <col min="10491" max="10491" width="11.265625" style="26" customWidth="1"/>
    <col min="10492" max="10494" width="9.265625" style="26" customWidth="1"/>
    <col min="10495" max="10495" width="2.73046875" style="26" customWidth="1"/>
    <col min="10496" max="10496" width="8.265625" style="26" customWidth="1"/>
    <col min="10497" max="10497" width="7.265625" style="26" customWidth="1"/>
    <col min="10498" max="10498" width="4.265625" style="26" customWidth="1"/>
    <col min="10499" max="10499" width="9.265625" style="26" customWidth="1"/>
    <col min="10500" max="10500" width="11.265625" style="26" customWidth="1"/>
    <col min="10501" max="10505" width="9.265625" style="26" customWidth="1"/>
    <col min="10506" max="10506" width="2.73046875" style="26" customWidth="1"/>
    <col min="10507" max="10739" width="9.265625" style="26" customWidth="1"/>
    <col min="10740" max="10740" width="2.73046875" style="26" customWidth="1"/>
    <col min="10741" max="10741" width="8.265625" style="26" customWidth="1"/>
    <col min="10742" max="10742" width="7.265625" style="26" customWidth="1"/>
    <col min="10743" max="10743" width="4.265625" style="26" customWidth="1"/>
    <col min="10744" max="10746" width="9.265625" style="26" customWidth="1"/>
    <col min="10747" max="10747" width="11.265625" style="26" customWidth="1"/>
    <col min="10748" max="10750" width="9.265625" style="26" customWidth="1"/>
    <col min="10751" max="10751" width="2.73046875" style="26" customWidth="1"/>
    <col min="10752" max="10752" width="8.265625" style="26" customWidth="1"/>
    <col min="10753" max="10753" width="7.265625" style="26" customWidth="1"/>
    <col min="10754" max="10754" width="4.265625" style="26" customWidth="1"/>
    <col min="10755" max="10755" width="9.265625" style="26" customWidth="1"/>
    <col min="10756" max="10756" width="11.265625" style="26" customWidth="1"/>
    <col min="10757" max="10761" width="9.265625" style="26" customWidth="1"/>
    <col min="10762" max="10762" width="2.73046875" style="26" customWidth="1"/>
    <col min="10763" max="10995" width="9.265625" style="26" customWidth="1"/>
    <col min="10996" max="10996" width="2.73046875" style="26" customWidth="1"/>
    <col min="10997" max="10997" width="8.265625" style="26" customWidth="1"/>
    <col min="10998" max="10998" width="7.265625" style="26" customWidth="1"/>
    <col min="10999" max="10999" width="4.265625" style="26" customWidth="1"/>
    <col min="11000" max="11002" width="9.265625" style="26" customWidth="1"/>
    <col min="11003" max="11003" width="11.265625" style="26" customWidth="1"/>
    <col min="11004" max="11006" width="9.265625" style="26" customWidth="1"/>
    <col min="11007" max="11007" width="2.73046875" style="26" customWidth="1"/>
    <col min="11008" max="11008" width="8.265625" style="26" customWidth="1"/>
    <col min="11009" max="11009" width="7.265625" style="26" customWidth="1"/>
    <col min="11010" max="11010" width="4.265625" style="26" customWidth="1"/>
    <col min="11011" max="11011" width="9.265625" style="26" customWidth="1"/>
    <col min="11012" max="11012" width="11.265625" style="26" customWidth="1"/>
    <col min="11013" max="11017" width="9.265625" style="26" customWidth="1"/>
    <col min="11018" max="11018" width="2.73046875" style="26" customWidth="1"/>
    <col min="11019" max="11251" width="9.265625" style="26" customWidth="1"/>
    <col min="11252" max="11252" width="2.73046875" style="26" customWidth="1"/>
    <col min="11253" max="11253" width="8.265625" style="26" customWidth="1"/>
    <col min="11254" max="11254" width="7.265625" style="26" customWidth="1"/>
    <col min="11255" max="11255" width="4.265625" style="26" customWidth="1"/>
    <col min="11256" max="11258" width="9.265625" style="26" customWidth="1"/>
    <col min="11259" max="11259" width="11.265625" style="26" customWidth="1"/>
    <col min="11260" max="11262" width="9.265625" style="26" customWidth="1"/>
    <col min="11263" max="11263" width="2.73046875" style="26" customWidth="1"/>
    <col min="11264" max="11264" width="8.265625" style="26" customWidth="1"/>
    <col min="11265" max="11265" width="7.265625" style="26" customWidth="1"/>
    <col min="11266" max="11266" width="4.265625" style="26" customWidth="1"/>
    <col min="11267" max="11267" width="9.265625" style="26" customWidth="1"/>
    <col min="11268" max="11268" width="11.265625" style="26" customWidth="1"/>
    <col min="11269" max="11273" width="9.265625" style="26" customWidth="1"/>
    <col min="11274" max="11274" width="2.73046875" style="26" customWidth="1"/>
    <col min="11275" max="11507" width="9.265625" style="26" customWidth="1"/>
    <col min="11508" max="11508" width="2.73046875" style="26" customWidth="1"/>
    <col min="11509" max="11509" width="8.265625" style="26" customWidth="1"/>
    <col min="11510" max="11510" width="7.265625" style="26" customWidth="1"/>
    <col min="11511" max="11511" width="4.265625" style="26" customWidth="1"/>
    <col min="11512" max="11514" width="9.265625" style="26" customWidth="1"/>
    <col min="11515" max="11515" width="11.265625" style="26" customWidth="1"/>
    <col min="11516" max="11518" width="9.265625" style="26" customWidth="1"/>
    <col min="11519" max="11519" width="2.73046875" style="26" customWidth="1"/>
    <col min="11520" max="11520" width="8.265625" style="26" customWidth="1"/>
    <col min="11521" max="11521" width="7.265625" style="26" customWidth="1"/>
    <col min="11522" max="11522" width="4.265625" style="26" customWidth="1"/>
    <col min="11523" max="11523" width="9.265625" style="26" customWidth="1"/>
    <col min="11524" max="11524" width="11.265625" style="26" customWidth="1"/>
    <col min="11525" max="11529" width="9.265625" style="26" customWidth="1"/>
    <col min="11530" max="11530" width="2.73046875" style="26" customWidth="1"/>
    <col min="11531" max="11763" width="9.265625" style="26" customWidth="1"/>
    <col min="11764" max="11764" width="2.73046875" style="26" customWidth="1"/>
    <col min="11765" max="11765" width="8.265625" style="26" customWidth="1"/>
    <col min="11766" max="11766" width="7.265625" style="26" customWidth="1"/>
    <col min="11767" max="11767" width="4.265625" style="26" customWidth="1"/>
    <col min="11768" max="11770" width="9.265625" style="26" customWidth="1"/>
    <col min="11771" max="11771" width="11.265625" style="26" customWidth="1"/>
    <col min="11772" max="11774" width="9.265625" style="26" customWidth="1"/>
    <col min="11775" max="11775" width="2.73046875" style="26" customWidth="1"/>
    <col min="11776" max="11776" width="8.265625" style="26" customWidth="1"/>
    <col min="11777" max="11777" width="7.265625" style="26" customWidth="1"/>
    <col min="11778" max="11778" width="4.265625" style="26" customWidth="1"/>
    <col min="11779" max="11779" width="9.265625" style="26" customWidth="1"/>
    <col min="11780" max="11780" width="11.265625" style="26" customWidth="1"/>
    <col min="11781" max="11785" width="9.265625" style="26" customWidth="1"/>
    <col min="11786" max="11786" width="2.73046875" style="26" customWidth="1"/>
    <col min="11787" max="12019" width="9.265625" style="26" customWidth="1"/>
    <col min="12020" max="12020" width="2.73046875" style="26" customWidth="1"/>
    <col min="12021" max="12021" width="8.265625" style="26" customWidth="1"/>
    <col min="12022" max="12022" width="7.265625" style="26" customWidth="1"/>
    <col min="12023" max="12023" width="4.265625" style="26" customWidth="1"/>
    <col min="12024" max="12026" width="9.265625" style="26" customWidth="1"/>
    <col min="12027" max="12027" width="11.265625" style="26" customWidth="1"/>
    <col min="12028" max="12030" width="9.265625" style="26" customWidth="1"/>
    <col min="12031" max="12031" width="2.73046875" style="26" customWidth="1"/>
    <col min="12032" max="12032" width="8.265625" style="26" customWidth="1"/>
    <col min="12033" max="12033" width="7.265625" style="26" customWidth="1"/>
    <col min="12034" max="12034" width="4.265625" style="26" customWidth="1"/>
    <col min="12035" max="12035" width="9.265625" style="26" customWidth="1"/>
    <col min="12036" max="12036" width="11.265625" style="26" customWidth="1"/>
    <col min="12037" max="12041" width="9.265625" style="26" customWidth="1"/>
    <col min="12042" max="12042" width="2.73046875" style="26" customWidth="1"/>
    <col min="12043" max="12275" width="9.265625" style="26" customWidth="1"/>
    <col min="12276" max="12276" width="2.73046875" style="26" customWidth="1"/>
    <col min="12277" max="12277" width="8.265625" style="26" customWidth="1"/>
    <col min="12278" max="12278" width="7.265625" style="26" customWidth="1"/>
    <col min="12279" max="12279" width="4.265625" style="26" customWidth="1"/>
    <col min="12280" max="12282" width="9.265625" style="26" customWidth="1"/>
    <col min="12283" max="12283" width="11.265625" style="26" customWidth="1"/>
    <col min="12284" max="12286" width="9.265625" style="26" customWidth="1"/>
    <col min="12287" max="12287" width="2.73046875" style="26" customWidth="1"/>
    <col min="12288" max="12288" width="8.265625" style="26" customWidth="1"/>
    <col min="12289" max="12289" width="7.265625" style="26" customWidth="1"/>
    <col min="12290" max="12290" width="4.265625" style="26" customWidth="1"/>
    <col min="12291" max="12291" width="9.265625" style="26" customWidth="1"/>
    <col min="12292" max="12292" width="11.265625" style="26" customWidth="1"/>
    <col min="12293" max="12297" width="9.265625" style="26" customWidth="1"/>
    <col min="12298" max="12298" width="2.73046875" style="26" customWidth="1"/>
    <col min="12299" max="12531" width="9.265625" style="26" customWidth="1"/>
    <col min="12532" max="12532" width="2.73046875" style="26" customWidth="1"/>
    <col min="12533" max="12533" width="8.265625" style="26" customWidth="1"/>
    <col min="12534" max="12534" width="7.265625" style="26" customWidth="1"/>
    <col min="12535" max="12535" width="4.265625" style="26" customWidth="1"/>
    <col min="12536" max="12538" width="9.265625" style="26" customWidth="1"/>
    <col min="12539" max="12539" width="11.265625" style="26" customWidth="1"/>
    <col min="12540" max="12542" width="9.265625" style="26" customWidth="1"/>
    <col min="12543" max="12543" width="2.73046875" style="26" customWidth="1"/>
    <col min="12544" max="12544" width="8.265625" style="26" customWidth="1"/>
    <col min="12545" max="12545" width="7.265625" style="26" customWidth="1"/>
    <col min="12546" max="12546" width="4.265625" style="26" customWidth="1"/>
    <col min="12547" max="12547" width="9.265625" style="26" customWidth="1"/>
    <col min="12548" max="12548" width="11.265625" style="26" customWidth="1"/>
    <col min="12549" max="12553" width="9.265625" style="26" customWidth="1"/>
    <col min="12554" max="12554" width="2.73046875" style="26" customWidth="1"/>
    <col min="12555" max="12787" width="9.265625" style="26" customWidth="1"/>
    <col min="12788" max="12788" width="2.73046875" style="26" customWidth="1"/>
    <col min="12789" max="12789" width="8.265625" style="26" customWidth="1"/>
    <col min="12790" max="12790" width="7.265625" style="26" customWidth="1"/>
    <col min="12791" max="12791" width="4.265625" style="26" customWidth="1"/>
    <col min="12792" max="12794" width="9.265625" style="26" customWidth="1"/>
    <col min="12795" max="12795" width="11.265625" style="26" customWidth="1"/>
    <col min="12796" max="12798" width="9.265625" style="26" customWidth="1"/>
    <col min="12799" max="12799" width="2.73046875" style="26" customWidth="1"/>
    <col min="12800" max="12800" width="8.265625" style="26" customWidth="1"/>
    <col min="12801" max="12801" width="7.265625" style="26" customWidth="1"/>
    <col min="12802" max="12802" width="4.265625" style="26" customWidth="1"/>
    <col min="12803" max="12803" width="9.265625" style="26" customWidth="1"/>
    <col min="12804" max="12804" width="11.265625" style="26" customWidth="1"/>
    <col min="12805" max="12809" width="9.265625" style="26" customWidth="1"/>
    <col min="12810" max="12810" width="2.73046875" style="26" customWidth="1"/>
    <col min="12811" max="13043" width="9.265625" style="26" customWidth="1"/>
    <col min="13044" max="13044" width="2.73046875" style="26" customWidth="1"/>
    <col min="13045" max="13045" width="8.265625" style="26" customWidth="1"/>
    <col min="13046" max="13046" width="7.265625" style="26" customWidth="1"/>
    <col min="13047" max="13047" width="4.265625" style="26" customWidth="1"/>
    <col min="13048" max="13050" width="9.265625" style="26" customWidth="1"/>
    <col min="13051" max="13051" width="11.265625" style="26" customWidth="1"/>
    <col min="13052" max="13054" width="9.265625" style="26" customWidth="1"/>
    <col min="13055" max="13055" width="2.73046875" style="26" customWidth="1"/>
    <col min="13056" max="13056" width="8.265625" style="26" customWidth="1"/>
    <col min="13057" max="13057" width="7.265625" style="26" customWidth="1"/>
    <col min="13058" max="13058" width="4.265625" style="26" customWidth="1"/>
    <col min="13059" max="13059" width="9.265625" style="26" customWidth="1"/>
    <col min="13060" max="13060" width="11.265625" style="26" customWidth="1"/>
    <col min="13061" max="13065" width="9.265625" style="26" customWidth="1"/>
    <col min="13066" max="13066" width="2.73046875" style="26" customWidth="1"/>
    <col min="13067" max="13299" width="9.265625" style="26" customWidth="1"/>
    <col min="13300" max="13300" width="2.73046875" style="26" customWidth="1"/>
    <col min="13301" max="13301" width="8.265625" style="26" customWidth="1"/>
    <col min="13302" max="13302" width="7.265625" style="26" customWidth="1"/>
    <col min="13303" max="13303" width="4.265625" style="26" customWidth="1"/>
    <col min="13304" max="13306" width="9.265625" style="26" customWidth="1"/>
    <col min="13307" max="13307" width="11.265625" style="26" customWidth="1"/>
    <col min="13308" max="13310" width="9.265625" style="26" customWidth="1"/>
    <col min="13311" max="13311" width="2.73046875" style="26" customWidth="1"/>
    <col min="13312" max="13312" width="8.265625" style="26" customWidth="1"/>
    <col min="13313" max="13313" width="7.265625" style="26" customWidth="1"/>
    <col min="13314" max="13314" width="4.265625" style="26" customWidth="1"/>
    <col min="13315" max="13315" width="9.265625" style="26" customWidth="1"/>
    <col min="13316" max="13316" width="11.265625" style="26" customWidth="1"/>
    <col min="13317" max="13321" width="9.265625" style="26" customWidth="1"/>
    <col min="13322" max="13322" width="2.73046875" style="26" customWidth="1"/>
    <col min="13323" max="13555" width="9.265625" style="26" customWidth="1"/>
    <col min="13556" max="13556" width="2.73046875" style="26" customWidth="1"/>
    <col min="13557" max="13557" width="8.265625" style="26" customWidth="1"/>
    <col min="13558" max="13558" width="7.265625" style="26" customWidth="1"/>
    <col min="13559" max="13559" width="4.265625" style="26" customWidth="1"/>
    <col min="13560" max="13562" width="9.265625" style="26" customWidth="1"/>
    <col min="13563" max="13563" width="11.265625" style="26" customWidth="1"/>
    <col min="13564" max="13566" width="9.265625" style="26" customWidth="1"/>
    <col min="13567" max="13567" width="2.73046875" style="26" customWidth="1"/>
    <col min="13568" max="13568" width="8.265625" style="26" customWidth="1"/>
    <col min="13569" max="13569" width="7.265625" style="26" customWidth="1"/>
    <col min="13570" max="13570" width="4.265625" style="26" customWidth="1"/>
    <col min="13571" max="13571" width="9.265625" style="26" customWidth="1"/>
    <col min="13572" max="13572" width="11.265625" style="26" customWidth="1"/>
    <col min="13573" max="13577" width="9.265625" style="26" customWidth="1"/>
    <col min="13578" max="13578" width="2.73046875" style="26" customWidth="1"/>
    <col min="13579" max="13811" width="9.265625" style="26" customWidth="1"/>
    <col min="13812" max="13812" width="2.73046875" style="26" customWidth="1"/>
    <col min="13813" max="13813" width="8.265625" style="26" customWidth="1"/>
    <col min="13814" max="13814" width="7.265625" style="26" customWidth="1"/>
    <col min="13815" max="13815" width="4.265625" style="26" customWidth="1"/>
    <col min="13816" max="13818" width="9.265625" style="26" customWidth="1"/>
    <col min="13819" max="13819" width="11.265625" style="26" customWidth="1"/>
    <col min="13820" max="13822" width="9.265625" style="26" customWidth="1"/>
    <col min="13823" max="13823" width="2.73046875" style="26" customWidth="1"/>
    <col min="13824" max="13824" width="8.265625" style="26" customWidth="1"/>
    <col min="13825" max="13825" width="7.265625" style="26" customWidth="1"/>
    <col min="13826" max="13826" width="4.265625" style="26" customWidth="1"/>
    <col min="13827" max="13827" width="9.265625" style="26" customWidth="1"/>
    <col min="13828" max="13828" width="11.265625" style="26" customWidth="1"/>
    <col min="13829" max="13833" width="9.265625" style="26" customWidth="1"/>
    <col min="13834" max="13834" width="2.73046875" style="26" customWidth="1"/>
    <col min="13835" max="14067" width="9.265625" style="26" customWidth="1"/>
    <col min="14068" max="14068" width="2.73046875" style="26" customWidth="1"/>
    <col min="14069" max="14069" width="8.265625" style="26" customWidth="1"/>
    <col min="14070" max="14070" width="7.265625" style="26" customWidth="1"/>
    <col min="14071" max="14071" width="4.265625" style="26" customWidth="1"/>
    <col min="14072" max="14074" width="9.265625" style="26" customWidth="1"/>
    <col min="14075" max="14075" width="11.265625" style="26" customWidth="1"/>
    <col min="14076" max="14078" width="9.265625" style="26" customWidth="1"/>
    <col min="14079" max="14079" width="2.73046875" style="26" customWidth="1"/>
    <col min="14080" max="14080" width="8.265625" style="26" customWidth="1"/>
    <col min="14081" max="14081" width="7.265625" style="26" customWidth="1"/>
    <col min="14082" max="14082" width="4.265625" style="26" customWidth="1"/>
    <col min="14083" max="14083" width="9.265625" style="26" customWidth="1"/>
    <col min="14084" max="14084" width="11.265625" style="26" customWidth="1"/>
    <col min="14085" max="14089" width="9.265625" style="26" customWidth="1"/>
    <col min="14090" max="14090" width="2.73046875" style="26" customWidth="1"/>
    <col min="14091" max="14323" width="9.265625" style="26" customWidth="1"/>
    <col min="14324" max="14324" width="2.73046875" style="26" customWidth="1"/>
    <col min="14325" max="14325" width="8.265625" style="26" customWidth="1"/>
    <col min="14326" max="14326" width="7.265625" style="26" customWidth="1"/>
    <col min="14327" max="14327" width="4.265625" style="26" customWidth="1"/>
    <col min="14328" max="14330" width="9.265625" style="26" customWidth="1"/>
    <col min="14331" max="14331" width="11.265625" style="26" customWidth="1"/>
    <col min="14332" max="14334" width="9.265625" style="26" customWidth="1"/>
    <col min="14335" max="14335" width="2.73046875" style="26" customWidth="1"/>
    <col min="14336" max="14336" width="8.265625" style="26" customWidth="1"/>
    <col min="14337" max="14337" width="7.265625" style="26" customWidth="1"/>
    <col min="14338" max="14338" width="4.265625" style="26" customWidth="1"/>
    <col min="14339" max="14339" width="9.265625" style="26" customWidth="1"/>
    <col min="14340" max="14340" width="11.265625" style="26" customWidth="1"/>
    <col min="14341" max="14345" width="9.265625" style="26" customWidth="1"/>
    <col min="14346" max="14346" width="2.73046875" style="26" customWidth="1"/>
    <col min="14347" max="14579" width="9.265625" style="26" customWidth="1"/>
    <col min="14580" max="14580" width="2.73046875" style="26" customWidth="1"/>
    <col min="14581" max="14581" width="8.265625" style="26" customWidth="1"/>
    <col min="14582" max="14582" width="7.265625" style="26" customWidth="1"/>
    <col min="14583" max="14583" width="4.265625" style="26" customWidth="1"/>
    <col min="14584" max="14586" width="9.265625" style="26" customWidth="1"/>
    <col min="14587" max="14587" width="11.265625" style="26" customWidth="1"/>
    <col min="14588" max="14590" width="9.265625" style="26" customWidth="1"/>
    <col min="14591" max="14591" width="2.73046875" style="26" customWidth="1"/>
    <col min="14592" max="14592" width="8.265625" style="26" customWidth="1"/>
    <col min="14593" max="14593" width="7.265625" style="26" customWidth="1"/>
    <col min="14594" max="14594" width="4.265625" style="26" customWidth="1"/>
    <col min="14595" max="14595" width="9.265625" style="26" customWidth="1"/>
    <col min="14596" max="14596" width="11.265625" style="26" customWidth="1"/>
    <col min="14597" max="14601" width="9.265625" style="26" customWidth="1"/>
    <col min="14602" max="14602" width="2.73046875" style="26" customWidth="1"/>
    <col min="14603" max="14835" width="9.265625" style="26" customWidth="1"/>
    <col min="14836" max="14836" width="2.73046875" style="26" customWidth="1"/>
    <col min="14837" max="14837" width="8.265625" style="26" customWidth="1"/>
    <col min="14838" max="14838" width="7.265625" style="26" customWidth="1"/>
    <col min="14839" max="14839" width="4.265625" style="26" customWidth="1"/>
    <col min="14840" max="14842" width="9.265625" style="26" customWidth="1"/>
    <col min="14843" max="14843" width="11.265625" style="26" customWidth="1"/>
    <col min="14844" max="14846" width="9.265625" style="26" customWidth="1"/>
    <col min="14847" max="14847" width="2.73046875" style="26" customWidth="1"/>
    <col min="14848" max="14848" width="8.265625" style="26" customWidth="1"/>
    <col min="14849" max="14849" width="7.265625" style="26" customWidth="1"/>
    <col min="14850" max="14850" width="4.265625" style="26" customWidth="1"/>
    <col min="14851" max="14851" width="9.265625" style="26" customWidth="1"/>
    <col min="14852" max="14852" width="11.265625" style="26" customWidth="1"/>
    <col min="14853" max="14857" width="9.265625" style="26" customWidth="1"/>
    <col min="14858" max="14858" width="2.73046875" style="26" customWidth="1"/>
    <col min="14859" max="15091" width="9.265625" style="26" customWidth="1"/>
    <col min="15092" max="15092" width="2.73046875" style="26" customWidth="1"/>
    <col min="15093" max="15093" width="8.265625" style="26" customWidth="1"/>
    <col min="15094" max="15094" width="7.265625" style="26" customWidth="1"/>
    <col min="15095" max="15095" width="4.265625" style="26" customWidth="1"/>
    <col min="15096" max="15098" width="9.265625" style="26" customWidth="1"/>
    <col min="15099" max="15099" width="11.265625" style="26" customWidth="1"/>
    <col min="15100" max="15102" width="9.265625" style="26" customWidth="1"/>
    <col min="15103" max="15103" width="2.73046875" style="26" customWidth="1"/>
    <col min="15104" max="15104" width="8.265625" style="26" customWidth="1"/>
    <col min="15105" max="15105" width="7.265625" style="26" customWidth="1"/>
    <col min="15106" max="15106" width="4.265625" style="26" customWidth="1"/>
    <col min="15107" max="15107" width="9.265625" style="26" customWidth="1"/>
    <col min="15108" max="15108" width="11.265625" style="26" customWidth="1"/>
    <col min="15109" max="15113" width="9.265625" style="26" customWidth="1"/>
    <col min="15114" max="15114" width="2.73046875" style="26" customWidth="1"/>
    <col min="15115" max="15347" width="9.265625" style="26" customWidth="1"/>
    <col min="15348" max="15348" width="2.73046875" style="26" customWidth="1"/>
    <col min="15349" max="15349" width="8.265625" style="26" customWidth="1"/>
    <col min="15350" max="15350" width="7.265625" style="26" customWidth="1"/>
    <col min="15351" max="15351" width="4.265625" style="26" customWidth="1"/>
    <col min="15352" max="15354" width="9.265625" style="26" customWidth="1"/>
    <col min="15355" max="15355" width="11.265625" style="26" customWidth="1"/>
    <col min="15356" max="15358" width="9.265625" style="26" customWidth="1"/>
    <col min="15359" max="15359" width="2.73046875" style="26" customWidth="1"/>
    <col min="15360" max="15360" width="8.265625" style="26" customWidth="1"/>
    <col min="15361" max="15361" width="7.265625" style="26" customWidth="1"/>
    <col min="15362" max="15362" width="4.265625" style="26" customWidth="1"/>
    <col min="15363" max="15363" width="9.265625" style="26" customWidth="1"/>
    <col min="15364" max="15364" width="11.265625" style="26" customWidth="1"/>
    <col min="15365" max="15369" width="9.265625" style="26" customWidth="1"/>
    <col min="15370" max="15370" width="2.73046875" style="26" customWidth="1"/>
    <col min="15371" max="15603" width="9.265625" style="26" customWidth="1"/>
    <col min="15604" max="15604" width="2.73046875" style="26" customWidth="1"/>
    <col min="15605" max="15605" width="8.265625" style="26" customWidth="1"/>
    <col min="15606" max="15606" width="7.265625" style="26" customWidth="1"/>
    <col min="15607" max="15607" width="4.265625" style="26" customWidth="1"/>
    <col min="15608" max="15610" width="9.265625" style="26" customWidth="1"/>
    <col min="15611" max="15611" width="11.265625" style="26" customWidth="1"/>
    <col min="15612" max="15614" width="9.265625" style="26" customWidth="1"/>
    <col min="15615" max="15615" width="2.73046875" style="26" customWidth="1"/>
    <col min="15616" max="15616" width="8.265625" style="26" customWidth="1"/>
    <col min="15617" max="15617" width="7.265625" style="26" customWidth="1"/>
    <col min="15618" max="15618" width="4.265625" style="26" customWidth="1"/>
    <col min="15619" max="15619" width="9.265625" style="26" customWidth="1"/>
    <col min="15620" max="15620" width="11.265625" style="26" customWidth="1"/>
    <col min="15621" max="15625" width="9.265625" style="26" customWidth="1"/>
    <col min="15626" max="15626" width="2.73046875" style="26" customWidth="1"/>
    <col min="15627" max="15859" width="9.265625" style="26" customWidth="1"/>
    <col min="15860" max="15860" width="2.73046875" style="26" customWidth="1"/>
    <col min="15861" max="15861" width="8.265625" style="26" customWidth="1"/>
    <col min="15862" max="15862" width="7.265625" style="26" customWidth="1"/>
    <col min="15863" max="15863" width="4.265625" style="26" customWidth="1"/>
    <col min="15864" max="15866" width="9.265625" style="26" customWidth="1"/>
    <col min="15867" max="15867" width="11.265625" style="26" customWidth="1"/>
    <col min="15868" max="15870" width="9.265625" style="26" customWidth="1"/>
    <col min="15871" max="15871" width="2.73046875" style="26" customWidth="1"/>
    <col min="15872" max="15872" width="8.265625" style="26" customWidth="1"/>
    <col min="15873" max="15873" width="7.265625" style="26" customWidth="1"/>
    <col min="15874" max="15874" width="4.265625" style="26" customWidth="1"/>
    <col min="15875" max="15875" width="9.265625" style="26" customWidth="1"/>
    <col min="15876" max="15876" width="11.265625" style="26" customWidth="1"/>
    <col min="15877" max="15881" width="9.265625" style="26" customWidth="1"/>
    <col min="15882" max="15882" width="2.73046875" style="26" customWidth="1"/>
    <col min="15883" max="16115" width="9.265625" style="26" customWidth="1"/>
    <col min="16116" max="16116" width="2.73046875" style="26" customWidth="1"/>
    <col min="16117" max="16117" width="8.265625" style="26" customWidth="1"/>
    <col min="16118" max="16118" width="7.265625" style="26" customWidth="1"/>
    <col min="16119" max="16119" width="4.265625" style="26" customWidth="1"/>
    <col min="16120" max="16122" width="9.265625" style="26" customWidth="1"/>
    <col min="16123" max="16123" width="11.265625" style="26" customWidth="1"/>
    <col min="16124" max="16126" width="9.265625" style="26" customWidth="1"/>
    <col min="16127" max="16127" width="2.73046875" style="26" customWidth="1"/>
    <col min="16128" max="16128" width="8.265625" style="26" customWidth="1"/>
    <col min="16129" max="16129" width="7.265625" style="26" customWidth="1"/>
    <col min="16130" max="16130" width="4.265625" style="26" customWidth="1"/>
    <col min="16131" max="16131" width="9.265625" style="26" customWidth="1"/>
    <col min="16132" max="16132" width="11.265625" style="26" customWidth="1"/>
    <col min="16133" max="16137" width="9.265625" style="26" customWidth="1"/>
    <col min="16138" max="16138" width="2.73046875" style="26" customWidth="1"/>
    <col min="16139" max="16384" width="9.265625" style="26" customWidth="1"/>
  </cols>
  <sheetData>
    <row r="1" spans="1:29" ht="20.25" customHeight="1">
      <c r="A1" s="55" t="s">
        <v>0</v>
      </c>
      <c r="B1" s="76"/>
      <c r="C1" s="37"/>
      <c r="D1" s="37"/>
      <c r="E1" s="37"/>
      <c r="F1" s="37"/>
      <c r="G1" s="37"/>
      <c r="H1" s="37"/>
      <c r="I1" s="37"/>
      <c r="J1" s="37"/>
      <c r="K1" s="37"/>
      <c r="L1" s="37"/>
      <c r="M1" s="30"/>
      <c r="AB1" s="26"/>
      <c r="AC1" s="26"/>
    </row>
    <row r="2" spans="1:29" ht="20.25" customHeight="1">
      <c r="A2" s="55" t="s">
        <v>235</v>
      </c>
      <c r="B2" s="76"/>
      <c r="C2" s="37"/>
      <c r="D2" s="37"/>
      <c r="E2" s="37"/>
      <c r="M2" s="27"/>
      <c r="AB2" s="26"/>
      <c r="AC2" s="26"/>
    </row>
    <row r="3" spans="1:29" s="27" customFormat="1" ht="12.75" customHeight="1">
      <c r="A3" s="38"/>
      <c r="B3" s="77"/>
      <c r="C3" s="78"/>
      <c r="D3" s="75"/>
      <c r="E3" s="75"/>
      <c r="F3" s="75"/>
      <c r="G3" s="75"/>
      <c r="H3" s="75"/>
      <c r="I3" s="75"/>
      <c r="J3" s="75"/>
      <c r="K3" s="75"/>
      <c r="L3" s="75"/>
    </row>
    <row r="4" spans="1:29" ht="11.25" customHeight="1">
      <c r="A4" s="40"/>
      <c r="B4" s="76"/>
      <c r="D4" s="42"/>
      <c r="E4" s="42"/>
      <c r="M4" s="27"/>
      <c r="AB4" s="26"/>
      <c r="AC4" s="26"/>
    </row>
    <row r="5" spans="1:29" ht="33" customHeight="1" thickBot="1">
      <c r="A5" s="41" t="s">
        <v>139</v>
      </c>
      <c r="B5" s="110" t="s">
        <v>140</v>
      </c>
      <c r="C5" s="115"/>
      <c r="D5" s="32"/>
      <c r="E5" s="32"/>
      <c r="F5" s="79"/>
      <c r="G5" s="79"/>
      <c r="H5" s="79"/>
      <c r="I5" s="79"/>
      <c r="J5" s="79"/>
      <c r="K5" s="79"/>
      <c r="L5" s="79"/>
      <c r="M5" s="53"/>
      <c r="AB5" s="26"/>
      <c r="AC5" s="26"/>
    </row>
    <row r="6" spans="1:29" ht="15" customHeight="1">
      <c r="A6" s="36"/>
      <c r="B6" s="37"/>
      <c r="C6" s="43"/>
      <c r="D6" s="42"/>
      <c r="E6" s="42"/>
      <c r="M6" s="27"/>
      <c r="AB6" s="26"/>
      <c r="AC6" s="26"/>
    </row>
    <row r="7" spans="1:29" ht="13.15" thickBot="1">
      <c r="B7" s="85"/>
      <c r="C7" s="85"/>
      <c r="D7" s="85"/>
      <c r="E7" s="85"/>
      <c r="F7" s="85"/>
      <c r="G7" s="85"/>
      <c r="H7" s="85"/>
      <c r="I7" s="85"/>
      <c r="J7" s="85"/>
      <c r="K7" s="85"/>
      <c r="L7" s="85"/>
      <c r="AB7" s="26"/>
      <c r="AC7" s="26"/>
    </row>
    <row r="8" spans="1:29" ht="13.5" thickBot="1">
      <c r="A8" s="294"/>
      <c r="B8" s="778" t="s">
        <v>121</v>
      </c>
      <c r="C8" s="779"/>
      <c r="D8" s="779"/>
      <c r="E8" s="779"/>
      <c r="F8" s="779"/>
      <c r="G8" s="780"/>
      <c r="H8" s="775" t="s">
        <v>122</v>
      </c>
      <c r="I8" s="776"/>
      <c r="J8" s="776"/>
      <c r="K8" s="776"/>
      <c r="L8" s="776"/>
      <c r="M8" s="777"/>
      <c r="N8" s="294"/>
      <c r="AB8" s="26"/>
      <c r="AC8" s="26"/>
    </row>
    <row r="9" spans="1:29" ht="38.65" thickBot="1">
      <c r="A9" s="727" t="s">
        <v>46</v>
      </c>
      <c r="B9" s="658" t="s">
        <v>90</v>
      </c>
      <c r="C9" s="571" t="s">
        <v>48</v>
      </c>
      <c r="D9" s="659" t="s">
        <v>132</v>
      </c>
      <c r="E9" s="659" t="s">
        <v>133</v>
      </c>
      <c r="F9" s="659" t="s">
        <v>134</v>
      </c>
      <c r="G9" s="659" t="s">
        <v>136</v>
      </c>
      <c r="H9" s="658" t="s">
        <v>90</v>
      </c>
      <c r="I9" s="571" t="s">
        <v>48</v>
      </c>
      <c r="J9" s="659" t="s">
        <v>132</v>
      </c>
      <c r="K9" s="659" t="s">
        <v>133</v>
      </c>
      <c r="L9" s="659" t="s">
        <v>134</v>
      </c>
      <c r="M9" s="571" t="s">
        <v>136</v>
      </c>
      <c r="N9" s="294"/>
      <c r="AB9" s="26"/>
      <c r="AC9" s="26"/>
    </row>
    <row r="10" spans="1:29" ht="12.75" customHeight="1">
      <c r="A10" s="131" t="s">
        <v>55</v>
      </c>
      <c r="B10" s="175">
        <f t="shared" ref="B10:B24" si="0">SUM(D10:G10)</f>
        <v>493.36000000000007</v>
      </c>
      <c r="C10" s="268"/>
      <c r="D10" s="225">
        <v>54.69</v>
      </c>
      <c r="E10" s="225">
        <v>59.21</v>
      </c>
      <c r="F10" s="225">
        <v>377.8</v>
      </c>
      <c r="G10" s="728">
        <v>1.66</v>
      </c>
      <c r="H10" s="175">
        <f t="shared" ref="H10:H22" si="1">SUM(J10:M10)</f>
        <v>146.5</v>
      </c>
      <c r="I10" s="268"/>
      <c r="J10" s="225">
        <v>14.66</v>
      </c>
      <c r="K10" s="225">
        <v>46.59</v>
      </c>
      <c r="L10" s="225">
        <v>85.01</v>
      </c>
      <c r="M10" s="728">
        <v>0.24</v>
      </c>
      <c r="N10" s="294"/>
      <c r="AB10" s="26"/>
      <c r="AC10" s="26"/>
    </row>
    <row r="11" spans="1:29" ht="13.15">
      <c r="A11" s="132" t="s">
        <v>56</v>
      </c>
      <c r="B11" s="170">
        <f t="shared" si="0"/>
        <v>461.34</v>
      </c>
      <c r="C11" s="172">
        <f t="shared" ref="C11:C24" si="2">(B11-B10)/B10</f>
        <v>-6.4901897194746413E-2</v>
      </c>
      <c r="D11" s="729">
        <v>48.08</v>
      </c>
      <c r="E11" s="729">
        <v>56.09</v>
      </c>
      <c r="F11" s="729">
        <v>355.46</v>
      </c>
      <c r="G11" s="730">
        <v>1.71</v>
      </c>
      <c r="H11" s="170">
        <f t="shared" si="1"/>
        <v>135.56</v>
      </c>
      <c r="I11" s="172">
        <f t="shared" ref="I11:I24" si="3">(H11-H10)/H10</f>
        <v>-7.467576791808872E-2</v>
      </c>
      <c r="J11" s="729">
        <v>13.63</v>
      </c>
      <c r="K11" s="729">
        <v>43.54</v>
      </c>
      <c r="L11" s="729">
        <v>78.36</v>
      </c>
      <c r="M11" s="730">
        <v>0.03</v>
      </c>
      <c r="N11" s="294"/>
      <c r="AB11" s="26"/>
      <c r="AC11" s="26"/>
    </row>
    <row r="12" spans="1:29" ht="13.15">
      <c r="A12" s="132" t="s">
        <v>57</v>
      </c>
      <c r="B12" s="170">
        <f t="shared" si="0"/>
        <v>487.47827341014204</v>
      </c>
      <c r="C12" s="172">
        <f t="shared" si="2"/>
        <v>5.665728835596754E-2</v>
      </c>
      <c r="D12" s="731">
        <v>50.21382954941695</v>
      </c>
      <c r="E12" s="732">
        <v>43.96050414065968</v>
      </c>
      <c r="F12" s="732">
        <v>392.030348608569</v>
      </c>
      <c r="G12" s="733">
        <v>1.2735911114964351</v>
      </c>
      <c r="H12" s="170">
        <f t="shared" si="1"/>
        <v>136.08150799999999</v>
      </c>
      <c r="I12" s="172">
        <f t="shared" si="3"/>
        <v>3.847064030687393E-3</v>
      </c>
      <c r="J12" s="731">
        <v>12.396639</v>
      </c>
      <c r="K12" s="732">
        <v>39.294863999999997</v>
      </c>
      <c r="L12" s="732">
        <v>84.452776</v>
      </c>
      <c r="M12" s="733">
        <v>-6.2770999999999993E-2</v>
      </c>
      <c r="N12" s="294"/>
      <c r="AB12" s="26"/>
      <c r="AC12" s="26"/>
    </row>
    <row r="13" spans="1:29" ht="12.75" customHeight="1">
      <c r="A13" s="132" t="s">
        <v>58</v>
      </c>
      <c r="B13" s="170">
        <f t="shared" si="0"/>
        <v>499.47218281822893</v>
      </c>
      <c r="C13" s="172">
        <f t="shared" si="2"/>
        <v>2.4603987628379415E-2</v>
      </c>
      <c r="D13" s="734">
        <v>43.649050632767533</v>
      </c>
      <c r="E13" s="734">
        <v>47.020841175069968</v>
      </c>
      <c r="F13" s="734">
        <v>408.13248883421659</v>
      </c>
      <c r="G13" s="735">
        <v>0.66980217617478799</v>
      </c>
      <c r="H13" s="170">
        <f t="shared" si="1"/>
        <v>137.98793800000001</v>
      </c>
      <c r="I13" s="172">
        <f t="shared" si="3"/>
        <v>1.4009471441189709E-2</v>
      </c>
      <c r="J13" s="736">
        <v>12.56677</v>
      </c>
      <c r="K13" s="736">
        <v>37.416882000000001</v>
      </c>
      <c r="L13" s="736">
        <v>88.232123000000001</v>
      </c>
      <c r="M13" s="737">
        <v>-0.22783700000000001</v>
      </c>
      <c r="N13" s="294"/>
      <c r="AB13" s="26"/>
      <c r="AC13" s="26"/>
    </row>
    <row r="14" spans="1:29" ht="13.15">
      <c r="A14" s="132" t="s">
        <v>59</v>
      </c>
      <c r="B14" s="170">
        <f t="shared" si="0"/>
        <v>473.24082375454208</v>
      </c>
      <c r="C14" s="172">
        <f t="shared" si="2"/>
        <v>-5.2518158099773768E-2</v>
      </c>
      <c r="D14" s="734">
        <v>42.425918916937228</v>
      </c>
      <c r="E14" s="734">
        <v>42.096706877477402</v>
      </c>
      <c r="F14" s="734">
        <v>388.71268510473078</v>
      </c>
      <c r="G14" s="735">
        <v>5.5128553966550002E-3</v>
      </c>
      <c r="H14" s="170">
        <f t="shared" si="1"/>
        <v>131.644285</v>
      </c>
      <c r="I14" s="172">
        <f t="shared" si="3"/>
        <v>-4.5972518264603801E-2</v>
      </c>
      <c r="J14" s="736">
        <v>11.931701</v>
      </c>
      <c r="K14" s="736">
        <v>35.165298999999997</v>
      </c>
      <c r="L14" s="736">
        <v>84.546242000000007</v>
      </c>
      <c r="M14" s="737">
        <v>1.0430000000000001E-3</v>
      </c>
      <c r="N14" s="294"/>
      <c r="AB14" s="26"/>
      <c r="AC14" s="26"/>
    </row>
    <row r="15" spans="1:29" ht="13.15">
      <c r="A15" s="132" t="s">
        <v>60</v>
      </c>
      <c r="B15" s="170">
        <f t="shared" si="0"/>
        <v>521.50203811140227</v>
      </c>
      <c r="C15" s="172">
        <f t="shared" si="2"/>
        <v>0.10198024332298951</v>
      </c>
      <c r="D15" s="734">
        <v>41.494656356752515</v>
      </c>
      <c r="E15" s="734">
        <v>42.278436320219413</v>
      </c>
      <c r="F15" s="734">
        <v>437.38256428982703</v>
      </c>
      <c r="G15" s="735">
        <v>0.34638114460333902</v>
      </c>
      <c r="H15" s="170">
        <f t="shared" si="1"/>
        <v>143.15015</v>
      </c>
      <c r="I15" s="172">
        <f t="shared" si="3"/>
        <v>8.7401173548855543E-2</v>
      </c>
      <c r="J15" s="736">
        <v>11.85263</v>
      </c>
      <c r="K15" s="736">
        <v>30.948706999999999</v>
      </c>
      <c r="L15" s="736">
        <v>99.996919000000005</v>
      </c>
      <c r="M15" s="737">
        <v>0.35189399999999998</v>
      </c>
      <c r="N15" s="294"/>
      <c r="AB15" s="26"/>
      <c r="AC15" s="26"/>
    </row>
    <row r="16" spans="1:29" ht="13.15">
      <c r="A16" s="132" t="s">
        <v>61</v>
      </c>
      <c r="B16" s="170">
        <f t="shared" si="0"/>
        <v>544.41331647650009</v>
      </c>
      <c r="C16" s="172">
        <f t="shared" si="2"/>
        <v>4.3933247985127821E-2</v>
      </c>
      <c r="D16" s="734">
        <v>58.393931950000002</v>
      </c>
      <c r="E16" s="734">
        <v>26.561128436000001</v>
      </c>
      <c r="F16" s="734">
        <v>459.15025689050003</v>
      </c>
      <c r="G16" s="735">
        <v>0.30799920000000003</v>
      </c>
      <c r="H16" s="170">
        <f t="shared" si="1"/>
        <v>143.27574478015998</v>
      </c>
      <c r="I16" s="172">
        <f t="shared" si="3"/>
        <v>8.7736394380296442E-4</v>
      </c>
      <c r="J16" s="736">
        <v>15.649243864999999</v>
      </c>
      <c r="K16" s="736">
        <v>19.758149627200002</v>
      </c>
      <c r="L16" s="736">
        <v>107.31823299995999</v>
      </c>
      <c r="M16" s="737">
        <v>0.55011828799999996</v>
      </c>
      <c r="N16" s="294"/>
      <c r="AB16" s="26"/>
      <c r="AC16" s="26"/>
    </row>
    <row r="17" spans="1:29" ht="13.15">
      <c r="A17" s="132" t="s">
        <v>62</v>
      </c>
      <c r="B17" s="170">
        <f t="shared" si="0"/>
        <v>522.28895778439994</v>
      </c>
      <c r="C17" s="172">
        <f t="shared" si="2"/>
        <v>-4.0638900670709723E-2</v>
      </c>
      <c r="D17" s="734">
        <v>60.390710884000001</v>
      </c>
      <c r="E17" s="734">
        <v>11.10171081</v>
      </c>
      <c r="F17" s="734">
        <v>450.42987589040001</v>
      </c>
      <c r="G17" s="735">
        <v>0.36666019999999994</v>
      </c>
      <c r="H17" s="170">
        <f t="shared" si="1"/>
        <v>126.79808684165999</v>
      </c>
      <c r="I17" s="172">
        <f t="shared" si="3"/>
        <v>-0.11500661164793136</v>
      </c>
      <c r="J17" s="736">
        <v>16.169613633999997</v>
      </c>
      <c r="K17" s="736">
        <v>8.0216947199999993</v>
      </c>
      <c r="L17" s="736">
        <v>102.32508342465999</v>
      </c>
      <c r="M17" s="737">
        <v>0.28169506299999997</v>
      </c>
      <c r="N17" s="294"/>
      <c r="AB17" s="26"/>
      <c r="AC17" s="26"/>
    </row>
    <row r="18" spans="1:29" ht="13.15">
      <c r="A18" s="147" t="s">
        <v>63</v>
      </c>
      <c r="B18" s="170">
        <f t="shared" si="0"/>
        <v>257.49530391663001</v>
      </c>
      <c r="C18" s="172">
        <f t="shared" si="2"/>
        <v>-0.50698688900307243</v>
      </c>
      <c r="D18" s="734">
        <v>55.131826557380016</v>
      </c>
      <c r="E18" s="734">
        <v>3.9522447314199991</v>
      </c>
      <c r="F18" s="734">
        <v>197.38145964276998</v>
      </c>
      <c r="G18" s="735">
        <v>1.0297729850600001</v>
      </c>
      <c r="H18" s="170">
        <f t="shared" si="1"/>
        <v>64.053322668809997</v>
      </c>
      <c r="I18" s="172">
        <f t="shared" si="3"/>
        <v>-0.49483999116802896</v>
      </c>
      <c r="J18" s="736">
        <v>14.854675851430001</v>
      </c>
      <c r="K18" s="736">
        <v>2.77207446198</v>
      </c>
      <c r="L18" s="736">
        <v>46.25642471335</v>
      </c>
      <c r="M18" s="737">
        <v>0.17014764204999999</v>
      </c>
      <c r="N18" s="294"/>
      <c r="AB18" s="26"/>
      <c r="AC18" s="26"/>
    </row>
    <row r="19" spans="1:29" ht="13.15">
      <c r="A19" s="147" t="s">
        <v>64</v>
      </c>
      <c r="B19" s="170">
        <f t="shared" si="0"/>
        <v>225.43884300000002</v>
      </c>
      <c r="C19" s="172">
        <f t="shared" si="2"/>
        <v>-0.12449338076864112</v>
      </c>
      <c r="D19" s="734">
        <v>38.909593000000001</v>
      </c>
      <c r="E19" s="734">
        <v>4.8046740000000003</v>
      </c>
      <c r="F19" s="734">
        <v>181.72457600000001</v>
      </c>
      <c r="G19" s="735">
        <v>0</v>
      </c>
      <c r="H19" s="170">
        <f t="shared" si="1"/>
        <v>57.856280999999996</v>
      </c>
      <c r="I19" s="172">
        <f t="shared" si="3"/>
        <v>-9.6748168722675443E-2</v>
      </c>
      <c r="J19" s="736">
        <v>10.795347</v>
      </c>
      <c r="K19" s="736">
        <v>3.5508579999999998</v>
      </c>
      <c r="L19" s="736">
        <v>43.510075999999998</v>
      </c>
      <c r="M19" s="737">
        <v>0</v>
      </c>
      <c r="N19" s="294"/>
      <c r="AB19" s="26"/>
      <c r="AC19" s="26"/>
    </row>
    <row r="20" spans="1:29" ht="13.15">
      <c r="A20" s="147" t="s">
        <v>65</v>
      </c>
      <c r="B20" s="170">
        <f t="shared" si="0"/>
        <v>214.34606763882996</v>
      </c>
      <c r="C20" s="172">
        <f t="shared" si="2"/>
        <v>-4.9205253245422548E-2</v>
      </c>
      <c r="D20" s="734">
        <v>21.302156206879999</v>
      </c>
      <c r="E20" s="734">
        <v>5.4220942604999998</v>
      </c>
      <c r="F20" s="734">
        <v>187.47103982992996</v>
      </c>
      <c r="G20" s="735">
        <v>0.15077734152</v>
      </c>
      <c r="H20" s="170">
        <f t="shared" si="1"/>
        <v>54.856190506129998</v>
      </c>
      <c r="I20" s="172">
        <f t="shared" si="3"/>
        <v>-5.1854188378786352E-2</v>
      </c>
      <c r="J20" s="736">
        <v>6.4821142490900003</v>
      </c>
      <c r="K20" s="736">
        <v>4.1951922454599995</v>
      </c>
      <c r="L20" s="736">
        <v>44.114103667340004</v>
      </c>
      <c r="M20" s="737">
        <v>6.4780344239999996E-2</v>
      </c>
      <c r="N20" s="294"/>
      <c r="AB20" s="26"/>
      <c r="AC20" s="26"/>
    </row>
    <row r="21" spans="1:29" ht="13.15">
      <c r="A21" s="147" t="s">
        <v>66</v>
      </c>
      <c r="B21" s="170">
        <f t="shared" si="0"/>
        <v>93.519705168429994</v>
      </c>
      <c r="C21" s="172">
        <f t="shared" si="2"/>
        <v>-0.56369759334232639</v>
      </c>
      <c r="D21" s="734">
        <v>17.645679719789996</v>
      </c>
      <c r="E21" s="734">
        <v>4.8766344759999996</v>
      </c>
      <c r="F21" s="734">
        <v>70.884879314179997</v>
      </c>
      <c r="G21" s="735">
        <v>0.11251165846</v>
      </c>
      <c r="H21" s="170">
        <f t="shared" si="1"/>
        <v>24.66796289457</v>
      </c>
      <c r="I21" s="172">
        <f t="shared" si="3"/>
        <v>-0.55031578629556066</v>
      </c>
      <c r="J21" s="736">
        <v>5.4042311749500005</v>
      </c>
      <c r="K21" s="736">
        <v>3.8083304170800001</v>
      </c>
      <c r="L21" s="736">
        <v>15.396448643979999</v>
      </c>
      <c r="M21" s="737">
        <v>5.8952658559999996E-2</v>
      </c>
      <c r="N21" s="294"/>
      <c r="AB21" s="26"/>
      <c r="AC21" s="26"/>
    </row>
    <row r="22" spans="1:29">
      <c r="A22" s="147" t="s">
        <v>67</v>
      </c>
      <c r="B22" s="170">
        <f t="shared" si="0"/>
        <v>32.180008414860005</v>
      </c>
      <c r="C22" s="172">
        <f t="shared" si="2"/>
        <v>-0.65590130596644347</v>
      </c>
      <c r="D22" s="734">
        <v>2.9935217039200004</v>
      </c>
      <c r="E22" s="734">
        <v>3.7828363574599999</v>
      </c>
      <c r="F22" s="734">
        <v>25.390767353910004</v>
      </c>
      <c r="G22" s="735">
        <v>1.2882999569999999E-2</v>
      </c>
      <c r="H22" s="170">
        <f t="shared" si="1"/>
        <v>9.4629690658100021</v>
      </c>
      <c r="I22" s="172">
        <f t="shared" si="3"/>
        <v>-0.61638627777030486</v>
      </c>
      <c r="J22" s="736">
        <v>0.95514361501000011</v>
      </c>
      <c r="K22" s="736">
        <v>2.9741363782600003</v>
      </c>
      <c r="L22" s="736">
        <v>5.5272430721200001</v>
      </c>
      <c r="M22" s="737">
        <v>6.4460004200000013E-3</v>
      </c>
      <c r="N22" s="294"/>
      <c r="AB22" s="26"/>
      <c r="AC22" s="26"/>
    </row>
    <row r="23" spans="1:29">
      <c r="A23" s="147" t="s">
        <v>68</v>
      </c>
      <c r="B23" s="170">
        <f t="shared" si="0"/>
        <v>90.656577968670007</v>
      </c>
      <c r="C23" s="172">
        <f t="shared" si="2"/>
        <v>1.817170735319225</v>
      </c>
      <c r="D23" s="734">
        <v>8.9246026599199997</v>
      </c>
      <c r="E23" s="734">
        <v>3.3170069190799993</v>
      </c>
      <c r="F23" s="734">
        <v>78.308479595690002</v>
      </c>
      <c r="G23" s="735">
        <v>0.10648879398000001</v>
      </c>
      <c r="H23" s="170">
        <f t="shared" ref="H23:H24" si="4">SUM(J23:M23)</f>
        <v>21.849396244829997</v>
      </c>
      <c r="I23" s="172">
        <f t="shared" si="3"/>
        <v>1.3089366659532404</v>
      </c>
      <c r="J23" s="736">
        <v>2.7287909823600001</v>
      </c>
      <c r="K23" s="736">
        <v>2.6067348499199996</v>
      </c>
      <c r="L23" s="736">
        <v>16.46893054956</v>
      </c>
      <c r="M23" s="737">
        <v>4.493986299000001E-2</v>
      </c>
      <c r="N23" s="294"/>
      <c r="AB23" s="26"/>
      <c r="AC23" s="26"/>
    </row>
    <row r="24" spans="1:29" ht="14.65" thickBot="1">
      <c r="A24" s="572" t="s">
        <v>69</v>
      </c>
      <c r="B24" s="176">
        <f t="shared" si="0"/>
        <v>111.15603216847002</v>
      </c>
      <c r="C24" s="177">
        <f t="shared" si="2"/>
        <v>0.22612208246912227</v>
      </c>
      <c r="D24" s="738">
        <v>13.492913111150003</v>
      </c>
      <c r="E24" s="738">
        <v>3.0086569998500003</v>
      </c>
      <c r="F24" s="738">
        <v>94.419365059200018</v>
      </c>
      <c r="G24" s="739">
        <v>0.23509699827000002</v>
      </c>
      <c r="H24" s="176">
        <f t="shared" si="4"/>
        <v>24.252999599599999</v>
      </c>
      <c r="I24" s="177">
        <f t="shared" si="3"/>
        <v>0.11000776990983184</v>
      </c>
      <c r="J24" s="740">
        <v>4.299384443570001</v>
      </c>
      <c r="K24" s="740">
        <v>2.3693569995999999</v>
      </c>
      <c r="L24" s="740">
        <v>17.500389155849998</v>
      </c>
      <c r="M24" s="741">
        <v>8.3869000580000005E-2</v>
      </c>
      <c r="N24" s="294"/>
      <c r="AB24" s="26"/>
      <c r="AC24" s="26"/>
    </row>
    <row r="25" spans="1:29" ht="12.75">
      <c r="B25" s="26"/>
      <c r="C25" s="26"/>
      <c r="D25" s="26"/>
      <c r="E25" s="26"/>
      <c r="F25" s="26"/>
      <c r="G25" s="26"/>
      <c r="H25" s="26"/>
      <c r="I25" s="26"/>
      <c r="J25" s="26"/>
      <c r="K25" s="26"/>
      <c r="L25" s="26"/>
      <c r="AB25" s="26"/>
      <c r="AC25" s="26"/>
    </row>
    <row r="26" spans="1:29" ht="12.75">
      <c r="A26" s="148" t="s">
        <v>129</v>
      </c>
      <c r="B26" s="119"/>
      <c r="C26" s="120"/>
      <c r="D26" s="120"/>
      <c r="E26" s="120"/>
      <c r="F26" s="120"/>
      <c r="G26" s="120"/>
      <c r="H26" s="120"/>
      <c r="I26" s="120"/>
      <c r="J26" s="120"/>
      <c r="K26" s="120"/>
      <c r="L26" s="120"/>
      <c r="AB26" s="26"/>
      <c r="AC26" s="26"/>
    </row>
    <row r="27" spans="1:29" ht="12.75">
      <c r="B27" s="121"/>
      <c r="C27" s="119"/>
      <c r="D27" s="120"/>
      <c r="E27" s="120"/>
      <c r="F27" s="120"/>
      <c r="G27" s="120"/>
      <c r="H27" s="120"/>
      <c r="I27" s="120"/>
      <c r="J27" s="120"/>
      <c r="K27" s="120"/>
      <c r="L27" s="120"/>
      <c r="M27" s="122"/>
      <c r="AB27" s="26"/>
      <c r="AC27" s="26"/>
    </row>
    <row r="28" spans="1:29" ht="12.75">
      <c r="AB28" s="26"/>
      <c r="AC28" s="26"/>
    </row>
    <row r="29" spans="1:29" ht="10.5" customHeight="1">
      <c r="AB29" s="26"/>
      <c r="AC29" s="26"/>
    </row>
    <row r="30" spans="1:29" ht="12.75">
      <c r="AB30" s="26"/>
      <c r="AC30" s="26"/>
    </row>
    <row r="31" spans="1:29" ht="12.75">
      <c r="AB31" s="26"/>
      <c r="AC31" s="26"/>
    </row>
    <row r="32" spans="1:29" ht="12.75">
      <c r="AB32" s="26"/>
      <c r="AC32" s="26"/>
    </row>
    <row r="33" spans="28:29" ht="12.75">
      <c r="AB33" s="26"/>
      <c r="AC33" s="26"/>
    </row>
    <row r="34" spans="28:29" ht="12.75">
      <c r="AB34" s="26"/>
      <c r="AC34" s="26"/>
    </row>
    <row r="35" spans="28:29" ht="12.75">
      <c r="AB35" s="26"/>
      <c r="AC35" s="26"/>
    </row>
    <row r="36" spans="28:29" ht="12.75">
      <c r="AB36" s="26"/>
      <c r="AC36" s="26"/>
    </row>
    <row r="37" spans="28:29" ht="12.75">
      <c r="AB37" s="26"/>
      <c r="AC37" s="26"/>
    </row>
    <row r="38" spans="28:29" ht="12.75">
      <c r="AB38" s="26"/>
      <c r="AC38" s="26"/>
    </row>
    <row r="39" spans="28:29" ht="12.75">
      <c r="AB39" s="26"/>
      <c r="AC39" s="26"/>
    </row>
    <row r="40" spans="28:29" ht="12.75">
      <c r="AB40" s="26"/>
      <c r="AC40" s="26"/>
    </row>
    <row r="41" spans="28:29" ht="12.75">
      <c r="AB41" s="26"/>
      <c r="AC41" s="26"/>
    </row>
    <row r="42" spans="28:29" ht="12.75">
      <c r="AB42" s="26"/>
      <c r="AC42" s="26"/>
    </row>
    <row r="43" spans="28:29" ht="12.75">
      <c r="AB43" s="26"/>
      <c r="AC43" s="26"/>
    </row>
    <row r="44" spans="28:29" ht="12.75">
      <c r="AB44" s="26"/>
      <c r="AC44" s="26"/>
    </row>
    <row r="45" spans="28:29" ht="12.75">
      <c r="AB45" s="26"/>
      <c r="AC45" s="26"/>
    </row>
    <row r="46" spans="28:29" ht="12.75">
      <c r="AB46" s="26"/>
      <c r="AC46" s="26"/>
    </row>
    <row r="47" spans="28:29" ht="12.75">
      <c r="AB47" s="26"/>
      <c r="AC47" s="26"/>
    </row>
    <row r="48" spans="28:29" ht="12.75">
      <c r="AB48" s="26"/>
      <c r="AC48" s="26"/>
    </row>
    <row r="49" spans="28:29" ht="12.75">
      <c r="AB49" s="26"/>
      <c r="AC49" s="26"/>
    </row>
    <row r="50" spans="28:29" ht="12.75">
      <c r="AB50" s="26"/>
      <c r="AC50" s="26"/>
    </row>
    <row r="51" spans="28:29" ht="12.75">
      <c r="AB51" s="26"/>
      <c r="AC51" s="26"/>
    </row>
    <row r="52" spans="28:29" ht="12.75">
      <c r="AB52" s="26"/>
      <c r="AC52" s="26"/>
    </row>
    <row r="53" spans="28:29" ht="12.75">
      <c r="AB53" s="26"/>
      <c r="AC53" s="26"/>
    </row>
    <row r="54" spans="28:29" ht="12.75">
      <c r="AB54" s="26"/>
      <c r="AC54" s="26"/>
    </row>
    <row r="55" spans="28:29" ht="12.75">
      <c r="AB55" s="26"/>
      <c r="AC55" s="26"/>
    </row>
    <row r="56" spans="28:29" ht="12.75">
      <c r="AB56" s="26"/>
      <c r="AC56" s="26"/>
    </row>
    <row r="57" spans="28:29" ht="12.75">
      <c r="AB57" s="26"/>
      <c r="AC57" s="26"/>
    </row>
    <row r="58" spans="28:29" ht="12.75">
      <c r="AB58" s="26"/>
      <c r="AC58" s="26"/>
    </row>
    <row r="59" spans="28:29" ht="12.75">
      <c r="AB59" s="26"/>
      <c r="AC59" s="26"/>
    </row>
    <row r="60" spans="28:29" ht="12.75">
      <c r="AB60" s="26"/>
      <c r="AC60" s="26"/>
    </row>
    <row r="61" spans="28:29" ht="12.75">
      <c r="AB61" s="26"/>
      <c r="AC61" s="26"/>
    </row>
    <row r="62" spans="28:29" ht="12.75">
      <c r="AB62" s="26"/>
      <c r="AC62" s="26"/>
    </row>
    <row r="63" spans="28:29" ht="12.75">
      <c r="AB63" s="26"/>
      <c r="AC63" s="26"/>
    </row>
    <row r="64" spans="28:29" ht="12.75">
      <c r="AB64" s="26"/>
      <c r="AC64" s="26"/>
    </row>
    <row r="65" spans="28:29" ht="12.75">
      <c r="AB65" s="26"/>
      <c r="AC65" s="26"/>
    </row>
    <row r="66" spans="28:29" ht="12.75">
      <c r="AB66" s="26"/>
      <c r="AC66" s="26"/>
    </row>
    <row r="67" spans="28:29" ht="12.75">
      <c r="AB67" s="26"/>
      <c r="AC67" s="26"/>
    </row>
    <row r="68" spans="28:29" ht="12.75">
      <c r="AB68" s="26"/>
      <c r="AC68" s="26"/>
    </row>
    <row r="69" spans="28:29" ht="12.75">
      <c r="AB69" s="26"/>
      <c r="AC69" s="26"/>
    </row>
    <row r="70" spans="28:29" ht="12.75">
      <c r="AB70" s="26"/>
      <c r="AC70" s="26"/>
    </row>
    <row r="71" spans="28:29" ht="12.75">
      <c r="AB71" s="26"/>
      <c r="AC71" s="26"/>
    </row>
    <row r="72" spans="28:29" ht="12.75">
      <c r="AB72" s="26"/>
      <c r="AC72" s="26"/>
    </row>
    <row r="73" spans="28:29" ht="12.75">
      <c r="AB73" s="26"/>
      <c r="AC73" s="26"/>
    </row>
    <row r="74" spans="28:29" ht="12.75">
      <c r="AB74" s="26"/>
      <c r="AC74" s="26"/>
    </row>
    <row r="75" spans="28:29" ht="12.75">
      <c r="AB75" s="26"/>
      <c r="AC75" s="26"/>
    </row>
    <row r="76" spans="28:29" ht="12.75">
      <c r="AB76" s="26"/>
      <c r="AC76" s="26"/>
    </row>
    <row r="77" spans="28:29" ht="12.75">
      <c r="AB77" s="26"/>
      <c r="AC77" s="26"/>
    </row>
    <row r="78" spans="28:29" ht="12.75">
      <c r="AB78" s="26"/>
      <c r="AC78" s="26"/>
    </row>
    <row r="79" spans="28:29" ht="12.75">
      <c r="AB79" s="26"/>
      <c r="AC79" s="26"/>
    </row>
    <row r="80" spans="28:29" ht="12.75">
      <c r="AB80" s="26"/>
      <c r="AC80" s="26"/>
    </row>
    <row r="81" spans="28:29" ht="12.75">
      <c r="AB81" s="26"/>
      <c r="AC81" s="26"/>
    </row>
    <row r="82" spans="28:29" ht="12.75">
      <c r="AB82" s="26"/>
      <c r="AC82" s="26"/>
    </row>
    <row r="83" spans="28:29" ht="12.75">
      <c r="AB83" s="26"/>
      <c r="AC83" s="26"/>
    </row>
    <row r="84" spans="28:29" ht="12.75">
      <c r="AB84" s="26"/>
      <c r="AC84" s="26"/>
    </row>
    <row r="85" spans="28:29" ht="12.75">
      <c r="AB85" s="26"/>
      <c r="AC85" s="26"/>
    </row>
    <row r="86" spans="28:29" ht="12.75">
      <c r="AB86" s="26"/>
      <c r="AC86" s="26"/>
    </row>
    <row r="87" spans="28:29" ht="12.75">
      <c r="AB87" s="26"/>
      <c r="AC87" s="26"/>
    </row>
    <row r="88" spans="28:29" ht="12.75">
      <c r="AB88" s="26"/>
      <c r="AC88" s="26"/>
    </row>
    <row r="89" spans="28:29" ht="12.75">
      <c r="AB89" s="26"/>
      <c r="AC89" s="26"/>
    </row>
    <row r="90" spans="28:29" ht="12.75">
      <c r="AB90" s="26"/>
      <c r="AC90" s="26"/>
    </row>
    <row r="91" spans="28:29" ht="12.75">
      <c r="AB91" s="26"/>
      <c r="AC91" s="26"/>
    </row>
    <row r="92" spans="28:29" ht="12.75">
      <c r="AB92" s="26"/>
      <c r="AC92" s="26"/>
    </row>
    <row r="93" spans="28:29" ht="12.75">
      <c r="AB93" s="26"/>
      <c r="AC93" s="26"/>
    </row>
    <row r="94" spans="28:29" ht="12.75">
      <c r="AB94" s="26"/>
      <c r="AC94" s="26"/>
    </row>
    <row r="95" spans="28:29" ht="12.75">
      <c r="AB95" s="26"/>
      <c r="AC95" s="26"/>
    </row>
    <row r="96" spans="28:29" ht="12.75">
      <c r="AB96" s="26"/>
      <c r="AC96" s="26"/>
    </row>
    <row r="97" spans="28:29" ht="12.75">
      <c r="AB97" s="26"/>
      <c r="AC97" s="26"/>
    </row>
    <row r="98" spans="28:29" ht="12.75">
      <c r="AB98" s="26"/>
      <c r="AC98" s="26"/>
    </row>
    <row r="99" spans="28:29" ht="12.75">
      <c r="AB99" s="26"/>
      <c r="AC99" s="26"/>
    </row>
    <row r="100" spans="28:29" ht="12.75">
      <c r="AB100" s="26"/>
      <c r="AC100" s="26"/>
    </row>
    <row r="101" spans="28:29" ht="12.75">
      <c r="AB101" s="26"/>
      <c r="AC101" s="26"/>
    </row>
    <row r="102" spans="28:29" ht="12.75">
      <c r="AB102" s="26"/>
      <c r="AC102" s="26"/>
    </row>
    <row r="103" spans="28:29" ht="12.75">
      <c r="AB103" s="26"/>
      <c r="AC103" s="26"/>
    </row>
    <row r="104" spans="28:29" ht="12.75">
      <c r="AB104" s="26"/>
      <c r="AC104" s="26"/>
    </row>
    <row r="105" spans="28:29" ht="12.75">
      <c r="AB105" s="26"/>
      <c r="AC105" s="26"/>
    </row>
    <row r="106" spans="28:29" ht="12.75">
      <c r="AB106" s="26"/>
      <c r="AC106" s="26"/>
    </row>
    <row r="107" spans="28:29" ht="12.75">
      <c r="AB107" s="26"/>
      <c r="AC107" s="26"/>
    </row>
    <row r="108" spans="28:29" ht="12.75">
      <c r="AB108" s="26"/>
      <c r="AC108" s="26"/>
    </row>
    <row r="109" spans="28:29" ht="12.75">
      <c r="AB109" s="26"/>
      <c r="AC109" s="26"/>
    </row>
    <row r="110" spans="28:29" ht="12.75">
      <c r="AB110" s="26"/>
      <c r="AC110" s="26"/>
    </row>
    <row r="111" spans="28:29" ht="12.75">
      <c r="AB111" s="26"/>
      <c r="AC111" s="26"/>
    </row>
    <row r="112" spans="28:29" ht="12.75">
      <c r="AB112" s="26"/>
      <c r="AC112" s="26"/>
    </row>
    <row r="113" spans="28:29" ht="12.75">
      <c r="AB113" s="26"/>
      <c r="AC113" s="26"/>
    </row>
    <row r="114" spans="28:29" ht="12.75">
      <c r="AB114" s="26"/>
      <c r="AC114" s="26"/>
    </row>
  </sheetData>
  <mergeCells count="2">
    <mergeCell ref="B8:G8"/>
    <mergeCell ref="H8:M8"/>
  </mergeCells>
  <hyperlinks>
    <hyperlink ref="A26" r:id="rId1" xr:uid="{00000000-0004-0000-0C00-000000000000}"/>
  </hyperlinks>
  <pageMargins left="0.7" right="0.7" top="0.75" bottom="0.75" header="0.3" footer="0.3"/>
  <pageSetup paperSize="9" scale="74"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C103"/>
  <sheetViews>
    <sheetView showGridLines="0" workbookViewId="0">
      <selection activeCell="H21" sqref="H21"/>
    </sheetView>
  </sheetViews>
  <sheetFormatPr defaultColWidth="9" defaultRowHeight="14.25"/>
  <cols>
    <col min="1" max="1" width="25.265625" style="26" customWidth="1"/>
    <col min="2" max="2" width="10" style="75" customWidth="1"/>
    <col min="3" max="3" width="7" style="75" bestFit="1" customWidth="1"/>
    <col min="4" max="11" width="8.59765625" style="75" customWidth="1"/>
    <col min="12" max="12" width="10.265625" style="75" customWidth="1"/>
    <col min="13" max="13" width="7.73046875" style="26" bestFit="1" customWidth="1"/>
    <col min="14" max="14" width="8" style="26" bestFit="1" customWidth="1"/>
    <col min="15" max="15" width="20" style="26" customWidth="1"/>
    <col min="16" max="19" width="9.265625" style="26" customWidth="1"/>
    <col min="20" max="20" width="7.73046875" style="26" bestFit="1" customWidth="1"/>
    <col min="21" max="21" width="9.265625" style="26" customWidth="1"/>
    <col min="23" max="25" width="9.265625" style="26" customWidth="1"/>
    <col min="26" max="26" width="10" style="26" customWidth="1"/>
    <col min="30" max="242" width="9.265625" style="26" customWidth="1"/>
    <col min="243" max="243" width="2.73046875" style="26" customWidth="1"/>
    <col min="244" max="244" width="8.265625" style="26" customWidth="1"/>
    <col min="245" max="245" width="7.265625" style="26" customWidth="1"/>
    <col min="246" max="246" width="4.265625" style="26" customWidth="1"/>
    <col min="247" max="249" width="9.265625" style="26" customWidth="1"/>
    <col min="250" max="250" width="11.265625" style="26" customWidth="1"/>
    <col min="251" max="253" width="9.265625" style="26" customWidth="1"/>
    <col min="254" max="254" width="2.73046875" style="26" customWidth="1"/>
    <col min="255" max="255" width="8.265625" style="26" customWidth="1"/>
    <col min="256" max="256" width="7.265625" style="26" customWidth="1"/>
    <col min="257" max="257" width="4.265625" style="26" customWidth="1"/>
    <col min="258" max="258" width="9.265625" style="26" customWidth="1"/>
    <col min="259" max="259" width="11.265625" style="26" customWidth="1"/>
    <col min="260" max="264" width="9.265625" style="26" customWidth="1"/>
    <col min="265" max="265" width="2.73046875" style="26" customWidth="1"/>
    <col min="266" max="498" width="9.265625" style="26" customWidth="1"/>
    <col min="499" max="499" width="2.73046875" style="26" customWidth="1"/>
    <col min="500" max="500" width="8.265625" style="26" customWidth="1"/>
    <col min="501" max="501" width="7.265625" style="26" customWidth="1"/>
    <col min="502" max="502" width="4.265625" style="26" customWidth="1"/>
    <col min="503" max="505" width="9.265625" style="26" customWidth="1"/>
    <col min="506" max="506" width="11.265625" style="26" customWidth="1"/>
    <col min="507" max="509" width="9.265625" style="26" customWidth="1"/>
    <col min="510" max="510" width="2.73046875" style="26" customWidth="1"/>
    <col min="511" max="511" width="8.265625" style="26" customWidth="1"/>
    <col min="512" max="512" width="7.265625" style="26" customWidth="1"/>
    <col min="513" max="513" width="4.265625" style="26" customWidth="1"/>
    <col min="514" max="514" width="9.265625" style="26" customWidth="1"/>
    <col min="515" max="515" width="11.265625" style="26" customWidth="1"/>
    <col min="516" max="520" width="9.265625" style="26" customWidth="1"/>
    <col min="521" max="521" width="2.73046875" style="26" customWidth="1"/>
    <col min="522" max="754" width="9.265625" style="26" customWidth="1"/>
    <col min="755" max="755" width="2.73046875" style="26" customWidth="1"/>
    <col min="756" max="756" width="8.265625" style="26" customWidth="1"/>
    <col min="757" max="757" width="7.265625" style="26" customWidth="1"/>
    <col min="758" max="758" width="4.265625" style="26" customWidth="1"/>
    <col min="759" max="761" width="9.265625" style="26" customWidth="1"/>
    <col min="762" max="762" width="11.265625" style="26" customWidth="1"/>
    <col min="763" max="765" width="9.265625" style="26" customWidth="1"/>
    <col min="766" max="766" width="2.73046875" style="26" customWidth="1"/>
    <col min="767" max="767" width="8.265625" style="26" customWidth="1"/>
    <col min="768" max="768" width="7.265625" style="26" customWidth="1"/>
    <col min="769" max="769" width="4.265625" style="26" customWidth="1"/>
    <col min="770" max="770" width="9.265625" style="26" customWidth="1"/>
    <col min="771" max="771" width="11.265625" style="26" customWidth="1"/>
    <col min="772" max="776" width="9.265625" style="26" customWidth="1"/>
    <col min="777" max="777" width="2.73046875" style="26" customWidth="1"/>
    <col min="778" max="1010" width="9.265625" style="26" customWidth="1"/>
    <col min="1011" max="1011" width="2.73046875" style="26" customWidth="1"/>
    <col min="1012" max="1012" width="8.265625" style="26" customWidth="1"/>
    <col min="1013" max="1013" width="7.265625" style="26" customWidth="1"/>
    <col min="1014" max="1014" width="4.265625" style="26" customWidth="1"/>
    <col min="1015" max="1017" width="9.265625" style="26" customWidth="1"/>
    <col min="1018" max="1018" width="11.265625" style="26" customWidth="1"/>
    <col min="1019" max="1021" width="9.265625" style="26" customWidth="1"/>
    <col min="1022" max="1022" width="2.73046875" style="26" customWidth="1"/>
    <col min="1023" max="1023" width="8.265625" style="26" customWidth="1"/>
    <col min="1024" max="1024" width="7.265625" style="26" customWidth="1"/>
    <col min="1025" max="1025" width="4.265625" style="26" customWidth="1"/>
    <col min="1026" max="1026" width="9.265625" style="26" customWidth="1"/>
    <col min="1027" max="1027" width="11.265625" style="26" customWidth="1"/>
    <col min="1028" max="1032" width="9.265625" style="26" customWidth="1"/>
    <col min="1033" max="1033" width="2.73046875" style="26" customWidth="1"/>
    <col min="1034" max="1266" width="9.265625" style="26" customWidth="1"/>
    <col min="1267" max="1267" width="2.73046875" style="26" customWidth="1"/>
    <col min="1268" max="1268" width="8.265625" style="26" customWidth="1"/>
    <col min="1269" max="1269" width="7.265625" style="26" customWidth="1"/>
    <col min="1270" max="1270" width="4.265625" style="26" customWidth="1"/>
    <col min="1271" max="1273" width="9.265625" style="26" customWidth="1"/>
    <col min="1274" max="1274" width="11.265625" style="26" customWidth="1"/>
    <col min="1275" max="1277" width="9.265625" style="26" customWidth="1"/>
    <col min="1278" max="1278" width="2.73046875" style="26" customWidth="1"/>
    <col min="1279" max="1279" width="8.265625" style="26" customWidth="1"/>
    <col min="1280" max="1280" width="7.265625" style="26" customWidth="1"/>
    <col min="1281" max="1281" width="4.265625" style="26" customWidth="1"/>
    <col min="1282" max="1282" width="9.265625" style="26" customWidth="1"/>
    <col min="1283" max="1283" width="11.265625" style="26" customWidth="1"/>
    <col min="1284" max="1288" width="9.265625" style="26" customWidth="1"/>
    <col min="1289" max="1289" width="2.73046875" style="26" customWidth="1"/>
    <col min="1290" max="1522" width="9.265625" style="26" customWidth="1"/>
    <col min="1523" max="1523" width="2.73046875" style="26" customWidth="1"/>
    <col min="1524" max="1524" width="8.265625" style="26" customWidth="1"/>
    <col min="1525" max="1525" width="7.265625" style="26" customWidth="1"/>
    <col min="1526" max="1526" width="4.265625" style="26" customWidth="1"/>
    <col min="1527" max="1529" width="9.265625" style="26" customWidth="1"/>
    <col min="1530" max="1530" width="11.265625" style="26" customWidth="1"/>
    <col min="1531" max="1533" width="9.265625" style="26" customWidth="1"/>
    <col min="1534" max="1534" width="2.73046875" style="26" customWidth="1"/>
    <col min="1535" max="1535" width="8.265625" style="26" customWidth="1"/>
    <col min="1536" max="1536" width="7.265625" style="26" customWidth="1"/>
    <col min="1537" max="1537" width="4.265625" style="26" customWidth="1"/>
    <col min="1538" max="1538" width="9.265625" style="26" customWidth="1"/>
    <col min="1539" max="1539" width="11.265625" style="26" customWidth="1"/>
    <col min="1540" max="1544" width="9.265625" style="26" customWidth="1"/>
    <col min="1545" max="1545" width="2.73046875" style="26" customWidth="1"/>
    <col min="1546" max="1778" width="9.265625" style="26" customWidth="1"/>
    <col min="1779" max="1779" width="2.73046875" style="26" customWidth="1"/>
    <col min="1780" max="1780" width="8.265625" style="26" customWidth="1"/>
    <col min="1781" max="1781" width="7.265625" style="26" customWidth="1"/>
    <col min="1782" max="1782" width="4.265625" style="26" customWidth="1"/>
    <col min="1783" max="1785" width="9.265625" style="26" customWidth="1"/>
    <col min="1786" max="1786" width="11.265625" style="26" customWidth="1"/>
    <col min="1787" max="1789" width="9.265625" style="26" customWidth="1"/>
    <col min="1790" max="1790" width="2.73046875" style="26" customWidth="1"/>
    <col min="1791" max="1791" width="8.265625" style="26" customWidth="1"/>
    <col min="1792" max="1792" width="7.265625" style="26" customWidth="1"/>
    <col min="1793" max="1793" width="4.265625" style="26" customWidth="1"/>
    <col min="1794" max="1794" width="9.265625" style="26" customWidth="1"/>
    <col min="1795" max="1795" width="11.265625" style="26" customWidth="1"/>
    <col min="1796" max="1800" width="9.265625" style="26" customWidth="1"/>
    <col min="1801" max="1801" width="2.73046875" style="26" customWidth="1"/>
    <col min="1802" max="2034" width="9.265625" style="26" customWidth="1"/>
    <col min="2035" max="2035" width="2.73046875" style="26" customWidth="1"/>
    <col min="2036" max="2036" width="8.265625" style="26" customWidth="1"/>
    <col min="2037" max="2037" width="7.265625" style="26" customWidth="1"/>
    <col min="2038" max="2038" width="4.265625" style="26" customWidth="1"/>
    <col min="2039" max="2041" width="9.265625" style="26" customWidth="1"/>
    <col min="2042" max="2042" width="11.265625" style="26" customWidth="1"/>
    <col min="2043" max="2045" width="9.265625" style="26" customWidth="1"/>
    <col min="2046" max="2046" width="2.73046875" style="26" customWidth="1"/>
    <col min="2047" max="2047" width="8.265625" style="26" customWidth="1"/>
    <col min="2048" max="2048" width="7.265625" style="26" customWidth="1"/>
    <col min="2049" max="2049" width="4.265625" style="26" customWidth="1"/>
    <col min="2050" max="2050" width="9.265625" style="26" customWidth="1"/>
    <col min="2051" max="2051" width="11.265625" style="26" customWidth="1"/>
    <col min="2052" max="2056" width="9.265625" style="26" customWidth="1"/>
    <col min="2057" max="2057" width="2.73046875" style="26" customWidth="1"/>
    <col min="2058" max="2290" width="9.265625" style="26" customWidth="1"/>
    <col min="2291" max="2291" width="2.73046875" style="26" customWidth="1"/>
    <col min="2292" max="2292" width="8.265625" style="26" customWidth="1"/>
    <col min="2293" max="2293" width="7.265625" style="26" customWidth="1"/>
    <col min="2294" max="2294" width="4.265625" style="26" customWidth="1"/>
    <col min="2295" max="2297" width="9.265625" style="26" customWidth="1"/>
    <col min="2298" max="2298" width="11.265625" style="26" customWidth="1"/>
    <col min="2299" max="2301" width="9.265625" style="26" customWidth="1"/>
    <col min="2302" max="2302" width="2.73046875" style="26" customWidth="1"/>
    <col min="2303" max="2303" width="8.265625" style="26" customWidth="1"/>
    <col min="2304" max="2304" width="7.265625" style="26" customWidth="1"/>
    <col min="2305" max="2305" width="4.265625" style="26" customWidth="1"/>
    <col min="2306" max="2306" width="9.265625" style="26" customWidth="1"/>
    <col min="2307" max="2307" width="11.265625" style="26" customWidth="1"/>
    <col min="2308" max="2312" width="9.265625" style="26" customWidth="1"/>
    <col min="2313" max="2313" width="2.73046875" style="26" customWidth="1"/>
    <col min="2314" max="2546" width="9.265625" style="26" customWidth="1"/>
    <col min="2547" max="2547" width="2.73046875" style="26" customWidth="1"/>
    <col min="2548" max="2548" width="8.265625" style="26" customWidth="1"/>
    <col min="2549" max="2549" width="7.265625" style="26" customWidth="1"/>
    <col min="2550" max="2550" width="4.265625" style="26" customWidth="1"/>
    <col min="2551" max="2553" width="9.265625" style="26" customWidth="1"/>
    <col min="2554" max="2554" width="11.265625" style="26" customWidth="1"/>
    <col min="2555" max="2557" width="9.265625" style="26" customWidth="1"/>
    <col min="2558" max="2558" width="2.73046875" style="26" customWidth="1"/>
    <col min="2559" max="2559" width="8.265625" style="26" customWidth="1"/>
    <col min="2560" max="2560" width="7.265625" style="26" customWidth="1"/>
    <col min="2561" max="2561" width="4.265625" style="26" customWidth="1"/>
    <col min="2562" max="2562" width="9.265625" style="26" customWidth="1"/>
    <col min="2563" max="2563" width="11.265625" style="26" customWidth="1"/>
    <col min="2564" max="2568" width="9.265625" style="26" customWidth="1"/>
    <col min="2569" max="2569" width="2.73046875" style="26" customWidth="1"/>
    <col min="2570" max="2802" width="9.265625" style="26" customWidth="1"/>
    <col min="2803" max="2803" width="2.73046875" style="26" customWidth="1"/>
    <col min="2804" max="2804" width="8.265625" style="26" customWidth="1"/>
    <col min="2805" max="2805" width="7.265625" style="26" customWidth="1"/>
    <col min="2806" max="2806" width="4.265625" style="26" customWidth="1"/>
    <col min="2807" max="2809" width="9.265625" style="26" customWidth="1"/>
    <col min="2810" max="2810" width="11.265625" style="26" customWidth="1"/>
    <col min="2811" max="2813" width="9.265625" style="26" customWidth="1"/>
    <col min="2814" max="2814" width="2.73046875" style="26" customWidth="1"/>
    <col min="2815" max="2815" width="8.265625" style="26" customWidth="1"/>
    <col min="2816" max="2816" width="7.265625" style="26" customWidth="1"/>
    <col min="2817" max="2817" width="4.265625" style="26" customWidth="1"/>
    <col min="2818" max="2818" width="9.265625" style="26" customWidth="1"/>
    <col min="2819" max="2819" width="11.265625" style="26" customWidth="1"/>
    <col min="2820" max="2824" width="9.265625" style="26" customWidth="1"/>
    <col min="2825" max="2825" width="2.73046875" style="26" customWidth="1"/>
    <col min="2826" max="3058" width="9.265625" style="26" customWidth="1"/>
    <col min="3059" max="3059" width="2.73046875" style="26" customWidth="1"/>
    <col min="3060" max="3060" width="8.265625" style="26" customWidth="1"/>
    <col min="3061" max="3061" width="7.265625" style="26" customWidth="1"/>
    <col min="3062" max="3062" width="4.265625" style="26" customWidth="1"/>
    <col min="3063" max="3065" width="9.265625" style="26" customWidth="1"/>
    <col min="3066" max="3066" width="11.265625" style="26" customWidth="1"/>
    <col min="3067" max="3069" width="9.265625" style="26" customWidth="1"/>
    <col min="3070" max="3070" width="2.73046875" style="26" customWidth="1"/>
    <col min="3071" max="3071" width="8.265625" style="26" customWidth="1"/>
    <col min="3072" max="3072" width="7.265625" style="26" customWidth="1"/>
    <col min="3073" max="3073" width="4.265625" style="26" customWidth="1"/>
    <col min="3074" max="3074" width="9.265625" style="26" customWidth="1"/>
    <col min="3075" max="3075" width="11.265625" style="26" customWidth="1"/>
    <col min="3076" max="3080" width="9.265625" style="26" customWidth="1"/>
    <col min="3081" max="3081" width="2.73046875" style="26" customWidth="1"/>
    <col min="3082" max="3314" width="9.265625" style="26" customWidth="1"/>
    <col min="3315" max="3315" width="2.73046875" style="26" customWidth="1"/>
    <col min="3316" max="3316" width="8.265625" style="26" customWidth="1"/>
    <col min="3317" max="3317" width="7.265625" style="26" customWidth="1"/>
    <col min="3318" max="3318" width="4.265625" style="26" customWidth="1"/>
    <col min="3319" max="3321" width="9.265625" style="26" customWidth="1"/>
    <col min="3322" max="3322" width="11.265625" style="26" customWidth="1"/>
    <col min="3323" max="3325" width="9.265625" style="26" customWidth="1"/>
    <col min="3326" max="3326" width="2.73046875" style="26" customWidth="1"/>
    <col min="3327" max="3327" width="8.265625" style="26" customWidth="1"/>
    <col min="3328" max="3328" width="7.265625" style="26" customWidth="1"/>
    <col min="3329" max="3329" width="4.265625" style="26" customWidth="1"/>
    <col min="3330" max="3330" width="9.265625" style="26" customWidth="1"/>
    <col min="3331" max="3331" width="11.265625" style="26" customWidth="1"/>
    <col min="3332" max="3336" width="9.265625" style="26" customWidth="1"/>
    <col min="3337" max="3337" width="2.73046875" style="26" customWidth="1"/>
    <col min="3338" max="3570" width="9.265625" style="26" customWidth="1"/>
    <col min="3571" max="3571" width="2.73046875" style="26" customWidth="1"/>
    <col min="3572" max="3572" width="8.265625" style="26" customWidth="1"/>
    <col min="3573" max="3573" width="7.265625" style="26" customWidth="1"/>
    <col min="3574" max="3574" width="4.265625" style="26" customWidth="1"/>
    <col min="3575" max="3577" width="9.265625" style="26" customWidth="1"/>
    <col min="3578" max="3578" width="11.265625" style="26" customWidth="1"/>
    <col min="3579" max="3581" width="9.265625" style="26" customWidth="1"/>
    <col min="3582" max="3582" width="2.73046875" style="26" customWidth="1"/>
    <col min="3583" max="3583" width="8.265625" style="26" customWidth="1"/>
    <col min="3584" max="3584" width="7.265625" style="26" customWidth="1"/>
    <col min="3585" max="3585" width="4.265625" style="26" customWidth="1"/>
    <col min="3586" max="3586" width="9.265625" style="26" customWidth="1"/>
    <col min="3587" max="3587" width="11.265625" style="26" customWidth="1"/>
    <col min="3588" max="3592" width="9.265625" style="26" customWidth="1"/>
    <col min="3593" max="3593" width="2.73046875" style="26" customWidth="1"/>
    <col min="3594" max="3826" width="9.265625" style="26" customWidth="1"/>
    <col min="3827" max="3827" width="2.73046875" style="26" customWidth="1"/>
    <col min="3828" max="3828" width="8.265625" style="26" customWidth="1"/>
    <col min="3829" max="3829" width="7.265625" style="26" customWidth="1"/>
    <col min="3830" max="3830" width="4.265625" style="26" customWidth="1"/>
    <col min="3831" max="3833" width="9.265625" style="26" customWidth="1"/>
    <col min="3834" max="3834" width="11.265625" style="26" customWidth="1"/>
    <col min="3835" max="3837" width="9.265625" style="26" customWidth="1"/>
    <col min="3838" max="3838" width="2.73046875" style="26" customWidth="1"/>
    <col min="3839" max="3839" width="8.265625" style="26" customWidth="1"/>
    <col min="3840" max="3840" width="7.265625" style="26" customWidth="1"/>
    <col min="3841" max="3841" width="4.265625" style="26" customWidth="1"/>
    <col min="3842" max="3842" width="9.265625" style="26" customWidth="1"/>
    <col min="3843" max="3843" width="11.265625" style="26" customWidth="1"/>
    <col min="3844" max="3848" width="9.265625" style="26" customWidth="1"/>
    <col min="3849" max="3849" width="2.73046875" style="26" customWidth="1"/>
    <col min="3850" max="4082" width="9.265625" style="26" customWidth="1"/>
    <col min="4083" max="4083" width="2.73046875" style="26" customWidth="1"/>
    <col min="4084" max="4084" width="8.265625" style="26" customWidth="1"/>
    <col min="4085" max="4085" width="7.265625" style="26" customWidth="1"/>
    <col min="4086" max="4086" width="4.265625" style="26" customWidth="1"/>
    <col min="4087" max="4089" width="9.265625" style="26" customWidth="1"/>
    <col min="4090" max="4090" width="11.265625" style="26" customWidth="1"/>
    <col min="4091" max="4093" width="9.265625" style="26" customWidth="1"/>
    <col min="4094" max="4094" width="2.73046875" style="26" customWidth="1"/>
    <col min="4095" max="4095" width="8.265625" style="26" customWidth="1"/>
    <col min="4096" max="4096" width="7.265625" style="26" customWidth="1"/>
    <col min="4097" max="4097" width="4.265625" style="26" customWidth="1"/>
    <col min="4098" max="4098" width="9.265625" style="26" customWidth="1"/>
    <col min="4099" max="4099" width="11.265625" style="26" customWidth="1"/>
    <col min="4100" max="4104" width="9.265625" style="26" customWidth="1"/>
    <col min="4105" max="4105" width="2.73046875" style="26" customWidth="1"/>
    <col min="4106" max="4338" width="9.265625" style="26" customWidth="1"/>
    <col min="4339" max="4339" width="2.73046875" style="26" customWidth="1"/>
    <col min="4340" max="4340" width="8.265625" style="26" customWidth="1"/>
    <col min="4341" max="4341" width="7.265625" style="26" customWidth="1"/>
    <col min="4342" max="4342" width="4.265625" style="26" customWidth="1"/>
    <col min="4343" max="4345" width="9.265625" style="26" customWidth="1"/>
    <col min="4346" max="4346" width="11.265625" style="26" customWidth="1"/>
    <col min="4347" max="4349" width="9.265625" style="26" customWidth="1"/>
    <col min="4350" max="4350" width="2.73046875" style="26" customWidth="1"/>
    <col min="4351" max="4351" width="8.265625" style="26" customWidth="1"/>
    <col min="4352" max="4352" width="7.265625" style="26" customWidth="1"/>
    <col min="4353" max="4353" width="4.265625" style="26" customWidth="1"/>
    <col min="4354" max="4354" width="9.265625" style="26" customWidth="1"/>
    <col min="4355" max="4355" width="11.265625" style="26" customWidth="1"/>
    <col min="4356" max="4360" width="9.265625" style="26" customWidth="1"/>
    <col min="4361" max="4361" width="2.73046875" style="26" customWidth="1"/>
    <col min="4362" max="4594" width="9.265625" style="26" customWidth="1"/>
    <col min="4595" max="4595" width="2.73046875" style="26" customWidth="1"/>
    <col min="4596" max="4596" width="8.265625" style="26" customWidth="1"/>
    <col min="4597" max="4597" width="7.265625" style="26" customWidth="1"/>
    <col min="4598" max="4598" width="4.265625" style="26" customWidth="1"/>
    <col min="4599" max="4601" width="9.265625" style="26" customWidth="1"/>
    <col min="4602" max="4602" width="11.265625" style="26" customWidth="1"/>
    <col min="4603" max="4605" width="9.265625" style="26" customWidth="1"/>
    <col min="4606" max="4606" width="2.73046875" style="26" customWidth="1"/>
    <col min="4607" max="4607" width="8.265625" style="26" customWidth="1"/>
    <col min="4608" max="4608" width="7.265625" style="26" customWidth="1"/>
    <col min="4609" max="4609" width="4.265625" style="26" customWidth="1"/>
    <col min="4610" max="4610" width="9.265625" style="26" customWidth="1"/>
    <col min="4611" max="4611" width="11.265625" style="26" customWidth="1"/>
    <col min="4612" max="4616" width="9.265625" style="26" customWidth="1"/>
    <col min="4617" max="4617" width="2.73046875" style="26" customWidth="1"/>
    <col min="4618" max="4850" width="9.265625" style="26" customWidth="1"/>
    <col min="4851" max="4851" width="2.73046875" style="26" customWidth="1"/>
    <col min="4852" max="4852" width="8.265625" style="26" customWidth="1"/>
    <col min="4853" max="4853" width="7.265625" style="26" customWidth="1"/>
    <col min="4854" max="4854" width="4.265625" style="26" customWidth="1"/>
    <col min="4855" max="4857" width="9.265625" style="26" customWidth="1"/>
    <col min="4858" max="4858" width="11.265625" style="26" customWidth="1"/>
    <col min="4859" max="4861" width="9.265625" style="26" customWidth="1"/>
    <col min="4862" max="4862" width="2.73046875" style="26" customWidth="1"/>
    <col min="4863" max="4863" width="8.265625" style="26" customWidth="1"/>
    <col min="4864" max="4864" width="7.265625" style="26" customWidth="1"/>
    <col min="4865" max="4865" width="4.265625" style="26" customWidth="1"/>
    <col min="4866" max="4866" width="9.265625" style="26" customWidth="1"/>
    <col min="4867" max="4867" width="11.265625" style="26" customWidth="1"/>
    <col min="4868" max="4872" width="9.265625" style="26" customWidth="1"/>
    <col min="4873" max="4873" width="2.73046875" style="26" customWidth="1"/>
    <col min="4874" max="5106" width="9.265625" style="26" customWidth="1"/>
    <col min="5107" max="5107" width="2.73046875" style="26" customWidth="1"/>
    <col min="5108" max="5108" width="8.265625" style="26" customWidth="1"/>
    <col min="5109" max="5109" width="7.265625" style="26" customWidth="1"/>
    <col min="5110" max="5110" width="4.265625" style="26" customWidth="1"/>
    <col min="5111" max="5113" width="9.265625" style="26" customWidth="1"/>
    <col min="5114" max="5114" width="11.265625" style="26" customWidth="1"/>
    <col min="5115" max="5117" width="9.265625" style="26" customWidth="1"/>
    <col min="5118" max="5118" width="2.73046875" style="26" customWidth="1"/>
    <col min="5119" max="5119" width="8.265625" style="26" customWidth="1"/>
    <col min="5120" max="5120" width="7.265625" style="26" customWidth="1"/>
    <col min="5121" max="5121" width="4.265625" style="26" customWidth="1"/>
    <col min="5122" max="5122" width="9.265625" style="26" customWidth="1"/>
    <col min="5123" max="5123" width="11.265625" style="26" customWidth="1"/>
    <col min="5124" max="5128" width="9.265625" style="26" customWidth="1"/>
    <col min="5129" max="5129" width="2.73046875" style="26" customWidth="1"/>
    <col min="5130" max="5362" width="9.265625" style="26" customWidth="1"/>
    <col min="5363" max="5363" width="2.73046875" style="26" customWidth="1"/>
    <col min="5364" max="5364" width="8.265625" style="26" customWidth="1"/>
    <col min="5365" max="5365" width="7.265625" style="26" customWidth="1"/>
    <col min="5366" max="5366" width="4.265625" style="26" customWidth="1"/>
    <col min="5367" max="5369" width="9.265625" style="26" customWidth="1"/>
    <col min="5370" max="5370" width="11.265625" style="26" customWidth="1"/>
    <col min="5371" max="5373" width="9.265625" style="26" customWidth="1"/>
    <col min="5374" max="5374" width="2.73046875" style="26" customWidth="1"/>
    <col min="5375" max="5375" width="8.265625" style="26" customWidth="1"/>
    <col min="5376" max="5376" width="7.265625" style="26" customWidth="1"/>
    <col min="5377" max="5377" width="4.265625" style="26" customWidth="1"/>
    <col min="5378" max="5378" width="9.265625" style="26" customWidth="1"/>
    <col min="5379" max="5379" width="11.265625" style="26" customWidth="1"/>
    <col min="5380" max="5384" width="9.265625" style="26" customWidth="1"/>
    <col min="5385" max="5385" width="2.73046875" style="26" customWidth="1"/>
    <col min="5386" max="5618" width="9.265625" style="26" customWidth="1"/>
    <col min="5619" max="5619" width="2.73046875" style="26" customWidth="1"/>
    <col min="5620" max="5620" width="8.265625" style="26" customWidth="1"/>
    <col min="5621" max="5621" width="7.265625" style="26" customWidth="1"/>
    <col min="5622" max="5622" width="4.265625" style="26" customWidth="1"/>
    <col min="5623" max="5625" width="9.265625" style="26" customWidth="1"/>
    <col min="5626" max="5626" width="11.265625" style="26" customWidth="1"/>
    <col min="5627" max="5629" width="9.265625" style="26" customWidth="1"/>
    <col min="5630" max="5630" width="2.73046875" style="26" customWidth="1"/>
    <col min="5631" max="5631" width="8.265625" style="26" customWidth="1"/>
    <col min="5632" max="5632" width="7.265625" style="26" customWidth="1"/>
    <col min="5633" max="5633" width="4.265625" style="26" customWidth="1"/>
    <col min="5634" max="5634" width="9.265625" style="26" customWidth="1"/>
    <col min="5635" max="5635" width="11.265625" style="26" customWidth="1"/>
    <col min="5636" max="5640" width="9.265625" style="26" customWidth="1"/>
    <col min="5641" max="5641" width="2.73046875" style="26" customWidth="1"/>
    <col min="5642" max="5874" width="9.265625" style="26" customWidth="1"/>
    <col min="5875" max="5875" width="2.73046875" style="26" customWidth="1"/>
    <col min="5876" max="5876" width="8.265625" style="26" customWidth="1"/>
    <col min="5877" max="5877" width="7.265625" style="26" customWidth="1"/>
    <col min="5878" max="5878" width="4.265625" style="26" customWidth="1"/>
    <col min="5879" max="5881" width="9.265625" style="26" customWidth="1"/>
    <col min="5882" max="5882" width="11.265625" style="26" customWidth="1"/>
    <col min="5883" max="5885" width="9.265625" style="26" customWidth="1"/>
    <col min="5886" max="5886" width="2.73046875" style="26" customWidth="1"/>
    <col min="5887" max="5887" width="8.265625" style="26" customWidth="1"/>
    <col min="5888" max="5888" width="7.265625" style="26" customWidth="1"/>
    <col min="5889" max="5889" width="4.265625" style="26" customWidth="1"/>
    <col min="5890" max="5890" width="9.265625" style="26" customWidth="1"/>
    <col min="5891" max="5891" width="11.265625" style="26" customWidth="1"/>
    <col min="5892" max="5896" width="9.265625" style="26" customWidth="1"/>
    <col min="5897" max="5897" width="2.73046875" style="26" customWidth="1"/>
    <col min="5898" max="6130" width="9.265625" style="26" customWidth="1"/>
    <col min="6131" max="6131" width="2.73046875" style="26" customWidth="1"/>
    <col min="6132" max="6132" width="8.265625" style="26" customWidth="1"/>
    <col min="6133" max="6133" width="7.265625" style="26" customWidth="1"/>
    <col min="6134" max="6134" width="4.265625" style="26" customWidth="1"/>
    <col min="6135" max="6137" width="9.265625" style="26" customWidth="1"/>
    <col min="6138" max="6138" width="11.265625" style="26" customWidth="1"/>
    <col min="6139" max="6141" width="9.265625" style="26" customWidth="1"/>
    <col min="6142" max="6142" width="2.73046875" style="26" customWidth="1"/>
    <col min="6143" max="6143" width="8.265625" style="26" customWidth="1"/>
    <col min="6144" max="6144" width="7.265625" style="26" customWidth="1"/>
    <col min="6145" max="6145" width="4.265625" style="26" customWidth="1"/>
    <col min="6146" max="6146" width="9.265625" style="26" customWidth="1"/>
    <col min="6147" max="6147" width="11.265625" style="26" customWidth="1"/>
    <col min="6148" max="6152" width="9.265625" style="26" customWidth="1"/>
    <col min="6153" max="6153" width="2.73046875" style="26" customWidth="1"/>
    <col min="6154" max="6386" width="9.265625" style="26" customWidth="1"/>
    <col min="6387" max="6387" width="2.73046875" style="26" customWidth="1"/>
    <col min="6388" max="6388" width="8.265625" style="26" customWidth="1"/>
    <col min="6389" max="6389" width="7.265625" style="26" customWidth="1"/>
    <col min="6390" max="6390" width="4.265625" style="26" customWidth="1"/>
    <col min="6391" max="6393" width="9.265625" style="26" customWidth="1"/>
    <col min="6394" max="6394" width="11.265625" style="26" customWidth="1"/>
    <col min="6395" max="6397" width="9.265625" style="26" customWidth="1"/>
    <col min="6398" max="6398" width="2.73046875" style="26" customWidth="1"/>
    <col min="6399" max="6399" width="8.265625" style="26" customWidth="1"/>
    <col min="6400" max="6400" width="7.265625" style="26" customWidth="1"/>
    <col min="6401" max="6401" width="4.265625" style="26" customWidth="1"/>
    <col min="6402" max="6402" width="9.265625" style="26" customWidth="1"/>
    <col min="6403" max="6403" width="11.265625" style="26" customWidth="1"/>
    <col min="6404" max="6408" width="9.265625" style="26" customWidth="1"/>
    <col min="6409" max="6409" width="2.73046875" style="26" customWidth="1"/>
    <col min="6410" max="6642" width="9.265625" style="26" customWidth="1"/>
    <col min="6643" max="6643" width="2.73046875" style="26" customWidth="1"/>
    <col min="6644" max="6644" width="8.265625" style="26" customWidth="1"/>
    <col min="6645" max="6645" width="7.265625" style="26" customWidth="1"/>
    <col min="6646" max="6646" width="4.265625" style="26" customWidth="1"/>
    <col min="6647" max="6649" width="9.265625" style="26" customWidth="1"/>
    <col min="6650" max="6650" width="11.265625" style="26" customWidth="1"/>
    <col min="6651" max="6653" width="9.265625" style="26" customWidth="1"/>
    <col min="6654" max="6654" width="2.73046875" style="26" customWidth="1"/>
    <col min="6655" max="6655" width="8.265625" style="26" customWidth="1"/>
    <col min="6656" max="6656" width="7.265625" style="26" customWidth="1"/>
    <col min="6657" max="6657" width="4.265625" style="26" customWidth="1"/>
    <col min="6658" max="6658" width="9.265625" style="26" customWidth="1"/>
    <col min="6659" max="6659" width="11.265625" style="26" customWidth="1"/>
    <col min="6660" max="6664" width="9.265625" style="26" customWidth="1"/>
    <col min="6665" max="6665" width="2.73046875" style="26" customWidth="1"/>
    <col min="6666" max="6898" width="9.265625" style="26" customWidth="1"/>
    <col min="6899" max="6899" width="2.73046875" style="26" customWidth="1"/>
    <col min="6900" max="6900" width="8.265625" style="26" customWidth="1"/>
    <col min="6901" max="6901" width="7.265625" style="26" customWidth="1"/>
    <col min="6902" max="6902" width="4.265625" style="26" customWidth="1"/>
    <col min="6903" max="6905" width="9.265625" style="26" customWidth="1"/>
    <col min="6906" max="6906" width="11.265625" style="26" customWidth="1"/>
    <col min="6907" max="6909" width="9.265625" style="26" customWidth="1"/>
    <col min="6910" max="6910" width="2.73046875" style="26" customWidth="1"/>
    <col min="6911" max="6911" width="8.265625" style="26" customWidth="1"/>
    <col min="6912" max="6912" width="7.265625" style="26" customWidth="1"/>
    <col min="6913" max="6913" width="4.265625" style="26" customWidth="1"/>
    <col min="6914" max="6914" width="9.265625" style="26" customWidth="1"/>
    <col min="6915" max="6915" width="11.265625" style="26" customWidth="1"/>
    <col min="6916" max="6920" width="9.265625" style="26" customWidth="1"/>
    <col min="6921" max="6921" width="2.73046875" style="26" customWidth="1"/>
    <col min="6922" max="7154" width="9.265625" style="26" customWidth="1"/>
    <col min="7155" max="7155" width="2.73046875" style="26" customWidth="1"/>
    <col min="7156" max="7156" width="8.265625" style="26" customWidth="1"/>
    <col min="7157" max="7157" width="7.265625" style="26" customWidth="1"/>
    <col min="7158" max="7158" width="4.265625" style="26" customWidth="1"/>
    <col min="7159" max="7161" width="9.265625" style="26" customWidth="1"/>
    <col min="7162" max="7162" width="11.265625" style="26" customWidth="1"/>
    <col min="7163" max="7165" width="9.265625" style="26" customWidth="1"/>
    <col min="7166" max="7166" width="2.73046875" style="26" customWidth="1"/>
    <col min="7167" max="7167" width="8.265625" style="26" customWidth="1"/>
    <col min="7168" max="7168" width="7.265625" style="26" customWidth="1"/>
    <col min="7169" max="7169" width="4.265625" style="26" customWidth="1"/>
    <col min="7170" max="7170" width="9.265625" style="26" customWidth="1"/>
    <col min="7171" max="7171" width="11.265625" style="26" customWidth="1"/>
    <col min="7172" max="7176" width="9.265625" style="26" customWidth="1"/>
    <col min="7177" max="7177" width="2.73046875" style="26" customWidth="1"/>
    <col min="7178" max="7410" width="9.265625" style="26" customWidth="1"/>
    <col min="7411" max="7411" width="2.73046875" style="26" customWidth="1"/>
    <col min="7412" max="7412" width="8.265625" style="26" customWidth="1"/>
    <col min="7413" max="7413" width="7.265625" style="26" customWidth="1"/>
    <col min="7414" max="7414" width="4.265625" style="26" customWidth="1"/>
    <col min="7415" max="7417" width="9.265625" style="26" customWidth="1"/>
    <col min="7418" max="7418" width="11.265625" style="26" customWidth="1"/>
    <col min="7419" max="7421" width="9.265625" style="26" customWidth="1"/>
    <col min="7422" max="7422" width="2.73046875" style="26" customWidth="1"/>
    <col min="7423" max="7423" width="8.265625" style="26" customWidth="1"/>
    <col min="7424" max="7424" width="7.265625" style="26" customWidth="1"/>
    <col min="7425" max="7425" width="4.265625" style="26" customWidth="1"/>
    <col min="7426" max="7426" width="9.265625" style="26" customWidth="1"/>
    <col min="7427" max="7427" width="11.265625" style="26" customWidth="1"/>
    <col min="7428" max="7432" width="9.265625" style="26" customWidth="1"/>
    <col min="7433" max="7433" width="2.73046875" style="26" customWidth="1"/>
    <col min="7434" max="7666" width="9.265625" style="26" customWidth="1"/>
    <col min="7667" max="7667" width="2.73046875" style="26" customWidth="1"/>
    <col min="7668" max="7668" width="8.265625" style="26" customWidth="1"/>
    <col min="7669" max="7669" width="7.265625" style="26" customWidth="1"/>
    <col min="7670" max="7670" width="4.265625" style="26" customWidth="1"/>
    <col min="7671" max="7673" width="9.265625" style="26" customWidth="1"/>
    <col min="7674" max="7674" width="11.265625" style="26" customWidth="1"/>
    <col min="7675" max="7677" width="9.265625" style="26" customWidth="1"/>
    <col min="7678" max="7678" width="2.73046875" style="26" customWidth="1"/>
    <col min="7679" max="7679" width="8.265625" style="26" customWidth="1"/>
    <col min="7680" max="7680" width="7.265625" style="26" customWidth="1"/>
    <col min="7681" max="7681" width="4.265625" style="26" customWidth="1"/>
    <col min="7682" max="7682" width="9.265625" style="26" customWidth="1"/>
    <col min="7683" max="7683" width="11.265625" style="26" customWidth="1"/>
    <col min="7684" max="7688" width="9.265625" style="26" customWidth="1"/>
    <col min="7689" max="7689" width="2.73046875" style="26" customWidth="1"/>
    <col min="7690" max="7922" width="9.265625" style="26" customWidth="1"/>
    <col min="7923" max="7923" width="2.73046875" style="26" customWidth="1"/>
    <col min="7924" max="7924" width="8.265625" style="26" customWidth="1"/>
    <col min="7925" max="7925" width="7.265625" style="26" customWidth="1"/>
    <col min="7926" max="7926" width="4.265625" style="26" customWidth="1"/>
    <col min="7927" max="7929" width="9.265625" style="26" customWidth="1"/>
    <col min="7930" max="7930" width="11.265625" style="26" customWidth="1"/>
    <col min="7931" max="7933" width="9.265625" style="26" customWidth="1"/>
    <col min="7934" max="7934" width="2.73046875" style="26" customWidth="1"/>
    <col min="7935" max="7935" width="8.265625" style="26" customWidth="1"/>
    <col min="7936" max="7936" width="7.265625" style="26" customWidth="1"/>
    <col min="7937" max="7937" width="4.265625" style="26" customWidth="1"/>
    <col min="7938" max="7938" width="9.265625" style="26" customWidth="1"/>
    <col min="7939" max="7939" width="11.265625" style="26" customWidth="1"/>
    <col min="7940" max="7944" width="9.265625" style="26" customWidth="1"/>
    <col min="7945" max="7945" width="2.73046875" style="26" customWidth="1"/>
    <col min="7946" max="8178" width="9.265625" style="26" customWidth="1"/>
    <col min="8179" max="8179" width="2.73046875" style="26" customWidth="1"/>
    <col min="8180" max="8180" width="8.265625" style="26" customWidth="1"/>
    <col min="8181" max="8181" width="7.265625" style="26" customWidth="1"/>
    <col min="8182" max="8182" width="4.265625" style="26" customWidth="1"/>
    <col min="8183" max="8185" width="9.265625" style="26" customWidth="1"/>
    <col min="8186" max="8186" width="11.265625" style="26" customWidth="1"/>
    <col min="8187" max="8189" width="9.265625" style="26" customWidth="1"/>
    <col min="8190" max="8190" width="2.73046875" style="26" customWidth="1"/>
    <col min="8191" max="8191" width="8.265625" style="26" customWidth="1"/>
    <col min="8192" max="8192" width="7.265625" style="26" customWidth="1"/>
    <col min="8193" max="8193" width="4.265625" style="26" customWidth="1"/>
    <col min="8194" max="8194" width="9.265625" style="26" customWidth="1"/>
    <col min="8195" max="8195" width="11.265625" style="26" customWidth="1"/>
    <col min="8196" max="8200" width="9.265625" style="26" customWidth="1"/>
    <col min="8201" max="8201" width="2.73046875" style="26" customWidth="1"/>
    <col min="8202" max="8434" width="9.265625" style="26" customWidth="1"/>
    <col min="8435" max="8435" width="2.73046875" style="26" customWidth="1"/>
    <col min="8436" max="8436" width="8.265625" style="26" customWidth="1"/>
    <col min="8437" max="8437" width="7.265625" style="26" customWidth="1"/>
    <col min="8438" max="8438" width="4.265625" style="26" customWidth="1"/>
    <col min="8439" max="8441" width="9.265625" style="26" customWidth="1"/>
    <col min="8442" max="8442" width="11.265625" style="26" customWidth="1"/>
    <col min="8443" max="8445" width="9.265625" style="26" customWidth="1"/>
    <col min="8446" max="8446" width="2.73046875" style="26" customWidth="1"/>
    <col min="8447" max="8447" width="8.265625" style="26" customWidth="1"/>
    <col min="8448" max="8448" width="7.265625" style="26" customWidth="1"/>
    <col min="8449" max="8449" width="4.265625" style="26" customWidth="1"/>
    <col min="8450" max="8450" width="9.265625" style="26" customWidth="1"/>
    <col min="8451" max="8451" width="11.265625" style="26" customWidth="1"/>
    <col min="8452" max="8456" width="9.265625" style="26" customWidth="1"/>
    <col min="8457" max="8457" width="2.73046875" style="26" customWidth="1"/>
    <col min="8458" max="8690" width="9.265625" style="26" customWidth="1"/>
    <col min="8691" max="8691" width="2.73046875" style="26" customWidth="1"/>
    <col min="8692" max="8692" width="8.265625" style="26" customWidth="1"/>
    <col min="8693" max="8693" width="7.265625" style="26" customWidth="1"/>
    <col min="8694" max="8694" width="4.265625" style="26" customWidth="1"/>
    <col min="8695" max="8697" width="9.265625" style="26" customWidth="1"/>
    <col min="8698" max="8698" width="11.265625" style="26" customWidth="1"/>
    <col min="8699" max="8701" width="9.265625" style="26" customWidth="1"/>
    <col min="8702" max="8702" width="2.73046875" style="26" customWidth="1"/>
    <col min="8703" max="8703" width="8.265625" style="26" customWidth="1"/>
    <col min="8704" max="8704" width="7.265625" style="26" customWidth="1"/>
    <col min="8705" max="8705" width="4.265625" style="26" customWidth="1"/>
    <col min="8706" max="8706" width="9.265625" style="26" customWidth="1"/>
    <col min="8707" max="8707" width="11.265625" style="26" customWidth="1"/>
    <col min="8708" max="8712" width="9.265625" style="26" customWidth="1"/>
    <col min="8713" max="8713" width="2.73046875" style="26" customWidth="1"/>
    <col min="8714" max="8946" width="9.265625" style="26" customWidth="1"/>
    <col min="8947" max="8947" width="2.73046875" style="26" customWidth="1"/>
    <col min="8948" max="8948" width="8.265625" style="26" customWidth="1"/>
    <col min="8949" max="8949" width="7.265625" style="26" customWidth="1"/>
    <col min="8950" max="8950" width="4.265625" style="26" customWidth="1"/>
    <col min="8951" max="8953" width="9.265625" style="26" customWidth="1"/>
    <col min="8954" max="8954" width="11.265625" style="26" customWidth="1"/>
    <col min="8955" max="8957" width="9.265625" style="26" customWidth="1"/>
    <col min="8958" max="8958" width="2.73046875" style="26" customWidth="1"/>
    <col min="8959" max="8959" width="8.265625" style="26" customWidth="1"/>
    <col min="8960" max="8960" width="7.265625" style="26" customWidth="1"/>
    <col min="8961" max="8961" width="4.265625" style="26" customWidth="1"/>
    <col min="8962" max="8962" width="9.265625" style="26" customWidth="1"/>
    <col min="8963" max="8963" width="11.265625" style="26" customWidth="1"/>
    <col min="8964" max="8968" width="9.265625" style="26" customWidth="1"/>
    <col min="8969" max="8969" width="2.73046875" style="26" customWidth="1"/>
    <col min="8970" max="9202" width="9.265625" style="26" customWidth="1"/>
    <col min="9203" max="9203" width="2.73046875" style="26" customWidth="1"/>
    <col min="9204" max="9204" width="8.265625" style="26" customWidth="1"/>
    <col min="9205" max="9205" width="7.265625" style="26" customWidth="1"/>
    <col min="9206" max="9206" width="4.265625" style="26" customWidth="1"/>
    <col min="9207" max="9209" width="9.265625" style="26" customWidth="1"/>
    <col min="9210" max="9210" width="11.265625" style="26" customWidth="1"/>
    <col min="9211" max="9213" width="9.265625" style="26" customWidth="1"/>
    <col min="9214" max="9214" width="2.73046875" style="26" customWidth="1"/>
    <col min="9215" max="9215" width="8.265625" style="26" customWidth="1"/>
    <col min="9216" max="9216" width="7.265625" style="26" customWidth="1"/>
    <col min="9217" max="9217" width="4.265625" style="26" customWidth="1"/>
    <col min="9218" max="9218" width="9.265625" style="26" customWidth="1"/>
    <col min="9219" max="9219" width="11.265625" style="26" customWidth="1"/>
    <col min="9220" max="9224" width="9.265625" style="26" customWidth="1"/>
    <col min="9225" max="9225" width="2.73046875" style="26" customWidth="1"/>
    <col min="9226" max="9458" width="9.265625" style="26" customWidth="1"/>
    <col min="9459" max="9459" width="2.73046875" style="26" customWidth="1"/>
    <col min="9460" max="9460" width="8.265625" style="26" customWidth="1"/>
    <col min="9461" max="9461" width="7.265625" style="26" customWidth="1"/>
    <col min="9462" max="9462" width="4.265625" style="26" customWidth="1"/>
    <col min="9463" max="9465" width="9.265625" style="26" customWidth="1"/>
    <col min="9466" max="9466" width="11.265625" style="26" customWidth="1"/>
    <col min="9467" max="9469" width="9.265625" style="26" customWidth="1"/>
    <col min="9470" max="9470" width="2.73046875" style="26" customWidth="1"/>
    <col min="9471" max="9471" width="8.265625" style="26" customWidth="1"/>
    <col min="9472" max="9472" width="7.265625" style="26" customWidth="1"/>
    <col min="9473" max="9473" width="4.265625" style="26" customWidth="1"/>
    <col min="9474" max="9474" width="9.265625" style="26" customWidth="1"/>
    <col min="9475" max="9475" width="11.265625" style="26" customWidth="1"/>
    <col min="9476" max="9480" width="9.265625" style="26" customWidth="1"/>
    <col min="9481" max="9481" width="2.73046875" style="26" customWidth="1"/>
    <col min="9482" max="9714" width="9.265625" style="26" customWidth="1"/>
    <col min="9715" max="9715" width="2.73046875" style="26" customWidth="1"/>
    <col min="9716" max="9716" width="8.265625" style="26" customWidth="1"/>
    <col min="9717" max="9717" width="7.265625" style="26" customWidth="1"/>
    <col min="9718" max="9718" width="4.265625" style="26" customWidth="1"/>
    <col min="9719" max="9721" width="9.265625" style="26" customWidth="1"/>
    <col min="9722" max="9722" width="11.265625" style="26" customWidth="1"/>
    <col min="9723" max="9725" width="9.265625" style="26" customWidth="1"/>
    <col min="9726" max="9726" width="2.73046875" style="26" customWidth="1"/>
    <col min="9727" max="9727" width="8.265625" style="26" customWidth="1"/>
    <col min="9728" max="9728" width="7.265625" style="26" customWidth="1"/>
    <col min="9729" max="9729" width="4.265625" style="26" customWidth="1"/>
    <col min="9730" max="9730" width="9.265625" style="26" customWidth="1"/>
    <col min="9731" max="9731" width="11.265625" style="26" customWidth="1"/>
    <col min="9732" max="9736" width="9.265625" style="26" customWidth="1"/>
    <col min="9737" max="9737" width="2.73046875" style="26" customWidth="1"/>
    <col min="9738" max="9970" width="9.265625" style="26" customWidth="1"/>
    <col min="9971" max="9971" width="2.73046875" style="26" customWidth="1"/>
    <col min="9972" max="9972" width="8.265625" style="26" customWidth="1"/>
    <col min="9973" max="9973" width="7.265625" style="26" customWidth="1"/>
    <col min="9974" max="9974" width="4.265625" style="26" customWidth="1"/>
    <col min="9975" max="9977" width="9.265625" style="26" customWidth="1"/>
    <col min="9978" max="9978" width="11.265625" style="26" customWidth="1"/>
    <col min="9979" max="9981" width="9.265625" style="26" customWidth="1"/>
    <col min="9982" max="9982" width="2.73046875" style="26" customWidth="1"/>
    <col min="9983" max="9983" width="8.265625" style="26" customWidth="1"/>
    <col min="9984" max="9984" width="7.265625" style="26" customWidth="1"/>
    <col min="9985" max="9985" width="4.265625" style="26" customWidth="1"/>
    <col min="9986" max="9986" width="9.265625" style="26" customWidth="1"/>
    <col min="9987" max="9987" width="11.265625" style="26" customWidth="1"/>
    <col min="9988" max="9992" width="9.265625" style="26" customWidth="1"/>
    <col min="9993" max="9993" width="2.73046875" style="26" customWidth="1"/>
    <col min="9994" max="10226" width="9.265625" style="26" customWidth="1"/>
    <col min="10227" max="10227" width="2.73046875" style="26" customWidth="1"/>
    <col min="10228" max="10228" width="8.265625" style="26" customWidth="1"/>
    <col min="10229" max="10229" width="7.265625" style="26" customWidth="1"/>
    <col min="10230" max="10230" width="4.265625" style="26" customWidth="1"/>
    <col min="10231" max="10233" width="9.265625" style="26" customWidth="1"/>
    <col min="10234" max="10234" width="11.265625" style="26" customWidth="1"/>
    <col min="10235" max="10237" width="9.265625" style="26" customWidth="1"/>
    <col min="10238" max="10238" width="2.73046875" style="26" customWidth="1"/>
    <col min="10239" max="10239" width="8.265625" style="26" customWidth="1"/>
    <col min="10240" max="10240" width="7.265625" style="26" customWidth="1"/>
    <col min="10241" max="10241" width="4.265625" style="26" customWidth="1"/>
    <col min="10242" max="10242" width="9.265625" style="26" customWidth="1"/>
    <col min="10243" max="10243" width="11.265625" style="26" customWidth="1"/>
    <col min="10244" max="10248" width="9.265625" style="26" customWidth="1"/>
    <col min="10249" max="10249" width="2.73046875" style="26" customWidth="1"/>
    <col min="10250" max="10482" width="9.265625" style="26" customWidth="1"/>
    <col min="10483" max="10483" width="2.73046875" style="26" customWidth="1"/>
    <col min="10484" max="10484" width="8.265625" style="26" customWidth="1"/>
    <col min="10485" max="10485" width="7.265625" style="26" customWidth="1"/>
    <col min="10486" max="10486" width="4.265625" style="26" customWidth="1"/>
    <col min="10487" max="10489" width="9.265625" style="26" customWidth="1"/>
    <col min="10490" max="10490" width="11.265625" style="26" customWidth="1"/>
    <col min="10491" max="10493" width="9.265625" style="26" customWidth="1"/>
    <col min="10494" max="10494" width="2.73046875" style="26" customWidth="1"/>
    <col min="10495" max="10495" width="8.265625" style="26" customWidth="1"/>
    <col min="10496" max="10496" width="7.265625" style="26" customWidth="1"/>
    <col min="10497" max="10497" width="4.265625" style="26" customWidth="1"/>
    <col min="10498" max="10498" width="9.265625" style="26" customWidth="1"/>
    <col min="10499" max="10499" width="11.265625" style="26" customWidth="1"/>
    <col min="10500" max="10504" width="9.265625" style="26" customWidth="1"/>
    <col min="10505" max="10505" width="2.73046875" style="26" customWidth="1"/>
    <col min="10506" max="10738" width="9.265625" style="26" customWidth="1"/>
    <col min="10739" max="10739" width="2.73046875" style="26" customWidth="1"/>
    <col min="10740" max="10740" width="8.265625" style="26" customWidth="1"/>
    <col min="10741" max="10741" width="7.265625" style="26" customWidth="1"/>
    <col min="10742" max="10742" width="4.265625" style="26" customWidth="1"/>
    <col min="10743" max="10745" width="9.265625" style="26" customWidth="1"/>
    <col min="10746" max="10746" width="11.265625" style="26" customWidth="1"/>
    <col min="10747" max="10749" width="9.265625" style="26" customWidth="1"/>
    <col min="10750" max="10750" width="2.73046875" style="26" customWidth="1"/>
    <col min="10751" max="10751" width="8.265625" style="26" customWidth="1"/>
    <col min="10752" max="10752" width="7.265625" style="26" customWidth="1"/>
    <col min="10753" max="10753" width="4.265625" style="26" customWidth="1"/>
    <col min="10754" max="10754" width="9.265625" style="26" customWidth="1"/>
    <col min="10755" max="10755" width="11.265625" style="26" customWidth="1"/>
    <col min="10756" max="10760" width="9.265625" style="26" customWidth="1"/>
    <col min="10761" max="10761" width="2.73046875" style="26" customWidth="1"/>
    <col min="10762" max="10994" width="9.265625" style="26" customWidth="1"/>
    <col min="10995" max="10995" width="2.73046875" style="26" customWidth="1"/>
    <col min="10996" max="10996" width="8.265625" style="26" customWidth="1"/>
    <col min="10997" max="10997" width="7.265625" style="26" customWidth="1"/>
    <col min="10998" max="10998" width="4.265625" style="26" customWidth="1"/>
    <col min="10999" max="11001" width="9.265625" style="26" customWidth="1"/>
    <col min="11002" max="11002" width="11.265625" style="26" customWidth="1"/>
    <col min="11003" max="11005" width="9.265625" style="26" customWidth="1"/>
    <col min="11006" max="11006" width="2.73046875" style="26" customWidth="1"/>
    <col min="11007" max="11007" width="8.265625" style="26" customWidth="1"/>
    <col min="11008" max="11008" width="7.265625" style="26" customWidth="1"/>
    <col min="11009" max="11009" width="4.265625" style="26" customWidth="1"/>
    <col min="11010" max="11010" width="9.265625" style="26" customWidth="1"/>
    <col min="11011" max="11011" width="11.265625" style="26" customWidth="1"/>
    <col min="11012" max="11016" width="9.265625" style="26" customWidth="1"/>
    <col min="11017" max="11017" width="2.73046875" style="26" customWidth="1"/>
    <col min="11018" max="11250" width="9.265625" style="26" customWidth="1"/>
    <col min="11251" max="11251" width="2.73046875" style="26" customWidth="1"/>
    <col min="11252" max="11252" width="8.265625" style="26" customWidth="1"/>
    <col min="11253" max="11253" width="7.265625" style="26" customWidth="1"/>
    <col min="11254" max="11254" width="4.265625" style="26" customWidth="1"/>
    <col min="11255" max="11257" width="9.265625" style="26" customWidth="1"/>
    <col min="11258" max="11258" width="11.265625" style="26" customWidth="1"/>
    <col min="11259" max="11261" width="9.265625" style="26" customWidth="1"/>
    <col min="11262" max="11262" width="2.73046875" style="26" customWidth="1"/>
    <col min="11263" max="11263" width="8.265625" style="26" customWidth="1"/>
    <col min="11264" max="11264" width="7.265625" style="26" customWidth="1"/>
    <col min="11265" max="11265" width="4.265625" style="26" customWidth="1"/>
    <col min="11266" max="11266" width="9.265625" style="26" customWidth="1"/>
    <col min="11267" max="11267" width="11.265625" style="26" customWidth="1"/>
    <col min="11268" max="11272" width="9.265625" style="26" customWidth="1"/>
    <col min="11273" max="11273" width="2.73046875" style="26" customWidth="1"/>
    <col min="11274" max="11506" width="9.265625" style="26" customWidth="1"/>
    <col min="11507" max="11507" width="2.73046875" style="26" customWidth="1"/>
    <col min="11508" max="11508" width="8.265625" style="26" customWidth="1"/>
    <col min="11509" max="11509" width="7.265625" style="26" customWidth="1"/>
    <col min="11510" max="11510" width="4.265625" style="26" customWidth="1"/>
    <col min="11511" max="11513" width="9.265625" style="26" customWidth="1"/>
    <col min="11514" max="11514" width="11.265625" style="26" customWidth="1"/>
    <col min="11515" max="11517" width="9.265625" style="26" customWidth="1"/>
    <col min="11518" max="11518" width="2.73046875" style="26" customWidth="1"/>
    <col min="11519" max="11519" width="8.265625" style="26" customWidth="1"/>
    <col min="11520" max="11520" width="7.265625" style="26" customWidth="1"/>
    <col min="11521" max="11521" width="4.265625" style="26" customWidth="1"/>
    <col min="11522" max="11522" width="9.265625" style="26" customWidth="1"/>
    <col min="11523" max="11523" width="11.265625" style="26" customWidth="1"/>
    <col min="11524" max="11528" width="9.265625" style="26" customWidth="1"/>
    <col min="11529" max="11529" width="2.73046875" style="26" customWidth="1"/>
    <col min="11530" max="11762" width="9.265625" style="26" customWidth="1"/>
    <col min="11763" max="11763" width="2.73046875" style="26" customWidth="1"/>
    <col min="11764" max="11764" width="8.265625" style="26" customWidth="1"/>
    <col min="11765" max="11765" width="7.265625" style="26" customWidth="1"/>
    <col min="11766" max="11766" width="4.265625" style="26" customWidth="1"/>
    <col min="11767" max="11769" width="9.265625" style="26" customWidth="1"/>
    <col min="11770" max="11770" width="11.265625" style="26" customWidth="1"/>
    <col min="11771" max="11773" width="9.265625" style="26" customWidth="1"/>
    <col min="11774" max="11774" width="2.73046875" style="26" customWidth="1"/>
    <col min="11775" max="11775" width="8.265625" style="26" customWidth="1"/>
    <col min="11776" max="11776" width="7.265625" style="26" customWidth="1"/>
    <col min="11777" max="11777" width="4.265625" style="26" customWidth="1"/>
    <col min="11778" max="11778" width="9.265625" style="26" customWidth="1"/>
    <col min="11779" max="11779" width="11.265625" style="26" customWidth="1"/>
    <col min="11780" max="11784" width="9.265625" style="26" customWidth="1"/>
    <col min="11785" max="11785" width="2.73046875" style="26" customWidth="1"/>
    <col min="11786" max="12018" width="9.265625" style="26" customWidth="1"/>
    <col min="12019" max="12019" width="2.73046875" style="26" customWidth="1"/>
    <col min="12020" max="12020" width="8.265625" style="26" customWidth="1"/>
    <col min="12021" max="12021" width="7.265625" style="26" customWidth="1"/>
    <col min="12022" max="12022" width="4.265625" style="26" customWidth="1"/>
    <col min="12023" max="12025" width="9.265625" style="26" customWidth="1"/>
    <col min="12026" max="12026" width="11.265625" style="26" customWidth="1"/>
    <col min="12027" max="12029" width="9.265625" style="26" customWidth="1"/>
    <col min="12030" max="12030" width="2.73046875" style="26" customWidth="1"/>
    <col min="12031" max="12031" width="8.265625" style="26" customWidth="1"/>
    <col min="12032" max="12032" width="7.265625" style="26" customWidth="1"/>
    <col min="12033" max="12033" width="4.265625" style="26" customWidth="1"/>
    <col min="12034" max="12034" width="9.265625" style="26" customWidth="1"/>
    <col min="12035" max="12035" width="11.265625" style="26" customWidth="1"/>
    <col min="12036" max="12040" width="9.265625" style="26" customWidth="1"/>
    <col min="12041" max="12041" width="2.73046875" style="26" customWidth="1"/>
    <col min="12042" max="12274" width="9.265625" style="26" customWidth="1"/>
    <col min="12275" max="12275" width="2.73046875" style="26" customWidth="1"/>
    <col min="12276" max="12276" width="8.265625" style="26" customWidth="1"/>
    <col min="12277" max="12277" width="7.265625" style="26" customWidth="1"/>
    <col min="12278" max="12278" width="4.265625" style="26" customWidth="1"/>
    <col min="12279" max="12281" width="9.265625" style="26" customWidth="1"/>
    <col min="12282" max="12282" width="11.265625" style="26" customWidth="1"/>
    <col min="12283" max="12285" width="9.265625" style="26" customWidth="1"/>
    <col min="12286" max="12286" width="2.73046875" style="26" customWidth="1"/>
    <col min="12287" max="12287" width="8.265625" style="26" customWidth="1"/>
    <col min="12288" max="12288" width="7.265625" style="26" customWidth="1"/>
    <col min="12289" max="12289" width="4.265625" style="26" customWidth="1"/>
    <col min="12290" max="12290" width="9.265625" style="26" customWidth="1"/>
    <col min="12291" max="12291" width="11.265625" style="26" customWidth="1"/>
    <col min="12292" max="12296" width="9.265625" style="26" customWidth="1"/>
    <col min="12297" max="12297" width="2.73046875" style="26" customWidth="1"/>
    <col min="12298" max="12530" width="9.265625" style="26" customWidth="1"/>
    <col min="12531" max="12531" width="2.73046875" style="26" customWidth="1"/>
    <col min="12532" max="12532" width="8.265625" style="26" customWidth="1"/>
    <col min="12533" max="12533" width="7.265625" style="26" customWidth="1"/>
    <col min="12534" max="12534" width="4.265625" style="26" customWidth="1"/>
    <col min="12535" max="12537" width="9.265625" style="26" customWidth="1"/>
    <col min="12538" max="12538" width="11.265625" style="26" customWidth="1"/>
    <col min="12539" max="12541" width="9.265625" style="26" customWidth="1"/>
    <col min="12542" max="12542" width="2.73046875" style="26" customWidth="1"/>
    <col min="12543" max="12543" width="8.265625" style="26" customWidth="1"/>
    <col min="12544" max="12544" width="7.265625" style="26" customWidth="1"/>
    <col min="12545" max="12545" width="4.265625" style="26" customWidth="1"/>
    <col min="12546" max="12546" width="9.265625" style="26" customWidth="1"/>
    <col min="12547" max="12547" width="11.265625" style="26" customWidth="1"/>
    <col min="12548" max="12552" width="9.265625" style="26" customWidth="1"/>
    <col min="12553" max="12553" width="2.73046875" style="26" customWidth="1"/>
    <col min="12554" max="12786" width="9.265625" style="26" customWidth="1"/>
    <col min="12787" max="12787" width="2.73046875" style="26" customWidth="1"/>
    <col min="12788" max="12788" width="8.265625" style="26" customWidth="1"/>
    <col min="12789" max="12789" width="7.265625" style="26" customWidth="1"/>
    <col min="12790" max="12790" width="4.265625" style="26" customWidth="1"/>
    <col min="12791" max="12793" width="9.265625" style="26" customWidth="1"/>
    <col min="12794" max="12794" width="11.265625" style="26" customWidth="1"/>
    <col min="12795" max="12797" width="9.265625" style="26" customWidth="1"/>
    <col min="12798" max="12798" width="2.73046875" style="26" customWidth="1"/>
    <col min="12799" max="12799" width="8.265625" style="26" customWidth="1"/>
    <col min="12800" max="12800" width="7.265625" style="26" customWidth="1"/>
    <col min="12801" max="12801" width="4.265625" style="26" customWidth="1"/>
    <col min="12802" max="12802" width="9.265625" style="26" customWidth="1"/>
    <col min="12803" max="12803" width="11.265625" style="26" customWidth="1"/>
    <col min="12804" max="12808" width="9.265625" style="26" customWidth="1"/>
    <col min="12809" max="12809" width="2.73046875" style="26" customWidth="1"/>
    <col min="12810" max="13042" width="9.265625" style="26" customWidth="1"/>
    <col min="13043" max="13043" width="2.73046875" style="26" customWidth="1"/>
    <col min="13044" max="13044" width="8.265625" style="26" customWidth="1"/>
    <col min="13045" max="13045" width="7.265625" style="26" customWidth="1"/>
    <col min="13046" max="13046" width="4.265625" style="26" customWidth="1"/>
    <col min="13047" max="13049" width="9.265625" style="26" customWidth="1"/>
    <col min="13050" max="13050" width="11.265625" style="26" customWidth="1"/>
    <col min="13051" max="13053" width="9.265625" style="26" customWidth="1"/>
    <col min="13054" max="13054" width="2.73046875" style="26" customWidth="1"/>
    <col min="13055" max="13055" width="8.265625" style="26" customWidth="1"/>
    <col min="13056" max="13056" width="7.265625" style="26" customWidth="1"/>
    <col min="13057" max="13057" width="4.265625" style="26" customWidth="1"/>
    <col min="13058" max="13058" width="9.265625" style="26" customWidth="1"/>
    <col min="13059" max="13059" width="11.265625" style="26" customWidth="1"/>
    <col min="13060" max="13064" width="9.265625" style="26" customWidth="1"/>
    <col min="13065" max="13065" width="2.73046875" style="26" customWidth="1"/>
    <col min="13066" max="13298" width="9.265625" style="26" customWidth="1"/>
    <col min="13299" max="13299" width="2.73046875" style="26" customWidth="1"/>
    <col min="13300" max="13300" width="8.265625" style="26" customWidth="1"/>
    <col min="13301" max="13301" width="7.265625" style="26" customWidth="1"/>
    <col min="13302" max="13302" width="4.265625" style="26" customWidth="1"/>
    <col min="13303" max="13305" width="9.265625" style="26" customWidth="1"/>
    <col min="13306" max="13306" width="11.265625" style="26" customWidth="1"/>
    <col min="13307" max="13309" width="9.265625" style="26" customWidth="1"/>
    <col min="13310" max="13310" width="2.73046875" style="26" customWidth="1"/>
    <col min="13311" max="13311" width="8.265625" style="26" customWidth="1"/>
    <col min="13312" max="13312" width="7.265625" style="26" customWidth="1"/>
    <col min="13313" max="13313" width="4.265625" style="26" customWidth="1"/>
    <col min="13314" max="13314" width="9.265625" style="26" customWidth="1"/>
    <col min="13315" max="13315" width="11.265625" style="26" customWidth="1"/>
    <col min="13316" max="13320" width="9.265625" style="26" customWidth="1"/>
    <col min="13321" max="13321" width="2.73046875" style="26" customWidth="1"/>
    <col min="13322" max="13554" width="9.265625" style="26" customWidth="1"/>
    <col min="13555" max="13555" width="2.73046875" style="26" customWidth="1"/>
    <col min="13556" max="13556" width="8.265625" style="26" customWidth="1"/>
    <col min="13557" max="13557" width="7.265625" style="26" customWidth="1"/>
    <col min="13558" max="13558" width="4.265625" style="26" customWidth="1"/>
    <col min="13559" max="13561" width="9.265625" style="26" customWidth="1"/>
    <col min="13562" max="13562" width="11.265625" style="26" customWidth="1"/>
    <col min="13563" max="13565" width="9.265625" style="26" customWidth="1"/>
    <col min="13566" max="13566" width="2.73046875" style="26" customWidth="1"/>
    <col min="13567" max="13567" width="8.265625" style="26" customWidth="1"/>
    <col min="13568" max="13568" width="7.265625" style="26" customWidth="1"/>
    <col min="13569" max="13569" width="4.265625" style="26" customWidth="1"/>
    <col min="13570" max="13570" width="9.265625" style="26" customWidth="1"/>
    <col min="13571" max="13571" width="11.265625" style="26" customWidth="1"/>
    <col min="13572" max="13576" width="9.265625" style="26" customWidth="1"/>
    <col min="13577" max="13577" width="2.73046875" style="26" customWidth="1"/>
    <col min="13578" max="13810" width="9.265625" style="26" customWidth="1"/>
    <col min="13811" max="13811" width="2.73046875" style="26" customWidth="1"/>
    <col min="13812" max="13812" width="8.265625" style="26" customWidth="1"/>
    <col min="13813" max="13813" width="7.265625" style="26" customWidth="1"/>
    <col min="13814" max="13814" width="4.265625" style="26" customWidth="1"/>
    <col min="13815" max="13817" width="9.265625" style="26" customWidth="1"/>
    <col min="13818" max="13818" width="11.265625" style="26" customWidth="1"/>
    <col min="13819" max="13821" width="9.265625" style="26" customWidth="1"/>
    <col min="13822" max="13822" width="2.73046875" style="26" customWidth="1"/>
    <col min="13823" max="13823" width="8.265625" style="26" customWidth="1"/>
    <col min="13824" max="13824" width="7.265625" style="26" customWidth="1"/>
    <col min="13825" max="13825" width="4.265625" style="26" customWidth="1"/>
    <col min="13826" max="13826" width="9.265625" style="26" customWidth="1"/>
    <col min="13827" max="13827" width="11.265625" style="26" customWidth="1"/>
    <col min="13828" max="13832" width="9.265625" style="26" customWidth="1"/>
    <col min="13833" max="13833" width="2.73046875" style="26" customWidth="1"/>
    <col min="13834" max="14066" width="9.265625" style="26" customWidth="1"/>
    <col min="14067" max="14067" width="2.73046875" style="26" customWidth="1"/>
    <col min="14068" max="14068" width="8.265625" style="26" customWidth="1"/>
    <col min="14069" max="14069" width="7.265625" style="26" customWidth="1"/>
    <col min="14070" max="14070" width="4.265625" style="26" customWidth="1"/>
    <col min="14071" max="14073" width="9.265625" style="26" customWidth="1"/>
    <col min="14074" max="14074" width="11.265625" style="26" customWidth="1"/>
    <col min="14075" max="14077" width="9.265625" style="26" customWidth="1"/>
    <col min="14078" max="14078" width="2.73046875" style="26" customWidth="1"/>
    <col min="14079" max="14079" width="8.265625" style="26" customWidth="1"/>
    <col min="14080" max="14080" width="7.265625" style="26" customWidth="1"/>
    <col min="14081" max="14081" width="4.265625" style="26" customWidth="1"/>
    <col min="14082" max="14082" width="9.265625" style="26" customWidth="1"/>
    <col min="14083" max="14083" width="11.265625" style="26" customWidth="1"/>
    <col min="14084" max="14088" width="9.265625" style="26" customWidth="1"/>
    <col min="14089" max="14089" width="2.73046875" style="26" customWidth="1"/>
    <col min="14090" max="14322" width="9.265625" style="26" customWidth="1"/>
    <col min="14323" max="14323" width="2.73046875" style="26" customWidth="1"/>
    <col min="14324" max="14324" width="8.265625" style="26" customWidth="1"/>
    <col min="14325" max="14325" width="7.265625" style="26" customWidth="1"/>
    <col min="14326" max="14326" width="4.265625" style="26" customWidth="1"/>
    <col min="14327" max="14329" width="9.265625" style="26" customWidth="1"/>
    <col min="14330" max="14330" width="11.265625" style="26" customWidth="1"/>
    <col min="14331" max="14333" width="9.265625" style="26" customWidth="1"/>
    <col min="14334" max="14334" width="2.73046875" style="26" customWidth="1"/>
    <col min="14335" max="14335" width="8.265625" style="26" customWidth="1"/>
    <col min="14336" max="14336" width="7.265625" style="26" customWidth="1"/>
    <col min="14337" max="14337" width="4.265625" style="26" customWidth="1"/>
    <col min="14338" max="14338" width="9.265625" style="26" customWidth="1"/>
    <col min="14339" max="14339" width="11.265625" style="26" customWidth="1"/>
    <col min="14340" max="14344" width="9.265625" style="26" customWidth="1"/>
    <col min="14345" max="14345" width="2.73046875" style="26" customWidth="1"/>
    <col min="14346" max="14578" width="9.265625" style="26" customWidth="1"/>
    <col min="14579" max="14579" width="2.73046875" style="26" customWidth="1"/>
    <col min="14580" max="14580" width="8.265625" style="26" customWidth="1"/>
    <col min="14581" max="14581" width="7.265625" style="26" customWidth="1"/>
    <col min="14582" max="14582" width="4.265625" style="26" customWidth="1"/>
    <col min="14583" max="14585" width="9.265625" style="26" customWidth="1"/>
    <col min="14586" max="14586" width="11.265625" style="26" customWidth="1"/>
    <col min="14587" max="14589" width="9.265625" style="26" customWidth="1"/>
    <col min="14590" max="14590" width="2.73046875" style="26" customWidth="1"/>
    <col min="14591" max="14591" width="8.265625" style="26" customWidth="1"/>
    <col min="14592" max="14592" width="7.265625" style="26" customWidth="1"/>
    <col min="14593" max="14593" width="4.265625" style="26" customWidth="1"/>
    <col min="14594" max="14594" width="9.265625" style="26" customWidth="1"/>
    <col min="14595" max="14595" width="11.265625" style="26" customWidth="1"/>
    <col min="14596" max="14600" width="9.265625" style="26" customWidth="1"/>
    <col min="14601" max="14601" width="2.73046875" style="26" customWidth="1"/>
    <col min="14602" max="14834" width="9.265625" style="26" customWidth="1"/>
    <col min="14835" max="14835" width="2.73046875" style="26" customWidth="1"/>
    <col min="14836" max="14836" width="8.265625" style="26" customWidth="1"/>
    <col min="14837" max="14837" width="7.265625" style="26" customWidth="1"/>
    <col min="14838" max="14838" width="4.265625" style="26" customWidth="1"/>
    <col min="14839" max="14841" width="9.265625" style="26" customWidth="1"/>
    <col min="14842" max="14842" width="11.265625" style="26" customWidth="1"/>
    <col min="14843" max="14845" width="9.265625" style="26" customWidth="1"/>
    <col min="14846" max="14846" width="2.73046875" style="26" customWidth="1"/>
    <col min="14847" max="14847" width="8.265625" style="26" customWidth="1"/>
    <col min="14848" max="14848" width="7.265625" style="26" customWidth="1"/>
    <col min="14849" max="14849" width="4.265625" style="26" customWidth="1"/>
    <col min="14850" max="14850" width="9.265625" style="26" customWidth="1"/>
    <col min="14851" max="14851" width="11.265625" style="26" customWidth="1"/>
    <col min="14852" max="14856" width="9.265625" style="26" customWidth="1"/>
    <col min="14857" max="14857" width="2.73046875" style="26" customWidth="1"/>
    <col min="14858" max="15090" width="9.265625" style="26" customWidth="1"/>
    <col min="15091" max="15091" width="2.73046875" style="26" customWidth="1"/>
    <col min="15092" max="15092" width="8.265625" style="26" customWidth="1"/>
    <col min="15093" max="15093" width="7.265625" style="26" customWidth="1"/>
    <col min="15094" max="15094" width="4.265625" style="26" customWidth="1"/>
    <col min="15095" max="15097" width="9.265625" style="26" customWidth="1"/>
    <col min="15098" max="15098" width="11.265625" style="26" customWidth="1"/>
    <col min="15099" max="15101" width="9.265625" style="26" customWidth="1"/>
    <col min="15102" max="15102" width="2.73046875" style="26" customWidth="1"/>
    <col min="15103" max="15103" width="8.265625" style="26" customWidth="1"/>
    <col min="15104" max="15104" width="7.265625" style="26" customWidth="1"/>
    <col min="15105" max="15105" width="4.265625" style="26" customWidth="1"/>
    <col min="15106" max="15106" width="9.265625" style="26" customWidth="1"/>
    <col min="15107" max="15107" width="11.265625" style="26" customWidth="1"/>
    <col min="15108" max="15112" width="9.265625" style="26" customWidth="1"/>
    <col min="15113" max="15113" width="2.73046875" style="26" customWidth="1"/>
    <col min="15114" max="15346" width="9.265625" style="26" customWidth="1"/>
    <col min="15347" max="15347" width="2.73046875" style="26" customWidth="1"/>
    <col min="15348" max="15348" width="8.265625" style="26" customWidth="1"/>
    <col min="15349" max="15349" width="7.265625" style="26" customWidth="1"/>
    <col min="15350" max="15350" width="4.265625" style="26" customWidth="1"/>
    <col min="15351" max="15353" width="9.265625" style="26" customWidth="1"/>
    <col min="15354" max="15354" width="11.265625" style="26" customWidth="1"/>
    <col min="15355" max="15357" width="9.265625" style="26" customWidth="1"/>
    <col min="15358" max="15358" width="2.73046875" style="26" customWidth="1"/>
    <col min="15359" max="15359" width="8.265625" style="26" customWidth="1"/>
    <col min="15360" max="15360" width="7.265625" style="26" customWidth="1"/>
    <col min="15361" max="15361" width="4.265625" style="26" customWidth="1"/>
    <col min="15362" max="15362" width="9.265625" style="26" customWidth="1"/>
    <col min="15363" max="15363" width="11.265625" style="26" customWidth="1"/>
    <col min="15364" max="15368" width="9.265625" style="26" customWidth="1"/>
    <col min="15369" max="15369" width="2.73046875" style="26" customWidth="1"/>
    <col min="15370" max="15602" width="9.265625" style="26" customWidth="1"/>
    <col min="15603" max="15603" width="2.73046875" style="26" customWidth="1"/>
    <col min="15604" max="15604" width="8.265625" style="26" customWidth="1"/>
    <col min="15605" max="15605" width="7.265625" style="26" customWidth="1"/>
    <col min="15606" max="15606" width="4.265625" style="26" customWidth="1"/>
    <col min="15607" max="15609" width="9.265625" style="26" customWidth="1"/>
    <col min="15610" max="15610" width="11.265625" style="26" customWidth="1"/>
    <col min="15611" max="15613" width="9.265625" style="26" customWidth="1"/>
    <col min="15614" max="15614" width="2.73046875" style="26" customWidth="1"/>
    <col min="15615" max="15615" width="8.265625" style="26" customWidth="1"/>
    <col min="15616" max="15616" width="7.265625" style="26" customWidth="1"/>
    <col min="15617" max="15617" width="4.265625" style="26" customWidth="1"/>
    <col min="15618" max="15618" width="9.265625" style="26" customWidth="1"/>
    <col min="15619" max="15619" width="11.265625" style="26" customWidth="1"/>
    <col min="15620" max="15624" width="9.265625" style="26" customWidth="1"/>
    <col min="15625" max="15625" width="2.73046875" style="26" customWidth="1"/>
    <col min="15626" max="15858" width="9.265625" style="26" customWidth="1"/>
    <col min="15859" max="15859" width="2.73046875" style="26" customWidth="1"/>
    <col min="15860" max="15860" width="8.265625" style="26" customWidth="1"/>
    <col min="15861" max="15861" width="7.265625" style="26" customWidth="1"/>
    <col min="15862" max="15862" width="4.265625" style="26" customWidth="1"/>
    <col min="15863" max="15865" width="9.265625" style="26" customWidth="1"/>
    <col min="15866" max="15866" width="11.265625" style="26" customWidth="1"/>
    <col min="15867" max="15869" width="9.265625" style="26" customWidth="1"/>
    <col min="15870" max="15870" width="2.73046875" style="26" customWidth="1"/>
    <col min="15871" max="15871" width="8.265625" style="26" customWidth="1"/>
    <col min="15872" max="15872" width="7.265625" style="26" customWidth="1"/>
    <col min="15873" max="15873" width="4.265625" style="26" customWidth="1"/>
    <col min="15874" max="15874" width="9.265625" style="26" customWidth="1"/>
    <col min="15875" max="15875" width="11.265625" style="26" customWidth="1"/>
    <col min="15876" max="15880" width="9.265625" style="26" customWidth="1"/>
    <col min="15881" max="15881" width="2.73046875" style="26" customWidth="1"/>
    <col min="15882" max="16114" width="9.265625" style="26" customWidth="1"/>
    <col min="16115" max="16115" width="2.73046875" style="26" customWidth="1"/>
    <col min="16116" max="16116" width="8.265625" style="26" customWidth="1"/>
    <col min="16117" max="16117" width="7.265625" style="26" customWidth="1"/>
    <col min="16118" max="16118" width="4.265625" style="26" customWidth="1"/>
    <col min="16119" max="16121" width="9.265625" style="26" customWidth="1"/>
    <col min="16122" max="16122" width="11.265625" style="26" customWidth="1"/>
    <col min="16123" max="16125" width="9.265625" style="26" customWidth="1"/>
    <col min="16126" max="16126" width="2.73046875" style="26" customWidth="1"/>
    <col min="16127" max="16127" width="8.265625" style="26" customWidth="1"/>
    <col min="16128" max="16128" width="7.265625" style="26" customWidth="1"/>
    <col min="16129" max="16129" width="4.265625" style="26" customWidth="1"/>
    <col min="16130" max="16130" width="9.265625" style="26" customWidth="1"/>
    <col min="16131" max="16131" width="11.265625" style="26" customWidth="1"/>
    <col min="16132" max="16136" width="9.265625" style="26" customWidth="1"/>
    <col min="16137" max="16137" width="2.73046875" style="26" customWidth="1"/>
    <col min="16138" max="16384" width="9.265625" style="26" customWidth="1"/>
  </cols>
  <sheetData>
    <row r="1" spans="1:29" ht="20.25" customHeight="1">
      <c r="A1" s="55" t="s">
        <v>0</v>
      </c>
      <c r="B1" s="76"/>
      <c r="C1" s="37"/>
      <c r="D1" s="37"/>
      <c r="E1" s="37"/>
      <c r="F1" s="37"/>
      <c r="G1" s="37"/>
      <c r="H1" s="37"/>
      <c r="I1" s="37"/>
      <c r="J1" s="37"/>
      <c r="K1" s="37"/>
      <c r="L1" s="37"/>
      <c r="V1" s="26"/>
      <c r="AA1" s="26"/>
      <c r="AB1" s="26"/>
      <c r="AC1" s="26"/>
    </row>
    <row r="2" spans="1:29" ht="20.25" customHeight="1">
      <c r="A2" s="55" t="s">
        <v>235</v>
      </c>
      <c r="B2" s="76"/>
      <c r="C2" s="37"/>
      <c r="D2" s="37"/>
      <c r="E2" s="37"/>
      <c r="V2" s="26"/>
      <c r="AA2" s="26"/>
      <c r="AB2" s="26"/>
      <c r="AC2" s="26"/>
    </row>
    <row r="3" spans="1:29" s="27" customFormat="1" ht="12.75" customHeight="1">
      <c r="A3" s="38"/>
      <c r="B3" s="77"/>
      <c r="C3" s="78"/>
      <c r="D3" s="75"/>
      <c r="E3" s="75"/>
      <c r="F3" s="75"/>
      <c r="G3" s="75"/>
      <c r="H3" s="75"/>
      <c r="I3" s="75"/>
      <c r="J3" s="75"/>
      <c r="K3" s="75"/>
      <c r="L3" s="75"/>
    </row>
    <row r="4" spans="1:29" ht="11.25" customHeight="1">
      <c r="A4" s="40"/>
      <c r="B4" s="76"/>
      <c r="D4" s="42"/>
      <c r="E4" s="42"/>
      <c r="V4" s="26"/>
      <c r="AA4" s="26"/>
      <c r="AB4" s="26"/>
      <c r="AC4" s="26"/>
    </row>
    <row r="5" spans="1:29" ht="33" customHeight="1" thickBot="1">
      <c r="A5" s="41" t="s">
        <v>141</v>
      </c>
      <c r="B5" s="110" t="s">
        <v>142</v>
      </c>
      <c r="C5" s="115"/>
      <c r="D5" s="32"/>
      <c r="E5" s="32"/>
      <c r="F5" s="79"/>
      <c r="G5" s="79"/>
      <c r="H5" s="79"/>
      <c r="I5" s="79"/>
      <c r="J5" s="79"/>
      <c r="K5" s="79"/>
      <c r="L5" s="79"/>
      <c r="V5" s="26"/>
      <c r="AA5" s="26"/>
      <c r="AB5" s="26"/>
      <c r="AC5" s="26"/>
    </row>
    <row r="6" spans="1:29" ht="15" customHeight="1">
      <c r="A6" s="36"/>
      <c r="B6" s="37"/>
      <c r="C6" s="43"/>
      <c r="D6" s="42"/>
      <c r="E6" s="42"/>
      <c r="V6" s="26"/>
      <c r="AA6" s="26"/>
      <c r="AB6" s="26"/>
      <c r="AC6" s="26"/>
    </row>
    <row r="7" spans="1:29" ht="13.5" customHeight="1" thickBot="1">
      <c r="A7" s="36"/>
      <c r="B7" s="37"/>
      <c r="C7" s="43"/>
      <c r="D7" s="42"/>
      <c r="E7" s="42"/>
      <c r="V7" s="26"/>
      <c r="AA7" s="26"/>
      <c r="AB7" s="26"/>
      <c r="AC7" s="26"/>
    </row>
    <row r="8" spans="1:29" ht="13.5" customHeight="1" thickBot="1">
      <c r="A8" s="697"/>
      <c r="B8" s="778" t="s">
        <v>111</v>
      </c>
      <c r="C8" s="779"/>
      <c r="D8" s="779"/>
      <c r="E8" s="779"/>
      <c r="F8" s="779"/>
      <c r="G8" s="778" t="s">
        <v>112</v>
      </c>
      <c r="H8" s="779"/>
      <c r="I8" s="779"/>
      <c r="J8" s="779"/>
      <c r="K8" s="779"/>
      <c r="L8" s="780"/>
      <c r="M8" s="294"/>
      <c r="N8" s="294"/>
      <c r="V8" s="26"/>
      <c r="AA8" s="26"/>
      <c r="AB8" s="26"/>
      <c r="AC8" s="26"/>
    </row>
    <row r="9" spans="1:29" ht="38.65" thickBot="1">
      <c r="A9" s="727" t="s">
        <v>46</v>
      </c>
      <c r="B9" s="658" t="s">
        <v>90</v>
      </c>
      <c r="C9" s="700" t="s">
        <v>48</v>
      </c>
      <c r="D9" s="659" t="s">
        <v>100</v>
      </c>
      <c r="E9" s="659" t="s">
        <v>101</v>
      </c>
      <c r="F9" s="659" t="s">
        <v>103</v>
      </c>
      <c r="G9" s="658" t="s">
        <v>90</v>
      </c>
      <c r="H9" s="571" t="s">
        <v>73</v>
      </c>
      <c r="I9" s="659" t="s">
        <v>100</v>
      </c>
      <c r="J9" s="659" t="s">
        <v>101</v>
      </c>
      <c r="K9" s="659" t="s">
        <v>103</v>
      </c>
      <c r="L9" s="571" t="s">
        <v>113</v>
      </c>
      <c r="M9" s="294"/>
      <c r="N9" s="294"/>
      <c r="V9" s="26"/>
      <c r="AA9" s="26"/>
      <c r="AB9" s="26"/>
      <c r="AC9" s="26"/>
    </row>
    <row r="10" spans="1:29" ht="12.75" customHeight="1">
      <c r="A10" s="131" t="s">
        <v>55</v>
      </c>
      <c r="B10" s="208">
        <f t="shared" ref="B10:B22" si="0">SUM(D10:F10)</f>
        <v>31979</v>
      </c>
      <c r="C10" s="241"/>
      <c r="D10" s="214">
        <v>31439</v>
      </c>
      <c r="E10" s="214">
        <v>220</v>
      </c>
      <c r="F10" s="242">
        <v>320</v>
      </c>
      <c r="G10" s="175">
        <f t="shared" ref="G10:G22" si="1">SUM(I10:L10)</f>
        <v>1070.9900000000002</v>
      </c>
      <c r="H10" s="241"/>
      <c r="I10" s="215">
        <v>1050.71</v>
      </c>
      <c r="J10" s="215">
        <v>2.46</v>
      </c>
      <c r="K10" s="215">
        <v>1.64</v>
      </c>
      <c r="L10" s="216">
        <v>16.18</v>
      </c>
      <c r="M10" s="294"/>
      <c r="N10" s="294"/>
      <c r="V10" s="26"/>
      <c r="AA10" s="26"/>
      <c r="AB10" s="26"/>
      <c r="AC10" s="26"/>
    </row>
    <row r="11" spans="1:29" ht="12.75" customHeight="1">
      <c r="A11" s="132" t="s">
        <v>56</v>
      </c>
      <c r="B11" s="199">
        <f t="shared" si="0"/>
        <v>34542</v>
      </c>
      <c r="C11" s="172">
        <f t="shared" ref="C11:C24" si="2">(B11-B10)/B10</f>
        <v>8.0146346039588479E-2</v>
      </c>
      <c r="D11" s="200">
        <v>33663</v>
      </c>
      <c r="E11" s="200">
        <v>506</v>
      </c>
      <c r="F11" s="201">
        <v>373</v>
      </c>
      <c r="G11" s="170">
        <f t="shared" si="1"/>
        <v>1182.94</v>
      </c>
      <c r="H11" s="172">
        <f t="shared" ref="H11:H24" si="3">(G11-G10)/G10</f>
        <v>0.10452945405652694</v>
      </c>
      <c r="I11" s="202">
        <v>1166.5</v>
      </c>
      <c r="J11" s="202">
        <v>7.69</v>
      </c>
      <c r="K11" s="202">
        <v>1.08</v>
      </c>
      <c r="L11" s="203">
        <v>7.6700000000000008</v>
      </c>
      <c r="M11" s="294"/>
      <c r="N11" s="294"/>
      <c r="V11" s="26"/>
      <c r="AA11" s="26"/>
      <c r="AB11" s="26"/>
      <c r="AC11" s="26"/>
    </row>
    <row r="12" spans="1:29" ht="12.75" customHeight="1">
      <c r="A12" s="132" t="s">
        <v>57</v>
      </c>
      <c r="B12" s="199">
        <f t="shared" si="0"/>
        <v>33248.566722942007</v>
      </c>
      <c r="C12" s="172">
        <f t="shared" si="2"/>
        <v>-3.7445234122459412E-2</v>
      </c>
      <c r="D12" s="200">
        <v>32831.973471981</v>
      </c>
      <c r="E12" s="200">
        <v>226.71771213500003</v>
      </c>
      <c r="F12" s="201">
        <v>189.875538826</v>
      </c>
      <c r="G12" s="170">
        <f t="shared" si="1"/>
        <v>1307.2752270499846</v>
      </c>
      <c r="H12" s="172">
        <f t="shared" si="3"/>
        <v>0.10510695982043425</v>
      </c>
      <c r="I12" s="202">
        <v>1302.3522804413831</v>
      </c>
      <c r="J12" s="202">
        <v>2.0714662847346812</v>
      </c>
      <c r="K12" s="202">
        <v>0.61231548383555667</v>
      </c>
      <c r="L12" s="203">
        <v>2.2391648400312483</v>
      </c>
      <c r="M12" s="294"/>
      <c r="N12" s="294"/>
      <c r="V12" s="26"/>
      <c r="AA12" s="26"/>
      <c r="AB12" s="26"/>
      <c r="AC12" s="26"/>
    </row>
    <row r="13" spans="1:29" ht="12.75" customHeight="1">
      <c r="A13" s="132" t="s">
        <v>58</v>
      </c>
      <c r="B13" s="199">
        <f t="shared" si="0"/>
        <v>33545.706803198002</v>
      </c>
      <c r="C13" s="172">
        <f t="shared" si="2"/>
        <v>8.9369290030467275E-3</v>
      </c>
      <c r="D13" s="204">
        <v>33294.022379356</v>
      </c>
      <c r="E13" s="204">
        <v>146.945437172</v>
      </c>
      <c r="F13" s="205">
        <v>104.73898667</v>
      </c>
      <c r="G13" s="170">
        <f t="shared" si="1"/>
        <v>1458.5048869060863</v>
      </c>
      <c r="H13" s="172">
        <f t="shared" si="3"/>
        <v>0.11568310691342994</v>
      </c>
      <c r="I13" s="206">
        <v>1455.9535813392501</v>
      </c>
      <c r="J13" s="206">
        <v>1.7645185506633201</v>
      </c>
      <c r="K13" s="206">
        <v>0.24814946042771602</v>
      </c>
      <c r="L13" s="207">
        <v>0.53863755574517502</v>
      </c>
      <c r="M13" s="294"/>
      <c r="N13" s="294"/>
      <c r="V13" s="26"/>
      <c r="AA13" s="26"/>
      <c r="AB13" s="26"/>
      <c r="AC13" s="26"/>
    </row>
    <row r="14" spans="1:29" ht="12.75" customHeight="1">
      <c r="A14" s="132" t="s">
        <v>59</v>
      </c>
      <c r="B14" s="199">
        <f t="shared" si="0"/>
        <v>33515.893426279952</v>
      </c>
      <c r="C14" s="172">
        <f t="shared" si="2"/>
        <v>-8.8873897017448689E-4</v>
      </c>
      <c r="D14" s="204">
        <v>33356.090034012952</v>
      </c>
      <c r="E14" s="204">
        <v>78.526712459000024</v>
      </c>
      <c r="F14" s="205">
        <v>81.276679808000026</v>
      </c>
      <c r="G14" s="170">
        <f t="shared" si="1"/>
        <v>1547.6904701224187</v>
      </c>
      <c r="H14" s="172">
        <f t="shared" si="3"/>
        <v>6.1148635165371959E-2</v>
      </c>
      <c r="I14" s="206">
        <v>1542.1161309846625</v>
      </c>
      <c r="J14" s="206">
        <v>1.6433663650328647</v>
      </c>
      <c r="K14" s="206">
        <v>0.19337087790375501</v>
      </c>
      <c r="L14" s="207">
        <v>3.7376018948196301</v>
      </c>
      <c r="M14" s="294"/>
      <c r="N14" s="294"/>
      <c r="V14" s="26"/>
      <c r="AA14" s="26"/>
      <c r="AB14" s="26"/>
      <c r="AC14" s="26"/>
    </row>
    <row r="15" spans="1:29" ht="15" customHeight="1">
      <c r="A15" s="132" t="s">
        <v>60</v>
      </c>
      <c r="B15" s="199">
        <f t="shared" si="0"/>
        <v>34483.29939319798</v>
      </c>
      <c r="C15" s="172">
        <f t="shared" si="2"/>
        <v>2.8864096045832417E-2</v>
      </c>
      <c r="D15" s="204">
        <v>34373.636017882978</v>
      </c>
      <c r="E15" s="204">
        <v>58.064994251000002</v>
      </c>
      <c r="F15" s="205">
        <v>51.598381064000037</v>
      </c>
      <c r="G15" s="170">
        <f t="shared" si="1"/>
        <v>1569.1366380733618</v>
      </c>
      <c r="H15" s="172">
        <f t="shared" si="3"/>
        <v>1.3856884412583365E-2</v>
      </c>
      <c r="I15" s="206">
        <v>1567.7094604777706</v>
      </c>
      <c r="J15" s="206">
        <v>1.0166222267262679</v>
      </c>
      <c r="K15" s="206">
        <v>0.14700719763211495</v>
      </c>
      <c r="L15" s="207">
        <v>0.26354817123286495</v>
      </c>
      <c r="M15" s="294"/>
      <c r="N15" s="294"/>
      <c r="V15" s="26"/>
      <c r="AA15" s="26"/>
      <c r="AB15" s="26"/>
      <c r="AC15" s="26"/>
    </row>
    <row r="16" spans="1:29" ht="14.25" customHeight="1">
      <c r="A16" s="132" t="s">
        <v>61</v>
      </c>
      <c r="B16" s="199">
        <f t="shared" si="0"/>
        <v>34871.980979999971</v>
      </c>
      <c r="C16" s="172">
        <f t="shared" si="2"/>
        <v>1.1271589251655565E-2</v>
      </c>
      <c r="D16" s="204">
        <v>34779.909780999973</v>
      </c>
      <c r="E16" s="204">
        <v>49.901353999999998</v>
      </c>
      <c r="F16" s="205">
        <v>42.169845000000002</v>
      </c>
      <c r="G16" s="170">
        <f t="shared" si="1"/>
        <v>1685.150103571777</v>
      </c>
      <c r="H16" s="172">
        <f t="shared" si="3"/>
        <v>7.3934584588414384E-2</v>
      </c>
      <c r="I16" s="206">
        <v>1681.7478390322599</v>
      </c>
      <c r="J16" s="206">
        <v>0.91984286642437596</v>
      </c>
      <c r="K16" s="206">
        <v>0.31424493985649105</v>
      </c>
      <c r="L16" s="207">
        <v>2.1681767332360198</v>
      </c>
      <c r="M16" s="294"/>
      <c r="N16" s="294"/>
      <c r="V16" s="26"/>
      <c r="AA16" s="26"/>
      <c r="AB16" s="26"/>
      <c r="AC16" s="26"/>
    </row>
    <row r="17" spans="1:29" ht="15" customHeight="1">
      <c r="A17" s="132" t="s">
        <v>62</v>
      </c>
      <c r="B17" s="199">
        <f t="shared" si="0"/>
        <v>34593.612108999987</v>
      </c>
      <c r="C17" s="172">
        <f t="shared" si="2"/>
        <v>-7.9825941393933519E-3</v>
      </c>
      <c r="D17" s="204">
        <v>34515.594511999989</v>
      </c>
      <c r="E17" s="204">
        <v>48.979013999999999</v>
      </c>
      <c r="F17" s="205">
        <v>29.038582999999999</v>
      </c>
      <c r="G17" s="170">
        <f t="shared" si="1"/>
        <v>1747.9555960247601</v>
      </c>
      <c r="H17" s="172">
        <f t="shared" si="3"/>
        <v>3.7269969197321416E-2</v>
      </c>
      <c r="I17" s="206">
        <v>1746.1940504331767</v>
      </c>
      <c r="J17" s="206">
        <v>0.72006268247330607</v>
      </c>
      <c r="K17" s="206">
        <v>6.7320055640391008E-2</v>
      </c>
      <c r="L17" s="207">
        <v>0.97416285346957099</v>
      </c>
      <c r="M17" s="294"/>
      <c r="N17" s="294"/>
      <c r="V17" s="26"/>
      <c r="AA17" s="26"/>
      <c r="AB17" s="26"/>
      <c r="AC17" s="26"/>
    </row>
    <row r="18" spans="1:29" ht="15" customHeight="1">
      <c r="A18" s="147" t="s">
        <v>63</v>
      </c>
      <c r="B18" s="199">
        <f t="shared" si="0"/>
        <v>33895.279452054798</v>
      </c>
      <c r="C18" s="172">
        <f t="shared" si="2"/>
        <v>-2.0186751668048817E-2</v>
      </c>
      <c r="D18" s="204">
        <v>33830.279452054798</v>
      </c>
      <c r="E18" s="204">
        <v>38</v>
      </c>
      <c r="F18" s="205">
        <v>27</v>
      </c>
      <c r="G18" s="170">
        <f t="shared" si="1"/>
        <v>1821.90332604744</v>
      </c>
      <c r="H18" s="172">
        <f t="shared" si="3"/>
        <v>4.2305268046198385E-2</v>
      </c>
      <c r="I18" s="206">
        <v>1821.3304560612601</v>
      </c>
      <c r="J18" s="206">
        <v>0.44920495049999992</v>
      </c>
      <c r="K18" s="206">
        <v>3.7043889160000003E-2</v>
      </c>
      <c r="L18" s="207">
        <v>8.6621146519999997E-2</v>
      </c>
      <c r="M18" s="294"/>
      <c r="N18" s="294"/>
      <c r="V18" s="26"/>
      <c r="AA18" s="26"/>
      <c r="AB18" s="26"/>
      <c r="AC18" s="26"/>
    </row>
    <row r="19" spans="1:29" ht="13.15">
      <c r="A19" s="147" t="s">
        <v>64</v>
      </c>
      <c r="B19" s="199">
        <f t="shared" si="0"/>
        <v>33726</v>
      </c>
      <c r="C19" s="172">
        <f t="shared" si="2"/>
        <v>-4.9941895978242385E-3</v>
      </c>
      <c r="D19" s="204">
        <v>33685</v>
      </c>
      <c r="E19" s="204">
        <v>31</v>
      </c>
      <c r="F19" s="205">
        <v>10</v>
      </c>
      <c r="G19" s="170">
        <f t="shared" si="1"/>
        <v>1833.989249</v>
      </c>
      <c r="H19" s="172">
        <f t="shared" si="3"/>
        <v>6.633679613934268E-3</v>
      </c>
      <c r="I19" s="206">
        <v>1675.2205180000001</v>
      </c>
      <c r="J19" s="206">
        <v>158.192511</v>
      </c>
      <c r="K19" s="206">
        <v>0.57621999999999995</v>
      </c>
      <c r="L19" s="283">
        <v>0</v>
      </c>
      <c r="M19" s="294"/>
      <c r="N19" s="294"/>
      <c r="V19" s="26"/>
      <c r="AA19" s="26"/>
      <c r="AB19" s="26"/>
      <c r="AC19" s="26"/>
    </row>
    <row r="20" spans="1:29" ht="12.75" customHeight="1">
      <c r="A20" s="147" t="s">
        <v>65</v>
      </c>
      <c r="B20" s="199">
        <f t="shared" si="0"/>
        <v>32776.120547945211</v>
      </c>
      <c r="C20" s="172">
        <f t="shared" si="2"/>
        <v>-2.8164604520393436E-2</v>
      </c>
      <c r="D20" s="204">
        <v>32652</v>
      </c>
      <c r="E20" s="204">
        <v>120.78356164383565</v>
      </c>
      <c r="F20" s="205">
        <v>3.3369863013698633</v>
      </c>
      <c r="G20" s="170">
        <f t="shared" si="1"/>
        <v>1826.1433387339896</v>
      </c>
      <c r="H20" s="172">
        <f t="shared" si="3"/>
        <v>-4.278056848091359E-3</v>
      </c>
      <c r="I20" s="206">
        <v>1152.8208220468298</v>
      </c>
      <c r="J20" s="206">
        <v>671.49076385510989</v>
      </c>
      <c r="K20" s="206">
        <v>1.8317528320499996</v>
      </c>
      <c r="L20" s="283">
        <v>0</v>
      </c>
      <c r="M20" s="294"/>
      <c r="N20" s="294"/>
      <c r="V20" s="26"/>
      <c r="AA20" s="26"/>
      <c r="AB20" s="26"/>
      <c r="AC20" s="26"/>
    </row>
    <row r="21" spans="1:29" ht="12.75" customHeight="1">
      <c r="A21" s="147" t="s">
        <v>66</v>
      </c>
      <c r="B21" s="199">
        <f t="shared" si="0"/>
        <v>29290.860655737713</v>
      </c>
      <c r="C21" s="172">
        <f t="shared" si="2"/>
        <v>-0.10633533908045119</v>
      </c>
      <c r="D21" s="204">
        <v>408.11475409836072</v>
      </c>
      <c r="E21" s="204">
        <v>28881.918032786893</v>
      </c>
      <c r="F21" s="205">
        <v>0.82786885245901631</v>
      </c>
      <c r="G21" s="170">
        <f t="shared" si="1"/>
        <v>1077.1894605303301</v>
      </c>
      <c r="H21" s="172">
        <f t="shared" si="3"/>
        <v>-0.41012874636822694</v>
      </c>
      <c r="I21" s="206">
        <v>6.6941761466100003</v>
      </c>
      <c r="J21" s="206">
        <v>1068.8957737042399</v>
      </c>
      <c r="K21" s="206">
        <v>1.59951067948</v>
      </c>
      <c r="L21" s="283">
        <v>0</v>
      </c>
      <c r="M21" s="294"/>
      <c r="N21" s="294"/>
      <c r="V21" s="26"/>
      <c r="AA21" s="26"/>
      <c r="AB21" s="26"/>
      <c r="AC21" s="26"/>
    </row>
    <row r="22" spans="1:29" ht="12.75" customHeight="1">
      <c r="A22" s="147" t="s">
        <v>67</v>
      </c>
      <c r="B22" s="199">
        <f t="shared" si="0"/>
        <v>25669.72328767123</v>
      </c>
      <c r="C22" s="172">
        <f t="shared" si="2"/>
        <v>-0.12362686814247462</v>
      </c>
      <c r="D22" s="204">
        <v>0</v>
      </c>
      <c r="E22" s="204">
        <v>25667.72328767123</v>
      </c>
      <c r="F22" s="205">
        <v>2</v>
      </c>
      <c r="G22" s="170">
        <f t="shared" si="1"/>
        <v>473.26976506503985</v>
      </c>
      <c r="H22" s="172">
        <f t="shared" si="3"/>
        <v>-0.56064389561327865</v>
      </c>
      <c r="I22" s="206">
        <v>0</v>
      </c>
      <c r="J22" s="206">
        <v>473.02261432019986</v>
      </c>
      <c r="K22" s="206">
        <v>0.24715074484000002</v>
      </c>
      <c r="L22" s="283">
        <v>0</v>
      </c>
      <c r="M22" s="294"/>
      <c r="N22" s="294"/>
      <c r="V22" s="26"/>
      <c r="AA22" s="26"/>
      <c r="AB22" s="26"/>
      <c r="AC22" s="26"/>
    </row>
    <row r="23" spans="1:29" ht="12.75" customHeight="1">
      <c r="A23" s="147" t="s">
        <v>68</v>
      </c>
      <c r="B23" s="199">
        <f>SUM(D23:F23)</f>
        <v>24583.084931506848</v>
      </c>
      <c r="C23" s="172">
        <f t="shared" si="2"/>
        <v>-4.2331518107414784E-2</v>
      </c>
      <c r="D23" s="204">
        <v>0</v>
      </c>
      <c r="E23" s="204">
        <v>24581.084931506848</v>
      </c>
      <c r="F23" s="205">
        <v>2</v>
      </c>
      <c r="G23" s="170">
        <f t="shared" ref="G23:G24" si="4">SUM(I23:L23)</f>
        <v>1070.4064510857499</v>
      </c>
      <c r="H23" s="172">
        <f t="shared" si="3"/>
        <v>1.2617258276337338</v>
      </c>
      <c r="I23" s="206">
        <v>0</v>
      </c>
      <c r="J23" s="206">
        <v>1069.98707195262</v>
      </c>
      <c r="K23" s="206">
        <v>0.41937913313000003</v>
      </c>
      <c r="L23" s="283">
        <v>0</v>
      </c>
      <c r="M23" s="294"/>
      <c r="N23" s="294"/>
      <c r="V23" s="26"/>
      <c r="AA23" s="26"/>
      <c r="AB23" s="26"/>
      <c r="AC23" s="26"/>
    </row>
    <row r="24" spans="1:29" ht="14.65" thickBot="1">
      <c r="A24" s="572" t="s">
        <v>69</v>
      </c>
      <c r="B24" s="209">
        <f t="shared" ref="B24" si="5">SUM(D24:F24)</f>
        <v>23953.183561643833</v>
      </c>
      <c r="C24" s="177">
        <f t="shared" si="2"/>
        <v>-2.5623365481510566E-2</v>
      </c>
      <c r="D24" s="210">
        <v>0</v>
      </c>
      <c r="E24" s="210">
        <v>23951.183561643833</v>
      </c>
      <c r="F24" s="211">
        <v>2</v>
      </c>
      <c r="G24" s="176">
        <f t="shared" si="4"/>
        <v>1241.0486062586699</v>
      </c>
      <c r="H24" s="177">
        <f t="shared" si="3"/>
        <v>0.15941809300554174</v>
      </c>
      <c r="I24" s="212">
        <v>0</v>
      </c>
      <c r="J24" s="212">
        <v>1240.8667987275999</v>
      </c>
      <c r="K24" s="212">
        <v>0.18180753106999997</v>
      </c>
      <c r="L24" s="284">
        <v>0</v>
      </c>
      <c r="M24" s="294"/>
      <c r="N24" s="294"/>
      <c r="V24" s="26"/>
      <c r="AA24" s="26"/>
      <c r="AB24" s="26"/>
      <c r="AC24" s="26"/>
    </row>
    <row r="25" spans="1:29" ht="12.75" customHeight="1">
      <c r="A25"/>
      <c r="V25" s="26"/>
      <c r="AA25" s="26"/>
      <c r="AB25" s="26"/>
      <c r="AC25" s="26"/>
    </row>
    <row r="26" spans="1:29" ht="13.5" customHeight="1">
      <c r="A26" s="148" t="s">
        <v>109</v>
      </c>
      <c r="V26" s="26"/>
      <c r="AA26" s="26"/>
      <c r="AB26" s="26"/>
      <c r="AC26" s="26"/>
    </row>
    <row r="27" spans="1:29" ht="12.75">
      <c r="A27" s="148" t="s">
        <v>110</v>
      </c>
      <c r="V27" s="26"/>
      <c r="AA27" s="26"/>
      <c r="AB27" s="26"/>
      <c r="AC27" s="26"/>
    </row>
    <row r="28" spans="1:29" ht="12.75">
      <c r="V28" s="26"/>
      <c r="AA28" s="26"/>
      <c r="AB28" s="26"/>
      <c r="AC28" s="26"/>
    </row>
    <row r="29" spans="1:29" ht="12.75">
      <c r="V29" s="26"/>
      <c r="AA29" s="26"/>
      <c r="AB29" s="26"/>
      <c r="AC29" s="26"/>
    </row>
    <row r="30" spans="1:29" ht="12.75">
      <c r="V30" s="26"/>
      <c r="AA30" s="26"/>
      <c r="AB30" s="26"/>
      <c r="AC30" s="26"/>
    </row>
    <row r="31" spans="1:29" ht="10.5" customHeight="1">
      <c r="V31" s="26"/>
      <c r="AA31" s="26"/>
      <c r="AB31" s="26"/>
      <c r="AC31" s="26"/>
    </row>
    <row r="32" spans="1:29" ht="12.75">
      <c r="V32" s="26"/>
      <c r="AA32" s="26"/>
      <c r="AB32" s="26"/>
      <c r="AC32" s="26"/>
    </row>
    <row r="33" spans="22:29" ht="12.75">
      <c r="V33" s="26"/>
      <c r="AA33" s="26"/>
      <c r="AB33" s="26"/>
      <c r="AC33" s="26"/>
    </row>
    <row r="34" spans="22:29" ht="12.75">
      <c r="V34" s="26"/>
      <c r="AA34" s="26"/>
      <c r="AB34" s="26"/>
      <c r="AC34" s="26"/>
    </row>
    <row r="35" spans="22:29" ht="12.75">
      <c r="V35" s="26"/>
      <c r="AA35" s="26"/>
      <c r="AB35" s="26"/>
      <c r="AC35" s="26"/>
    </row>
    <row r="36" spans="22:29" ht="12.75">
      <c r="V36" s="26"/>
      <c r="AA36" s="26"/>
      <c r="AB36" s="26"/>
      <c r="AC36" s="26"/>
    </row>
    <row r="37" spans="22:29" ht="12.75">
      <c r="V37" s="26"/>
      <c r="AA37" s="26"/>
      <c r="AB37" s="26"/>
      <c r="AC37" s="26"/>
    </row>
    <row r="38" spans="22:29" ht="12.75">
      <c r="V38" s="26"/>
      <c r="AA38" s="26"/>
      <c r="AB38" s="26"/>
      <c r="AC38" s="26"/>
    </row>
    <row r="39" spans="22:29" ht="12.75">
      <c r="V39" s="26"/>
      <c r="AA39" s="26"/>
      <c r="AB39" s="26"/>
      <c r="AC39" s="26"/>
    </row>
    <row r="40" spans="22:29" ht="12.75">
      <c r="V40" s="26"/>
      <c r="AA40" s="26"/>
      <c r="AB40" s="26"/>
      <c r="AC40" s="26"/>
    </row>
    <row r="41" spans="22:29" ht="12.75">
      <c r="V41" s="26"/>
      <c r="AA41" s="26"/>
      <c r="AB41" s="26"/>
      <c r="AC41" s="26"/>
    </row>
    <row r="42" spans="22:29" ht="12.75">
      <c r="V42" s="26"/>
      <c r="AA42" s="26"/>
      <c r="AB42" s="26"/>
      <c r="AC42" s="26"/>
    </row>
    <row r="43" spans="22:29" ht="12.75">
      <c r="V43" s="26"/>
      <c r="AA43" s="26"/>
      <c r="AB43" s="26"/>
      <c r="AC43" s="26"/>
    </row>
    <row r="44" spans="22:29" ht="12.75">
      <c r="V44" s="26"/>
      <c r="AA44" s="26"/>
      <c r="AB44" s="26"/>
      <c r="AC44" s="26"/>
    </row>
    <row r="45" spans="22:29" ht="12.75">
      <c r="V45" s="26"/>
      <c r="AA45" s="26"/>
      <c r="AB45" s="26"/>
      <c r="AC45" s="26"/>
    </row>
    <row r="46" spans="22:29" ht="12.75">
      <c r="V46" s="26"/>
      <c r="AA46" s="26"/>
      <c r="AB46" s="26"/>
      <c r="AC46" s="26"/>
    </row>
    <row r="47" spans="22:29" ht="12.75">
      <c r="V47" s="26"/>
      <c r="AA47" s="26"/>
      <c r="AB47" s="26"/>
      <c r="AC47" s="26"/>
    </row>
    <row r="48" spans="22:29" ht="12.75">
      <c r="V48" s="26"/>
      <c r="AA48" s="26"/>
      <c r="AB48" s="26"/>
      <c r="AC48" s="26"/>
    </row>
    <row r="49" spans="22:29" ht="12.75">
      <c r="V49" s="26"/>
      <c r="AA49" s="26"/>
      <c r="AB49" s="26"/>
      <c r="AC49" s="26"/>
    </row>
    <row r="50" spans="22:29" ht="12.75">
      <c r="V50" s="26"/>
      <c r="AA50" s="26"/>
      <c r="AB50" s="26"/>
      <c r="AC50" s="26"/>
    </row>
    <row r="51" spans="22:29" ht="12.75">
      <c r="V51" s="26"/>
      <c r="AA51" s="26"/>
      <c r="AB51" s="26"/>
      <c r="AC51" s="26"/>
    </row>
    <row r="52" spans="22:29" ht="12.75">
      <c r="V52" s="26"/>
      <c r="AA52" s="26"/>
      <c r="AB52" s="26"/>
      <c r="AC52" s="26"/>
    </row>
    <row r="53" spans="22:29" ht="12.75">
      <c r="V53" s="26"/>
      <c r="AA53" s="26"/>
      <c r="AB53" s="26"/>
      <c r="AC53" s="26"/>
    </row>
    <row r="54" spans="22:29" ht="12.75">
      <c r="V54" s="26"/>
      <c r="AA54" s="26"/>
      <c r="AB54" s="26"/>
      <c r="AC54" s="26"/>
    </row>
    <row r="55" spans="22:29" ht="12.75">
      <c r="V55" s="26"/>
      <c r="AA55" s="26"/>
      <c r="AB55" s="26"/>
      <c r="AC55" s="26"/>
    </row>
    <row r="56" spans="22:29" ht="12.75">
      <c r="V56" s="26"/>
      <c r="AA56" s="26"/>
      <c r="AB56" s="26"/>
      <c r="AC56" s="26"/>
    </row>
    <row r="57" spans="22:29" ht="12.75">
      <c r="V57" s="26"/>
      <c r="AA57" s="26"/>
      <c r="AB57" s="26"/>
      <c r="AC57" s="26"/>
    </row>
    <row r="58" spans="22:29" ht="12.75">
      <c r="V58" s="26"/>
      <c r="AA58" s="26"/>
      <c r="AB58" s="26"/>
      <c r="AC58" s="26"/>
    </row>
    <row r="59" spans="22:29" ht="12.75">
      <c r="V59" s="26"/>
      <c r="AA59" s="26"/>
      <c r="AB59" s="26"/>
      <c r="AC59" s="26"/>
    </row>
    <row r="60" spans="22:29" ht="12.75">
      <c r="V60" s="26"/>
      <c r="AA60" s="26"/>
      <c r="AB60" s="26"/>
      <c r="AC60" s="26"/>
    </row>
    <row r="61" spans="22:29" ht="12.75">
      <c r="V61" s="26"/>
      <c r="AA61" s="26"/>
      <c r="AB61" s="26"/>
      <c r="AC61" s="26"/>
    </row>
    <row r="62" spans="22:29" ht="12.75">
      <c r="V62" s="26"/>
      <c r="AA62" s="26"/>
      <c r="AB62" s="26"/>
      <c r="AC62" s="26"/>
    </row>
    <row r="63" spans="22:29" ht="12.75">
      <c r="V63" s="26"/>
      <c r="AA63" s="26"/>
      <c r="AB63" s="26"/>
      <c r="AC63" s="26"/>
    </row>
    <row r="64" spans="22:29" ht="12.75">
      <c r="V64" s="26"/>
      <c r="AA64" s="26"/>
      <c r="AB64" s="26"/>
      <c r="AC64" s="26"/>
    </row>
    <row r="65" spans="22:29" ht="12.75">
      <c r="V65" s="26"/>
      <c r="AA65" s="26"/>
      <c r="AB65" s="26"/>
      <c r="AC65" s="26"/>
    </row>
    <row r="66" spans="22:29" ht="12.75">
      <c r="V66" s="26"/>
      <c r="AA66" s="26"/>
      <c r="AB66" s="26"/>
      <c r="AC66" s="26"/>
    </row>
    <row r="67" spans="22:29" ht="12.75">
      <c r="V67" s="26"/>
      <c r="AA67" s="26"/>
      <c r="AB67" s="26"/>
      <c r="AC67" s="26"/>
    </row>
    <row r="68" spans="22:29" ht="12.75">
      <c r="V68" s="26"/>
      <c r="AA68" s="26"/>
      <c r="AB68" s="26"/>
      <c r="AC68" s="26"/>
    </row>
    <row r="69" spans="22:29" ht="12.75">
      <c r="V69" s="26"/>
      <c r="AA69" s="26"/>
      <c r="AB69" s="26"/>
      <c r="AC69" s="26"/>
    </row>
    <row r="70" spans="22:29" ht="12.75">
      <c r="V70" s="26"/>
      <c r="AA70" s="26"/>
      <c r="AB70" s="26"/>
      <c r="AC70" s="26"/>
    </row>
    <row r="71" spans="22:29" ht="12.75">
      <c r="V71" s="26"/>
      <c r="AA71" s="26"/>
      <c r="AB71" s="26"/>
      <c r="AC71" s="26"/>
    </row>
    <row r="72" spans="22:29" ht="12.75">
      <c r="V72" s="26"/>
      <c r="AA72" s="26"/>
      <c r="AB72" s="26"/>
      <c r="AC72" s="26"/>
    </row>
    <row r="73" spans="22:29" ht="12.75">
      <c r="V73" s="26"/>
      <c r="AA73" s="26"/>
      <c r="AB73" s="26"/>
      <c r="AC73" s="26"/>
    </row>
    <row r="74" spans="22:29" ht="12.75">
      <c r="V74" s="26"/>
      <c r="AA74" s="26"/>
      <c r="AB74" s="26"/>
      <c r="AC74" s="26"/>
    </row>
    <row r="75" spans="22:29" ht="12.75">
      <c r="V75" s="26"/>
      <c r="AA75" s="26"/>
      <c r="AB75" s="26"/>
      <c r="AC75" s="26"/>
    </row>
    <row r="76" spans="22:29" ht="12.75">
      <c r="V76" s="26"/>
      <c r="AA76" s="26"/>
      <c r="AB76" s="26"/>
      <c r="AC76" s="26"/>
    </row>
    <row r="77" spans="22:29" ht="12.75">
      <c r="V77" s="26"/>
      <c r="AA77" s="26"/>
      <c r="AB77" s="26"/>
      <c r="AC77" s="26"/>
    </row>
    <row r="78" spans="22:29" ht="12.75">
      <c r="V78" s="26"/>
      <c r="AA78" s="26"/>
      <c r="AB78" s="26"/>
      <c r="AC78" s="26"/>
    </row>
    <row r="79" spans="22:29" ht="12.75">
      <c r="V79" s="26"/>
      <c r="AA79" s="26"/>
      <c r="AB79" s="26"/>
      <c r="AC79" s="26"/>
    </row>
    <row r="80" spans="22:29" ht="12.75">
      <c r="V80" s="26"/>
      <c r="AA80" s="26"/>
      <c r="AB80" s="26"/>
      <c r="AC80" s="26"/>
    </row>
    <row r="81" spans="22:29" ht="12.75">
      <c r="V81" s="26"/>
      <c r="AA81" s="26"/>
      <c r="AB81" s="26"/>
      <c r="AC81" s="26"/>
    </row>
    <row r="82" spans="22:29" ht="12.75">
      <c r="V82" s="26"/>
      <c r="AA82" s="26"/>
      <c r="AB82" s="26"/>
      <c r="AC82" s="26"/>
    </row>
    <row r="83" spans="22:29" ht="12.75">
      <c r="V83" s="26"/>
      <c r="AA83" s="26"/>
      <c r="AB83" s="26"/>
      <c r="AC83" s="26"/>
    </row>
    <row r="84" spans="22:29" ht="12.75">
      <c r="V84" s="26"/>
      <c r="AA84" s="26"/>
      <c r="AB84" s="26"/>
      <c r="AC84" s="26"/>
    </row>
    <row r="85" spans="22:29" ht="12.75">
      <c r="V85" s="26"/>
      <c r="AA85" s="26"/>
      <c r="AB85" s="26"/>
      <c r="AC85" s="26"/>
    </row>
    <row r="86" spans="22:29" ht="12.75">
      <c r="V86" s="26"/>
      <c r="AA86" s="26"/>
      <c r="AB86" s="26"/>
      <c r="AC86" s="26"/>
    </row>
    <row r="87" spans="22:29" ht="12.75">
      <c r="V87" s="26"/>
      <c r="AA87" s="26"/>
      <c r="AB87" s="26"/>
      <c r="AC87" s="26"/>
    </row>
    <row r="88" spans="22:29" ht="12.75">
      <c r="V88" s="26"/>
      <c r="AA88" s="26"/>
      <c r="AB88" s="26"/>
      <c r="AC88" s="26"/>
    </row>
    <row r="89" spans="22:29" ht="12.75">
      <c r="V89" s="26"/>
      <c r="AA89" s="26"/>
      <c r="AB89" s="26"/>
      <c r="AC89" s="26"/>
    </row>
    <row r="90" spans="22:29" ht="12.75">
      <c r="V90" s="26"/>
      <c r="AA90" s="26"/>
      <c r="AB90" s="26"/>
      <c r="AC90" s="26"/>
    </row>
    <row r="91" spans="22:29" ht="12.75">
      <c r="V91" s="26"/>
      <c r="AA91" s="26"/>
      <c r="AB91" s="26"/>
      <c r="AC91" s="26"/>
    </row>
    <row r="92" spans="22:29" ht="12.75">
      <c r="V92" s="26"/>
      <c r="AA92" s="26"/>
      <c r="AB92" s="26"/>
      <c r="AC92" s="26"/>
    </row>
    <row r="93" spans="22:29" ht="12.75">
      <c r="V93" s="26"/>
      <c r="AA93" s="26"/>
      <c r="AB93" s="26"/>
      <c r="AC93" s="26"/>
    </row>
    <row r="94" spans="22:29" ht="12.75">
      <c r="V94" s="26"/>
      <c r="AA94" s="26"/>
      <c r="AB94" s="26"/>
      <c r="AC94" s="26"/>
    </row>
    <row r="95" spans="22:29" ht="12.75">
      <c r="V95" s="26"/>
      <c r="AA95" s="26"/>
      <c r="AB95" s="26"/>
      <c r="AC95" s="26"/>
    </row>
    <row r="96" spans="22:29">
      <c r="AA96" s="26"/>
      <c r="AB96" s="26"/>
    </row>
    <row r="97" spans="27:28">
      <c r="AA97" s="26"/>
      <c r="AB97" s="26"/>
    </row>
    <row r="98" spans="27:28">
      <c r="AA98" s="26"/>
      <c r="AB98" s="26"/>
    </row>
    <row r="99" spans="27:28">
      <c r="AA99" s="26"/>
      <c r="AB99" s="26"/>
    </row>
    <row r="100" spans="27:28">
      <c r="AA100" s="26"/>
      <c r="AB100" s="26"/>
    </row>
    <row r="101" spans="27:28">
      <c r="AA101" s="26"/>
      <c r="AB101" s="26"/>
    </row>
    <row r="102" spans="27:28">
      <c r="AA102" s="26"/>
      <c r="AB102" s="26"/>
    </row>
    <row r="103" spans="27:28">
      <c r="AA103" s="26"/>
      <c r="AB103" s="26"/>
    </row>
  </sheetData>
  <mergeCells count="2">
    <mergeCell ref="B8:F8"/>
    <mergeCell ref="G8:L8"/>
  </mergeCells>
  <hyperlinks>
    <hyperlink ref="A26" r:id="rId1" display="Details on gaming machine categorisation are available on our website." xr:uid="{6A6F0128-EF68-474C-A3B5-FD3822C9EA79}"/>
    <hyperlink ref="A27" r:id="rId2" display="Details on gaming machine entitlement are available on our website." xr:uid="{03A44265-8C77-4F16-A39F-77D3CC57C69E}"/>
  </hyperlinks>
  <pageMargins left="0.7" right="0.7" top="0.75" bottom="0.75" header="0.3" footer="0.3"/>
  <pageSetup paperSize="9" scale="72" orientation="portrait" r:id="rId3"/>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showGridLines="0" workbookViewId="0">
      <selection activeCell="H21" sqref="H21"/>
    </sheetView>
  </sheetViews>
  <sheetFormatPr defaultColWidth="9.265625" defaultRowHeight="12.75"/>
  <cols>
    <col min="1" max="1" width="22.59765625" style="44" customWidth="1"/>
    <col min="2" max="2" width="8" style="83" customWidth="1"/>
    <col min="3" max="3" width="7.59765625" style="83" customWidth="1"/>
    <col min="4" max="4" width="8" style="83" customWidth="1"/>
    <col min="5" max="5" width="8.73046875" style="83" customWidth="1"/>
    <col min="6" max="6" width="8" style="44" customWidth="1"/>
    <col min="7" max="7" width="7.59765625" style="44" customWidth="1"/>
    <col min="8" max="8" width="8" style="44" customWidth="1"/>
    <col min="9" max="9" width="8.73046875" style="44" customWidth="1"/>
    <col min="10" max="10" width="9.265625" style="44" customWidth="1"/>
    <col min="11" max="11" width="9.265625" style="44"/>
    <col min="12" max="12" width="21" style="44" customWidth="1"/>
    <col min="13" max="16384" width="9.265625" style="44"/>
  </cols>
  <sheetData>
    <row r="1" spans="1:9" ht="20.65">
      <c r="A1" s="55" t="s">
        <v>0</v>
      </c>
      <c r="B1" s="76"/>
      <c r="C1" s="76"/>
      <c r="D1" s="76"/>
      <c r="E1" s="37"/>
    </row>
    <row r="2" spans="1:9" ht="20.65">
      <c r="A2" s="55" t="s">
        <v>235</v>
      </c>
      <c r="B2" s="76"/>
      <c r="C2" s="76"/>
      <c r="D2" s="76"/>
      <c r="E2" s="75"/>
    </row>
    <row r="3" spans="1:9" ht="15" customHeight="1">
      <c r="A3" s="38"/>
      <c r="B3" s="77"/>
      <c r="C3" s="77"/>
      <c r="D3" s="77"/>
      <c r="E3" s="75"/>
    </row>
    <row r="4" spans="1:9" ht="12" customHeight="1">
      <c r="A4" s="40"/>
      <c r="B4" s="76"/>
      <c r="C4" s="76"/>
      <c r="D4" s="76"/>
      <c r="E4" s="75"/>
    </row>
    <row r="5" spans="1:9" ht="33" customHeight="1" thickBot="1">
      <c r="A5" s="41">
        <v>7</v>
      </c>
      <c r="B5" s="110" t="s">
        <v>15</v>
      </c>
      <c r="C5" s="110"/>
      <c r="D5" s="110"/>
      <c r="E5" s="110"/>
      <c r="F5" s="110"/>
      <c r="G5" s="110"/>
      <c r="H5" s="110"/>
      <c r="I5" s="110"/>
    </row>
    <row r="6" spans="1:9" ht="13.5" thickBot="1">
      <c r="A6" s="531"/>
      <c r="B6" s="37"/>
      <c r="C6" s="37"/>
      <c r="D6" s="37"/>
      <c r="E6" s="42"/>
    </row>
    <row r="7" spans="1:9" ht="15" customHeight="1" thickBot="1">
      <c r="B7" s="781" t="s">
        <v>121</v>
      </c>
      <c r="C7" s="782"/>
      <c r="D7" s="782"/>
      <c r="E7" s="783"/>
      <c r="F7" s="781" t="s">
        <v>122</v>
      </c>
      <c r="G7" s="782"/>
      <c r="H7" s="782"/>
      <c r="I7" s="783"/>
    </row>
    <row r="8" spans="1:9" ht="41.65" customHeight="1" thickBot="1">
      <c r="A8" s="570" t="s">
        <v>46</v>
      </c>
      <c r="B8" s="742" t="s">
        <v>90</v>
      </c>
      <c r="C8" s="724" t="s">
        <v>48</v>
      </c>
      <c r="D8" s="743" t="s">
        <v>143</v>
      </c>
      <c r="E8" s="743" t="s">
        <v>144</v>
      </c>
      <c r="F8" s="744" t="s">
        <v>90</v>
      </c>
      <c r="G8" s="700" t="s">
        <v>48</v>
      </c>
      <c r="H8" s="745" t="s">
        <v>143</v>
      </c>
      <c r="I8" s="746" t="s">
        <v>144</v>
      </c>
    </row>
    <row r="9" spans="1:9" ht="15" customHeight="1">
      <c r="A9" s="239" t="s">
        <v>55</v>
      </c>
      <c r="B9" s="170">
        <v>1434.5</v>
      </c>
      <c r="C9" s="722"/>
      <c r="D9" s="202">
        <v>1434.5</v>
      </c>
      <c r="E9" s="235">
        <v>0</v>
      </c>
      <c r="F9" s="175">
        <f t="shared" ref="F9:F23" si="0">H9+I9</f>
        <v>703.11</v>
      </c>
      <c r="G9" s="268"/>
      <c r="H9" s="372">
        <v>489.58</v>
      </c>
      <c r="I9" s="216">
        <v>213.53</v>
      </c>
    </row>
    <row r="10" spans="1:9" ht="15" customHeight="1">
      <c r="A10" s="130" t="s">
        <v>56</v>
      </c>
      <c r="B10" s="170">
        <v>1337.28</v>
      </c>
      <c r="C10" s="172">
        <f t="shared" ref="C10:C23" si="1">SUM(B10-B9)/B9</f>
        <v>-6.7772743116068332E-2</v>
      </c>
      <c r="D10" s="202">
        <v>1337.28</v>
      </c>
      <c r="E10" s="235">
        <v>0</v>
      </c>
      <c r="F10" s="170">
        <f t="shared" si="0"/>
        <v>627.22</v>
      </c>
      <c r="G10" s="172">
        <f t="shared" ref="G10:G23" si="2">SUM(F10-F9)/F9</f>
        <v>-0.10793474705238154</v>
      </c>
      <c r="H10" s="373">
        <v>417.90000000000003</v>
      </c>
      <c r="I10" s="203">
        <v>209.32</v>
      </c>
    </row>
    <row r="11" spans="1:9" ht="15" customHeight="1">
      <c r="A11" s="130" t="s">
        <v>57</v>
      </c>
      <c r="B11" s="170">
        <v>1273.4308606100162</v>
      </c>
      <c r="C11" s="172">
        <f t="shared" si="1"/>
        <v>-4.774552778025825E-2</v>
      </c>
      <c r="D11" s="202">
        <v>1273.4308606100162</v>
      </c>
      <c r="E11" s="235">
        <v>0</v>
      </c>
      <c r="F11" s="170">
        <f t="shared" si="0"/>
        <v>625.57767587566047</v>
      </c>
      <c r="G11" s="172">
        <f t="shared" si="2"/>
        <v>-2.6184179782844175E-3</v>
      </c>
      <c r="H11" s="373">
        <v>401.39767587566047</v>
      </c>
      <c r="I11" s="203">
        <v>224.18</v>
      </c>
    </row>
    <row r="12" spans="1:9" ht="15" customHeight="1">
      <c r="A12" s="130" t="s">
        <v>58</v>
      </c>
      <c r="B12" s="170">
        <v>1249.2507231997026</v>
      </c>
      <c r="C12" s="172">
        <f t="shared" si="1"/>
        <v>-1.8988182364867844E-2</v>
      </c>
      <c r="D12" s="202">
        <v>1249.2507231997026</v>
      </c>
      <c r="E12" s="235">
        <v>0</v>
      </c>
      <c r="F12" s="170">
        <f t="shared" si="0"/>
        <v>680.63959769584699</v>
      </c>
      <c r="G12" s="172">
        <f t="shared" si="2"/>
        <v>8.8017721769103843E-2</v>
      </c>
      <c r="H12" s="373">
        <v>415.37974954720528</v>
      </c>
      <c r="I12" s="203">
        <v>265.25984814864165</v>
      </c>
    </row>
    <row r="13" spans="1:9" ht="15" customHeight="1">
      <c r="A13" s="130" t="s">
        <v>59</v>
      </c>
      <c r="B13" s="170">
        <v>1216.4882487622574</v>
      </c>
      <c r="C13" s="172">
        <f t="shared" si="1"/>
        <v>-2.6225699796699573E-2</v>
      </c>
      <c r="D13" s="202">
        <v>1216.4882487622574</v>
      </c>
      <c r="E13" s="235">
        <v>0</v>
      </c>
      <c r="F13" s="170">
        <f t="shared" si="0"/>
        <v>700.90404263808819</v>
      </c>
      <c r="G13" s="172">
        <f t="shared" si="2"/>
        <v>2.977265062279941E-2</v>
      </c>
      <c r="H13" s="373">
        <v>408.67375977802345</v>
      </c>
      <c r="I13" s="203">
        <v>292.23028286006479</v>
      </c>
    </row>
    <row r="14" spans="1:9" ht="15" customHeight="1">
      <c r="A14" s="130" t="s">
        <v>60</v>
      </c>
      <c r="B14" s="170">
        <v>1148.9055512475495</v>
      </c>
      <c r="C14" s="172">
        <f t="shared" si="1"/>
        <v>-5.5555569553155472E-2</v>
      </c>
      <c r="D14" s="202">
        <v>1148.9055512475495</v>
      </c>
      <c r="E14" s="235">
        <v>0</v>
      </c>
      <c r="F14" s="170">
        <f t="shared" si="0"/>
        <v>673.44062864305272</v>
      </c>
      <c r="G14" s="172">
        <f t="shared" si="2"/>
        <v>-3.9182844332966989E-2</v>
      </c>
      <c r="H14" s="373">
        <v>378.58121068593022</v>
      </c>
      <c r="I14" s="203">
        <v>294.8594179571225</v>
      </c>
    </row>
    <row r="15" spans="1:9" ht="15" customHeight="1">
      <c r="A15" s="130" t="s">
        <v>61</v>
      </c>
      <c r="B15" s="170">
        <v>1116.7634573968053</v>
      </c>
      <c r="C15" s="172">
        <f t="shared" si="1"/>
        <v>-2.7976271692518543E-2</v>
      </c>
      <c r="D15" s="202">
        <v>1116.7634573968053</v>
      </c>
      <c r="E15" s="235">
        <v>0</v>
      </c>
      <c r="F15" s="170">
        <f t="shared" si="0"/>
        <v>679.02385775180403</v>
      </c>
      <c r="G15" s="172">
        <f t="shared" si="2"/>
        <v>8.2906033156942473E-3</v>
      </c>
      <c r="H15" s="373">
        <v>375.3790273996903</v>
      </c>
      <c r="I15" s="203">
        <v>303.64483035211373</v>
      </c>
    </row>
    <row r="16" spans="1:9" ht="13.15">
      <c r="A16" s="130" t="s">
        <v>62</v>
      </c>
      <c r="B16" s="170">
        <v>1108.2621630306858</v>
      </c>
      <c r="C16" s="172">
        <f t="shared" si="1"/>
        <v>-7.6124395992828884E-3</v>
      </c>
      <c r="D16" s="202">
        <v>1108.2621630306858</v>
      </c>
      <c r="E16" s="235">
        <v>0</v>
      </c>
      <c r="F16" s="170">
        <f t="shared" si="0"/>
        <v>693.10509510811198</v>
      </c>
      <c r="G16" s="172">
        <f t="shared" si="2"/>
        <v>2.073747070232532E-2</v>
      </c>
      <c r="H16" s="373">
        <v>377.04999567461783</v>
      </c>
      <c r="I16" s="203">
        <v>316.05509943349409</v>
      </c>
    </row>
    <row r="17" spans="1:10" ht="15" customHeight="1">
      <c r="A17" s="236" t="s">
        <v>63</v>
      </c>
      <c r="B17" s="170">
        <v>1089.0198104363797</v>
      </c>
      <c r="C17" s="172">
        <f t="shared" si="1"/>
        <v>-1.7362636058678948E-2</v>
      </c>
      <c r="D17" s="202">
        <v>1089.0198104363797</v>
      </c>
      <c r="E17" s="235">
        <v>0</v>
      </c>
      <c r="F17" s="170">
        <f t="shared" si="0"/>
        <v>684.27876741963019</v>
      </c>
      <c r="G17" s="172">
        <f t="shared" si="2"/>
        <v>-1.2734472377677513E-2</v>
      </c>
      <c r="H17" s="373">
        <v>364.82222307089012</v>
      </c>
      <c r="I17" s="203">
        <v>319.45654434874001</v>
      </c>
    </row>
    <row r="18" spans="1:10" ht="15" customHeight="1">
      <c r="A18" s="236" t="s">
        <v>64</v>
      </c>
      <c r="B18" s="170">
        <f t="shared" ref="B18:B23" si="3">D18</f>
        <v>1023.88585</v>
      </c>
      <c r="C18" s="172">
        <f t="shared" si="1"/>
        <v>-5.9809711276308103E-2</v>
      </c>
      <c r="D18" s="202">
        <v>1023.88585</v>
      </c>
      <c r="E18" s="235">
        <v>0</v>
      </c>
      <c r="F18" s="170">
        <f t="shared" si="0"/>
        <v>680.00597900000002</v>
      </c>
      <c r="G18" s="172">
        <f t="shared" si="2"/>
        <v>-6.244221833365606E-3</v>
      </c>
      <c r="H18" s="373">
        <v>356.05958399999997</v>
      </c>
      <c r="I18" s="203">
        <v>323.946395</v>
      </c>
    </row>
    <row r="19" spans="1:10" ht="15" customHeight="1">
      <c r="A19" s="147" t="s">
        <v>65</v>
      </c>
      <c r="B19" s="170">
        <f t="shared" si="3"/>
        <v>1026.7497828852097</v>
      </c>
      <c r="C19" s="172">
        <f t="shared" si="1"/>
        <v>2.7971212662131159E-3</v>
      </c>
      <c r="D19" s="202">
        <v>1026.7497828852097</v>
      </c>
      <c r="E19" s="235">
        <v>0</v>
      </c>
      <c r="F19" s="170">
        <f t="shared" si="0"/>
        <v>674.05472348702006</v>
      </c>
      <c r="G19" s="172">
        <f t="shared" si="2"/>
        <v>-8.7517693913982033E-3</v>
      </c>
      <c r="H19" s="373">
        <v>349.73986330707004</v>
      </c>
      <c r="I19" s="203">
        <v>324.31486017995007</v>
      </c>
    </row>
    <row r="20" spans="1:10" ht="15" customHeight="1">
      <c r="A20" s="147" t="s">
        <v>66</v>
      </c>
      <c r="B20" s="170">
        <f t="shared" si="3"/>
        <v>824.41464202612008</v>
      </c>
      <c r="C20" s="172">
        <f t="shared" si="1"/>
        <v>-0.19706372889655691</v>
      </c>
      <c r="D20" s="202">
        <v>824.41464202612008</v>
      </c>
      <c r="E20" s="235">
        <v>0</v>
      </c>
      <c r="F20" s="170">
        <f t="shared" si="0"/>
        <v>576.31344734950017</v>
      </c>
      <c r="G20" s="172">
        <f t="shared" si="2"/>
        <v>-0.14500495691489956</v>
      </c>
      <c r="H20" s="373">
        <v>282.77456546900004</v>
      </c>
      <c r="I20" s="203">
        <v>293.53888188050007</v>
      </c>
    </row>
    <row r="21" spans="1:10" ht="15" customHeight="1">
      <c r="A21" s="147" t="s">
        <v>67</v>
      </c>
      <c r="B21" s="170">
        <f t="shared" si="3"/>
        <v>320.56793534495046</v>
      </c>
      <c r="C21" s="172">
        <f t="shared" si="1"/>
        <v>-0.61115691182157117</v>
      </c>
      <c r="D21" s="202">
        <v>320.56793534495046</v>
      </c>
      <c r="E21" s="235">
        <v>0</v>
      </c>
      <c r="F21" s="170">
        <f t="shared" si="0"/>
        <v>246.31118917311306</v>
      </c>
      <c r="G21" s="172">
        <f t="shared" si="2"/>
        <v>-0.57260898508283486</v>
      </c>
      <c r="H21" s="373">
        <v>112.58554409270289</v>
      </c>
      <c r="I21" s="203">
        <v>133.72564508041017</v>
      </c>
    </row>
    <row r="22" spans="1:10" ht="15" customHeight="1">
      <c r="A22" s="147" t="s">
        <v>68</v>
      </c>
      <c r="B22" s="170">
        <f t="shared" si="3"/>
        <v>594.80936315036865</v>
      </c>
      <c r="C22" s="172">
        <f t="shared" si="1"/>
        <v>0.85548614682974411</v>
      </c>
      <c r="D22" s="202">
        <v>594.80936315036865</v>
      </c>
      <c r="E22" s="235">
        <v>0</v>
      </c>
      <c r="F22" s="170">
        <f t="shared" si="0"/>
        <v>441.72051396211293</v>
      </c>
      <c r="G22" s="172">
        <f t="shared" si="2"/>
        <v>0.79334327216317313</v>
      </c>
      <c r="H22" s="373">
        <v>170.0930000019313</v>
      </c>
      <c r="I22" s="203">
        <v>271.62751396018166</v>
      </c>
    </row>
    <row r="23" spans="1:10" ht="15" customHeight="1" thickBot="1">
      <c r="A23" s="572" t="s">
        <v>69</v>
      </c>
      <c r="B23" s="176">
        <f t="shared" si="3"/>
        <v>712.42693184202892</v>
      </c>
      <c r="C23" s="177">
        <f t="shared" si="1"/>
        <v>0.19773994153136151</v>
      </c>
      <c r="D23" s="389">
        <v>712.42693184202892</v>
      </c>
      <c r="E23" s="390">
        <v>0</v>
      </c>
      <c r="F23" s="176">
        <f t="shared" si="0"/>
        <v>591.81507264298739</v>
      </c>
      <c r="G23" s="177">
        <f t="shared" si="2"/>
        <v>0.33979530933387508</v>
      </c>
      <c r="H23" s="392">
        <v>227.1355207075452</v>
      </c>
      <c r="I23" s="393">
        <v>364.67955193544213</v>
      </c>
    </row>
    <row r="24" spans="1:10">
      <c r="F24" s="342"/>
    </row>
    <row r="25" spans="1:10" s="26" customFormat="1">
      <c r="A25" s="148" t="s">
        <v>145</v>
      </c>
      <c r="B25" s="75"/>
      <c r="C25" s="75"/>
      <c r="D25" s="75"/>
      <c r="E25" s="75"/>
      <c r="F25" s="520"/>
      <c r="G25" s="75"/>
      <c r="H25" s="75"/>
      <c r="I25" s="75"/>
      <c r="J25" s="75"/>
    </row>
    <row r="26" spans="1:10" s="26" customFormat="1">
      <c r="A26" s="148" t="s">
        <v>17</v>
      </c>
      <c r="B26" s="75"/>
      <c r="C26" s="75"/>
      <c r="D26" s="75"/>
      <c r="E26" s="75"/>
      <c r="F26" s="75"/>
      <c r="G26" s="75"/>
      <c r="H26" s="75"/>
      <c r="I26" s="75"/>
      <c r="J26" s="75"/>
    </row>
  </sheetData>
  <mergeCells count="2">
    <mergeCell ref="B7:E7"/>
    <mergeCell ref="F7:I7"/>
  </mergeCells>
  <hyperlinks>
    <hyperlink ref="A25" location="'7a'!A1" display="7a - Bingo Games " xr:uid="{00000000-0004-0000-0E00-000000000000}"/>
    <hyperlink ref="A26" location="'7b'!A1" display="7b - Gaming Machines in bingo premises" xr:uid="{00000000-0004-0000-0E00-000001000000}"/>
  </hyperlinks>
  <pageMargins left="0.7" right="0.7" top="0.75" bottom="0.75" header="0.3" footer="0.3"/>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
    <pageSetUpPr fitToPage="1"/>
  </sheetPr>
  <dimension ref="A1:Y37"/>
  <sheetViews>
    <sheetView showGridLines="0" workbookViewId="0">
      <selection activeCell="H21" sqref="H21"/>
    </sheetView>
  </sheetViews>
  <sheetFormatPr defaultColWidth="9.265625" defaultRowHeight="14.25"/>
  <cols>
    <col min="1" max="1" width="25.265625" style="44" customWidth="1"/>
    <col min="2" max="11" width="10.59765625" style="83" customWidth="1"/>
    <col min="12" max="12" width="17.86328125" style="44" bestFit="1" customWidth="1"/>
    <col min="13" max="13" width="21" style="44" customWidth="1"/>
    <col min="14" max="14" width="8" style="44" bestFit="1" customWidth="1"/>
    <col min="15" max="15" width="7" style="44" bestFit="1" customWidth="1"/>
    <col min="16" max="16" width="10" style="44" bestFit="1" customWidth="1"/>
    <col min="17" max="17" width="10.265625" style="44" bestFit="1" customWidth="1"/>
    <col min="18" max="19" width="6.265625" style="44" bestFit="1" customWidth="1"/>
    <col min="20" max="20" width="7" style="44" bestFit="1" customWidth="1"/>
    <col min="21" max="21" width="10" bestFit="1" customWidth="1"/>
    <col min="22" max="22" width="10.265625" bestFit="1" customWidth="1"/>
    <col min="23" max="23" width="5.265625" style="44" bestFit="1" customWidth="1"/>
    <col min="24" max="25" width="9.265625" customWidth="1"/>
    <col min="26" max="26" width="9.265625" style="44" customWidth="1"/>
    <col min="27" max="16384" width="9.265625" style="44"/>
  </cols>
  <sheetData>
    <row r="1" spans="1:25" ht="20.65">
      <c r="A1" s="55" t="s">
        <v>0</v>
      </c>
      <c r="B1" s="76"/>
      <c r="C1" s="37"/>
      <c r="D1" s="37"/>
      <c r="E1" s="37"/>
      <c r="F1" s="37"/>
      <c r="G1" s="37"/>
      <c r="H1" s="37"/>
      <c r="I1" s="37"/>
      <c r="J1" s="37"/>
      <c r="K1" s="37"/>
    </row>
    <row r="2" spans="1:25" ht="20.65">
      <c r="A2" s="55" t="s">
        <v>235</v>
      </c>
      <c r="B2" s="76"/>
      <c r="C2" s="37"/>
      <c r="D2" s="37"/>
      <c r="E2" s="37"/>
      <c r="F2" s="37"/>
      <c r="G2" s="37"/>
      <c r="H2" s="75"/>
      <c r="I2" s="75"/>
      <c r="J2" s="75"/>
      <c r="K2" s="75"/>
    </row>
    <row r="3" spans="1:25" ht="15" customHeight="1">
      <c r="A3" s="38"/>
      <c r="B3" s="77"/>
      <c r="C3" s="78"/>
      <c r="D3" s="78"/>
      <c r="E3" s="75"/>
      <c r="F3" s="75"/>
      <c r="G3" s="75"/>
      <c r="H3" s="75"/>
      <c r="I3" s="75"/>
      <c r="J3" s="75"/>
      <c r="K3" s="75"/>
    </row>
    <row r="4" spans="1:25" ht="12" customHeight="1">
      <c r="A4" s="40"/>
      <c r="B4" s="76"/>
      <c r="C4" s="75"/>
      <c r="D4" s="75"/>
      <c r="E4" s="42"/>
      <c r="F4" s="42"/>
      <c r="G4" s="42"/>
      <c r="H4" s="75"/>
      <c r="I4" s="75"/>
      <c r="J4" s="75"/>
      <c r="K4" s="75"/>
    </row>
    <row r="5" spans="1:25" ht="33" customHeight="1" thickBot="1">
      <c r="A5" s="41" t="s">
        <v>146</v>
      </c>
      <c r="B5" s="110" t="s">
        <v>147</v>
      </c>
      <c r="C5" s="115"/>
      <c r="D5" s="31"/>
      <c r="E5" s="32"/>
      <c r="F5" s="32"/>
      <c r="G5" s="32"/>
      <c r="H5" s="79"/>
      <c r="I5" s="79"/>
      <c r="J5" s="79"/>
      <c r="K5" s="79"/>
    </row>
    <row r="6" spans="1:25" ht="14.65" thickBot="1">
      <c r="A6" s="531"/>
      <c r="B6" s="37"/>
      <c r="C6" s="37"/>
      <c r="D6" s="37"/>
      <c r="E6" s="43"/>
      <c r="F6" s="43"/>
      <c r="G6" s="43"/>
      <c r="H6" s="42"/>
      <c r="I6" s="42"/>
      <c r="J6" s="42"/>
      <c r="K6" s="42"/>
    </row>
    <row r="7" spans="1:25" ht="15" customHeight="1" thickBot="1">
      <c r="B7" s="775" t="s">
        <v>121</v>
      </c>
      <c r="C7" s="776"/>
      <c r="D7" s="776"/>
      <c r="E7" s="776"/>
      <c r="F7" s="776"/>
      <c r="G7" s="778" t="s">
        <v>122</v>
      </c>
      <c r="H7" s="779"/>
      <c r="I7" s="779"/>
      <c r="J7" s="779"/>
      <c r="K7" s="780"/>
      <c r="U7" s="44"/>
      <c r="V7" s="44"/>
      <c r="X7" s="44"/>
      <c r="Y7" s="44"/>
    </row>
    <row r="8" spans="1:25" ht="25.9" thickBot="1">
      <c r="A8" s="570" t="s">
        <v>46</v>
      </c>
      <c r="B8" s="723" t="s">
        <v>90</v>
      </c>
      <c r="C8" s="724" t="s">
        <v>48</v>
      </c>
      <c r="D8" s="743" t="s">
        <v>148</v>
      </c>
      <c r="E8" s="743" t="s">
        <v>149</v>
      </c>
      <c r="F8" s="743" t="s">
        <v>150</v>
      </c>
      <c r="G8" s="723" t="s">
        <v>90</v>
      </c>
      <c r="H8" s="724" t="s">
        <v>48</v>
      </c>
      <c r="I8" s="743" t="s">
        <v>148</v>
      </c>
      <c r="J8" s="743" t="s">
        <v>149</v>
      </c>
      <c r="K8" s="746" t="s">
        <v>150</v>
      </c>
      <c r="U8" s="44"/>
      <c r="V8" s="44"/>
      <c r="X8" s="44"/>
      <c r="Y8" s="44"/>
    </row>
    <row r="9" spans="1:25" ht="15" customHeight="1">
      <c r="A9" s="239" t="s">
        <v>55</v>
      </c>
      <c r="B9" s="175">
        <f t="shared" ref="B9:B18" si="0">SUM(D9:F9)</f>
        <v>1434.5</v>
      </c>
      <c r="C9" s="241"/>
      <c r="D9" s="215">
        <v>769.65</v>
      </c>
      <c r="E9" s="215">
        <v>557.92999999999995</v>
      </c>
      <c r="F9" s="216">
        <v>106.92</v>
      </c>
      <c r="G9" s="170">
        <f t="shared" ref="G9:G18" si="1">SUM(I9:K9)</f>
        <v>489.58</v>
      </c>
      <c r="H9" s="722"/>
      <c r="I9" s="202">
        <v>175.97</v>
      </c>
      <c r="J9" s="202">
        <v>251.8</v>
      </c>
      <c r="K9" s="203">
        <v>61.81</v>
      </c>
      <c r="U9" s="44"/>
      <c r="V9" s="44"/>
      <c r="X9" s="44"/>
      <c r="Y9" s="44"/>
    </row>
    <row r="10" spans="1:25" ht="15" customHeight="1">
      <c r="A10" s="130" t="s">
        <v>56</v>
      </c>
      <c r="B10" s="170">
        <f t="shared" si="0"/>
        <v>1337.28</v>
      </c>
      <c r="C10" s="172">
        <f t="shared" ref="C10:C23" si="2">(B10-B9)/B9</f>
        <v>-6.7772743116068332E-2</v>
      </c>
      <c r="D10" s="202">
        <v>712.76</v>
      </c>
      <c r="E10" s="202">
        <v>571.75</v>
      </c>
      <c r="F10" s="203">
        <v>52.77</v>
      </c>
      <c r="G10" s="170">
        <f t="shared" si="1"/>
        <v>417.90000000000003</v>
      </c>
      <c r="H10" s="172">
        <f t="shared" ref="H10:H23" si="3">(G10-G9)/G9</f>
        <v>-0.14641120960823553</v>
      </c>
      <c r="I10" s="202">
        <v>149.38</v>
      </c>
      <c r="J10" s="202">
        <v>239.98</v>
      </c>
      <c r="K10" s="203">
        <v>28.54</v>
      </c>
      <c r="U10" s="44"/>
      <c r="V10" s="44"/>
      <c r="X10" s="44"/>
      <c r="Y10" s="44"/>
    </row>
    <row r="11" spans="1:25" ht="15" customHeight="1">
      <c r="A11" s="130" t="s">
        <v>57</v>
      </c>
      <c r="B11" s="170">
        <f t="shared" si="0"/>
        <v>1273.4308606100162</v>
      </c>
      <c r="C11" s="172">
        <f t="shared" si="2"/>
        <v>-4.774552778025825E-2</v>
      </c>
      <c r="D11" s="202">
        <v>679.25086061001605</v>
      </c>
      <c r="E11" s="202">
        <v>562.47</v>
      </c>
      <c r="F11" s="203">
        <v>31.71</v>
      </c>
      <c r="G11" s="170">
        <f t="shared" si="1"/>
        <v>401.39767587566047</v>
      </c>
      <c r="H11" s="172">
        <f t="shared" si="3"/>
        <v>-3.9488691371953974E-2</v>
      </c>
      <c r="I11" s="202">
        <v>137.31767587566046</v>
      </c>
      <c r="J11" s="202">
        <v>247.39</v>
      </c>
      <c r="K11" s="203">
        <v>16.690000000000001</v>
      </c>
      <c r="U11" s="44"/>
      <c r="V11" s="44"/>
      <c r="X11" s="44"/>
      <c r="Y11" s="44"/>
    </row>
    <row r="12" spans="1:25" ht="15" customHeight="1">
      <c r="A12" s="130" t="s">
        <v>58</v>
      </c>
      <c r="B12" s="170">
        <f t="shared" si="0"/>
        <v>1249.2507231997026</v>
      </c>
      <c r="C12" s="172">
        <f t="shared" si="2"/>
        <v>-1.8988182364867844E-2</v>
      </c>
      <c r="D12" s="217">
        <v>659.53272579878296</v>
      </c>
      <c r="E12" s="217">
        <v>564.32173886421833</v>
      </c>
      <c r="F12" s="218">
        <v>25.396258536701346</v>
      </c>
      <c r="G12" s="170">
        <f t="shared" si="1"/>
        <v>415.37974954720528</v>
      </c>
      <c r="H12" s="172">
        <f t="shared" si="3"/>
        <v>3.4833469429145343E-2</v>
      </c>
      <c r="I12" s="217">
        <v>134.02652741622816</v>
      </c>
      <c r="J12" s="217">
        <v>269.07734780363364</v>
      </c>
      <c r="K12" s="218">
        <v>12.275874327343455</v>
      </c>
      <c r="U12" s="44"/>
      <c r="V12" s="44"/>
      <c r="X12" s="44"/>
      <c r="Y12" s="44"/>
    </row>
    <row r="13" spans="1:25" ht="15" customHeight="1">
      <c r="A13" s="130" t="s">
        <v>59</v>
      </c>
      <c r="B13" s="170">
        <f t="shared" si="0"/>
        <v>1216.4882487622574</v>
      </c>
      <c r="C13" s="172">
        <f t="shared" si="2"/>
        <v>-2.6225699796699573E-2</v>
      </c>
      <c r="D13" s="217">
        <v>641.83008887922892</v>
      </c>
      <c r="E13" s="217">
        <v>549.29198160620331</v>
      </c>
      <c r="F13" s="218">
        <v>25.366178276825153</v>
      </c>
      <c r="G13" s="170">
        <f t="shared" si="1"/>
        <v>408.67375977802345</v>
      </c>
      <c r="H13" s="172">
        <f t="shared" si="3"/>
        <v>-1.6144238558793135E-2</v>
      </c>
      <c r="I13" s="217">
        <v>129.03661223356471</v>
      </c>
      <c r="J13" s="217">
        <v>267.93784874737429</v>
      </c>
      <c r="K13" s="218">
        <v>11.699298797084467</v>
      </c>
      <c r="U13" s="44"/>
      <c r="V13" s="44"/>
      <c r="X13" s="44"/>
      <c r="Y13" s="44"/>
    </row>
    <row r="14" spans="1:25" ht="15" customHeight="1">
      <c r="A14" s="130" t="s">
        <v>60</v>
      </c>
      <c r="B14" s="170">
        <f t="shared" si="0"/>
        <v>1148.9055512475495</v>
      </c>
      <c r="C14" s="172">
        <f t="shared" si="2"/>
        <v>-5.5555569553155472E-2</v>
      </c>
      <c r="D14" s="217">
        <v>614.32052074191893</v>
      </c>
      <c r="E14" s="217">
        <v>519.93062149327977</v>
      </c>
      <c r="F14" s="218">
        <v>14.654409012350856</v>
      </c>
      <c r="G14" s="170">
        <f t="shared" si="1"/>
        <v>378.58121068593022</v>
      </c>
      <c r="H14" s="172">
        <f t="shared" si="3"/>
        <v>-7.3634649575833794E-2</v>
      </c>
      <c r="I14" s="217">
        <v>119.27093779473348</v>
      </c>
      <c r="J14" s="217">
        <v>252.10664438783897</v>
      </c>
      <c r="K14" s="218">
        <v>7.2036285033577983</v>
      </c>
      <c r="U14" s="44"/>
      <c r="V14" s="44"/>
      <c r="X14" s="44"/>
      <c r="Y14" s="44"/>
    </row>
    <row r="15" spans="1:25" ht="15" customHeight="1">
      <c r="A15" s="130" t="s">
        <v>61</v>
      </c>
      <c r="B15" s="170">
        <f t="shared" si="0"/>
        <v>1116.7634573968053</v>
      </c>
      <c r="C15" s="172">
        <f t="shared" si="2"/>
        <v>-2.7976271692518543E-2</v>
      </c>
      <c r="D15" s="217">
        <v>598.82875714390286</v>
      </c>
      <c r="E15" s="217">
        <v>507.76908290999961</v>
      </c>
      <c r="F15" s="218">
        <v>10.165617342902697</v>
      </c>
      <c r="G15" s="170">
        <f t="shared" si="1"/>
        <v>375.3790273996903</v>
      </c>
      <c r="H15" s="172">
        <f t="shared" si="3"/>
        <v>-8.4583787991962343E-3</v>
      </c>
      <c r="I15" s="217">
        <v>121.28876025304382</v>
      </c>
      <c r="J15" s="217">
        <v>248.92628274155138</v>
      </c>
      <c r="K15" s="218">
        <v>5.1639844050950856</v>
      </c>
      <c r="U15" s="44"/>
      <c r="V15" s="44"/>
      <c r="X15" s="44"/>
      <c r="Y15" s="44"/>
    </row>
    <row r="16" spans="1:25" ht="13.15">
      <c r="A16" s="130" t="s">
        <v>62</v>
      </c>
      <c r="B16" s="170">
        <f t="shared" si="0"/>
        <v>1108.2621630306858</v>
      </c>
      <c r="C16" s="172">
        <f t="shared" si="2"/>
        <v>-7.6124395992828884E-3</v>
      </c>
      <c r="D16" s="217">
        <v>608.50387586658837</v>
      </c>
      <c r="E16" s="217">
        <v>487.25013030225017</v>
      </c>
      <c r="F16" s="218">
        <v>12.508156861847255</v>
      </c>
      <c r="G16" s="170">
        <f t="shared" si="1"/>
        <v>377.04999567461783</v>
      </c>
      <c r="H16" s="172">
        <f t="shared" si="3"/>
        <v>4.4514161766111239E-3</v>
      </c>
      <c r="I16" s="217">
        <v>126.62640921065545</v>
      </c>
      <c r="J16" s="217">
        <v>245.71068044681238</v>
      </c>
      <c r="K16" s="218">
        <v>4.7129060171500345</v>
      </c>
      <c r="U16" s="44"/>
      <c r="V16" s="44"/>
      <c r="X16" s="44"/>
      <c r="Y16" s="44"/>
    </row>
    <row r="17" spans="1:25" ht="15" customHeight="1">
      <c r="A17" s="236" t="s">
        <v>63</v>
      </c>
      <c r="B17" s="170">
        <f t="shared" si="0"/>
        <v>1089.0198104363797</v>
      </c>
      <c r="C17" s="172">
        <f t="shared" si="2"/>
        <v>-1.7362636058678948E-2</v>
      </c>
      <c r="D17" s="217">
        <v>611.99491552932966</v>
      </c>
      <c r="E17" s="217">
        <v>459.31222246637992</v>
      </c>
      <c r="F17" s="218">
        <v>17.712672440669994</v>
      </c>
      <c r="G17" s="170">
        <f t="shared" si="1"/>
        <v>364.82222307089012</v>
      </c>
      <c r="H17" s="172">
        <f t="shared" si="3"/>
        <v>-3.2430109386023954E-2</v>
      </c>
      <c r="I17" s="217">
        <v>128.39838014730998</v>
      </c>
      <c r="J17" s="217">
        <v>231.74268284852013</v>
      </c>
      <c r="K17" s="218">
        <v>4.6811600750599993</v>
      </c>
      <c r="U17" s="44"/>
      <c r="V17" s="44"/>
      <c r="X17" s="44"/>
      <c r="Y17" s="44"/>
    </row>
    <row r="18" spans="1:25" ht="15" customHeight="1">
      <c r="A18" s="236" t="s">
        <v>64</v>
      </c>
      <c r="B18" s="170">
        <f t="shared" si="0"/>
        <v>1023.88585</v>
      </c>
      <c r="C18" s="172">
        <f t="shared" si="2"/>
        <v>-5.9809711276308103E-2</v>
      </c>
      <c r="D18" s="217">
        <v>595.37565600000005</v>
      </c>
      <c r="E18" s="217">
        <v>420.36867599999999</v>
      </c>
      <c r="F18" s="218">
        <v>8.1415180000000014</v>
      </c>
      <c r="G18" s="170">
        <f t="shared" si="1"/>
        <v>356.05958399999997</v>
      </c>
      <c r="H18" s="172">
        <f t="shared" si="3"/>
        <v>-2.4018928992676634E-2</v>
      </c>
      <c r="I18" s="217">
        <v>135.502511</v>
      </c>
      <c r="J18" s="217">
        <v>215.45599999999999</v>
      </c>
      <c r="K18" s="218">
        <v>5.1010730000000004</v>
      </c>
      <c r="U18" s="44"/>
      <c r="V18" s="44"/>
      <c r="X18" s="44"/>
      <c r="Y18" s="44"/>
    </row>
    <row r="19" spans="1:25" ht="15" customHeight="1">
      <c r="A19" s="147" t="s">
        <v>65</v>
      </c>
      <c r="B19" s="170">
        <f t="shared" ref="B19" si="4">SUM(D19:F19)</f>
        <v>1026.7497828852097</v>
      </c>
      <c r="C19" s="172">
        <f t="shared" si="2"/>
        <v>2.7971212662131159E-3</v>
      </c>
      <c r="D19" s="217">
        <v>622.95155839885012</v>
      </c>
      <c r="E19" s="217">
        <v>394.71022101834973</v>
      </c>
      <c r="F19" s="218">
        <v>9.088003468010001</v>
      </c>
      <c r="G19" s="170">
        <f t="shared" ref="G19" si="5">SUM(I19:K19)</f>
        <v>349.73986330707004</v>
      </c>
      <c r="H19" s="172">
        <f t="shared" si="3"/>
        <v>-1.7749053745257239E-2</v>
      </c>
      <c r="I19" s="217">
        <v>142.70737541137004</v>
      </c>
      <c r="J19" s="217">
        <v>201.10073668871999</v>
      </c>
      <c r="K19" s="218">
        <v>5.9317512069800005</v>
      </c>
      <c r="U19" s="44"/>
      <c r="V19" s="44"/>
      <c r="X19" s="44"/>
      <c r="Y19" s="44"/>
    </row>
    <row r="20" spans="1:25" ht="15" customHeight="1">
      <c r="A20" s="147" t="s">
        <v>66</v>
      </c>
      <c r="B20" s="170">
        <f t="shared" ref="B20" si="6">SUM(D20:F20)</f>
        <v>824.41464202612008</v>
      </c>
      <c r="C20" s="172">
        <f t="shared" si="2"/>
        <v>-0.19706372889655691</v>
      </c>
      <c r="D20" s="217">
        <v>498.41095617586006</v>
      </c>
      <c r="E20" s="217">
        <v>315.42595873324001</v>
      </c>
      <c r="F20" s="218">
        <v>10.577727117020004</v>
      </c>
      <c r="G20" s="170">
        <f t="shared" ref="G20" si="7">SUM(I20:K20)</f>
        <v>282.77456546900004</v>
      </c>
      <c r="H20" s="172">
        <f t="shared" si="3"/>
        <v>-0.19147173331875747</v>
      </c>
      <c r="I20" s="217">
        <v>115.86336311811999</v>
      </c>
      <c r="J20" s="217">
        <v>160.1322848462701</v>
      </c>
      <c r="K20" s="218">
        <v>6.7789175046100008</v>
      </c>
      <c r="U20" s="44"/>
      <c r="V20" s="44"/>
      <c r="X20" s="44"/>
      <c r="Y20" s="44"/>
    </row>
    <row r="21" spans="1:25" ht="15" customHeight="1">
      <c r="A21" s="147" t="s">
        <v>67</v>
      </c>
      <c r="B21" s="170">
        <f t="shared" ref="B21" si="8">SUM(D21:F21)</f>
        <v>320.56793534495046</v>
      </c>
      <c r="C21" s="172">
        <f t="shared" si="2"/>
        <v>-0.61115691182157117</v>
      </c>
      <c r="D21" s="217">
        <v>203.09646538862893</v>
      </c>
      <c r="E21" s="217">
        <v>114.50623007561938</v>
      </c>
      <c r="F21" s="218">
        <v>2.9652398807021485</v>
      </c>
      <c r="G21" s="170">
        <f t="shared" ref="G21" si="9">SUM(I21:K21)</f>
        <v>112.58554409270289</v>
      </c>
      <c r="H21" s="172">
        <f t="shared" si="3"/>
        <v>-0.60185406383359685</v>
      </c>
      <c r="I21" s="217">
        <v>51.574570067558795</v>
      </c>
      <c r="J21" s="217">
        <v>59.201823688973725</v>
      </c>
      <c r="K21" s="218">
        <v>1.809150336170372</v>
      </c>
      <c r="U21" s="44"/>
      <c r="V21" s="44"/>
      <c r="X21" s="44"/>
      <c r="Y21" s="44"/>
    </row>
    <row r="22" spans="1:25" ht="15" customHeight="1">
      <c r="A22" s="147" t="s">
        <v>68</v>
      </c>
      <c r="B22" s="170">
        <f t="shared" ref="B22" si="10">SUM(D22:F22)</f>
        <v>594.80936315036865</v>
      </c>
      <c r="C22" s="172">
        <f t="shared" si="2"/>
        <v>0.85548614682974411</v>
      </c>
      <c r="D22" s="217">
        <v>385.43177886020101</v>
      </c>
      <c r="E22" s="217">
        <v>203.38671766824979</v>
      </c>
      <c r="F22" s="218">
        <v>5.9908666219178093</v>
      </c>
      <c r="G22" s="170">
        <f t="shared" ref="G22:G23" si="11">SUM(I22:K22)</f>
        <v>170.0930000019313</v>
      </c>
      <c r="H22" s="172">
        <f t="shared" si="3"/>
        <v>0.51078898603427092</v>
      </c>
      <c r="I22" s="217">
        <v>75.96853734935813</v>
      </c>
      <c r="J22" s="217">
        <v>90.920882753943062</v>
      </c>
      <c r="K22" s="218">
        <v>3.2035798986301365</v>
      </c>
      <c r="U22" s="44"/>
      <c r="V22" s="44"/>
      <c r="X22" s="44"/>
      <c r="Y22" s="44"/>
    </row>
    <row r="23" spans="1:25" ht="15" customHeight="1" thickBot="1">
      <c r="A23" s="572" t="s">
        <v>69</v>
      </c>
      <c r="B23" s="176">
        <f t="shared" ref="B23" si="12">SUM(D23:F23)</f>
        <v>712.42693184202892</v>
      </c>
      <c r="C23" s="177">
        <f t="shared" si="2"/>
        <v>0.19773994153136151</v>
      </c>
      <c r="D23" s="219">
        <v>460.80198628432083</v>
      </c>
      <c r="E23" s="219">
        <v>244.78877830261737</v>
      </c>
      <c r="F23" s="220">
        <v>6.8361672550907091</v>
      </c>
      <c r="G23" s="176">
        <f t="shared" si="11"/>
        <v>227.1355207075452</v>
      </c>
      <c r="H23" s="177">
        <f t="shared" si="3"/>
        <v>0.3353607773686525</v>
      </c>
      <c r="I23" s="219">
        <v>100.53668753922359</v>
      </c>
      <c r="J23" s="219">
        <v>123.04550838912868</v>
      </c>
      <c r="K23" s="220">
        <v>3.5533247791928915</v>
      </c>
      <c r="U23" s="44"/>
      <c r="V23" s="44"/>
      <c r="X23" s="44"/>
      <c r="Y23" s="44"/>
    </row>
    <row r="24" spans="1:25" ht="12.75">
      <c r="G24" s="144"/>
      <c r="U24" s="44"/>
      <c r="V24" s="44"/>
      <c r="X24" s="44"/>
      <c r="Y24" s="44"/>
    </row>
    <row r="25" spans="1:25" ht="12.75">
      <c r="U25" s="44"/>
      <c r="V25" s="44"/>
      <c r="X25" s="44"/>
      <c r="Y25" s="44"/>
    </row>
    <row r="26" spans="1:25" ht="12.75">
      <c r="U26" s="44"/>
      <c r="V26" s="44"/>
      <c r="X26" s="44"/>
      <c r="Y26" s="44"/>
    </row>
    <row r="27" spans="1:25" ht="12.75">
      <c r="U27" s="44"/>
      <c r="V27" s="44"/>
      <c r="X27" s="44"/>
      <c r="Y27" s="44"/>
    </row>
    <row r="28" spans="1:25" ht="12.75">
      <c r="U28" s="44"/>
      <c r="V28" s="44"/>
      <c r="X28" s="44"/>
      <c r="Y28" s="44"/>
    </row>
    <row r="29" spans="1:25" ht="12.75">
      <c r="U29" s="44"/>
      <c r="V29" s="44"/>
      <c r="X29" s="44"/>
      <c r="Y29" s="44"/>
    </row>
    <row r="30" spans="1:25" ht="12.75">
      <c r="U30" s="44"/>
      <c r="V30" s="44"/>
      <c r="X30" s="44"/>
      <c r="Y30" s="44"/>
    </row>
    <row r="31" spans="1:25" ht="12.75">
      <c r="U31" s="44"/>
      <c r="V31" s="44"/>
      <c r="X31" s="44"/>
      <c r="Y31" s="44"/>
    </row>
    <row r="32" spans="1:25" ht="12.75">
      <c r="U32" s="44"/>
      <c r="V32" s="44"/>
      <c r="X32" s="44"/>
      <c r="Y32" s="44"/>
    </row>
    <row r="33" spans="21:25" ht="12.75">
      <c r="U33" s="44"/>
      <c r="V33" s="44"/>
      <c r="X33" s="44"/>
      <c r="Y33" s="44"/>
    </row>
    <row r="34" spans="21:25" ht="12.75">
      <c r="U34" s="44"/>
      <c r="V34" s="44"/>
      <c r="X34" s="44"/>
      <c r="Y34" s="44"/>
    </row>
    <row r="35" spans="21:25" ht="12.75">
      <c r="U35" s="44"/>
      <c r="V35" s="44"/>
      <c r="X35" s="44"/>
      <c r="Y35" s="44"/>
    </row>
    <row r="36" spans="21:25" ht="12.75">
      <c r="U36" s="44"/>
      <c r="V36" s="44"/>
      <c r="X36" s="44"/>
      <c r="Y36" s="44"/>
    </row>
    <row r="37" spans="21:25" ht="12.75">
      <c r="U37" s="44"/>
      <c r="V37" s="44"/>
      <c r="X37" s="44"/>
      <c r="Y37" s="44"/>
    </row>
  </sheetData>
  <mergeCells count="2">
    <mergeCell ref="B7:F7"/>
    <mergeCell ref="G7:K7"/>
  </mergeCells>
  <pageMargins left="0.7" right="0.7" top="0.75" bottom="0.75" header="0.3" footer="0.3"/>
  <pageSetup paperSize="9" scale="66"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B40"/>
  <sheetViews>
    <sheetView showGridLines="0" workbookViewId="0">
      <selection activeCell="H21" sqref="H21"/>
    </sheetView>
  </sheetViews>
  <sheetFormatPr defaultColWidth="9.265625" defaultRowHeight="14.25"/>
  <cols>
    <col min="1" max="1" width="25.265625" style="44" customWidth="1"/>
    <col min="2" max="11" width="9" style="83" customWidth="1"/>
    <col min="12" max="13" width="9" style="44" customWidth="1"/>
    <col min="14" max="14" width="10.59765625" style="44" customWidth="1"/>
    <col min="15" max="15" width="17.86328125" style="44" bestFit="1" customWidth="1"/>
    <col min="16" max="16" width="19" style="44" customWidth="1"/>
    <col min="17" max="17" width="8" style="44" bestFit="1" customWidth="1"/>
    <col min="20" max="20" width="10.265625" style="44" bestFit="1" customWidth="1"/>
    <col min="21" max="22" width="6.265625" style="44" bestFit="1" customWidth="1"/>
    <col min="23" max="23" width="7" style="44" bestFit="1" customWidth="1"/>
    <col min="24" max="24" width="10" bestFit="1" customWidth="1"/>
    <col min="25" max="25" width="10.265625" bestFit="1" customWidth="1"/>
    <col min="26" max="26" width="5.265625" style="44" bestFit="1" customWidth="1"/>
    <col min="27" max="28" width="9.265625" customWidth="1"/>
    <col min="29" max="29" width="11.265625" style="44" customWidth="1"/>
    <col min="30" max="16384" width="9.265625" style="44"/>
  </cols>
  <sheetData>
    <row r="1" spans="1:28" ht="20.65">
      <c r="A1" s="55" t="s">
        <v>0</v>
      </c>
      <c r="B1" s="76"/>
      <c r="C1" s="37"/>
      <c r="D1" s="37"/>
      <c r="E1" s="37"/>
      <c r="F1" s="37"/>
      <c r="G1" s="37"/>
      <c r="H1" s="37"/>
      <c r="I1" s="37"/>
      <c r="J1" s="37"/>
      <c r="K1" s="37"/>
      <c r="R1" s="44"/>
      <c r="S1" s="44"/>
    </row>
    <row r="2" spans="1:28" ht="20.65">
      <c r="A2" s="55" t="s">
        <v>235</v>
      </c>
      <c r="B2" s="76"/>
      <c r="C2" s="37"/>
      <c r="D2" s="37"/>
      <c r="E2" s="37"/>
      <c r="F2" s="37"/>
      <c r="G2" s="37"/>
      <c r="H2" s="75"/>
      <c r="I2" s="75"/>
      <c r="J2" s="75"/>
      <c r="K2" s="75"/>
      <c r="R2" s="44"/>
      <c r="S2" s="44"/>
    </row>
    <row r="3" spans="1:28" ht="15" customHeight="1">
      <c r="A3" s="38"/>
      <c r="B3" s="77"/>
      <c r="C3" s="78"/>
      <c r="D3" s="78"/>
      <c r="E3" s="75"/>
      <c r="F3" s="75"/>
      <c r="G3" s="75"/>
      <c r="H3" s="75"/>
      <c r="I3" s="75"/>
      <c r="J3" s="75"/>
      <c r="K3" s="75"/>
      <c r="L3" s="27"/>
      <c r="R3" s="44"/>
      <c r="S3" s="44"/>
    </row>
    <row r="4" spans="1:28" ht="12" customHeight="1">
      <c r="A4" s="40"/>
      <c r="B4" s="76"/>
      <c r="C4" s="75"/>
      <c r="D4" s="75"/>
      <c r="E4" s="42"/>
      <c r="F4" s="42"/>
      <c r="G4" s="42"/>
      <c r="H4" s="75"/>
      <c r="I4" s="75"/>
      <c r="J4" s="75"/>
      <c r="K4" s="75"/>
      <c r="R4" s="44"/>
      <c r="S4" s="44"/>
    </row>
    <row r="5" spans="1:28" ht="33" customHeight="1" thickBot="1">
      <c r="A5" s="41" t="s">
        <v>151</v>
      </c>
      <c r="B5" s="110" t="s">
        <v>152</v>
      </c>
      <c r="C5" s="115"/>
      <c r="D5" s="31"/>
      <c r="E5" s="32"/>
      <c r="F5" s="32"/>
      <c r="G5" s="32"/>
      <c r="H5" s="79"/>
      <c r="I5" s="79"/>
      <c r="J5" s="79"/>
      <c r="K5" s="79"/>
      <c r="L5" s="48"/>
      <c r="M5" s="48"/>
      <c r="N5" s="48"/>
      <c r="R5" s="44"/>
      <c r="S5" s="44"/>
    </row>
    <row r="6" spans="1:28" ht="14.65" thickBot="1">
      <c r="A6" s="531"/>
      <c r="B6" s="37"/>
      <c r="C6" s="37"/>
      <c r="D6" s="37"/>
      <c r="E6" s="43"/>
      <c r="F6" s="43"/>
      <c r="G6" s="43"/>
      <c r="H6" s="42"/>
      <c r="I6" s="42"/>
      <c r="J6" s="42"/>
      <c r="K6" s="42"/>
      <c r="R6" s="44"/>
      <c r="S6" s="44"/>
    </row>
    <row r="7" spans="1:28" ht="15" customHeight="1" thickBot="1">
      <c r="B7" s="778" t="s">
        <v>111</v>
      </c>
      <c r="C7" s="779"/>
      <c r="D7" s="779"/>
      <c r="E7" s="779"/>
      <c r="F7" s="779"/>
      <c r="G7" s="779"/>
      <c r="H7" s="778" t="s">
        <v>112</v>
      </c>
      <c r="I7" s="779"/>
      <c r="J7" s="779"/>
      <c r="K7" s="779"/>
      <c r="L7" s="779"/>
      <c r="M7" s="779"/>
      <c r="N7" s="780"/>
      <c r="R7" s="44"/>
      <c r="S7" s="44"/>
      <c r="X7" s="44"/>
      <c r="Y7" s="44"/>
      <c r="AA7" s="44"/>
      <c r="AB7" s="44"/>
    </row>
    <row r="8" spans="1:28" ht="25.9" thickBot="1">
      <c r="A8" s="570" t="s">
        <v>46</v>
      </c>
      <c r="B8" s="723" t="s">
        <v>90</v>
      </c>
      <c r="C8" s="724" t="s">
        <v>48</v>
      </c>
      <c r="D8" s="747" t="s">
        <v>101</v>
      </c>
      <c r="E8" s="747" t="s">
        <v>102</v>
      </c>
      <c r="F8" s="747" t="s">
        <v>103</v>
      </c>
      <c r="G8" s="747" t="s">
        <v>104</v>
      </c>
      <c r="H8" s="723" t="s">
        <v>90</v>
      </c>
      <c r="I8" s="724" t="s">
        <v>48</v>
      </c>
      <c r="J8" s="747" t="s">
        <v>101</v>
      </c>
      <c r="K8" s="747" t="s">
        <v>102</v>
      </c>
      <c r="L8" s="747" t="s">
        <v>103</v>
      </c>
      <c r="M8" s="747" t="s">
        <v>104</v>
      </c>
      <c r="N8" s="746" t="s">
        <v>113</v>
      </c>
      <c r="R8" s="44"/>
      <c r="S8" s="44"/>
      <c r="X8" s="44"/>
      <c r="Y8" s="44"/>
      <c r="AA8" s="44"/>
      <c r="AB8" s="44"/>
    </row>
    <row r="9" spans="1:28" ht="15" customHeight="1">
      <c r="A9" s="239" t="s">
        <v>55</v>
      </c>
      <c r="B9" s="208">
        <f t="shared" ref="B9:B21" si="0">SUM(D9:G9)</f>
        <v>19212</v>
      </c>
      <c r="C9" s="241"/>
      <c r="D9" s="214">
        <v>2458</v>
      </c>
      <c r="E9" s="214">
        <v>394</v>
      </c>
      <c r="F9" s="214">
        <v>14395</v>
      </c>
      <c r="G9" s="242">
        <v>1965</v>
      </c>
      <c r="H9" s="175">
        <f t="shared" ref="H9:H21" si="1">SUM(J9:N9)</f>
        <v>213.53</v>
      </c>
      <c r="I9" s="241"/>
      <c r="J9" s="215">
        <v>39.69</v>
      </c>
      <c r="K9" s="215">
        <v>2.1</v>
      </c>
      <c r="L9" s="215">
        <v>58.1</v>
      </c>
      <c r="M9" s="215">
        <v>0.98</v>
      </c>
      <c r="N9" s="216">
        <v>112.66</v>
      </c>
      <c r="R9" s="44"/>
      <c r="S9" s="44"/>
      <c r="X9" s="44"/>
      <c r="Y9" s="44"/>
      <c r="AA9" s="44"/>
      <c r="AB9" s="44"/>
    </row>
    <row r="10" spans="1:28" ht="15" customHeight="1">
      <c r="A10" s="130" t="s">
        <v>56</v>
      </c>
      <c r="B10" s="199">
        <f t="shared" si="0"/>
        <v>18069</v>
      </c>
      <c r="C10" s="172">
        <f t="shared" ref="C10:C23" si="2">(B10-B9)/B9</f>
        <v>-5.9494066208619613E-2</v>
      </c>
      <c r="D10" s="200">
        <v>3158</v>
      </c>
      <c r="E10" s="200">
        <v>328</v>
      </c>
      <c r="F10" s="200">
        <v>12911</v>
      </c>
      <c r="G10" s="201">
        <v>1672</v>
      </c>
      <c r="H10" s="170">
        <f t="shared" si="1"/>
        <v>209.32</v>
      </c>
      <c r="I10" s="172">
        <f t="shared" ref="I10:I23" si="3">(H10-H9)/H9</f>
        <v>-1.9716199128928056E-2</v>
      </c>
      <c r="J10" s="202">
        <v>48.77</v>
      </c>
      <c r="K10" s="202">
        <v>2.2599999999999998</v>
      </c>
      <c r="L10" s="202">
        <v>59.29</v>
      </c>
      <c r="M10" s="202">
        <v>2.06</v>
      </c>
      <c r="N10" s="203">
        <v>96.94</v>
      </c>
      <c r="R10" s="44"/>
      <c r="S10" s="44"/>
      <c r="X10" s="44"/>
      <c r="Y10" s="44"/>
      <c r="AA10" s="44"/>
      <c r="AB10" s="44"/>
    </row>
    <row r="11" spans="1:28" ht="15" customHeight="1">
      <c r="A11" s="130" t="s">
        <v>57</v>
      </c>
      <c r="B11" s="199">
        <f t="shared" si="0"/>
        <v>23890</v>
      </c>
      <c r="C11" s="172">
        <f t="shared" si="2"/>
        <v>0.32215396535502794</v>
      </c>
      <c r="D11" s="200">
        <v>3788</v>
      </c>
      <c r="E11" s="200">
        <v>240</v>
      </c>
      <c r="F11" s="200">
        <v>14840</v>
      </c>
      <c r="G11" s="201">
        <v>5022</v>
      </c>
      <c r="H11" s="170">
        <f t="shared" si="1"/>
        <v>224.18</v>
      </c>
      <c r="I11" s="172">
        <f t="shared" si="3"/>
        <v>7.0991782916109372E-2</v>
      </c>
      <c r="J11" s="202">
        <v>58.08</v>
      </c>
      <c r="K11" s="202">
        <v>1.73</v>
      </c>
      <c r="L11" s="202">
        <v>71.61</v>
      </c>
      <c r="M11" s="202">
        <v>5.0199999999999996</v>
      </c>
      <c r="N11" s="203">
        <v>87.74</v>
      </c>
      <c r="R11" s="44"/>
      <c r="S11" s="44"/>
      <c r="X11" s="44"/>
      <c r="Y11" s="44"/>
      <c r="AA11" s="44"/>
      <c r="AB11" s="44"/>
    </row>
    <row r="12" spans="1:28" ht="15" customHeight="1">
      <c r="A12" s="130" t="s">
        <v>58</v>
      </c>
      <c r="B12" s="199">
        <f t="shared" si="0"/>
        <v>39054.368041529</v>
      </c>
      <c r="C12" s="172">
        <f t="shared" si="2"/>
        <v>0.63475797578606108</v>
      </c>
      <c r="D12" s="748">
        <v>4642.9093049370003</v>
      </c>
      <c r="E12" s="748">
        <v>194.93338804800001</v>
      </c>
      <c r="F12" s="748">
        <v>16412.640911030001</v>
      </c>
      <c r="G12" s="749">
        <v>17803.884437514</v>
      </c>
      <c r="H12" s="170">
        <f t="shared" si="1"/>
        <v>265.25984814864165</v>
      </c>
      <c r="I12" s="172">
        <f t="shared" si="3"/>
        <v>0.18324492884575627</v>
      </c>
      <c r="J12" s="217">
        <v>76.324785687851261</v>
      </c>
      <c r="K12" s="217">
        <v>1.3524046150358071</v>
      </c>
      <c r="L12" s="217">
        <v>81.004699772137002</v>
      </c>
      <c r="M12" s="217">
        <v>8.1043245392363996</v>
      </c>
      <c r="N12" s="218">
        <v>98.473633534381207</v>
      </c>
      <c r="R12" s="44"/>
      <c r="S12" s="44"/>
      <c r="X12" s="44"/>
      <c r="Y12" s="44"/>
      <c r="AA12" s="44"/>
      <c r="AB12" s="44"/>
    </row>
    <row r="13" spans="1:28" ht="15" customHeight="1">
      <c r="A13" s="130" t="s">
        <v>59</v>
      </c>
      <c r="B13" s="199">
        <f t="shared" si="0"/>
        <v>47259.783071954997</v>
      </c>
      <c r="C13" s="172">
        <f t="shared" si="2"/>
        <v>0.21010236349748779</v>
      </c>
      <c r="D13" s="748">
        <v>6449.0123259660022</v>
      </c>
      <c r="E13" s="748">
        <v>188.61487852199988</v>
      </c>
      <c r="F13" s="748">
        <v>21212.532459092992</v>
      </c>
      <c r="G13" s="749">
        <v>19409.623408373998</v>
      </c>
      <c r="H13" s="170">
        <f t="shared" si="1"/>
        <v>292.23028286006479</v>
      </c>
      <c r="I13" s="172">
        <f t="shared" si="3"/>
        <v>0.10167552646833274</v>
      </c>
      <c r="J13" s="217">
        <v>136.4373784431219</v>
      </c>
      <c r="K13" s="217">
        <v>1.1360536544156541</v>
      </c>
      <c r="L13" s="217">
        <v>128.92601713402777</v>
      </c>
      <c r="M13" s="217">
        <v>20.501921058292591</v>
      </c>
      <c r="N13" s="218">
        <v>5.2289125702068766</v>
      </c>
      <c r="R13" s="44"/>
      <c r="S13" s="44"/>
      <c r="X13" s="44"/>
      <c r="Y13" s="44"/>
      <c r="AA13" s="44"/>
      <c r="AB13" s="44"/>
    </row>
    <row r="14" spans="1:28" ht="15" customHeight="1">
      <c r="A14" s="130" t="s">
        <v>60</v>
      </c>
      <c r="B14" s="199">
        <f t="shared" si="0"/>
        <v>50636.176699520998</v>
      </c>
      <c r="C14" s="172">
        <f t="shared" si="2"/>
        <v>7.1443273923312373E-2</v>
      </c>
      <c r="D14" s="748">
        <v>7557.2767504529993</v>
      </c>
      <c r="E14" s="748">
        <v>149.81265754199998</v>
      </c>
      <c r="F14" s="748">
        <v>31690.673172205996</v>
      </c>
      <c r="G14" s="749">
        <v>11238.414119320005</v>
      </c>
      <c r="H14" s="170">
        <f t="shared" si="1"/>
        <v>294.8594179571225</v>
      </c>
      <c r="I14" s="172">
        <f t="shared" si="3"/>
        <v>8.9967920891917998E-3</v>
      </c>
      <c r="J14" s="217">
        <v>157.30068685102708</v>
      </c>
      <c r="K14" s="217">
        <v>0.75700214102048702</v>
      </c>
      <c r="L14" s="217">
        <v>111.89162075413903</v>
      </c>
      <c r="M14" s="217">
        <v>19.830911024143852</v>
      </c>
      <c r="N14" s="218">
        <v>5.0791971867920331</v>
      </c>
      <c r="R14" s="44"/>
      <c r="S14" s="44"/>
      <c r="X14" s="44"/>
      <c r="Y14" s="44"/>
      <c r="AA14" s="44"/>
      <c r="AB14" s="44"/>
    </row>
    <row r="15" spans="1:28" ht="15" customHeight="1">
      <c r="A15" s="130" t="s">
        <v>61</v>
      </c>
      <c r="B15" s="199">
        <f t="shared" si="0"/>
        <v>56964.260543583994</v>
      </c>
      <c r="C15" s="172">
        <f t="shared" si="2"/>
        <v>0.12497159652503656</v>
      </c>
      <c r="D15" s="748">
        <v>8770.8770016590061</v>
      </c>
      <c r="E15" s="748">
        <v>176.74646549399995</v>
      </c>
      <c r="F15" s="748">
        <v>42997.987169117994</v>
      </c>
      <c r="G15" s="749">
        <v>5018.6499073129999</v>
      </c>
      <c r="H15" s="170">
        <f t="shared" si="1"/>
        <v>303.64483035211373</v>
      </c>
      <c r="I15" s="172">
        <f t="shared" si="3"/>
        <v>2.9795257875292872E-2</v>
      </c>
      <c r="J15" s="217">
        <v>169.89767620387894</v>
      </c>
      <c r="K15" s="217">
        <v>0.67274726148084218</v>
      </c>
      <c r="L15" s="217">
        <v>110.6602251451347</v>
      </c>
      <c r="M15" s="217">
        <v>18.263584661092928</v>
      </c>
      <c r="N15" s="218">
        <v>4.150597080526329</v>
      </c>
      <c r="R15" s="44"/>
      <c r="S15" s="44"/>
      <c r="X15" s="44"/>
      <c r="Y15" s="44"/>
      <c r="AA15" s="44"/>
      <c r="AB15" s="44"/>
    </row>
    <row r="16" spans="1:28" ht="13.15">
      <c r="A16" s="130" t="s">
        <v>62</v>
      </c>
      <c r="B16" s="199">
        <f t="shared" si="0"/>
        <v>63756.625169705992</v>
      </c>
      <c r="C16" s="172">
        <f t="shared" si="2"/>
        <v>0.11923905552895019</v>
      </c>
      <c r="D16" s="748">
        <v>11645.726173592</v>
      </c>
      <c r="E16" s="748">
        <v>176.12930057199998</v>
      </c>
      <c r="F16" s="748">
        <v>44922.079218069994</v>
      </c>
      <c r="G16" s="749">
        <v>7012.6904774720024</v>
      </c>
      <c r="H16" s="170">
        <f t="shared" si="1"/>
        <v>316.05509943349409</v>
      </c>
      <c r="I16" s="172">
        <f t="shared" si="3"/>
        <v>4.0871004018046747E-2</v>
      </c>
      <c r="J16" s="217">
        <v>183.71340050863358</v>
      </c>
      <c r="K16" s="217">
        <v>0.79552997813924886</v>
      </c>
      <c r="L16" s="217">
        <v>112.26537801717545</v>
      </c>
      <c r="M16" s="217">
        <v>18.185158437421158</v>
      </c>
      <c r="N16" s="218">
        <v>1.0956324921246752</v>
      </c>
      <c r="R16" s="44"/>
      <c r="S16" s="44"/>
      <c r="X16" s="44"/>
      <c r="Y16" s="44"/>
      <c r="AA16" s="44"/>
      <c r="AB16" s="44"/>
    </row>
    <row r="17" spans="1:28" ht="15" customHeight="1">
      <c r="A17" s="236" t="s">
        <v>63</v>
      </c>
      <c r="B17" s="199">
        <f t="shared" si="0"/>
        <v>67867.47816311779</v>
      </c>
      <c r="C17" s="172">
        <f t="shared" si="2"/>
        <v>6.4477267773656768E-2</v>
      </c>
      <c r="D17" s="748">
        <v>12537.258392870761</v>
      </c>
      <c r="E17" s="748">
        <v>147.04773856790578</v>
      </c>
      <c r="F17" s="748">
        <v>47787.587306311892</v>
      </c>
      <c r="G17" s="749">
        <v>7395.5847253672291</v>
      </c>
      <c r="H17" s="170">
        <f t="shared" si="1"/>
        <v>319.45654434874001</v>
      </c>
      <c r="I17" s="172">
        <f t="shared" si="3"/>
        <v>1.0762189635107175E-2</v>
      </c>
      <c r="J17" s="217">
        <v>200.74041059493999</v>
      </c>
      <c r="K17" s="217">
        <v>0.99608620596999975</v>
      </c>
      <c r="L17" s="217">
        <v>100.92902276962006</v>
      </c>
      <c r="M17" s="217">
        <v>16.650070023720001</v>
      </c>
      <c r="N17" s="218">
        <v>0.14095475449</v>
      </c>
      <c r="R17" s="44"/>
      <c r="S17" s="44"/>
      <c r="X17" s="44"/>
      <c r="Y17" s="44"/>
      <c r="AA17" s="44"/>
      <c r="AB17" s="44"/>
    </row>
    <row r="18" spans="1:28" ht="15" customHeight="1">
      <c r="A18" s="236" t="s">
        <v>64</v>
      </c>
      <c r="B18" s="199">
        <f t="shared" si="0"/>
        <v>69708</v>
      </c>
      <c r="C18" s="172">
        <f t="shared" si="2"/>
        <v>2.7119349159527652E-2</v>
      </c>
      <c r="D18" s="748">
        <v>13183</v>
      </c>
      <c r="E18" s="748">
        <v>149</v>
      </c>
      <c r="F18" s="748">
        <v>47509</v>
      </c>
      <c r="G18" s="749">
        <v>8867</v>
      </c>
      <c r="H18" s="170">
        <f t="shared" si="1"/>
        <v>323.946395</v>
      </c>
      <c r="I18" s="172">
        <f t="shared" si="3"/>
        <v>1.4054652285847572E-2</v>
      </c>
      <c r="J18" s="217">
        <v>199.850617</v>
      </c>
      <c r="K18" s="217">
        <v>3.428579</v>
      </c>
      <c r="L18" s="217">
        <v>105.90650100000001</v>
      </c>
      <c r="M18" s="217">
        <v>14.760698</v>
      </c>
      <c r="N18" s="750">
        <v>0</v>
      </c>
      <c r="R18" s="44"/>
      <c r="S18" s="44"/>
      <c r="X18" s="44"/>
      <c r="Y18" s="44"/>
      <c r="AA18" s="44"/>
      <c r="AB18" s="44"/>
    </row>
    <row r="19" spans="1:28" ht="15" customHeight="1">
      <c r="A19" s="147" t="s">
        <v>65</v>
      </c>
      <c r="B19" s="199">
        <f t="shared" si="0"/>
        <v>71345.838205304142</v>
      </c>
      <c r="C19" s="172">
        <f t="shared" si="2"/>
        <v>2.3495699278477968E-2</v>
      </c>
      <c r="D19" s="748">
        <v>10827.688201110615</v>
      </c>
      <c r="E19" s="748">
        <v>95.482191780821935</v>
      </c>
      <c r="F19" s="748">
        <v>50470.121014602482</v>
      </c>
      <c r="G19" s="749">
        <v>9952.5467978102188</v>
      </c>
      <c r="H19" s="170">
        <f t="shared" si="1"/>
        <v>324.31486017995007</v>
      </c>
      <c r="I19" s="172">
        <f t="shared" si="3"/>
        <v>1.1374263941109097E-3</v>
      </c>
      <c r="J19" s="217">
        <v>198.19172658734007</v>
      </c>
      <c r="K19" s="217">
        <v>4.2107087497099984</v>
      </c>
      <c r="L19" s="217">
        <v>109.55298491734997</v>
      </c>
      <c r="M19" s="217">
        <v>12.359439925550001</v>
      </c>
      <c r="N19" s="750">
        <v>0</v>
      </c>
      <c r="R19" s="44"/>
      <c r="S19" s="44"/>
      <c r="X19" s="44"/>
      <c r="Y19" s="44"/>
      <c r="AA19" s="44"/>
      <c r="AB19" s="44"/>
    </row>
    <row r="20" spans="1:28" ht="15" customHeight="1">
      <c r="A20" s="147" t="s">
        <v>66</v>
      </c>
      <c r="B20" s="199">
        <f t="shared" si="0"/>
        <v>75945.659751939282</v>
      </c>
      <c r="C20" s="172">
        <f t="shared" si="2"/>
        <v>6.4472177527702942E-2</v>
      </c>
      <c r="D20" s="748">
        <v>11622.321962706697</v>
      </c>
      <c r="E20" s="748">
        <v>77.446081293509991</v>
      </c>
      <c r="F20" s="748">
        <v>57244.992743661605</v>
      </c>
      <c r="G20" s="749">
        <v>7000.8989642774659</v>
      </c>
      <c r="H20" s="170">
        <f t="shared" si="1"/>
        <v>293.53888188050007</v>
      </c>
      <c r="I20" s="172">
        <f t="shared" si="3"/>
        <v>-9.4895368909008904E-2</v>
      </c>
      <c r="J20" s="217">
        <v>195.21232832254012</v>
      </c>
      <c r="K20" s="217">
        <v>0.41485844203999994</v>
      </c>
      <c r="L20" s="217">
        <v>88.584522926579979</v>
      </c>
      <c r="M20" s="217">
        <v>9.3271721893399988</v>
      </c>
      <c r="N20" s="750">
        <v>0</v>
      </c>
      <c r="R20" s="44"/>
      <c r="S20" s="44"/>
      <c r="X20" s="44"/>
      <c r="Y20" s="44"/>
      <c r="AA20" s="44"/>
      <c r="AB20" s="44"/>
    </row>
    <row r="21" spans="1:28" ht="15" customHeight="1">
      <c r="A21" s="147" t="s">
        <v>67</v>
      </c>
      <c r="B21" s="199">
        <f t="shared" si="0"/>
        <v>69812.072991990441</v>
      </c>
      <c r="C21" s="172">
        <f t="shared" si="2"/>
        <v>-8.0762834637067182E-2</v>
      </c>
      <c r="D21" s="748">
        <v>10718.719103226293</v>
      </c>
      <c r="E21" s="748">
        <v>50.034194176210796</v>
      </c>
      <c r="F21" s="748">
        <v>51279.019110711903</v>
      </c>
      <c r="G21" s="749">
        <v>7764.3005838760409</v>
      </c>
      <c r="H21" s="170">
        <f t="shared" si="1"/>
        <v>133.72564508041017</v>
      </c>
      <c r="I21" s="172">
        <f t="shared" si="3"/>
        <v>-0.54443634784011341</v>
      </c>
      <c r="J21" s="217">
        <v>93.34222837222093</v>
      </c>
      <c r="K21" s="217">
        <v>0.11911887544726403</v>
      </c>
      <c r="L21" s="217">
        <v>36.717744358492396</v>
      </c>
      <c r="M21" s="217">
        <v>3.5465534742495688</v>
      </c>
      <c r="N21" s="750">
        <v>0</v>
      </c>
      <c r="R21" s="44"/>
      <c r="S21" s="44"/>
      <c r="X21" s="44"/>
      <c r="Y21" s="44"/>
      <c r="AA21" s="44"/>
      <c r="AB21" s="44"/>
    </row>
    <row r="22" spans="1:28" ht="15" customHeight="1">
      <c r="A22" s="147" t="s">
        <v>68</v>
      </c>
      <c r="B22" s="199">
        <f>SUM(D22:G22)</f>
        <v>76342.24160510808</v>
      </c>
      <c r="C22" s="172">
        <f t="shared" si="2"/>
        <v>9.3539245194263862E-2</v>
      </c>
      <c r="D22" s="748">
        <v>11397.713481779241</v>
      </c>
      <c r="E22" s="748">
        <v>150.72054794520548</v>
      </c>
      <c r="F22" s="748">
        <v>56256.124405129231</v>
      </c>
      <c r="G22" s="749">
        <v>8537.6831702544059</v>
      </c>
      <c r="H22" s="170">
        <f t="shared" ref="H22:H23" si="4">SUM(J22:N22)</f>
        <v>271.62751396018166</v>
      </c>
      <c r="I22" s="172">
        <f t="shared" si="3"/>
        <v>1.0312297898944522</v>
      </c>
      <c r="J22" s="217">
        <v>182.92101123985293</v>
      </c>
      <c r="K22" s="217">
        <v>2.6683187972602735</v>
      </c>
      <c r="L22" s="217">
        <v>79.115772550037335</v>
      </c>
      <c r="M22" s="217">
        <v>6.9224113730311529</v>
      </c>
      <c r="N22" s="750">
        <v>0</v>
      </c>
      <c r="R22" s="44"/>
      <c r="S22" s="44"/>
      <c r="X22" s="44"/>
      <c r="Y22" s="44"/>
      <c r="AA22" s="44"/>
      <c r="AB22" s="44"/>
    </row>
    <row r="23" spans="1:28" ht="17.649999999999999" customHeight="1" thickBot="1">
      <c r="A23" s="572" t="s">
        <v>69</v>
      </c>
      <c r="B23" s="209">
        <f>SUM(D23:G23)</f>
        <v>79113.496614400268</v>
      </c>
      <c r="C23" s="177">
        <f t="shared" si="2"/>
        <v>3.6300414436701095E-2</v>
      </c>
      <c r="D23" s="751">
        <v>10999.856768330053</v>
      </c>
      <c r="E23" s="751">
        <v>542.80273972602743</v>
      </c>
      <c r="F23" s="751">
        <v>58157.037201518127</v>
      </c>
      <c r="G23" s="752">
        <v>9413.7999048260699</v>
      </c>
      <c r="H23" s="176">
        <f t="shared" si="4"/>
        <v>364.67955193544213</v>
      </c>
      <c r="I23" s="177">
        <f t="shared" si="3"/>
        <v>0.34257221081403827</v>
      </c>
      <c r="J23" s="219">
        <v>240.41824018038366</v>
      </c>
      <c r="K23" s="219">
        <v>12.753970421917808</v>
      </c>
      <c r="L23" s="219">
        <v>100.99897732379291</v>
      </c>
      <c r="M23" s="219">
        <v>10.508364009347767</v>
      </c>
      <c r="N23" s="753">
        <v>0</v>
      </c>
      <c r="R23" s="44"/>
      <c r="S23" s="44"/>
      <c r="X23" s="44"/>
      <c r="Y23" s="44"/>
      <c r="AA23" s="44"/>
      <c r="AB23" s="44"/>
    </row>
    <row r="24" spans="1:28">
      <c r="A24"/>
      <c r="G24" s="144"/>
      <c r="R24" s="44"/>
      <c r="S24" s="44"/>
      <c r="X24" s="44"/>
      <c r="Y24" s="44"/>
      <c r="AA24" s="44"/>
      <c r="AB24" s="44"/>
    </row>
    <row r="25" spans="1:28" ht="12.75">
      <c r="A25" s="148" t="s">
        <v>109</v>
      </c>
      <c r="G25" s="144"/>
      <c r="R25" s="44"/>
      <c r="S25" s="44"/>
      <c r="X25" s="44"/>
      <c r="Y25" s="44"/>
      <c r="AA25" s="44"/>
      <c r="AB25" s="44"/>
    </row>
    <row r="26" spans="1:28" ht="12.75">
      <c r="A26" s="148" t="s">
        <v>110</v>
      </c>
      <c r="G26" s="144"/>
      <c r="R26" s="44"/>
      <c r="S26" s="44"/>
      <c r="X26" s="44"/>
      <c r="Y26" s="44"/>
      <c r="AA26" s="44"/>
      <c r="AB26" s="44"/>
    </row>
    <row r="27" spans="1:28" ht="12.75">
      <c r="A27" s="148" t="s">
        <v>153</v>
      </c>
      <c r="G27" s="144"/>
      <c r="R27" s="44"/>
      <c r="S27" s="44"/>
      <c r="X27" s="44"/>
      <c r="Y27" s="44"/>
      <c r="AA27" s="44"/>
      <c r="AB27" s="44"/>
    </row>
    <row r="28" spans="1:28" ht="12.75">
      <c r="R28" s="44"/>
      <c r="S28" s="44"/>
      <c r="X28" s="44"/>
      <c r="Y28" s="44"/>
      <c r="AA28" s="44"/>
      <c r="AB28" s="44"/>
    </row>
    <row r="29" spans="1:28" ht="12.75">
      <c r="R29" s="44"/>
      <c r="S29" s="44"/>
      <c r="X29" s="44"/>
      <c r="Y29" s="44"/>
      <c r="AA29" s="44"/>
      <c r="AB29" s="44"/>
    </row>
    <row r="30" spans="1:28" ht="12.75">
      <c r="R30" s="44"/>
      <c r="S30" s="44"/>
      <c r="X30" s="44"/>
      <c r="Y30" s="44"/>
      <c r="AA30" s="44"/>
      <c r="AB30" s="44"/>
    </row>
    <row r="31" spans="1:28" ht="12.75">
      <c r="R31" s="44"/>
      <c r="S31" s="44"/>
      <c r="X31" s="44"/>
      <c r="Y31" s="44"/>
      <c r="AA31" s="44"/>
      <c r="AB31" s="44"/>
    </row>
    <row r="32" spans="1:28" ht="12.75">
      <c r="R32" s="44"/>
      <c r="S32" s="44"/>
      <c r="X32" s="44"/>
      <c r="Y32" s="44"/>
      <c r="AA32" s="44"/>
      <c r="AB32" s="44"/>
    </row>
    <row r="33" spans="18:28" ht="12.75">
      <c r="R33" s="44"/>
      <c r="S33" s="44"/>
      <c r="X33" s="44"/>
      <c r="Y33" s="44"/>
      <c r="AA33" s="44"/>
      <c r="AB33" s="44"/>
    </row>
    <row r="34" spans="18:28" ht="12.75">
      <c r="R34" s="44"/>
      <c r="S34" s="44"/>
      <c r="X34" s="44"/>
      <c r="Y34" s="44"/>
      <c r="AA34" s="44"/>
      <c r="AB34" s="44"/>
    </row>
    <row r="35" spans="18:28" ht="12.75">
      <c r="R35" s="44"/>
      <c r="S35" s="44"/>
      <c r="X35" s="44"/>
      <c r="Y35" s="44"/>
      <c r="AA35" s="44"/>
      <c r="AB35" s="44"/>
    </row>
    <row r="36" spans="18:28" ht="12.75">
      <c r="R36" s="44"/>
      <c r="S36" s="44"/>
      <c r="X36" s="44"/>
      <c r="Y36" s="44"/>
      <c r="AA36" s="44"/>
      <c r="AB36" s="44"/>
    </row>
    <row r="37" spans="18:28" ht="12.75">
      <c r="R37" s="44"/>
      <c r="S37" s="44"/>
      <c r="X37" s="44"/>
      <c r="Y37" s="44"/>
      <c r="AA37" s="44"/>
      <c r="AB37" s="44"/>
    </row>
    <row r="38" spans="18:28" ht="12.75">
      <c r="R38" s="44"/>
      <c r="S38" s="44"/>
      <c r="X38" s="44"/>
      <c r="Y38" s="44"/>
      <c r="AA38" s="44"/>
      <c r="AB38" s="44"/>
    </row>
    <row r="39" spans="18:28" ht="12.75">
      <c r="R39" s="44"/>
      <c r="S39" s="44"/>
      <c r="X39" s="44"/>
      <c r="Y39" s="44"/>
      <c r="AA39" s="44"/>
      <c r="AB39" s="44"/>
    </row>
    <row r="40" spans="18:28" ht="12.75">
      <c r="R40" s="44"/>
      <c r="S40" s="44"/>
      <c r="X40" s="44"/>
      <c r="Y40" s="44"/>
      <c r="AA40" s="44"/>
      <c r="AB40" s="44"/>
    </row>
  </sheetData>
  <mergeCells count="2">
    <mergeCell ref="B7:G7"/>
    <mergeCell ref="H7:N7"/>
  </mergeCells>
  <hyperlinks>
    <hyperlink ref="A27" r:id="rId1" display="Details of the 20% rule for category B machines in AGC premises" xr:uid="{4F4CA740-C41C-4D3B-9A06-FC1A14CD47D0}"/>
    <hyperlink ref="A25" r:id="rId2" display="Details on gaming machine categorisation are available on our website." xr:uid="{349659AA-D8DF-414E-8971-951370FA8AA1}"/>
    <hyperlink ref="A26" r:id="rId3" display="Details on gaming machine entitlement are available on our website." xr:uid="{F4AE6D6B-DD6A-4AC8-9A65-D6BDE5F691E2}"/>
  </hyperlinks>
  <pageMargins left="0.7" right="0.7" top="0.75" bottom="0.75" header="0.3" footer="0.3"/>
  <pageSetup paperSize="9" scale="60" orientation="portrait" r:id="rId4"/>
  <headerFooter alignWithMargins="0"/>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56"/>
  <sheetViews>
    <sheetView showGridLines="0" workbookViewId="0">
      <selection activeCell="H21" sqref="H21"/>
    </sheetView>
  </sheetViews>
  <sheetFormatPr defaultColWidth="9" defaultRowHeight="12.75"/>
  <cols>
    <col min="1" max="1" width="20.73046875" style="26" customWidth="1"/>
    <col min="2" max="2" width="10" style="75" customWidth="1"/>
    <col min="3" max="3" width="8" style="75" customWidth="1"/>
    <col min="4" max="6" width="10" style="75" customWidth="1"/>
    <col min="7" max="7" width="8.265625" style="75" customWidth="1"/>
    <col min="8" max="9" width="10" style="75" customWidth="1"/>
    <col min="10" max="203" width="9.265625" style="26" customWidth="1"/>
    <col min="204" max="204" width="2.73046875" style="26" customWidth="1"/>
    <col min="205" max="205" width="8.265625" style="26" customWidth="1"/>
    <col min="206" max="206" width="7.265625" style="26" customWidth="1"/>
    <col min="207" max="207" width="4.265625" style="26" customWidth="1"/>
    <col min="208" max="210" width="9.265625" style="26" customWidth="1"/>
    <col min="211" max="211" width="11.265625" style="26" customWidth="1"/>
    <col min="212" max="214" width="9.265625" style="26" customWidth="1"/>
    <col min="215" max="215" width="2.73046875" style="26" customWidth="1"/>
    <col min="216" max="216" width="8.265625" style="26" customWidth="1"/>
    <col min="217" max="217" width="7.265625" style="26" customWidth="1"/>
    <col min="218" max="218" width="4.265625" style="26" customWidth="1"/>
    <col min="219" max="219" width="9.265625" style="26" customWidth="1"/>
    <col min="220" max="220" width="11.265625" style="26" customWidth="1"/>
    <col min="221" max="225" width="9.265625" style="26" customWidth="1"/>
    <col min="226" max="226" width="2.73046875" style="26" customWidth="1"/>
    <col min="227" max="459" width="9.265625" style="26" customWidth="1"/>
    <col min="460" max="460" width="2.73046875" style="26" customWidth="1"/>
    <col min="461" max="461" width="8.265625" style="26" customWidth="1"/>
    <col min="462" max="462" width="7.265625" style="26" customWidth="1"/>
    <col min="463" max="463" width="4.265625" style="26" customWidth="1"/>
    <col min="464" max="466" width="9.265625" style="26" customWidth="1"/>
    <col min="467" max="467" width="11.265625" style="26" customWidth="1"/>
    <col min="468" max="470" width="9.265625" style="26" customWidth="1"/>
    <col min="471" max="471" width="2.73046875" style="26" customWidth="1"/>
    <col min="472" max="472" width="8.265625" style="26" customWidth="1"/>
    <col min="473" max="473" width="7.265625" style="26" customWidth="1"/>
    <col min="474" max="474" width="4.265625" style="26" customWidth="1"/>
    <col min="475" max="475" width="9.265625" style="26" customWidth="1"/>
    <col min="476" max="476" width="11.265625" style="26" customWidth="1"/>
    <col min="477" max="481" width="9.265625" style="26" customWidth="1"/>
    <col min="482" max="482" width="2.73046875" style="26" customWidth="1"/>
    <col min="483" max="715" width="9.265625" style="26" customWidth="1"/>
    <col min="716" max="716" width="2.73046875" style="26" customWidth="1"/>
    <col min="717" max="717" width="8.265625" style="26" customWidth="1"/>
    <col min="718" max="718" width="7.265625" style="26" customWidth="1"/>
    <col min="719" max="719" width="4.265625" style="26" customWidth="1"/>
    <col min="720" max="722" width="9.265625" style="26" customWidth="1"/>
    <col min="723" max="723" width="11.265625" style="26" customWidth="1"/>
    <col min="724" max="726" width="9.265625" style="26" customWidth="1"/>
    <col min="727" max="727" width="2.73046875" style="26" customWidth="1"/>
    <col min="728" max="728" width="8.265625" style="26" customWidth="1"/>
    <col min="729" max="729" width="7.265625" style="26" customWidth="1"/>
    <col min="730" max="730" width="4.265625" style="26" customWidth="1"/>
    <col min="731" max="731" width="9.265625" style="26" customWidth="1"/>
    <col min="732" max="732" width="11.265625" style="26" customWidth="1"/>
    <col min="733" max="737" width="9.265625" style="26" customWidth="1"/>
    <col min="738" max="738" width="2.73046875" style="26" customWidth="1"/>
    <col min="739" max="971" width="9.265625" style="26" customWidth="1"/>
    <col min="972" max="972" width="2.73046875" style="26" customWidth="1"/>
    <col min="973" max="973" width="8.265625" style="26" customWidth="1"/>
    <col min="974" max="974" width="7.265625" style="26" customWidth="1"/>
    <col min="975" max="975" width="4.265625" style="26" customWidth="1"/>
    <col min="976" max="978" width="9.265625" style="26" customWidth="1"/>
    <col min="979" max="979" width="11.265625" style="26" customWidth="1"/>
    <col min="980" max="982" width="9.265625" style="26" customWidth="1"/>
    <col min="983" max="983" width="2.73046875" style="26" customWidth="1"/>
    <col min="984" max="984" width="8.265625" style="26" customWidth="1"/>
    <col min="985" max="985" width="7.265625" style="26" customWidth="1"/>
    <col min="986" max="986" width="4.265625" style="26" customWidth="1"/>
    <col min="987" max="987" width="9.265625" style="26" customWidth="1"/>
    <col min="988" max="988" width="11.265625" style="26" customWidth="1"/>
    <col min="989" max="993" width="9.265625" style="26" customWidth="1"/>
    <col min="994" max="994" width="2.73046875" style="26" customWidth="1"/>
    <col min="995" max="1227" width="9.265625" style="26" customWidth="1"/>
    <col min="1228" max="1228" width="2.73046875" style="26" customWidth="1"/>
    <col min="1229" max="1229" width="8.265625" style="26" customWidth="1"/>
    <col min="1230" max="1230" width="7.265625" style="26" customWidth="1"/>
    <col min="1231" max="1231" width="4.265625" style="26" customWidth="1"/>
    <col min="1232" max="1234" width="9.265625" style="26" customWidth="1"/>
    <col min="1235" max="1235" width="11.265625" style="26" customWidth="1"/>
    <col min="1236" max="1238" width="9.265625" style="26" customWidth="1"/>
    <col min="1239" max="1239" width="2.73046875" style="26" customWidth="1"/>
    <col min="1240" max="1240" width="8.265625" style="26" customWidth="1"/>
    <col min="1241" max="1241" width="7.265625" style="26" customWidth="1"/>
    <col min="1242" max="1242" width="4.265625" style="26" customWidth="1"/>
    <col min="1243" max="1243" width="9.265625" style="26" customWidth="1"/>
    <col min="1244" max="1244" width="11.265625" style="26" customWidth="1"/>
    <col min="1245" max="1249" width="9.265625" style="26" customWidth="1"/>
    <col min="1250" max="1250" width="2.73046875" style="26" customWidth="1"/>
    <col min="1251" max="1483" width="9.265625" style="26" customWidth="1"/>
    <col min="1484" max="1484" width="2.73046875" style="26" customWidth="1"/>
    <col min="1485" max="1485" width="8.265625" style="26" customWidth="1"/>
    <col min="1486" max="1486" width="7.265625" style="26" customWidth="1"/>
    <col min="1487" max="1487" width="4.265625" style="26" customWidth="1"/>
    <col min="1488" max="1490" width="9.265625" style="26" customWidth="1"/>
    <col min="1491" max="1491" width="11.265625" style="26" customWidth="1"/>
    <col min="1492" max="1494" width="9.265625" style="26" customWidth="1"/>
    <col min="1495" max="1495" width="2.73046875" style="26" customWidth="1"/>
    <col min="1496" max="1496" width="8.265625" style="26" customWidth="1"/>
    <col min="1497" max="1497" width="7.265625" style="26" customWidth="1"/>
    <col min="1498" max="1498" width="4.265625" style="26" customWidth="1"/>
    <col min="1499" max="1499" width="9.265625" style="26" customWidth="1"/>
    <col min="1500" max="1500" width="11.265625" style="26" customWidth="1"/>
    <col min="1501" max="1505" width="9.265625" style="26" customWidth="1"/>
    <col min="1506" max="1506" width="2.73046875" style="26" customWidth="1"/>
    <col min="1507" max="1739" width="9.265625" style="26" customWidth="1"/>
    <col min="1740" max="1740" width="2.73046875" style="26" customWidth="1"/>
    <col min="1741" max="1741" width="8.265625" style="26" customWidth="1"/>
    <col min="1742" max="1742" width="7.265625" style="26" customWidth="1"/>
    <col min="1743" max="1743" width="4.265625" style="26" customWidth="1"/>
    <col min="1744" max="1746" width="9.265625" style="26" customWidth="1"/>
    <col min="1747" max="1747" width="11.265625" style="26" customWidth="1"/>
    <col min="1748" max="1750" width="9.265625" style="26" customWidth="1"/>
    <col min="1751" max="1751" width="2.73046875" style="26" customWidth="1"/>
    <col min="1752" max="1752" width="8.265625" style="26" customWidth="1"/>
    <col min="1753" max="1753" width="7.265625" style="26" customWidth="1"/>
    <col min="1754" max="1754" width="4.265625" style="26" customWidth="1"/>
    <col min="1755" max="1755" width="9.265625" style="26" customWidth="1"/>
    <col min="1756" max="1756" width="11.265625" style="26" customWidth="1"/>
    <col min="1757" max="1761" width="9.265625" style="26" customWidth="1"/>
    <col min="1762" max="1762" width="2.73046875" style="26" customWidth="1"/>
    <col min="1763" max="1995" width="9.265625" style="26" customWidth="1"/>
    <col min="1996" max="1996" width="2.73046875" style="26" customWidth="1"/>
    <col min="1997" max="1997" width="8.265625" style="26" customWidth="1"/>
    <col min="1998" max="1998" width="7.265625" style="26" customWidth="1"/>
    <col min="1999" max="1999" width="4.265625" style="26" customWidth="1"/>
    <col min="2000" max="2002" width="9.265625" style="26" customWidth="1"/>
    <col min="2003" max="2003" width="11.265625" style="26" customWidth="1"/>
    <col min="2004" max="2006" width="9.265625" style="26" customWidth="1"/>
    <col min="2007" max="2007" width="2.73046875" style="26" customWidth="1"/>
    <col min="2008" max="2008" width="8.265625" style="26" customWidth="1"/>
    <col min="2009" max="2009" width="7.265625" style="26" customWidth="1"/>
    <col min="2010" max="2010" width="4.265625" style="26" customWidth="1"/>
    <col min="2011" max="2011" width="9.265625" style="26" customWidth="1"/>
    <col min="2012" max="2012" width="11.265625" style="26" customWidth="1"/>
    <col min="2013" max="2017" width="9.265625" style="26" customWidth="1"/>
    <col min="2018" max="2018" width="2.73046875" style="26" customWidth="1"/>
    <col min="2019" max="2251" width="9.265625" style="26" customWidth="1"/>
    <col min="2252" max="2252" width="2.73046875" style="26" customWidth="1"/>
    <col min="2253" max="2253" width="8.265625" style="26" customWidth="1"/>
    <col min="2254" max="2254" width="7.265625" style="26" customWidth="1"/>
    <col min="2255" max="2255" width="4.265625" style="26" customWidth="1"/>
    <col min="2256" max="2258" width="9.265625" style="26" customWidth="1"/>
    <col min="2259" max="2259" width="11.265625" style="26" customWidth="1"/>
    <col min="2260" max="2262" width="9.265625" style="26" customWidth="1"/>
    <col min="2263" max="2263" width="2.73046875" style="26" customWidth="1"/>
    <col min="2264" max="2264" width="8.265625" style="26" customWidth="1"/>
    <col min="2265" max="2265" width="7.265625" style="26" customWidth="1"/>
    <col min="2266" max="2266" width="4.265625" style="26" customWidth="1"/>
    <col min="2267" max="2267" width="9.265625" style="26" customWidth="1"/>
    <col min="2268" max="2268" width="11.265625" style="26" customWidth="1"/>
    <col min="2269" max="2273" width="9.265625" style="26" customWidth="1"/>
    <col min="2274" max="2274" width="2.73046875" style="26" customWidth="1"/>
    <col min="2275" max="2507" width="9.265625" style="26" customWidth="1"/>
    <col min="2508" max="2508" width="2.73046875" style="26" customWidth="1"/>
    <col min="2509" max="2509" width="8.265625" style="26" customWidth="1"/>
    <col min="2510" max="2510" width="7.265625" style="26" customWidth="1"/>
    <col min="2511" max="2511" width="4.265625" style="26" customWidth="1"/>
    <col min="2512" max="2514" width="9.265625" style="26" customWidth="1"/>
    <col min="2515" max="2515" width="11.265625" style="26" customWidth="1"/>
    <col min="2516" max="2518" width="9.265625" style="26" customWidth="1"/>
    <col min="2519" max="2519" width="2.73046875" style="26" customWidth="1"/>
    <col min="2520" max="2520" width="8.265625" style="26" customWidth="1"/>
    <col min="2521" max="2521" width="7.265625" style="26" customWidth="1"/>
    <col min="2522" max="2522" width="4.265625" style="26" customWidth="1"/>
    <col min="2523" max="2523" width="9.265625" style="26" customWidth="1"/>
    <col min="2524" max="2524" width="11.265625" style="26" customWidth="1"/>
    <col min="2525" max="2529" width="9.265625" style="26" customWidth="1"/>
    <col min="2530" max="2530" width="2.73046875" style="26" customWidth="1"/>
    <col min="2531" max="2763" width="9.265625" style="26" customWidth="1"/>
    <col min="2764" max="2764" width="2.73046875" style="26" customWidth="1"/>
    <col min="2765" max="2765" width="8.265625" style="26" customWidth="1"/>
    <col min="2766" max="2766" width="7.265625" style="26" customWidth="1"/>
    <col min="2767" max="2767" width="4.265625" style="26" customWidth="1"/>
    <col min="2768" max="2770" width="9.265625" style="26" customWidth="1"/>
    <col min="2771" max="2771" width="11.265625" style="26" customWidth="1"/>
    <col min="2772" max="2774" width="9.265625" style="26" customWidth="1"/>
    <col min="2775" max="2775" width="2.73046875" style="26" customWidth="1"/>
    <col min="2776" max="2776" width="8.265625" style="26" customWidth="1"/>
    <col min="2777" max="2777" width="7.265625" style="26" customWidth="1"/>
    <col min="2778" max="2778" width="4.265625" style="26" customWidth="1"/>
    <col min="2779" max="2779" width="9.265625" style="26" customWidth="1"/>
    <col min="2780" max="2780" width="11.265625" style="26" customWidth="1"/>
    <col min="2781" max="2785" width="9.265625" style="26" customWidth="1"/>
    <col min="2786" max="2786" width="2.73046875" style="26" customWidth="1"/>
    <col min="2787" max="3019" width="9.265625" style="26" customWidth="1"/>
    <col min="3020" max="3020" width="2.73046875" style="26" customWidth="1"/>
    <col min="3021" max="3021" width="8.265625" style="26" customWidth="1"/>
    <col min="3022" max="3022" width="7.265625" style="26" customWidth="1"/>
    <col min="3023" max="3023" width="4.265625" style="26" customWidth="1"/>
    <col min="3024" max="3026" width="9.265625" style="26" customWidth="1"/>
    <col min="3027" max="3027" width="11.265625" style="26" customWidth="1"/>
    <col min="3028" max="3030" width="9.265625" style="26" customWidth="1"/>
    <col min="3031" max="3031" width="2.73046875" style="26" customWidth="1"/>
    <col min="3032" max="3032" width="8.265625" style="26" customWidth="1"/>
    <col min="3033" max="3033" width="7.265625" style="26" customWidth="1"/>
    <col min="3034" max="3034" width="4.265625" style="26" customWidth="1"/>
    <col min="3035" max="3035" width="9.265625" style="26" customWidth="1"/>
    <col min="3036" max="3036" width="11.265625" style="26" customWidth="1"/>
    <col min="3037" max="3041" width="9.265625" style="26" customWidth="1"/>
    <col min="3042" max="3042" width="2.73046875" style="26" customWidth="1"/>
    <col min="3043" max="3275" width="9.265625" style="26" customWidth="1"/>
    <col min="3276" max="3276" width="2.73046875" style="26" customWidth="1"/>
    <col min="3277" max="3277" width="8.265625" style="26" customWidth="1"/>
    <col min="3278" max="3278" width="7.265625" style="26" customWidth="1"/>
    <col min="3279" max="3279" width="4.265625" style="26" customWidth="1"/>
    <col min="3280" max="3282" width="9.265625" style="26" customWidth="1"/>
    <col min="3283" max="3283" width="11.265625" style="26" customWidth="1"/>
    <col min="3284" max="3286" width="9.265625" style="26" customWidth="1"/>
    <col min="3287" max="3287" width="2.73046875" style="26" customWidth="1"/>
    <col min="3288" max="3288" width="8.265625" style="26" customWidth="1"/>
    <col min="3289" max="3289" width="7.265625" style="26" customWidth="1"/>
    <col min="3290" max="3290" width="4.265625" style="26" customWidth="1"/>
    <col min="3291" max="3291" width="9.265625" style="26" customWidth="1"/>
    <col min="3292" max="3292" width="11.265625" style="26" customWidth="1"/>
    <col min="3293" max="3297" width="9.265625" style="26" customWidth="1"/>
    <col min="3298" max="3298" width="2.73046875" style="26" customWidth="1"/>
    <col min="3299" max="3531" width="9.265625" style="26" customWidth="1"/>
    <col min="3532" max="3532" width="2.73046875" style="26" customWidth="1"/>
    <col min="3533" max="3533" width="8.265625" style="26" customWidth="1"/>
    <col min="3534" max="3534" width="7.265625" style="26" customWidth="1"/>
    <col min="3535" max="3535" width="4.265625" style="26" customWidth="1"/>
    <col min="3536" max="3538" width="9.265625" style="26" customWidth="1"/>
    <col min="3539" max="3539" width="11.265625" style="26" customWidth="1"/>
    <col min="3540" max="3542" width="9.265625" style="26" customWidth="1"/>
    <col min="3543" max="3543" width="2.73046875" style="26" customWidth="1"/>
    <col min="3544" max="3544" width="8.265625" style="26" customWidth="1"/>
    <col min="3545" max="3545" width="7.265625" style="26" customWidth="1"/>
    <col min="3546" max="3546" width="4.265625" style="26" customWidth="1"/>
    <col min="3547" max="3547" width="9.265625" style="26" customWidth="1"/>
    <col min="3548" max="3548" width="11.265625" style="26" customWidth="1"/>
    <col min="3549" max="3553" width="9.265625" style="26" customWidth="1"/>
    <col min="3554" max="3554" width="2.73046875" style="26" customWidth="1"/>
    <col min="3555" max="3787" width="9.265625" style="26" customWidth="1"/>
    <col min="3788" max="3788" width="2.73046875" style="26" customWidth="1"/>
    <col min="3789" max="3789" width="8.265625" style="26" customWidth="1"/>
    <col min="3790" max="3790" width="7.265625" style="26" customWidth="1"/>
    <col min="3791" max="3791" width="4.265625" style="26" customWidth="1"/>
    <col min="3792" max="3794" width="9.265625" style="26" customWidth="1"/>
    <col min="3795" max="3795" width="11.265625" style="26" customWidth="1"/>
    <col min="3796" max="3798" width="9.265625" style="26" customWidth="1"/>
    <col min="3799" max="3799" width="2.73046875" style="26" customWidth="1"/>
    <col min="3800" max="3800" width="8.265625" style="26" customWidth="1"/>
    <col min="3801" max="3801" width="7.265625" style="26" customWidth="1"/>
    <col min="3802" max="3802" width="4.265625" style="26" customWidth="1"/>
    <col min="3803" max="3803" width="9.265625" style="26" customWidth="1"/>
    <col min="3804" max="3804" width="11.265625" style="26" customWidth="1"/>
    <col min="3805" max="3809" width="9.265625" style="26" customWidth="1"/>
    <col min="3810" max="3810" width="2.73046875" style="26" customWidth="1"/>
    <col min="3811" max="4043" width="9.265625" style="26" customWidth="1"/>
    <col min="4044" max="4044" width="2.73046875" style="26" customWidth="1"/>
    <col min="4045" max="4045" width="8.265625" style="26" customWidth="1"/>
    <col min="4046" max="4046" width="7.265625" style="26" customWidth="1"/>
    <col min="4047" max="4047" width="4.265625" style="26" customWidth="1"/>
    <col min="4048" max="4050" width="9.265625" style="26" customWidth="1"/>
    <col min="4051" max="4051" width="11.265625" style="26" customWidth="1"/>
    <col min="4052" max="4054" width="9.265625" style="26" customWidth="1"/>
    <col min="4055" max="4055" width="2.73046875" style="26" customWidth="1"/>
    <col min="4056" max="4056" width="8.265625" style="26" customWidth="1"/>
    <col min="4057" max="4057" width="7.265625" style="26" customWidth="1"/>
    <col min="4058" max="4058" width="4.265625" style="26" customWidth="1"/>
    <col min="4059" max="4059" width="9.265625" style="26" customWidth="1"/>
    <col min="4060" max="4060" width="11.265625" style="26" customWidth="1"/>
    <col min="4061" max="4065" width="9.265625" style="26" customWidth="1"/>
    <col min="4066" max="4066" width="2.73046875" style="26" customWidth="1"/>
    <col min="4067" max="4299" width="9.265625" style="26" customWidth="1"/>
    <col min="4300" max="4300" width="2.73046875" style="26" customWidth="1"/>
    <col min="4301" max="4301" width="8.265625" style="26" customWidth="1"/>
    <col min="4302" max="4302" width="7.265625" style="26" customWidth="1"/>
    <col min="4303" max="4303" width="4.265625" style="26" customWidth="1"/>
    <col min="4304" max="4306" width="9.265625" style="26" customWidth="1"/>
    <col min="4307" max="4307" width="11.265625" style="26" customWidth="1"/>
    <col min="4308" max="4310" width="9.265625" style="26" customWidth="1"/>
    <col min="4311" max="4311" width="2.73046875" style="26" customWidth="1"/>
    <col min="4312" max="4312" width="8.265625" style="26" customWidth="1"/>
    <col min="4313" max="4313" width="7.265625" style="26" customWidth="1"/>
    <col min="4314" max="4314" width="4.265625" style="26" customWidth="1"/>
    <col min="4315" max="4315" width="9.265625" style="26" customWidth="1"/>
    <col min="4316" max="4316" width="11.265625" style="26" customWidth="1"/>
    <col min="4317" max="4321" width="9.265625" style="26" customWidth="1"/>
    <col min="4322" max="4322" width="2.73046875" style="26" customWidth="1"/>
    <col min="4323" max="4555" width="9.265625" style="26" customWidth="1"/>
    <col min="4556" max="4556" width="2.73046875" style="26" customWidth="1"/>
    <col min="4557" max="4557" width="8.265625" style="26" customWidth="1"/>
    <col min="4558" max="4558" width="7.265625" style="26" customWidth="1"/>
    <col min="4559" max="4559" width="4.265625" style="26" customWidth="1"/>
    <col min="4560" max="4562" width="9.265625" style="26" customWidth="1"/>
    <col min="4563" max="4563" width="11.265625" style="26" customWidth="1"/>
    <col min="4564" max="4566" width="9.265625" style="26" customWidth="1"/>
    <col min="4567" max="4567" width="2.73046875" style="26" customWidth="1"/>
    <col min="4568" max="4568" width="8.265625" style="26" customWidth="1"/>
    <col min="4569" max="4569" width="7.265625" style="26" customWidth="1"/>
    <col min="4570" max="4570" width="4.265625" style="26" customWidth="1"/>
    <col min="4571" max="4571" width="9.265625" style="26" customWidth="1"/>
    <col min="4572" max="4572" width="11.265625" style="26" customWidth="1"/>
    <col min="4573" max="4577" width="9.265625" style="26" customWidth="1"/>
    <col min="4578" max="4578" width="2.73046875" style="26" customWidth="1"/>
    <col min="4579" max="4811" width="9.265625" style="26" customWidth="1"/>
    <col min="4812" max="4812" width="2.73046875" style="26" customWidth="1"/>
    <col min="4813" max="4813" width="8.265625" style="26" customWidth="1"/>
    <col min="4814" max="4814" width="7.265625" style="26" customWidth="1"/>
    <col min="4815" max="4815" width="4.265625" style="26" customWidth="1"/>
    <col min="4816" max="4818" width="9.265625" style="26" customWidth="1"/>
    <col min="4819" max="4819" width="11.265625" style="26" customWidth="1"/>
    <col min="4820" max="4822" width="9.265625" style="26" customWidth="1"/>
    <col min="4823" max="4823" width="2.73046875" style="26" customWidth="1"/>
    <col min="4824" max="4824" width="8.265625" style="26" customWidth="1"/>
    <col min="4825" max="4825" width="7.265625" style="26" customWidth="1"/>
    <col min="4826" max="4826" width="4.265625" style="26" customWidth="1"/>
    <col min="4827" max="4827" width="9.265625" style="26" customWidth="1"/>
    <col min="4828" max="4828" width="11.265625" style="26" customWidth="1"/>
    <col min="4829" max="4833" width="9.265625" style="26" customWidth="1"/>
    <col min="4834" max="4834" width="2.73046875" style="26" customWidth="1"/>
    <col min="4835" max="5067" width="9.265625" style="26" customWidth="1"/>
    <col min="5068" max="5068" width="2.73046875" style="26" customWidth="1"/>
    <col min="5069" max="5069" width="8.265625" style="26" customWidth="1"/>
    <col min="5070" max="5070" width="7.265625" style="26" customWidth="1"/>
    <col min="5071" max="5071" width="4.265625" style="26" customWidth="1"/>
    <col min="5072" max="5074" width="9.265625" style="26" customWidth="1"/>
    <col min="5075" max="5075" width="11.265625" style="26" customWidth="1"/>
    <col min="5076" max="5078" width="9.265625" style="26" customWidth="1"/>
    <col min="5079" max="5079" width="2.73046875" style="26" customWidth="1"/>
    <col min="5080" max="5080" width="8.265625" style="26" customWidth="1"/>
    <col min="5081" max="5081" width="7.265625" style="26" customWidth="1"/>
    <col min="5082" max="5082" width="4.265625" style="26" customWidth="1"/>
    <col min="5083" max="5083" width="9.265625" style="26" customWidth="1"/>
    <col min="5084" max="5084" width="11.265625" style="26" customWidth="1"/>
    <col min="5085" max="5089" width="9.265625" style="26" customWidth="1"/>
    <col min="5090" max="5090" width="2.73046875" style="26" customWidth="1"/>
    <col min="5091" max="5323" width="9.265625" style="26" customWidth="1"/>
    <col min="5324" max="5324" width="2.73046875" style="26" customWidth="1"/>
    <col min="5325" max="5325" width="8.265625" style="26" customWidth="1"/>
    <col min="5326" max="5326" width="7.265625" style="26" customWidth="1"/>
    <col min="5327" max="5327" width="4.265625" style="26" customWidth="1"/>
    <col min="5328" max="5330" width="9.265625" style="26" customWidth="1"/>
    <col min="5331" max="5331" width="11.265625" style="26" customWidth="1"/>
    <col min="5332" max="5334" width="9.265625" style="26" customWidth="1"/>
    <col min="5335" max="5335" width="2.73046875" style="26" customWidth="1"/>
    <col min="5336" max="5336" width="8.265625" style="26" customWidth="1"/>
    <col min="5337" max="5337" width="7.265625" style="26" customWidth="1"/>
    <col min="5338" max="5338" width="4.265625" style="26" customWidth="1"/>
    <col min="5339" max="5339" width="9.265625" style="26" customWidth="1"/>
    <col min="5340" max="5340" width="11.265625" style="26" customWidth="1"/>
    <col min="5341" max="5345" width="9.265625" style="26" customWidth="1"/>
    <col min="5346" max="5346" width="2.73046875" style="26" customWidth="1"/>
    <col min="5347" max="5579" width="9.265625" style="26" customWidth="1"/>
    <col min="5580" max="5580" width="2.73046875" style="26" customWidth="1"/>
    <col min="5581" max="5581" width="8.265625" style="26" customWidth="1"/>
    <col min="5582" max="5582" width="7.265625" style="26" customWidth="1"/>
    <col min="5583" max="5583" width="4.265625" style="26" customWidth="1"/>
    <col min="5584" max="5586" width="9.265625" style="26" customWidth="1"/>
    <col min="5587" max="5587" width="11.265625" style="26" customWidth="1"/>
    <col min="5588" max="5590" width="9.265625" style="26" customWidth="1"/>
    <col min="5591" max="5591" width="2.73046875" style="26" customWidth="1"/>
    <col min="5592" max="5592" width="8.265625" style="26" customWidth="1"/>
    <col min="5593" max="5593" width="7.265625" style="26" customWidth="1"/>
    <col min="5594" max="5594" width="4.265625" style="26" customWidth="1"/>
    <col min="5595" max="5595" width="9.265625" style="26" customWidth="1"/>
    <col min="5596" max="5596" width="11.265625" style="26" customWidth="1"/>
    <col min="5597" max="5601" width="9.265625" style="26" customWidth="1"/>
    <col min="5602" max="5602" width="2.73046875" style="26" customWidth="1"/>
    <col min="5603" max="5835" width="9.265625" style="26" customWidth="1"/>
    <col min="5836" max="5836" width="2.73046875" style="26" customWidth="1"/>
    <col min="5837" max="5837" width="8.265625" style="26" customWidth="1"/>
    <col min="5838" max="5838" width="7.265625" style="26" customWidth="1"/>
    <col min="5839" max="5839" width="4.265625" style="26" customWidth="1"/>
    <col min="5840" max="5842" width="9.265625" style="26" customWidth="1"/>
    <col min="5843" max="5843" width="11.265625" style="26" customWidth="1"/>
    <col min="5844" max="5846" width="9.265625" style="26" customWidth="1"/>
    <col min="5847" max="5847" width="2.73046875" style="26" customWidth="1"/>
    <col min="5848" max="5848" width="8.265625" style="26" customWidth="1"/>
    <col min="5849" max="5849" width="7.265625" style="26" customWidth="1"/>
    <col min="5850" max="5850" width="4.265625" style="26" customWidth="1"/>
    <col min="5851" max="5851" width="9.265625" style="26" customWidth="1"/>
    <col min="5852" max="5852" width="11.265625" style="26" customWidth="1"/>
    <col min="5853" max="5857" width="9.265625" style="26" customWidth="1"/>
    <col min="5858" max="5858" width="2.73046875" style="26" customWidth="1"/>
    <col min="5859" max="6091" width="9.265625" style="26" customWidth="1"/>
    <col min="6092" max="6092" width="2.73046875" style="26" customWidth="1"/>
    <col min="6093" max="6093" width="8.265625" style="26" customWidth="1"/>
    <col min="6094" max="6094" width="7.265625" style="26" customWidth="1"/>
    <col min="6095" max="6095" width="4.265625" style="26" customWidth="1"/>
    <col min="6096" max="6098" width="9.265625" style="26" customWidth="1"/>
    <col min="6099" max="6099" width="11.265625" style="26" customWidth="1"/>
    <col min="6100" max="6102" width="9.265625" style="26" customWidth="1"/>
    <col min="6103" max="6103" width="2.73046875" style="26" customWidth="1"/>
    <col min="6104" max="6104" width="8.265625" style="26" customWidth="1"/>
    <col min="6105" max="6105" width="7.265625" style="26" customWidth="1"/>
    <col min="6106" max="6106" width="4.265625" style="26" customWidth="1"/>
    <col min="6107" max="6107" width="9.265625" style="26" customWidth="1"/>
    <col min="6108" max="6108" width="11.265625" style="26" customWidth="1"/>
    <col min="6109" max="6113" width="9.265625" style="26" customWidth="1"/>
    <col min="6114" max="6114" width="2.73046875" style="26" customWidth="1"/>
    <col min="6115" max="6347" width="9.265625" style="26" customWidth="1"/>
    <col min="6348" max="6348" width="2.73046875" style="26" customWidth="1"/>
    <col min="6349" max="6349" width="8.265625" style="26" customWidth="1"/>
    <col min="6350" max="6350" width="7.265625" style="26" customWidth="1"/>
    <col min="6351" max="6351" width="4.265625" style="26" customWidth="1"/>
    <col min="6352" max="6354" width="9.265625" style="26" customWidth="1"/>
    <col min="6355" max="6355" width="11.265625" style="26" customWidth="1"/>
    <col min="6356" max="6358" width="9.265625" style="26" customWidth="1"/>
    <col min="6359" max="6359" width="2.73046875" style="26" customWidth="1"/>
    <col min="6360" max="6360" width="8.265625" style="26" customWidth="1"/>
    <col min="6361" max="6361" width="7.265625" style="26" customWidth="1"/>
    <col min="6362" max="6362" width="4.265625" style="26" customWidth="1"/>
    <col min="6363" max="6363" width="9.265625" style="26" customWidth="1"/>
    <col min="6364" max="6364" width="11.265625" style="26" customWidth="1"/>
    <col min="6365" max="6369" width="9.265625" style="26" customWidth="1"/>
    <col min="6370" max="6370" width="2.73046875" style="26" customWidth="1"/>
    <col min="6371" max="6603" width="9.265625" style="26" customWidth="1"/>
    <col min="6604" max="6604" width="2.73046875" style="26" customWidth="1"/>
    <col min="6605" max="6605" width="8.265625" style="26" customWidth="1"/>
    <col min="6606" max="6606" width="7.265625" style="26" customWidth="1"/>
    <col min="6607" max="6607" width="4.265625" style="26" customWidth="1"/>
    <col min="6608" max="6610" width="9.265625" style="26" customWidth="1"/>
    <col min="6611" max="6611" width="11.265625" style="26" customWidth="1"/>
    <col min="6612" max="6614" width="9.265625" style="26" customWidth="1"/>
    <col min="6615" max="6615" width="2.73046875" style="26" customWidth="1"/>
    <col min="6616" max="6616" width="8.265625" style="26" customWidth="1"/>
    <col min="6617" max="6617" width="7.265625" style="26" customWidth="1"/>
    <col min="6618" max="6618" width="4.265625" style="26" customWidth="1"/>
    <col min="6619" max="6619" width="9.265625" style="26" customWidth="1"/>
    <col min="6620" max="6620" width="11.265625" style="26" customWidth="1"/>
    <col min="6621" max="6625" width="9.265625" style="26" customWidth="1"/>
    <col min="6626" max="6626" width="2.73046875" style="26" customWidth="1"/>
    <col min="6627" max="6859" width="9.265625" style="26" customWidth="1"/>
    <col min="6860" max="6860" width="2.73046875" style="26" customWidth="1"/>
    <col min="6861" max="6861" width="8.265625" style="26" customWidth="1"/>
    <col min="6862" max="6862" width="7.265625" style="26" customWidth="1"/>
    <col min="6863" max="6863" width="4.265625" style="26" customWidth="1"/>
    <col min="6864" max="6866" width="9.265625" style="26" customWidth="1"/>
    <col min="6867" max="6867" width="11.265625" style="26" customWidth="1"/>
    <col min="6868" max="6870" width="9.265625" style="26" customWidth="1"/>
    <col min="6871" max="6871" width="2.73046875" style="26" customWidth="1"/>
    <col min="6872" max="6872" width="8.265625" style="26" customWidth="1"/>
    <col min="6873" max="6873" width="7.265625" style="26" customWidth="1"/>
    <col min="6874" max="6874" width="4.265625" style="26" customWidth="1"/>
    <col min="6875" max="6875" width="9.265625" style="26" customWidth="1"/>
    <col min="6876" max="6876" width="11.265625" style="26" customWidth="1"/>
    <col min="6877" max="6881" width="9.265625" style="26" customWidth="1"/>
    <col min="6882" max="6882" width="2.73046875" style="26" customWidth="1"/>
    <col min="6883" max="7115" width="9.265625" style="26" customWidth="1"/>
    <col min="7116" max="7116" width="2.73046875" style="26" customWidth="1"/>
    <col min="7117" max="7117" width="8.265625" style="26" customWidth="1"/>
    <col min="7118" max="7118" width="7.265625" style="26" customWidth="1"/>
    <col min="7119" max="7119" width="4.265625" style="26" customWidth="1"/>
    <col min="7120" max="7122" width="9.265625" style="26" customWidth="1"/>
    <col min="7123" max="7123" width="11.265625" style="26" customWidth="1"/>
    <col min="7124" max="7126" width="9.265625" style="26" customWidth="1"/>
    <col min="7127" max="7127" width="2.73046875" style="26" customWidth="1"/>
    <col min="7128" max="7128" width="8.265625" style="26" customWidth="1"/>
    <col min="7129" max="7129" width="7.265625" style="26" customWidth="1"/>
    <col min="7130" max="7130" width="4.265625" style="26" customWidth="1"/>
    <col min="7131" max="7131" width="9.265625" style="26" customWidth="1"/>
    <col min="7132" max="7132" width="11.265625" style="26" customWidth="1"/>
    <col min="7133" max="7137" width="9.265625" style="26" customWidth="1"/>
    <col min="7138" max="7138" width="2.73046875" style="26" customWidth="1"/>
    <col min="7139" max="7371" width="9.265625" style="26" customWidth="1"/>
    <col min="7372" max="7372" width="2.73046875" style="26" customWidth="1"/>
    <col min="7373" max="7373" width="8.265625" style="26" customWidth="1"/>
    <col min="7374" max="7374" width="7.265625" style="26" customWidth="1"/>
    <col min="7375" max="7375" width="4.265625" style="26" customWidth="1"/>
    <col min="7376" max="7378" width="9.265625" style="26" customWidth="1"/>
    <col min="7379" max="7379" width="11.265625" style="26" customWidth="1"/>
    <col min="7380" max="7382" width="9.265625" style="26" customWidth="1"/>
    <col min="7383" max="7383" width="2.73046875" style="26" customWidth="1"/>
    <col min="7384" max="7384" width="8.265625" style="26" customWidth="1"/>
    <col min="7385" max="7385" width="7.265625" style="26" customWidth="1"/>
    <col min="7386" max="7386" width="4.265625" style="26" customWidth="1"/>
    <col min="7387" max="7387" width="9.265625" style="26" customWidth="1"/>
    <col min="7388" max="7388" width="11.265625" style="26" customWidth="1"/>
    <col min="7389" max="7393" width="9.265625" style="26" customWidth="1"/>
    <col min="7394" max="7394" width="2.73046875" style="26" customWidth="1"/>
    <col min="7395" max="7627" width="9.265625" style="26" customWidth="1"/>
    <col min="7628" max="7628" width="2.73046875" style="26" customWidth="1"/>
    <col min="7629" max="7629" width="8.265625" style="26" customWidth="1"/>
    <col min="7630" max="7630" width="7.265625" style="26" customWidth="1"/>
    <col min="7631" max="7631" width="4.265625" style="26" customWidth="1"/>
    <col min="7632" max="7634" width="9.265625" style="26" customWidth="1"/>
    <col min="7635" max="7635" width="11.265625" style="26" customWidth="1"/>
    <col min="7636" max="7638" width="9.265625" style="26" customWidth="1"/>
    <col min="7639" max="7639" width="2.73046875" style="26" customWidth="1"/>
    <col min="7640" max="7640" width="8.265625" style="26" customWidth="1"/>
    <col min="7641" max="7641" width="7.265625" style="26" customWidth="1"/>
    <col min="7642" max="7642" width="4.265625" style="26" customWidth="1"/>
    <col min="7643" max="7643" width="9.265625" style="26" customWidth="1"/>
    <col min="7644" max="7644" width="11.265625" style="26" customWidth="1"/>
    <col min="7645" max="7649" width="9.265625" style="26" customWidth="1"/>
    <col min="7650" max="7650" width="2.73046875" style="26" customWidth="1"/>
    <col min="7651" max="7883" width="9.265625" style="26" customWidth="1"/>
    <col min="7884" max="7884" width="2.73046875" style="26" customWidth="1"/>
    <col min="7885" max="7885" width="8.265625" style="26" customWidth="1"/>
    <col min="7886" max="7886" width="7.265625" style="26" customWidth="1"/>
    <col min="7887" max="7887" width="4.265625" style="26" customWidth="1"/>
    <col min="7888" max="7890" width="9.265625" style="26" customWidth="1"/>
    <col min="7891" max="7891" width="11.265625" style="26" customWidth="1"/>
    <col min="7892" max="7894" width="9.265625" style="26" customWidth="1"/>
    <col min="7895" max="7895" width="2.73046875" style="26" customWidth="1"/>
    <col min="7896" max="7896" width="8.265625" style="26" customWidth="1"/>
    <col min="7897" max="7897" width="7.265625" style="26" customWidth="1"/>
    <col min="7898" max="7898" width="4.265625" style="26" customWidth="1"/>
    <col min="7899" max="7899" width="9.265625" style="26" customWidth="1"/>
    <col min="7900" max="7900" width="11.265625" style="26" customWidth="1"/>
    <col min="7901" max="7905" width="9.265625" style="26" customWidth="1"/>
    <col min="7906" max="7906" width="2.73046875" style="26" customWidth="1"/>
    <col min="7907" max="8139" width="9.265625" style="26" customWidth="1"/>
    <col min="8140" max="8140" width="2.73046875" style="26" customWidth="1"/>
    <col min="8141" max="8141" width="8.265625" style="26" customWidth="1"/>
    <col min="8142" max="8142" width="7.265625" style="26" customWidth="1"/>
    <col min="8143" max="8143" width="4.265625" style="26" customWidth="1"/>
    <col min="8144" max="8146" width="9.265625" style="26" customWidth="1"/>
    <col min="8147" max="8147" width="11.265625" style="26" customWidth="1"/>
    <col min="8148" max="8150" width="9.265625" style="26" customWidth="1"/>
    <col min="8151" max="8151" width="2.73046875" style="26" customWidth="1"/>
    <col min="8152" max="8152" width="8.265625" style="26" customWidth="1"/>
    <col min="8153" max="8153" width="7.265625" style="26" customWidth="1"/>
    <col min="8154" max="8154" width="4.265625" style="26" customWidth="1"/>
    <col min="8155" max="8155" width="9.265625" style="26" customWidth="1"/>
    <col min="8156" max="8156" width="11.265625" style="26" customWidth="1"/>
    <col min="8157" max="8161" width="9.265625" style="26" customWidth="1"/>
    <col min="8162" max="8162" width="2.73046875" style="26" customWidth="1"/>
    <col min="8163" max="8395" width="9.265625" style="26" customWidth="1"/>
    <col min="8396" max="8396" width="2.73046875" style="26" customWidth="1"/>
    <col min="8397" max="8397" width="8.265625" style="26" customWidth="1"/>
    <col min="8398" max="8398" width="7.265625" style="26" customWidth="1"/>
    <col min="8399" max="8399" width="4.265625" style="26" customWidth="1"/>
    <col min="8400" max="8402" width="9.265625" style="26" customWidth="1"/>
    <col min="8403" max="8403" width="11.265625" style="26" customWidth="1"/>
    <col min="8404" max="8406" width="9.265625" style="26" customWidth="1"/>
    <col min="8407" max="8407" width="2.73046875" style="26" customWidth="1"/>
    <col min="8408" max="8408" width="8.265625" style="26" customWidth="1"/>
    <col min="8409" max="8409" width="7.265625" style="26" customWidth="1"/>
    <col min="8410" max="8410" width="4.265625" style="26" customWidth="1"/>
    <col min="8411" max="8411" width="9.265625" style="26" customWidth="1"/>
    <col min="8412" max="8412" width="11.265625" style="26" customWidth="1"/>
    <col min="8413" max="8417" width="9.265625" style="26" customWidth="1"/>
    <col min="8418" max="8418" width="2.73046875" style="26" customWidth="1"/>
    <col min="8419" max="8651" width="9.265625" style="26" customWidth="1"/>
    <col min="8652" max="8652" width="2.73046875" style="26" customWidth="1"/>
    <col min="8653" max="8653" width="8.265625" style="26" customWidth="1"/>
    <col min="8654" max="8654" width="7.265625" style="26" customWidth="1"/>
    <col min="8655" max="8655" width="4.265625" style="26" customWidth="1"/>
    <col min="8656" max="8658" width="9.265625" style="26" customWidth="1"/>
    <col min="8659" max="8659" width="11.265625" style="26" customWidth="1"/>
    <col min="8660" max="8662" width="9.265625" style="26" customWidth="1"/>
    <col min="8663" max="8663" width="2.73046875" style="26" customWidth="1"/>
    <col min="8664" max="8664" width="8.265625" style="26" customWidth="1"/>
    <col min="8665" max="8665" width="7.265625" style="26" customWidth="1"/>
    <col min="8666" max="8666" width="4.265625" style="26" customWidth="1"/>
    <col min="8667" max="8667" width="9.265625" style="26" customWidth="1"/>
    <col min="8668" max="8668" width="11.265625" style="26" customWidth="1"/>
    <col min="8669" max="8673" width="9.265625" style="26" customWidth="1"/>
    <col min="8674" max="8674" width="2.73046875" style="26" customWidth="1"/>
    <col min="8675" max="8907" width="9.265625" style="26" customWidth="1"/>
    <col min="8908" max="8908" width="2.73046875" style="26" customWidth="1"/>
    <col min="8909" max="8909" width="8.265625" style="26" customWidth="1"/>
    <col min="8910" max="8910" width="7.265625" style="26" customWidth="1"/>
    <col min="8911" max="8911" width="4.265625" style="26" customWidth="1"/>
    <col min="8912" max="8914" width="9.265625" style="26" customWidth="1"/>
    <col min="8915" max="8915" width="11.265625" style="26" customWidth="1"/>
    <col min="8916" max="8918" width="9.265625" style="26" customWidth="1"/>
    <col min="8919" max="8919" width="2.73046875" style="26" customWidth="1"/>
    <col min="8920" max="8920" width="8.265625" style="26" customWidth="1"/>
    <col min="8921" max="8921" width="7.265625" style="26" customWidth="1"/>
    <col min="8922" max="8922" width="4.265625" style="26" customWidth="1"/>
    <col min="8923" max="8923" width="9.265625" style="26" customWidth="1"/>
    <col min="8924" max="8924" width="11.265625" style="26" customWidth="1"/>
    <col min="8925" max="8929" width="9.265625" style="26" customWidth="1"/>
    <col min="8930" max="8930" width="2.73046875" style="26" customWidth="1"/>
    <col min="8931" max="9163" width="9.265625" style="26" customWidth="1"/>
    <col min="9164" max="9164" width="2.73046875" style="26" customWidth="1"/>
    <col min="9165" max="9165" width="8.265625" style="26" customWidth="1"/>
    <col min="9166" max="9166" width="7.265625" style="26" customWidth="1"/>
    <col min="9167" max="9167" width="4.265625" style="26" customWidth="1"/>
    <col min="9168" max="9170" width="9.265625" style="26" customWidth="1"/>
    <col min="9171" max="9171" width="11.265625" style="26" customWidth="1"/>
    <col min="9172" max="9174" width="9.265625" style="26" customWidth="1"/>
    <col min="9175" max="9175" width="2.73046875" style="26" customWidth="1"/>
    <col min="9176" max="9176" width="8.265625" style="26" customWidth="1"/>
    <col min="9177" max="9177" width="7.265625" style="26" customWidth="1"/>
    <col min="9178" max="9178" width="4.265625" style="26" customWidth="1"/>
    <col min="9179" max="9179" width="9.265625" style="26" customWidth="1"/>
    <col min="9180" max="9180" width="11.265625" style="26" customWidth="1"/>
    <col min="9181" max="9185" width="9.265625" style="26" customWidth="1"/>
    <col min="9186" max="9186" width="2.73046875" style="26" customWidth="1"/>
    <col min="9187" max="9419" width="9.265625" style="26" customWidth="1"/>
    <col min="9420" max="9420" width="2.73046875" style="26" customWidth="1"/>
    <col min="9421" max="9421" width="8.265625" style="26" customWidth="1"/>
    <col min="9422" max="9422" width="7.265625" style="26" customWidth="1"/>
    <col min="9423" max="9423" width="4.265625" style="26" customWidth="1"/>
    <col min="9424" max="9426" width="9.265625" style="26" customWidth="1"/>
    <col min="9427" max="9427" width="11.265625" style="26" customWidth="1"/>
    <col min="9428" max="9430" width="9.265625" style="26" customWidth="1"/>
    <col min="9431" max="9431" width="2.73046875" style="26" customWidth="1"/>
    <col min="9432" max="9432" width="8.265625" style="26" customWidth="1"/>
    <col min="9433" max="9433" width="7.265625" style="26" customWidth="1"/>
    <col min="9434" max="9434" width="4.265625" style="26" customWidth="1"/>
    <col min="9435" max="9435" width="9.265625" style="26" customWidth="1"/>
    <col min="9436" max="9436" width="11.265625" style="26" customWidth="1"/>
    <col min="9437" max="9441" width="9.265625" style="26" customWidth="1"/>
    <col min="9442" max="9442" width="2.73046875" style="26" customWidth="1"/>
    <col min="9443" max="9675" width="9.265625" style="26" customWidth="1"/>
    <col min="9676" max="9676" width="2.73046875" style="26" customWidth="1"/>
    <col min="9677" max="9677" width="8.265625" style="26" customWidth="1"/>
    <col min="9678" max="9678" width="7.265625" style="26" customWidth="1"/>
    <col min="9679" max="9679" width="4.265625" style="26" customWidth="1"/>
    <col min="9680" max="9682" width="9.265625" style="26" customWidth="1"/>
    <col min="9683" max="9683" width="11.265625" style="26" customWidth="1"/>
    <col min="9684" max="9686" width="9.265625" style="26" customWidth="1"/>
    <col min="9687" max="9687" width="2.73046875" style="26" customWidth="1"/>
    <col min="9688" max="9688" width="8.265625" style="26" customWidth="1"/>
    <col min="9689" max="9689" width="7.265625" style="26" customWidth="1"/>
    <col min="9690" max="9690" width="4.265625" style="26" customWidth="1"/>
    <col min="9691" max="9691" width="9.265625" style="26" customWidth="1"/>
    <col min="9692" max="9692" width="11.265625" style="26" customWidth="1"/>
    <col min="9693" max="9697" width="9.265625" style="26" customWidth="1"/>
    <col min="9698" max="9698" width="2.73046875" style="26" customWidth="1"/>
    <col min="9699" max="9931" width="9.265625" style="26" customWidth="1"/>
    <col min="9932" max="9932" width="2.73046875" style="26" customWidth="1"/>
    <col min="9933" max="9933" width="8.265625" style="26" customWidth="1"/>
    <col min="9934" max="9934" width="7.265625" style="26" customWidth="1"/>
    <col min="9935" max="9935" width="4.265625" style="26" customWidth="1"/>
    <col min="9936" max="9938" width="9.265625" style="26" customWidth="1"/>
    <col min="9939" max="9939" width="11.265625" style="26" customWidth="1"/>
    <col min="9940" max="9942" width="9.265625" style="26" customWidth="1"/>
    <col min="9943" max="9943" width="2.73046875" style="26" customWidth="1"/>
    <col min="9944" max="9944" width="8.265625" style="26" customWidth="1"/>
    <col min="9945" max="9945" width="7.265625" style="26" customWidth="1"/>
    <col min="9946" max="9946" width="4.265625" style="26" customWidth="1"/>
    <col min="9947" max="9947" width="9.265625" style="26" customWidth="1"/>
    <col min="9948" max="9948" width="11.265625" style="26" customWidth="1"/>
    <col min="9949" max="9953" width="9.265625" style="26" customWidth="1"/>
    <col min="9954" max="9954" width="2.73046875" style="26" customWidth="1"/>
    <col min="9955" max="10187" width="9.265625" style="26" customWidth="1"/>
    <col min="10188" max="10188" width="2.73046875" style="26" customWidth="1"/>
    <col min="10189" max="10189" width="8.265625" style="26" customWidth="1"/>
    <col min="10190" max="10190" width="7.265625" style="26" customWidth="1"/>
    <col min="10191" max="10191" width="4.265625" style="26" customWidth="1"/>
    <col min="10192" max="10194" width="9.265625" style="26" customWidth="1"/>
    <col min="10195" max="10195" width="11.265625" style="26" customWidth="1"/>
    <col min="10196" max="10198" width="9.265625" style="26" customWidth="1"/>
    <col min="10199" max="10199" width="2.73046875" style="26" customWidth="1"/>
    <col min="10200" max="10200" width="8.265625" style="26" customWidth="1"/>
    <col min="10201" max="10201" width="7.265625" style="26" customWidth="1"/>
    <col min="10202" max="10202" width="4.265625" style="26" customWidth="1"/>
    <col min="10203" max="10203" width="9.265625" style="26" customWidth="1"/>
    <col min="10204" max="10204" width="11.265625" style="26" customWidth="1"/>
    <col min="10205" max="10209" width="9.265625" style="26" customWidth="1"/>
    <col min="10210" max="10210" width="2.73046875" style="26" customWidth="1"/>
    <col min="10211" max="10443" width="9.265625" style="26" customWidth="1"/>
    <col min="10444" max="10444" width="2.73046875" style="26" customWidth="1"/>
    <col min="10445" max="10445" width="8.265625" style="26" customWidth="1"/>
    <col min="10446" max="10446" width="7.265625" style="26" customWidth="1"/>
    <col min="10447" max="10447" width="4.265625" style="26" customWidth="1"/>
    <col min="10448" max="10450" width="9.265625" style="26" customWidth="1"/>
    <col min="10451" max="10451" width="11.265625" style="26" customWidth="1"/>
    <col min="10452" max="10454" width="9.265625" style="26" customWidth="1"/>
    <col min="10455" max="10455" width="2.73046875" style="26" customWidth="1"/>
    <col min="10456" max="10456" width="8.265625" style="26" customWidth="1"/>
    <col min="10457" max="10457" width="7.265625" style="26" customWidth="1"/>
    <col min="10458" max="10458" width="4.265625" style="26" customWidth="1"/>
    <col min="10459" max="10459" width="9.265625" style="26" customWidth="1"/>
    <col min="10460" max="10460" width="11.265625" style="26" customWidth="1"/>
    <col min="10461" max="10465" width="9.265625" style="26" customWidth="1"/>
    <col min="10466" max="10466" width="2.73046875" style="26" customWidth="1"/>
    <col min="10467" max="10699" width="9.265625" style="26" customWidth="1"/>
    <col min="10700" max="10700" width="2.73046875" style="26" customWidth="1"/>
    <col min="10701" max="10701" width="8.265625" style="26" customWidth="1"/>
    <col min="10702" max="10702" width="7.265625" style="26" customWidth="1"/>
    <col min="10703" max="10703" width="4.265625" style="26" customWidth="1"/>
    <col min="10704" max="10706" width="9.265625" style="26" customWidth="1"/>
    <col min="10707" max="10707" width="11.265625" style="26" customWidth="1"/>
    <col min="10708" max="10710" width="9.265625" style="26" customWidth="1"/>
    <col min="10711" max="10711" width="2.73046875" style="26" customWidth="1"/>
    <col min="10712" max="10712" width="8.265625" style="26" customWidth="1"/>
    <col min="10713" max="10713" width="7.265625" style="26" customWidth="1"/>
    <col min="10714" max="10714" width="4.265625" style="26" customWidth="1"/>
    <col min="10715" max="10715" width="9.265625" style="26" customWidth="1"/>
    <col min="10716" max="10716" width="11.265625" style="26" customWidth="1"/>
    <col min="10717" max="10721" width="9.265625" style="26" customWidth="1"/>
    <col min="10722" max="10722" width="2.73046875" style="26" customWidth="1"/>
    <col min="10723" max="10955" width="9.265625" style="26" customWidth="1"/>
    <col min="10956" max="10956" width="2.73046875" style="26" customWidth="1"/>
    <col min="10957" max="10957" width="8.265625" style="26" customWidth="1"/>
    <col min="10958" max="10958" width="7.265625" style="26" customWidth="1"/>
    <col min="10959" max="10959" width="4.265625" style="26" customWidth="1"/>
    <col min="10960" max="10962" width="9.265625" style="26" customWidth="1"/>
    <col min="10963" max="10963" width="11.265625" style="26" customWidth="1"/>
    <col min="10964" max="10966" width="9.265625" style="26" customWidth="1"/>
    <col min="10967" max="10967" width="2.73046875" style="26" customWidth="1"/>
    <col min="10968" max="10968" width="8.265625" style="26" customWidth="1"/>
    <col min="10969" max="10969" width="7.265625" style="26" customWidth="1"/>
    <col min="10970" max="10970" width="4.265625" style="26" customWidth="1"/>
    <col min="10971" max="10971" width="9.265625" style="26" customWidth="1"/>
    <col min="10972" max="10972" width="11.265625" style="26" customWidth="1"/>
    <col min="10973" max="10977" width="9.265625" style="26" customWidth="1"/>
    <col min="10978" max="10978" width="2.73046875" style="26" customWidth="1"/>
    <col min="10979" max="11211" width="9.265625" style="26" customWidth="1"/>
    <col min="11212" max="11212" width="2.73046875" style="26" customWidth="1"/>
    <col min="11213" max="11213" width="8.265625" style="26" customWidth="1"/>
    <col min="11214" max="11214" width="7.265625" style="26" customWidth="1"/>
    <col min="11215" max="11215" width="4.265625" style="26" customWidth="1"/>
    <col min="11216" max="11218" width="9.265625" style="26" customWidth="1"/>
    <col min="11219" max="11219" width="11.265625" style="26" customWidth="1"/>
    <col min="11220" max="11222" width="9.265625" style="26" customWidth="1"/>
    <col min="11223" max="11223" width="2.73046875" style="26" customWidth="1"/>
    <col min="11224" max="11224" width="8.265625" style="26" customWidth="1"/>
    <col min="11225" max="11225" width="7.265625" style="26" customWidth="1"/>
    <col min="11226" max="11226" width="4.265625" style="26" customWidth="1"/>
    <col min="11227" max="11227" width="9.265625" style="26" customWidth="1"/>
    <col min="11228" max="11228" width="11.265625" style="26" customWidth="1"/>
    <col min="11229" max="11233" width="9.265625" style="26" customWidth="1"/>
    <col min="11234" max="11234" width="2.73046875" style="26" customWidth="1"/>
    <col min="11235" max="11467" width="9.265625" style="26" customWidth="1"/>
    <col min="11468" max="11468" width="2.73046875" style="26" customWidth="1"/>
    <col min="11469" max="11469" width="8.265625" style="26" customWidth="1"/>
    <col min="11470" max="11470" width="7.265625" style="26" customWidth="1"/>
    <col min="11471" max="11471" width="4.265625" style="26" customWidth="1"/>
    <col min="11472" max="11474" width="9.265625" style="26" customWidth="1"/>
    <col min="11475" max="11475" width="11.265625" style="26" customWidth="1"/>
    <col min="11476" max="11478" width="9.265625" style="26" customWidth="1"/>
    <col min="11479" max="11479" width="2.73046875" style="26" customWidth="1"/>
    <col min="11480" max="11480" width="8.265625" style="26" customWidth="1"/>
    <col min="11481" max="11481" width="7.265625" style="26" customWidth="1"/>
    <col min="11482" max="11482" width="4.265625" style="26" customWidth="1"/>
    <col min="11483" max="11483" width="9.265625" style="26" customWidth="1"/>
    <col min="11484" max="11484" width="11.265625" style="26" customWidth="1"/>
    <col min="11485" max="11489" width="9.265625" style="26" customWidth="1"/>
    <col min="11490" max="11490" width="2.73046875" style="26" customWidth="1"/>
    <col min="11491" max="11723" width="9.265625" style="26" customWidth="1"/>
    <col min="11724" max="11724" width="2.73046875" style="26" customWidth="1"/>
    <col min="11725" max="11725" width="8.265625" style="26" customWidth="1"/>
    <col min="11726" max="11726" width="7.265625" style="26" customWidth="1"/>
    <col min="11727" max="11727" width="4.265625" style="26" customWidth="1"/>
    <col min="11728" max="11730" width="9.265625" style="26" customWidth="1"/>
    <col min="11731" max="11731" width="11.265625" style="26" customWidth="1"/>
    <col min="11732" max="11734" width="9.265625" style="26" customWidth="1"/>
    <col min="11735" max="11735" width="2.73046875" style="26" customWidth="1"/>
    <col min="11736" max="11736" width="8.265625" style="26" customWidth="1"/>
    <col min="11737" max="11737" width="7.265625" style="26" customWidth="1"/>
    <col min="11738" max="11738" width="4.265625" style="26" customWidth="1"/>
    <col min="11739" max="11739" width="9.265625" style="26" customWidth="1"/>
    <col min="11740" max="11740" width="11.265625" style="26" customWidth="1"/>
    <col min="11741" max="11745" width="9.265625" style="26" customWidth="1"/>
    <col min="11746" max="11746" width="2.73046875" style="26" customWidth="1"/>
    <col min="11747" max="11979" width="9.265625" style="26" customWidth="1"/>
    <col min="11980" max="11980" width="2.73046875" style="26" customWidth="1"/>
    <col min="11981" max="11981" width="8.265625" style="26" customWidth="1"/>
    <col min="11982" max="11982" width="7.265625" style="26" customWidth="1"/>
    <col min="11983" max="11983" width="4.265625" style="26" customWidth="1"/>
    <col min="11984" max="11986" width="9.265625" style="26" customWidth="1"/>
    <col min="11987" max="11987" width="11.265625" style="26" customWidth="1"/>
    <col min="11988" max="11990" width="9.265625" style="26" customWidth="1"/>
    <col min="11991" max="11991" width="2.73046875" style="26" customWidth="1"/>
    <col min="11992" max="11992" width="8.265625" style="26" customWidth="1"/>
    <col min="11993" max="11993" width="7.265625" style="26" customWidth="1"/>
    <col min="11994" max="11994" width="4.265625" style="26" customWidth="1"/>
    <col min="11995" max="11995" width="9.265625" style="26" customWidth="1"/>
    <col min="11996" max="11996" width="11.265625" style="26" customWidth="1"/>
    <col min="11997" max="12001" width="9.265625" style="26" customWidth="1"/>
    <col min="12002" max="12002" width="2.73046875" style="26" customWidth="1"/>
    <col min="12003" max="12235" width="9.265625" style="26" customWidth="1"/>
    <col min="12236" max="12236" width="2.73046875" style="26" customWidth="1"/>
    <col min="12237" max="12237" width="8.265625" style="26" customWidth="1"/>
    <col min="12238" max="12238" width="7.265625" style="26" customWidth="1"/>
    <col min="12239" max="12239" width="4.265625" style="26" customWidth="1"/>
    <col min="12240" max="12242" width="9.265625" style="26" customWidth="1"/>
    <col min="12243" max="12243" width="11.265625" style="26" customWidth="1"/>
    <col min="12244" max="12246" width="9.265625" style="26" customWidth="1"/>
    <col min="12247" max="12247" width="2.73046875" style="26" customWidth="1"/>
    <col min="12248" max="12248" width="8.265625" style="26" customWidth="1"/>
    <col min="12249" max="12249" width="7.265625" style="26" customWidth="1"/>
    <col min="12250" max="12250" width="4.265625" style="26" customWidth="1"/>
    <col min="12251" max="12251" width="9.265625" style="26" customWidth="1"/>
    <col min="12252" max="12252" width="11.265625" style="26" customWidth="1"/>
    <col min="12253" max="12257" width="9.265625" style="26" customWidth="1"/>
    <col min="12258" max="12258" width="2.73046875" style="26" customWidth="1"/>
    <col min="12259" max="12491" width="9.265625" style="26" customWidth="1"/>
    <col min="12492" max="12492" width="2.73046875" style="26" customWidth="1"/>
    <col min="12493" max="12493" width="8.265625" style="26" customWidth="1"/>
    <col min="12494" max="12494" width="7.265625" style="26" customWidth="1"/>
    <col min="12495" max="12495" width="4.265625" style="26" customWidth="1"/>
    <col min="12496" max="12498" width="9.265625" style="26" customWidth="1"/>
    <col min="12499" max="12499" width="11.265625" style="26" customWidth="1"/>
    <col min="12500" max="12502" width="9.265625" style="26" customWidth="1"/>
    <col min="12503" max="12503" width="2.73046875" style="26" customWidth="1"/>
    <col min="12504" max="12504" width="8.265625" style="26" customWidth="1"/>
    <col min="12505" max="12505" width="7.265625" style="26" customWidth="1"/>
    <col min="12506" max="12506" width="4.265625" style="26" customWidth="1"/>
    <col min="12507" max="12507" width="9.265625" style="26" customWidth="1"/>
    <col min="12508" max="12508" width="11.265625" style="26" customWidth="1"/>
    <col min="12509" max="12513" width="9.265625" style="26" customWidth="1"/>
    <col min="12514" max="12514" width="2.73046875" style="26" customWidth="1"/>
    <col min="12515" max="12747" width="9.265625" style="26" customWidth="1"/>
    <col min="12748" max="12748" width="2.73046875" style="26" customWidth="1"/>
    <col min="12749" max="12749" width="8.265625" style="26" customWidth="1"/>
    <col min="12750" max="12750" width="7.265625" style="26" customWidth="1"/>
    <col min="12751" max="12751" width="4.265625" style="26" customWidth="1"/>
    <col min="12752" max="12754" width="9.265625" style="26" customWidth="1"/>
    <col min="12755" max="12755" width="11.265625" style="26" customWidth="1"/>
    <col min="12756" max="12758" width="9.265625" style="26" customWidth="1"/>
    <col min="12759" max="12759" width="2.73046875" style="26" customWidth="1"/>
    <col min="12760" max="12760" width="8.265625" style="26" customWidth="1"/>
    <col min="12761" max="12761" width="7.265625" style="26" customWidth="1"/>
    <col min="12762" max="12762" width="4.265625" style="26" customWidth="1"/>
    <col min="12763" max="12763" width="9.265625" style="26" customWidth="1"/>
    <col min="12764" max="12764" width="11.265625" style="26" customWidth="1"/>
    <col min="12765" max="12769" width="9.265625" style="26" customWidth="1"/>
    <col min="12770" max="12770" width="2.73046875" style="26" customWidth="1"/>
    <col min="12771" max="13003" width="9.265625" style="26" customWidth="1"/>
    <col min="13004" max="13004" width="2.73046875" style="26" customWidth="1"/>
    <col min="13005" max="13005" width="8.265625" style="26" customWidth="1"/>
    <col min="13006" max="13006" width="7.265625" style="26" customWidth="1"/>
    <col min="13007" max="13007" width="4.265625" style="26" customWidth="1"/>
    <col min="13008" max="13010" width="9.265625" style="26" customWidth="1"/>
    <col min="13011" max="13011" width="11.265625" style="26" customWidth="1"/>
    <col min="13012" max="13014" width="9.265625" style="26" customWidth="1"/>
    <col min="13015" max="13015" width="2.73046875" style="26" customWidth="1"/>
    <col min="13016" max="13016" width="8.265625" style="26" customWidth="1"/>
    <col min="13017" max="13017" width="7.265625" style="26" customWidth="1"/>
    <col min="13018" max="13018" width="4.265625" style="26" customWidth="1"/>
    <col min="13019" max="13019" width="9.265625" style="26" customWidth="1"/>
    <col min="13020" max="13020" width="11.265625" style="26" customWidth="1"/>
    <col min="13021" max="13025" width="9.265625" style="26" customWidth="1"/>
    <col min="13026" max="13026" width="2.73046875" style="26" customWidth="1"/>
    <col min="13027" max="13259" width="9.265625" style="26" customWidth="1"/>
    <col min="13260" max="13260" width="2.73046875" style="26" customWidth="1"/>
    <col min="13261" max="13261" width="8.265625" style="26" customWidth="1"/>
    <col min="13262" max="13262" width="7.265625" style="26" customWidth="1"/>
    <col min="13263" max="13263" width="4.265625" style="26" customWidth="1"/>
    <col min="13264" max="13266" width="9.265625" style="26" customWidth="1"/>
    <col min="13267" max="13267" width="11.265625" style="26" customWidth="1"/>
    <col min="13268" max="13270" width="9.265625" style="26" customWidth="1"/>
    <col min="13271" max="13271" width="2.73046875" style="26" customWidth="1"/>
    <col min="13272" max="13272" width="8.265625" style="26" customWidth="1"/>
    <col min="13273" max="13273" width="7.265625" style="26" customWidth="1"/>
    <col min="13274" max="13274" width="4.265625" style="26" customWidth="1"/>
    <col min="13275" max="13275" width="9.265625" style="26" customWidth="1"/>
    <col min="13276" max="13276" width="11.265625" style="26" customWidth="1"/>
    <col min="13277" max="13281" width="9.265625" style="26" customWidth="1"/>
    <col min="13282" max="13282" width="2.73046875" style="26" customWidth="1"/>
    <col min="13283" max="13515" width="9.265625" style="26" customWidth="1"/>
    <col min="13516" max="13516" width="2.73046875" style="26" customWidth="1"/>
    <col min="13517" max="13517" width="8.265625" style="26" customWidth="1"/>
    <col min="13518" max="13518" width="7.265625" style="26" customWidth="1"/>
    <col min="13519" max="13519" width="4.265625" style="26" customWidth="1"/>
    <col min="13520" max="13522" width="9.265625" style="26" customWidth="1"/>
    <col min="13523" max="13523" width="11.265625" style="26" customWidth="1"/>
    <col min="13524" max="13526" width="9.265625" style="26" customWidth="1"/>
    <col min="13527" max="13527" width="2.73046875" style="26" customWidth="1"/>
    <col min="13528" max="13528" width="8.265625" style="26" customWidth="1"/>
    <col min="13529" max="13529" width="7.265625" style="26" customWidth="1"/>
    <col min="13530" max="13530" width="4.265625" style="26" customWidth="1"/>
    <col min="13531" max="13531" width="9.265625" style="26" customWidth="1"/>
    <col min="13532" max="13532" width="11.265625" style="26" customWidth="1"/>
    <col min="13533" max="13537" width="9.265625" style="26" customWidth="1"/>
    <col min="13538" max="13538" width="2.73046875" style="26" customWidth="1"/>
    <col min="13539" max="13771" width="9.265625" style="26" customWidth="1"/>
    <col min="13772" max="13772" width="2.73046875" style="26" customWidth="1"/>
    <col min="13773" max="13773" width="8.265625" style="26" customWidth="1"/>
    <col min="13774" max="13774" width="7.265625" style="26" customWidth="1"/>
    <col min="13775" max="13775" width="4.265625" style="26" customWidth="1"/>
    <col min="13776" max="13778" width="9.265625" style="26" customWidth="1"/>
    <col min="13779" max="13779" width="11.265625" style="26" customWidth="1"/>
    <col min="13780" max="13782" width="9.265625" style="26" customWidth="1"/>
    <col min="13783" max="13783" width="2.73046875" style="26" customWidth="1"/>
    <col min="13784" max="13784" width="8.265625" style="26" customWidth="1"/>
    <col min="13785" max="13785" width="7.265625" style="26" customWidth="1"/>
    <col min="13786" max="13786" width="4.265625" style="26" customWidth="1"/>
    <col min="13787" max="13787" width="9.265625" style="26" customWidth="1"/>
    <col min="13788" max="13788" width="11.265625" style="26" customWidth="1"/>
    <col min="13789" max="13793" width="9.265625" style="26" customWidth="1"/>
    <col min="13794" max="13794" width="2.73046875" style="26" customWidth="1"/>
    <col min="13795" max="14027" width="9.265625" style="26" customWidth="1"/>
    <col min="14028" max="14028" width="2.73046875" style="26" customWidth="1"/>
    <col min="14029" max="14029" width="8.265625" style="26" customWidth="1"/>
    <col min="14030" max="14030" width="7.265625" style="26" customWidth="1"/>
    <col min="14031" max="14031" width="4.265625" style="26" customWidth="1"/>
    <col min="14032" max="14034" width="9.265625" style="26" customWidth="1"/>
    <col min="14035" max="14035" width="11.265625" style="26" customWidth="1"/>
    <col min="14036" max="14038" width="9.265625" style="26" customWidth="1"/>
    <col min="14039" max="14039" width="2.73046875" style="26" customWidth="1"/>
    <col min="14040" max="14040" width="8.265625" style="26" customWidth="1"/>
    <col min="14041" max="14041" width="7.265625" style="26" customWidth="1"/>
    <col min="14042" max="14042" width="4.265625" style="26" customWidth="1"/>
    <col min="14043" max="14043" width="9.265625" style="26" customWidth="1"/>
    <col min="14044" max="14044" width="11.265625" style="26" customWidth="1"/>
    <col min="14045" max="14049" width="9.265625" style="26" customWidth="1"/>
    <col min="14050" max="14050" width="2.73046875" style="26" customWidth="1"/>
    <col min="14051" max="14283" width="9.265625" style="26" customWidth="1"/>
    <col min="14284" max="14284" width="2.73046875" style="26" customWidth="1"/>
    <col min="14285" max="14285" width="8.265625" style="26" customWidth="1"/>
    <col min="14286" max="14286" width="7.265625" style="26" customWidth="1"/>
    <col min="14287" max="14287" width="4.265625" style="26" customWidth="1"/>
    <col min="14288" max="14290" width="9.265625" style="26" customWidth="1"/>
    <col min="14291" max="14291" width="11.265625" style="26" customWidth="1"/>
    <col min="14292" max="14294" width="9.265625" style="26" customWidth="1"/>
    <col min="14295" max="14295" width="2.73046875" style="26" customWidth="1"/>
    <col min="14296" max="14296" width="8.265625" style="26" customWidth="1"/>
    <col min="14297" max="14297" width="7.265625" style="26" customWidth="1"/>
    <col min="14298" max="14298" width="4.265625" style="26" customWidth="1"/>
    <col min="14299" max="14299" width="9.265625" style="26" customWidth="1"/>
    <col min="14300" max="14300" width="11.265625" style="26" customWidth="1"/>
    <col min="14301" max="14305" width="9.265625" style="26" customWidth="1"/>
    <col min="14306" max="14306" width="2.73046875" style="26" customWidth="1"/>
    <col min="14307" max="14539" width="9.265625" style="26" customWidth="1"/>
    <col min="14540" max="14540" width="2.73046875" style="26" customWidth="1"/>
    <col min="14541" max="14541" width="8.265625" style="26" customWidth="1"/>
    <col min="14542" max="14542" width="7.265625" style="26" customWidth="1"/>
    <col min="14543" max="14543" width="4.265625" style="26" customWidth="1"/>
    <col min="14544" max="14546" width="9.265625" style="26" customWidth="1"/>
    <col min="14547" max="14547" width="11.265625" style="26" customWidth="1"/>
    <col min="14548" max="14550" width="9.265625" style="26" customWidth="1"/>
    <col min="14551" max="14551" width="2.73046875" style="26" customWidth="1"/>
    <col min="14552" max="14552" width="8.265625" style="26" customWidth="1"/>
    <col min="14553" max="14553" width="7.265625" style="26" customWidth="1"/>
    <col min="14554" max="14554" width="4.265625" style="26" customWidth="1"/>
    <col min="14555" max="14555" width="9.265625" style="26" customWidth="1"/>
    <col min="14556" max="14556" width="11.265625" style="26" customWidth="1"/>
    <col min="14557" max="14561" width="9.265625" style="26" customWidth="1"/>
    <col min="14562" max="14562" width="2.73046875" style="26" customWidth="1"/>
    <col min="14563" max="14795" width="9.265625" style="26" customWidth="1"/>
    <col min="14796" max="14796" width="2.73046875" style="26" customWidth="1"/>
    <col min="14797" max="14797" width="8.265625" style="26" customWidth="1"/>
    <col min="14798" max="14798" width="7.265625" style="26" customWidth="1"/>
    <col min="14799" max="14799" width="4.265625" style="26" customWidth="1"/>
    <col min="14800" max="14802" width="9.265625" style="26" customWidth="1"/>
    <col min="14803" max="14803" width="11.265625" style="26" customWidth="1"/>
    <col min="14804" max="14806" width="9.265625" style="26" customWidth="1"/>
    <col min="14807" max="14807" width="2.73046875" style="26" customWidth="1"/>
    <col min="14808" max="14808" width="8.265625" style="26" customWidth="1"/>
    <col min="14809" max="14809" width="7.265625" style="26" customWidth="1"/>
    <col min="14810" max="14810" width="4.265625" style="26" customWidth="1"/>
    <col min="14811" max="14811" width="9.265625" style="26" customWidth="1"/>
    <col min="14812" max="14812" width="11.265625" style="26" customWidth="1"/>
    <col min="14813" max="14817" width="9.265625" style="26" customWidth="1"/>
    <col min="14818" max="14818" width="2.73046875" style="26" customWidth="1"/>
    <col min="14819" max="15051" width="9.265625" style="26" customWidth="1"/>
    <col min="15052" max="15052" width="2.73046875" style="26" customWidth="1"/>
    <col min="15053" max="15053" width="8.265625" style="26" customWidth="1"/>
    <col min="15054" max="15054" width="7.265625" style="26" customWidth="1"/>
    <col min="15055" max="15055" width="4.265625" style="26" customWidth="1"/>
    <col min="15056" max="15058" width="9.265625" style="26" customWidth="1"/>
    <col min="15059" max="15059" width="11.265625" style="26" customWidth="1"/>
    <col min="15060" max="15062" width="9.265625" style="26" customWidth="1"/>
    <col min="15063" max="15063" width="2.73046875" style="26" customWidth="1"/>
    <col min="15064" max="15064" width="8.265625" style="26" customWidth="1"/>
    <col min="15065" max="15065" width="7.265625" style="26" customWidth="1"/>
    <col min="15066" max="15066" width="4.265625" style="26" customWidth="1"/>
    <col min="15067" max="15067" width="9.265625" style="26" customWidth="1"/>
    <col min="15068" max="15068" width="11.265625" style="26" customWidth="1"/>
    <col min="15069" max="15073" width="9.265625" style="26" customWidth="1"/>
    <col min="15074" max="15074" width="2.73046875" style="26" customWidth="1"/>
    <col min="15075" max="15307" width="9.265625" style="26" customWidth="1"/>
    <col min="15308" max="15308" width="2.73046875" style="26" customWidth="1"/>
    <col min="15309" max="15309" width="8.265625" style="26" customWidth="1"/>
    <col min="15310" max="15310" width="7.265625" style="26" customWidth="1"/>
    <col min="15311" max="15311" width="4.265625" style="26" customWidth="1"/>
    <col min="15312" max="15314" width="9.265625" style="26" customWidth="1"/>
    <col min="15315" max="15315" width="11.265625" style="26" customWidth="1"/>
    <col min="15316" max="15318" width="9.265625" style="26" customWidth="1"/>
    <col min="15319" max="15319" width="2.73046875" style="26" customWidth="1"/>
    <col min="15320" max="15320" width="8.265625" style="26" customWidth="1"/>
    <col min="15321" max="15321" width="7.265625" style="26" customWidth="1"/>
    <col min="15322" max="15322" width="4.265625" style="26" customWidth="1"/>
    <col min="15323" max="15323" width="9.265625" style="26" customWidth="1"/>
    <col min="15324" max="15324" width="11.265625" style="26" customWidth="1"/>
    <col min="15325" max="15329" width="9.265625" style="26" customWidth="1"/>
    <col min="15330" max="15330" width="2.73046875" style="26" customWidth="1"/>
    <col min="15331" max="15563" width="9.265625" style="26" customWidth="1"/>
    <col min="15564" max="15564" width="2.73046875" style="26" customWidth="1"/>
    <col min="15565" max="15565" width="8.265625" style="26" customWidth="1"/>
    <col min="15566" max="15566" width="7.265625" style="26" customWidth="1"/>
    <col min="15567" max="15567" width="4.265625" style="26" customWidth="1"/>
    <col min="15568" max="15570" width="9.265625" style="26" customWidth="1"/>
    <col min="15571" max="15571" width="11.265625" style="26" customWidth="1"/>
    <col min="15572" max="15574" width="9.265625" style="26" customWidth="1"/>
    <col min="15575" max="15575" width="2.73046875" style="26" customWidth="1"/>
    <col min="15576" max="15576" width="8.265625" style="26" customWidth="1"/>
    <col min="15577" max="15577" width="7.265625" style="26" customWidth="1"/>
    <col min="15578" max="15578" width="4.265625" style="26" customWidth="1"/>
    <col min="15579" max="15579" width="9.265625" style="26" customWidth="1"/>
    <col min="15580" max="15580" width="11.265625" style="26" customWidth="1"/>
    <col min="15581" max="15585" width="9.265625" style="26" customWidth="1"/>
    <col min="15586" max="15586" width="2.73046875" style="26" customWidth="1"/>
    <col min="15587" max="15819" width="9.265625" style="26" customWidth="1"/>
    <col min="15820" max="15820" width="2.73046875" style="26" customWidth="1"/>
    <col min="15821" max="15821" width="8.265625" style="26" customWidth="1"/>
    <col min="15822" max="15822" width="7.265625" style="26" customWidth="1"/>
    <col min="15823" max="15823" width="4.265625" style="26" customWidth="1"/>
    <col min="15824" max="15826" width="9.265625" style="26" customWidth="1"/>
    <col min="15827" max="15827" width="11.265625" style="26" customWidth="1"/>
    <col min="15828" max="15830" width="9.265625" style="26" customWidth="1"/>
    <col min="15831" max="15831" width="2.73046875" style="26" customWidth="1"/>
    <col min="15832" max="15832" width="8.265625" style="26" customWidth="1"/>
    <col min="15833" max="15833" width="7.265625" style="26" customWidth="1"/>
    <col min="15834" max="15834" width="4.265625" style="26" customWidth="1"/>
    <col min="15835" max="15835" width="9.265625" style="26" customWidth="1"/>
    <col min="15836" max="15836" width="11.265625" style="26" customWidth="1"/>
    <col min="15837" max="15841" width="9.265625" style="26" customWidth="1"/>
    <col min="15842" max="15842" width="2.73046875" style="26" customWidth="1"/>
    <col min="15843" max="16075" width="9.265625" style="26" customWidth="1"/>
    <col min="16076" max="16076" width="2.73046875" style="26" customWidth="1"/>
    <col min="16077" max="16077" width="8.265625" style="26" customWidth="1"/>
    <col min="16078" max="16078" width="7.265625" style="26" customWidth="1"/>
    <col min="16079" max="16079" width="4.265625" style="26" customWidth="1"/>
    <col min="16080" max="16082" width="9.265625" style="26" customWidth="1"/>
    <col min="16083" max="16083" width="11.265625" style="26" customWidth="1"/>
    <col min="16084" max="16086" width="9.265625" style="26" customWidth="1"/>
    <col min="16087" max="16087" width="2.73046875" style="26" customWidth="1"/>
    <col min="16088" max="16088" width="8.265625" style="26" customWidth="1"/>
    <col min="16089" max="16089" width="7.265625" style="26" customWidth="1"/>
    <col min="16090" max="16090" width="4.265625" style="26" customWidth="1"/>
    <col min="16091" max="16091" width="9.265625" style="26" customWidth="1"/>
    <col min="16092" max="16092" width="11.265625" style="26" customWidth="1"/>
    <col min="16093" max="16097" width="9.265625" style="26" customWidth="1"/>
    <col min="16098" max="16098" width="2.73046875" style="26" customWidth="1"/>
    <col min="16099" max="16384" width="9.265625" style="26" customWidth="1"/>
  </cols>
  <sheetData>
    <row r="1" spans="1:9" ht="20.65">
      <c r="A1" s="55" t="s">
        <v>0</v>
      </c>
      <c r="B1" s="76"/>
      <c r="C1" s="76"/>
      <c r="D1" s="76"/>
      <c r="E1" s="76"/>
      <c r="F1" s="76"/>
      <c r="G1" s="76"/>
      <c r="H1" s="76"/>
      <c r="I1" s="76"/>
    </row>
    <row r="2" spans="1:9" ht="20.65">
      <c r="A2" s="55" t="s">
        <v>235</v>
      </c>
      <c r="B2" s="76"/>
      <c r="C2" s="76"/>
      <c r="D2" s="76"/>
      <c r="E2" s="76"/>
      <c r="F2" s="76"/>
      <c r="G2" s="76"/>
      <c r="H2" s="76"/>
      <c r="I2" s="76"/>
    </row>
    <row r="3" spans="1:9" s="27" customFormat="1" ht="20.25">
      <c r="A3" s="38"/>
      <c r="B3" s="77"/>
      <c r="C3" s="77"/>
      <c r="D3" s="77"/>
      <c r="E3" s="77"/>
      <c r="F3" s="77"/>
      <c r="G3" s="77"/>
      <c r="H3" s="77"/>
      <c r="I3" s="77"/>
    </row>
    <row r="4" spans="1:9" ht="20.65">
      <c r="A4" s="40"/>
      <c r="B4" s="76"/>
      <c r="C4" s="76"/>
      <c r="D4" s="76"/>
      <c r="E4" s="76"/>
      <c r="F4" s="76"/>
      <c r="G4" s="76"/>
      <c r="H4" s="76"/>
      <c r="I4" s="76"/>
    </row>
    <row r="5" spans="1:9" ht="30.4" thickBot="1">
      <c r="A5" s="41">
        <v>8</v>
      </c>
      <c r="B5" s="110" t="s">
        <v>18</v>
      </c>
      <c r="C5" s="110"/>
      <c r="D5" s="110"/>
      <c r="E5" s="110"/>
      <c r="F5" s="110"/>
      <c r="G5" s="110"/>
      <c r="H5" s="110"/>
      <c r="I5" s="110"/>
    </row>
    <row r="6" spans="1:9" ht="30.4" thickBot="1">
      <c r="A6" s="250"/>
      <c r="B6" s="251"/>
      <c r="C6" s="251"/>
      <c r="D6" s="251"/>
      <c r="E6" s="251"/>
      <c r="F6" s="251"/>
      <c r="G6" s="251"/>
      <c r="H6" s="251"/>
      <c r="I6" s="251"/>
    </row>
    <row r="7" spans="1:9" ht="13.5" thickBot="1">
      <c r="A7" s="46"/>
      <c r="B7" s="762" t="s">
        <v>121</v>
      </c>
      <c r="C7" s="763"/>
      <c r="D7" s="763"/>
      <c r="E7" s="764"/>
      <c r="F7" s="762" t="s">
        <v>122</v>
      </c>
      <c r="G7" s="763"/>
      <c r="H7" s="763"/>
      <c r="I7" s="764"/>
    </row>
    <row r="8" spans="1:9" s="75" customFormat="1" ht="25.9" thickBot="1">
      <c r="A8" s="238" t="s">
        <v>46</v>
      </c>
      <c r="B8" s="141" t="s">
        <v>90</v>
      </c>
      <c r="C8" s="145" t="s">
        <v>73</v>
      </c>
      <c r="D8" s="394" t="s">
        <v>154</v>
      </c>
      <c r="E8" s="143" t="s">
        <v>144</v>
      </c>
      <c r="F8" s="141" t="s">
        <v>90</v>
      </c>
      <c r="G8" s="145" t="s">
        <v>155</v>
      </c>
      <c r="H8" s="394" t="s">
        <v>154</v>
      </c>
      <c r="I8" s="143" t="s">
        <v>144</v>
      </c>
    </row>
    <row r="9" spans="1:9" ht="13.15">
      <c r="A9" s="239" t="s">
        <v>55</v>
      </c>
      <c r="B9" s="175">
        <v>4426.08</v>
      </c>
      <c r="C9" s="242"/>
      <c r="D9" s="372">
        <v>4426.08</v>
      </c>
      <c r="E9" s="624" t="s">
        <v>127</v>
      </c>
      <c r="F9" s="175">
        <f t="shared" ref="F9:F23" si="0">H9+I9</f>
        <v>796.17</v>
      </c>
      <c r="G9" s="242"/>
      <c r="H9" s="372">
        <v>692.28</v>
      </c>
      <c r="I9" s="216">
        <v>103.89</v>
      </c>
    </row>
    <row r="10" spans="1:9" ht="13.15">
      <c r="A10" s="130" t="s">
        <v>56</v>
      </c>
      <c r="B10" s="170">
        <v>4272.47</v>
      </c>
      <c r="C10" s="172">
        <f t="shared" ref="C10:C19" si="1">(B10-B9)/B9</f>
        <v>-3.4705653761341791E-2</v>
      </c>
      <c r="D10" s="373">
        <v>4272.47</v>
      </c>
      <c r="E10" s="625" t="s">
        <v>127</v>
      </c>
      <c r="F10" s="170">
        <f t="shared" si="0"/>
        <v>751.13</v>
      </c>
      <c r="G10" s="172">
        <f t="shared" ref="G10:G19" si="2">(F10-F9)/F9</f>
        <v>-5.6570832862328356E-2</v>
      </c>
      <c r="H10" s="373">
        <v>635.38</v>
      </c>
      <c r="I10" s="203">
        <v>115.75</v>
      </c>
    </row>
    <row r="11" spans="1:9" ht="13.15">
      <c r="A11" s="130" t="s">
        <v>57</v>
      </c>
      <c r="B11" s="170">
        <v>4942.0200000000004</v>
      </c>
      <c r="C11" s="172">
        <f t="shared" si="1"/>
        <v>0.15671262759012938</v>
      </c>
      <c r="D11" s="373">
        <v>4942.0200000000004</v>
      </c>
      <c r="E11" s="625" t="s">
        <v>127</v>
      </c>
      <c r="F11" s="170">
        <f t="shared" si="0"/>
        <v>797.42573990047822</v>
      </c>
      <c r="G11" s="172">
        <f t="shared" si="2"/>
        <v>6.1634790116861564E-2</v>
      </c>
      <c r="H11" s="373">
        <v>678.42573990047822</v>
      </c>
      <c r="I11" s="203">
        <v>119</v>
      </c>
    </row>
    <row r="12" spans="1:9" ht="13.15">
      <c r="A12" s="130" t="s">
        <v>58</v>
      </c>
      <c r="B12" s="607">
        <v>5400.8611868731432</v>
      </c>
      <c r="C12" s="172">
        <f t="shared" si="1"/>
        <v>9.284486644593562E-2</v>
      </c>
      <c r="D12" s="608">
        <v>5400.8611868731432</v>
      </c>
      <c r="E12" s="625" t="s">
        <v>127</v>
      </c>
      <c r="F12" s="170">
        <f t="shared" si="0"/>
        <v>872.80264784255826</v>
      </c>
      <c r="G12" s="172">
        <f t="shared" si="2"/>
        <v>9.4525300815455696E-2</v>
      </c>
      <c r="H12" s="373">
        <v>743.85907499999996</v>
      </c>
      <c r="I12" s="203">
        <v>128.94357284255832</v>
      </c>
    </row>
    <row r="13" spans="1:9" ht="13.15">
      <c r="A13" s="130" t="s">
        <v>59</v>
      </c>
      <c r="B13" s="607">
        <v>6063.099612599689</v>
      </c>
      <c r="C13" s="172">
        <f t="shared" si="1"/>
        <v>0.12261719063176889</v>
      </c>
      <c r="D13" s="608">
        <v>6063.099612599689</v>
      </c>
      <c r="E13" s="625" t="s">
        <v>127</v>
      </c>
      <c r="F13" s="170">
        <f t="shared" si="0"/>
        <v>961.41096822512725</v>
      </c>
      <c r="G13" s="172">
        <f t="shared" si="2"/>
        <v>0.10152159895664378</v>
      </c>
      <c r="H13" s="373">
        <v>825.2322200000001</v>
      </c>
      <c r="I13" s="203">
        <v>136.17874822512715</v>
      </c>
    </row>
    <row r="14" spans="1:9" ht="13.15">
      <c r="A14" s="130" t="s">
        <v>60</v>
      </c>
      <c r="B14" s="607">
        <v>6764.5625547902719</v>
      </c>
      <c r="C14" s="172">
        <f t="shared" si="1"/>
        <v>0.11569378486424291</v>
      </c>
      <c r="D14" s="608">
        <v>6764.5625547902719</v>
      </c>
      <c r="E14" s="625" t="s">
        <v>127</v>
      </c>
      <c r="F14" s="170">
        <f t="shared" si="0"/>
        <v>1111.0638228676132</v>
      </c>
      <c r="G14" s="172">
        <f t="shared" si="2"/>
        <v>0.15565960820975652</v>
      </c>
      <c r="H14" s="373">
        <v>955.17207000000008</v>
      </c>
      <c r="I14" s="203">
        <v>155.89175286761318</v>
      </c>
    </row>
    <row r="15" spans="1:9" ht="13.15">
      <c r="A15" s="130" t="s">
        <v>61</v>
      </c>
      <c r="B15" s="607">
        <v>7311.1242908692002</v>
      </c>
      <c r="C15" s="172">
        <f t="shared" si="1"/>
        <v>8.0797794632246386E-2</v>
      </c>
      <c r="D15" s="608">
        <v>7311.1242908692002</v>
      </c>
      <c r="E15" s="625" t="s">
        <v>127</v>
      </c>
      <c r="F15" s="170">
        <f t="shared" si="0"/>
        <v>1159.7886646798579</v>
      </c>
      <c r="G15" s="172">
        <f t="shared" si="2"/>
        <v>4.3854224041322595E-2</v>
      </c>
      <c r="H15" s="373">
        <v>991.27189244161866</v>
      </c>
      <c r="I15" s="203">
        <v>168.51677223823933</v>
      </c>
    </row>
    <row r="16" spans="1:9" ht="13.15">
      <c r="A16" s="130" t="s">
        <v>62</v>
      </c>
      <c r="B16" s="607">
        <v>7074.6822080480242</v>
      </c>
      <c r="C16" s="172">
        <f t="shared" si="1"/>
        <v>-3.2340044214056986E-2</v>
      </c>
      <c r="D16" s="608">
        <v>7074.6822080480242</v>
      </c>
      <c r="E16" s="625" t="s">
        <v>127</v>
      </c>
      <c r="F16" s="170">
        <f t="shared" si="0"/>
        <v>999.38104860346186</v>
      </c>
      <c r="G16" s="172">
        <f t="shared" si="2"/>
        <v>-0.13830762531264618</v>
      </c>
      <c r="H16" s="373">
        <v>803.77809817901721</v>
      </c>
      <c r="I16" s="203">
        <v>195.60295042444469</v>
      </c>
    </row>
    <row r="17" spans="1:9" ht="13.15">
      <c r="A17" s="236" t="s">
        <v>63</v>
      </c>
      <c r="B17" s="607">
        <v>7521.40097116161</v>
      </c>
      <c r="C17" s="172">
        <f t="shared" si="1"/>
        <v>6.3143297462238929E-2</v>
      </c>
      <c r="D17" s="608">
        <v>7521.40097116161</v>
      </c>
      <c r="E17" s="625" t="s">
        <v>127</v>
      </c>
      <c r="F17" s="170">
        <f t="shared" si="0"/>
        <v>1163.5373145634501</v>
      </c>
      <c r="G17" s="172">
        <f t="shared" si="2"/>
        <v>0.16425793363740557</v>
      </c>
      <c r="H17" s="373">
        <v>956.86939014073016</v>
      </c>
      <c r="I17" s="203">
        <v>206.66792442271986</v>
      </c>
    </row>
    <row r="18" spans="1:9" ht="13.15">
      <c r="A18" s="236" t="s">
        <v>64</v>
      </c>
      <c r="B18" s="607">
        <f>D18</f>
        <v>7138.7150039999997</v>
      </c>
      <c r="C18" s="172">
        <f t="shared" si="1"/>
        <v>-5.087961253879382E-2</v>
      </c>
      <c r="D18" s="608">
        <v>7138.7150039999997</v>
      </c>
      <c r="E18" s="625" t="s">
        <v>127</v>
      </c>
      <c r="F18" s="170">
        <f t="shared" si="0"/>
        <v>1180.7172460000002</v>
      </c>
      <c r="G18" s="172">
        <f t="shared" si="2"/>
        <v>1.476526040163641E-2</v>
      </c>
      <c r="H18" s="373">
        <v>969.48687300000006</v>
      </c>
      <c r="I18" s="203">
        <v>211.23037300000001</v>
      </c>
    </row>
    <row r="19" spans="1:9" ht="13.5" thickBot="1">
      <c r="A19" s="236" t="s">
        <v>65</v>
      </c>
      <c r="B19" s="607">
        <f>D19</f>
        <v>6304.974448178752</v>
      </c>
      <c r="C19" s="172">
        <f t="shared" si="1"/>
        <v>-0.1167914050853805</v>
      </c>
      <c r="D19" s="608">
        <v>6304.974448178752</v>
      </c>
      <c r="E19" s="625" t="s">
        <v>127</v>
      </c>
      <c r="F19" s="170">
        <f t="shared" ref="F19" si="3">H19+I19</f>
        <v>1058.8188296058097</v>
      </c>
      <c r="G19" s="172">
        <f t="shared" si="2"/>
        <v>-0.10324098915905092</v>
      </c>
      <c r="H19" s="373">
        <v>839.51273931355979</v>
      </c>
      <c r="I19" s="203">
        <v>219.30609029224991</v>
      </c>
    </row>
    <row r="20" spans="1:9" ht="13.15">
      <c r="A20" s="494" t="s">
        <v>156</v>
      </c>
      <c r="B20" s="614">
        <f t="shared" ref="B20:B23" si="4">D20</f>
        <v>1469.7371622669198</v>
      </c>
      <c r="C20" s="402"/>
      <c r="D20" s="611">
        <v>1469.7371622669198</v>
      </c>
      <c r="E20" s="624" t="s">
        <v>127</v>
      </c>
      <c r="F20" s="175">
        <f t="shared" si="0"/>
        <v>268.83077779306001</v>
      </c>
      <c r="G20" s="402"/>
      <c r="H20" s="372">
        <v>212.35944746765003</v>
      </c>
      <c r="I20" s="216">
        <v>56.471330325410001</v>
      </c>
    </row>
    <row r="21" spans="1:9" ht="13.15">
      <c r="A21" s="236" t="s">
        <v>157</v>
      </c>
      <c r="B21" s="607">
        <f t="shared" si="4"/>
        <v>1749.6723932356904</v>
      </c>
      <c r="C21" s="172"/>
      <c r="D21" s="608">
        <v>1749.6723932356904</v>
      </c>
      <c r="E21" s="625" t="s">
        <v>127</v>
      </c>
      <c r="F21" s="170">
        <f t="shared" si="0"/>
        <v>282.90263722103003</v>
      </c>
      <c r="G21" s="172"/>
      <c r="H21" s="373">
        <v>226.47752308210002</v>
      </c>
      <c r="I21" s="203">
        <v>56.425114138929992</v>
      </c>
    </row>
    <row r="22" spans="1:9" ht="13.15">
      <c r="A22" s="236" t="s">
        <v>158</v>
      </c>
      <c r="B22" s="607">
        <f t="shared" si="4"/>
        <v>1436.9988655030597</v>
      </c>
      <c r="C22" s="172"/>
      <c r="D22" s="608">
        <v>1436.9988655030597</v>
      </c>
      <c r="E22" s="625" t="s">
        <v>127</v>
      </c>
      <c r="F22" s="170">
        <f t="shared" si="0"/>
        <v>256.26748013854001</v>
      </c>
      <c r="G22" s="172"/>
      <c r="H22" s="373">
        <v>199.39280467278996</v>
      </c>
      <c r="I22" s="203">
        <v>56.874675465750023</v>
      </c>
    </row>
    <row r="23" spans="1:9" ht="13.5" thickBot="1">
      <c r="A23" s="237" t="s">
        <v>159</v>
      </c>
      <c r="B23" s="609">
        <f t="shared" si="4"/>
        <v>1189.9304751547602</v>
      </c>
      <c r="C23" s="177"/>
      <c r="D23" s="610">
        <v>1189.9304751547602</v>
      </c>
      <c r="E23" s="626" t="s">
        <v>127</v>
      </c>
      <c r="F23" s="176">
        <f t="shared" si="0"/>
        <v>209.58961332818996</v>
      </c>
      <c r="G23" s="177"/>
      <c r="H23" s="392">
        <v>162.63266347590996</v>
      </c>
      <c r="I23" s="393">
        <v>46.956949852279998</v>
      </c>
    </row>
    <row r="24" spans="1:9" ht="13.5" thickBot="1">
      <c r="A24" s="237" t="s">
        <v>66</v>
      </c>
      <c r="B24" s="609">
        <f>D24</f>
        <v>5846.3388961604296</v>
      </c>
      <c r="C24" s="177">
        <f>(B24-B19)/B19</f>
        <v>-7.2741857368003038E-2</v>
      </c>
      <c r="D24" s="610">
        <v>5846.3388961604296</v>
      </c>
      <c r="E24" s="626" t="s">
        <v>127</v>
      </c>
      <c r="F24" s="176">
        <f>H24+I24</f>
        <v>1017.5905084808201</v>
      </c>
      <c r="G24" s="177">
        <f>(F24-F19)/F19</f>
        <v>-3.8938031674728174E-2</v>
      </c>
      <c r="H24" s="392">
        <v>800.86243869844998</v>
      </c>
      <c r="I24" s="393">
        <v>216.72806978237003</v>
      </c>
    </row>
    <row r="25" spans="1:9" ht="13.15">
      <c r="A25" s="494" t="s">
        <v>160</v>
      </c>
      <c r="B25" s="614">
        <f t="shared" ref="B25:B28" si="5">D25</f>
        <v>19.661264363780003</v>
      </c>
      <c r="C25" s="402"/>
      <c r="D25" s="611">
        <v>19.661264363780003</v>
      </c>
      <c r="E25" s="624" t="s">
        <v>127</v>
      </c>
      <c r="F25" s="175">
        <f t="shared" ref="F25:F28" si="6">H25+I25</f>
        <v>4.30144300155</v>
      </c>
      <c r="G25" s="402"/>
      <c r="H25" s="372">
        <v>3.7206941585699997</v>
      </c>
      <c r="I25" s="216">
        <v>0.58074884297999985</v>
      </c>
    </row>
    <row r="26" spans="1:9" ht="13.15">
      <c r="A26" s="236" t="s">
        <v>161</v>
      </c>
      <c r="B26" s="607">
        <f t="shared" si="5"/>
        <v>263.40749075430006</v>
      </c>
      <c r="C26" s="172"/>
      <c r="D26" s="608">
        <v>263.40749075430006</v>
      </c>
      <c r="E26" s="625" t="s">
        <v>127</v>
      </c>
      <c r="F26" s="170">
        <f t="shared" si="6"/>
        <v>62.727299094520006</v>
      </c>
      <c r="G26" s="172"/>
      <c r="H26" s="373">
        <v>44.774257993340001</v>
      </c>
      <c r="I26" s="203">
        <v>17.953041101180002</v>
      </c>
    </row>
    <row r="27" spans="1:9" ht="13.15">
      <c r="A27" s="236" t="s">
        <v>162</v>
      </c>
      <c r="B27" s="607">
        <f t="shared" si="5"/>
        <v>219.20014303452996</v>
      </c>
      <c r="C27" s="172"/>
      <c r="D27" s="608">
        <v>219.20014303452996</v>
      </c>
      <c r="E27" s="625" t="s">
        <v>127</v>
      </c>
      <c r="F27" s="170">
        <f t="shared" si="6"/>
        <v>48.82154115997001</v>
      </c>
      <c r="G27" s="172"/>
      <c r="H27" s="373">
        <v>33.50802767158001</v>
      </c>
      <c r="I27" s="203">
        <v>15.313513488389999</v>
      </c>
    </row>
    <row r="28" spans="1:9" ht="13.5" thickBot="1">
      <c r="A28" s="237" t="s">
        <v>163</v>
      </c>
      <c r="B28" s="609">
        <f t="shared" si="5"/>
        <v>3.4006672173299997</v>
      </c>
      <c r="C28" s="177"/>
      <c r="D28" s="610">
        <v>3.4006672173299997</v>
      </c>
      <c r="E28" s="626" t="s">
        <v>127</v>
      </c>
      <c r="F28" s="176">
        <f t="shared" si="6"/>
        <v>0.79628674987000003</v>
      </c>
      <c r="G28" s="177"/>
      <c r="H28" s="392">
        <v>0.72029833688</v>
      </c>
      <c r="I28" s="393">
        <v>7.598841298999999E-2</v>
      </c>
    </row>
    <row r="29" spans="1:9" ht="14.65" thickBot="1">
      <c r="A29" s="537" t="s">
        <v>67</v>
      </c>
      <c r="B29" s="612">
        <f>D29</f>
        <v>505.66956536994007</v>
      </c>
      <c r="C29" s="553">
        <f>(B29-B24)/B24</f>
        <v>-0.91350662793393023</v>
      </c>
      <c r="D29" s="613">
        <v>505.66956536994007</v>
      </c>
      <c r="E29" s="627" t="s">
        <v>127</v>
      </c>
      <c r="F29" s="547">
        <f>H29+I29</f>
        <v>116.64657000591001</v>
      </c>
      <c r="G29" s="553">
        <f>(F29-F24)/F24</f>
        <v>-0.88536983292026394</v>
      </c>
      <c r="H29" s="613">
        <v>82.723278160370015</v>
      </c>
      <c r="I29" s="562">
        <v>33.92329184554</v>
      </c>
    </row>
    <row r="30" spans="1:9" ht="13.15">
      <c r="A30" s="494" t="s">
        <v>164</v>
      </c>
      <c r="B30" s="614">
        <f t="shared" ref="B30:B38" si="7">D30</f>
        <v>374.00496394224007</v>
      </c>
      <c r="C30" s="402"/>
      <c r="D30" s="611">
        <v>374.00496394224007</v>
      </c>
      <c r="E30" s="624" t="s">
        <v>127</v>
      </c>
      <c r="F30" s="175">
        <f t="shared" ref="F30:F38" si="8">H30+I30</f>
        <v>90.258802512700001</v>
      </c>
      <c r="G30" s="402"/>
      <c r="H30" s="372">
        <v>63.861379102339995</v>
      </c>
      <c r="I30" s="216">
        <v>26.397423410360009</v>
      </c>
    </row>
    <row r="31" spans="1:9" ht="13.15">
      <c r="A31" s="236" t="s">
        <v>165</v>
      </c>
      <c r="B31" s="607">
        <f t="shared" si="7"/>
        <v>859.9632811710602</v>
      </c>
      <c r="C31" s="172"/>
      <c r="D31" s="608">
        <v>859.9632811710602</v>
      </c>
      <c r="E31" s="625" t="s">
        <v>127</v>
      </c>
      <c r="F31" s="170">
        <f t="shared" si="8"/>
        <v>198.12950243902003</v>
      </c>
      <c r="G31" s="172"/>
      <c r="H31" s="373">
        <v>146.43850482948</v>
      </c>
      <c r="I31" s="203">
        <v>51.69099760954002</v>
      </c>
    </row>
    <row r="32" spans="1:9" ht="13.15">
      <c r="A32" s="236" t="s">
        <v>166</v>
      </c>
      <c r="B32" s="607">
        <f t="shared" si="7"/>
        <v>987.10916827856033</v>
      </c>
      <c r="C32" s="172"/>
      <c r="D32" s="608">
        <v>987.10916827856033</v>
      </c>
      <c r="E32" s="625" t="s">
        <v>127</v>
      </c>
      <c r="F32" s="170">
        <f t="shared" si="8"/>
        <v>211.55153377372</v>
      </c>
      <c r="G32" s="172"/>
      <c r="H32" s="373">
        <v>158.94419706626999</v>
      </c>
      <c r="I32" s="203">
        <v>52.60733670745001</v>
      </c>
    </row>
    <row r="33" spans="1:9" ht="13.5" thickBot="1">
      <c r="A33" s="237" t="s">
        <v>167</v>
      </c>
      <c r="B33" s="609">
        <f t="shared" si="7"/>
        <v>1088.2350987000802</v>
      </c>
      <c r="C33" s="177"/>
      <c r="D33" s="610">
        <v>1088.2350987000802</v>
      </c>
      <c r="E33" s="626" t="s">
        <v>127</v>
      </c>
      <c r="F33" s="176">
        <f t="shared" si="8"/>
        <v>191.84088168443995</v>
      </c>
      <c r="G33" s="177"/>
      <c r="H33" s="392">
        <v>141.93002944822996</v>
      </c>
      <c r="I33" s="393">
        <v>49.910852236209983</v>
      </c>
    </row>
    <row r="34" spans="1:9" ht="14.65" thickBot="1">
      <c r="A34" s="537" t="s">
        <v>68</v>
      </c>
      <c r="B34" s="612">
        <f>D34</f>
        <v>3309.3125120919408</v>
      </c>
      <c r="C34" s="553">
        <f>(B34-B29)/B29</f>
        <v>5.5444170239332049</v>
      </c>
      <c r="D34" s="613">
        <v>3309.3125120919408</v>
      </c>
      <c r="E34" s="627" t="s">
        <v>127</v>
      </c>
      <c r="F34" s="547">
        <f>H34+I34</f>
        <v>691.78072040988002</v>
      </c>
      <c r="G34" s="553">
        <f>(F34-F29)/F29</f>
        <v>4.9305706149339006</v>
      </c>
      <c r="H34" s="613">
        <v>511.17411044632001</v>
      </c>
      <c r="I34" s="562">
        <v>180.60660996356003</v>
      </c>
    </row>
    <row r="35" spans="1:9" ht="13.15">
      <c r="A35" s="494" t="s">
        <v>168</v>
      </c>
      <c r="B35" s="614">
        <f t="shared" si="7"/>
        <v>1026.6941269152703</v>
      </c>
      <c r="C35" s="402"/>
      <c r="D35" s="611">
        <v>1026.6941269152703</v>
      </c>
      <c r="E35" s="624" t="s">
        <v>127</v>
      </c>
      <c r="F35" s="175">
        <f t="shared" si="8"/>
        <v>192.88979466881</v>
      </c>
      <c r="G35" s="402"/>
      <c r="H35" s="372">
        <v>143.04644065044999</v>
      </c>
      <c r="I35" s="216">
        <v>49.843354018359989</v>
      </c>
    </row>
    <row r="36" spans="1:9" ht="13.15">
      <c r="A36" s="236" t="s">
        <v>169</v>
      </c>
      <c r="B36" s="607">
        <f t="shared" si="7"/>
        <v>1159.4812340559599</v>
      </c>
      <c r="C36" s="172"/>
      <c r="D36" s="608">
        <v>1159.4812340559599</v>
      </c>
      <c r="E36" s="625" t="s">
        <v>127</v>
      </c>
      <c r="F36" s="170">
        <f t="shared" si="8"/>
        <v>215.32755641472002</v>
      </c>
      <c r="G36" s="172"/>
      <c r="H36" s="373">
        <v>165.54182421213</v>
      </c>
      <c r="I36" s="203">
        <v>49.785732202590019</v>
      </c>
    </row>
    <row r="37" spans="1:9" ht="13.15">
      <c r="A37" s="236" t="s">
        <v>170</v>
      </c>
      <c r="B37" s="607">
        <f t="shared" si="7"/>
        <v>1037.40715838251</v>
      </c>
      <c r="C37" s="172"/>
      <c r="D37" s="608">
        <v>1037.40715838251</v>
      </c>
      <c r="E37" s="625" t="s">
        <v>127</v>
      </c>
      <c r="F37" s="170">
        <f t="shared" si="8"/>
        <v>199.51128808126998</v>
      </c>
      <c r="G37" s="172"/>
      <c r="H37" s="373">
        <v>149.50911105858998</v>
      </c>
      <c r="I37" s="203">
        <v>50.002177022680009</v>
      </c>
    </row>
    <row r="38" spans="1:9" ht="13.5" thickBot="1">
      <c r="A38" s="237" t="s">
        <v>171</v>
      </c>
      <c r="B38" s="609">
        <f t="shared" si="7"/>
        <v>951.25132772540019</v>
      </c>
      <c r="C38" s="177"/>
      <c r="D38" s="610">
        <v>951.25132772540019</v>
      </c>
      <c r="E38" s="626" t="s">
        <v>127</v>
      </c>
      <c r="F38" s="176">
        <f t="shared" si="8"/>
        <v>202.69633284671008</v>
      </c>
      <c r="G38" s="177"/>
      <c r="H38" s="392">
        <v>150.87404595628004</v>
      </c>
      <c r="I38" s="393">
        <v>51.822286890430036</v>
      </c>
    </row>
    <row r="39" spans="1:9" ht="13.5" thickBot="1">
      <c r="A39" s="537" t="s">
        <v>172</v>
      </c>
      <c r="B39" s="612">
        <f>D39</f>
        <v>4174.8338470791405</v>
      </c>
      <c r="C39" s="553">
        <f>(B39-B34)/B34</f>
        <v>0.26154113031775023</v>
      </c>
      <c r="D39" s="613">
        <v>4174.8338470791405</v>
      </c>
      <c r="E39" s="627" t="s">
        <v>127</v>
      </c>
      <c r="F39" s="547">
        <f>H39+I39</f>
        <v>810.42497201151002</v>
      </c>
      <c r="G39" s="553">
        <f>(F39-F34)/F34</f>
        <v>0.17150557698591729</v>
      </c>
      <c r="H39" s="613">
        <v>608.97142187744998</v>
      </c>
      <c r="I39" s="562">
        <v>201.45355013406004</v>
      </c>
    </row>
    <row r="40" spans="1:9" ht="13.15">
      <c r="A40" s="276"/>
      <c r="B40" s="628"/>
      <c r="C40" s="183"/>
      <c r="D40" s="217"/>
      <c r="E40" s="273"/>
      <c r="F40" s="197"/>
      <c r="G40" s="183"/>
      <c r="H40" s="217"/>
      <c r="I40" s="202"/>
    </row>
    <row r="41" spans="1:9">
      <c r="A41" s="148" t="s">
        <v>19</v>
      </c>
      <c r="F41" s="520"/>
      <c r="G41" s="520"/>
      <c r="H41" s="520"/>
      <c r="I41" s="520"/>
    </row>
    <row r="42" spans="1:9">
      <c r="A42" s="148" t="s">
        <v>20</v>
      </c>
    </row>
    <row r="54" spans="6:8">
      <c r="F54" s="277"/>
      <c r="G54" s="277"/>
      <c r="H54" s="277"/>
    </row>
    <row r="55" spans="6:8">
      <c r="F55" s="277"/>
      <c r="G55" s="277"/>
      <c r="H55" s="277"/>
    </row>
    <row r="56" spans="6:8">
      <c r="F56" s="277"/>
      <c r="G56" s="277"/>
      <c r="H56" s="277"/>
    </row>
  </sheetData>
  <mergeCells count="2">
    <mergeCell ref="B7:E7"/>
    <mergeCell ref="F7:I7"/>
  </mergeCells>
  <phoneticPr fontId="46" type="noConversion"/>
  <hyperlinks>
    <hyperlink ref="A41" location="'8a'!A1" display="8a - Casino Games" xr:uid="{00000000-0004-0000-1100-000000000000}"/>
    <hyperlink ref="A42" location="'8b'!A1" display="8b - Gaming Machines in casino premises" xr:uid="{00000000-0004-0000-1100-000001000000}"/>
  </hyperlinks>
  <pageMargins left="0.7" right="0.7" top="0.75" bottom="0.75" header="0.3" footer="0.3"/>
  <pageSetup paperSize="9" scale="89" orientation="portrait" horizontalDpi="65533" verticalDpi="12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pageSetUpPr fitToPage="1"/>
  </sheetPr>
  <dimension ref="A1:R108"/>
  <sheetViews>
    <sheetView showGridLines="0" workbookViewId="0">
      <selection activeCell="H21" sqref="H21"/>
    </sheetView>
  </sheetViews>
  <sheetFormatPr defaultColWidth="9" defaultRowHeight="12.75"/>
  <cols>
    <col min="1" max="1" width="29.73046875" style="26" customWidth="1"/>
    <col min="2" max="2" width="9" style="75" customWidth="1"/>
    <col min="3" max="3" width="8" style="75" bestFit="1" customWidth="1"/>
    <col min="4" max="4" width="7" style="75" bestFit="1" customWidth="1"/>
    <col min="5" max="5" width="10.265625" style="75" customWidth="1"/>
    <col min="6" max="6" width="9.59765625" style="75" customWidth="1"/>
    <col min="7" max="7" width="10" style="75" customWidth="1"/>
    <col min="8" max="8" width="6.265625" style="75" bestFit="1" customWidth="1"/>
    <col min="9" max="9" width="10.265625" style="75" customWidth="1"/>
    <col min="10" max="10" width="8.59765625" style="75" bestFit="1" customWidth="1"/>
    <col min="11" max="11" width="10.265625" style="75" customWidth="1"/>
    <col min="12" max="225" width="9.265625" style="26" customWidth="1"/>
    <col min="226" max="226" width="2.73046875" style="26" customWidth="1"/>
    <col min="227" max="227" width="8.265625" style="26" customWidth="1"/>
    <col min="228" max="228" width="7.265625" style="26" customWidth="1"/>
    <col min="229" max="229" width="4.265625" style="26" customWidth="1"/>
    <col min="230" max="232" width="9.265625" style="26" customWidth="1"/>
    <col min="233" max="233" width="11.265625" style="26" customWidth="1"/>
    <col min="234" max="236" width="9.265625" style="26" customWidth="1"/>
    <col min="237" max="237" width="2.73046875" style="26" customWidth="1"/>
    <col min="238" max="238" width="8.265625" style="26" customWidth="1"/>
    <col min="239" max="239" width="7.265625" style="26" customWidth="1"/>
    <col min="240" max="240" width="4.265625" style="26" customWidth="1"/>
    <col min="241" max="241" width="9.265625" style="26" customWidth="1"/>
    <col min="242" max="242" width="11.265625" style="26" customWidth="1"/>
    <col min="243" max="247" width="9.265625" style="26" customWidth="1"/>
    <col min="248" max="248" width="2.73046875" style="26" customWidth="1"/>
    <col min="249" max="481" width="9.265625" style="26" customWidth="1"/>
    <col min="482" max="482" width="2.73046875" style="26" customWidth="1"/>
    <col min="483" max="483" width="8.265625" style="26" customWidth="1"/>
    <col min="484" max="484" width="7.265625" style="26" customWidth="1"/>
    <col min="485" max="485" width="4.265625" style="26" customWidth="1"/>
    <col min="486" max="488" width="9.265625" style="26" customWidth="1"/>
    <col min="489" max="489" width="11.265625" style="26" customWidth="1"/>
    <col min="490" max="492" width="9.265625" style="26" customWidth="1"/>
    <col min="493" max="493" width="2.73046875" style="26" customWidth="1"/>
    <col min="494" max="494" width="8.265625" style="26" customWidth="1"/>
    <col min="495" max="495" width="7.265625" style="26" customWidth="1"/>
    <col min="496" max="496" width="4.265625" style="26" customWidth="1"/>
    <col min="497" max="497" width="9.265625" style="26" customWidth="1"/>
    <col min="498" max="498" width="11.265625" style="26" customWidth="1"/>
    <col min="499" max="503" width="9.265625" style="26" customWidth="1"/>
    <col min="504" max="504" width="2.73046875" style="26" customWidth="1"/>
    <col min="505" max="737" width="9.265625" style="26" customWidth="1"/>
    <col min="738" max="738" width="2.73046875" style="26" customWidth="1"/>
    <col min="739" max="739" width="8.265625" style="26" customWidth="1"/>
    <col min="740" max="740" width="7.265625" style="26" customWidth="1"/>
    <col min="741" max="741" width="4.265625" style="26" customWidth="1"/>
    <col min="742" max="744" width="9.265625" style="26" customWidth="1"/>
    <col min="745" max="745" width="11.265625" style="26" customWidth="1"/>
    <col min="746" max="748" width="9.265625" style="26" customWidth="1"/>
    <col min="749" max="749" width="2.73046875" style="26" customWidth="1"/>
    <col min="750" max="750" width="8.265625" style="26" customWidth="1"/>
    <col min="751" max="751" width="7.265625" style="26" customWidth="1"/>
    <col min="752" max="752" width="4.265625" style="26" customWidth="1"/>
    <col min="753" max="753" width="9.265625" style="26" customWidth="1"/>
    <col min="754" max="754" width="11.265625" style="26" customWidth="1"/>
    <col min="755" max="759" width="9.265625" style="26" customWidth="1"/>
    <col min="760" max="760" width="2.73046875" style="26" customWidth="1"/>
    <col min="761" max="993" width="9.265625" style="26" customWidth="1"/>
    <col min="994" max="994" width="2.73046875" style="26" customWidth="1"/>
    <col min="995" max="995" width="8.265625" style="26" customWidth="1"/>
    <col min="996" max="996" width="7.265625" style="26" customWidth="1"/>
    <col min="997" max="997" width="4.265625" style="26" customWidth="1"/>
    <col min="998" max="1000" width="9.265625" style="26" customWidth="1"/>
    <col min="1001" max="1001" width="11.265625" style="26" customWidth="1"/>
    <col min="1002" max="1004" width="9.265625" style="26" customWidth="1"/>
    <col min="1005" max="1005" width="2.73046875" style="26" customWidth="1"/>
    <col min="1006" max="1006" width="8.265625" style="26" customWidth="1"/>
    <col min="1007" max="1007" width="7.265625" style="26" customWidth="1"/>
    <col min="1008" max="1008" width="4.265625" style="26" customWidth="1"/>
    <col min="1009" max="1009" width="9.265625" style="26" customWidth="1"/>
    <col min="1010" max="1010" width="11.265625" style="26" customWidth="1"/>
    <col min="1011" max="1015" width="9.265625" style="26" customWidth="1"/>
    <col min="1016" max="1016" width="2.73046875" style="26" customWidth="1"/>
    <col min="1017" max="1249" width="9.265625" style="26" customWidth="1"/>
    <col min="1250" max="1250" width="2.73046875" style="26" customWidth="1"/>
    <col min="1251" max="1251" width="8.265625" style="26" customWidth="1"/>
    <col min="1252" max="1252" width="7.265625" style="26" customWidth="1"/>
    <col min="1253" max="1253" width="4.265625" style="26" customWidth="1"/>
    <col min="1254" max="1256" width="9.265625" style="26" customWidth="1"/>
    <col min="1257" max="1257" width="11.265625" style="26" customWidth="1"/>
    <col min="1258" max="1260" width="9.265625" style="26" customWidth="1"/>
    <col min="1261" max="1261" width="2.73046875" style="26" customWidth="1"/>
    <col min="1262" max="1262" width="8.265625" style="26" customWidth="1"/>
    <col min="1263" max="1263" width="7.265625" style="26" customWidth="1"/>
    <col min="1264" max="1264" width="4.265625" style="26" customWidth="1"/>
    <col min="1265" max="1265" width="9.265625" style="26" customWidth="1"/>
    <col min="1266" max="1266" width="11.265625" style="26" customWidth="1"/>
    <col min="1267" max="1271" width="9.265625" style="26" customWidth="1"/>
    <col min="1272" max="1272" width="2.73046875" style="26" customWidth="1"/>
    <col min="1273" max="1505" width="9.265625" style="26" customWidth="1"/>
    <col min="1506" max="1506" width="2.73046875" style="26" customWidth="1"/>
    <col min="1507" max="1507" width="8.265625" style="26" customWidth="1"/>
    <col min="1508" max="1508" width="7.265625" style="26" customWidth="1"/>
    <col min="1509" max="1509" width="4.265625" style="26" customWidth="1"/>
    <col min="1510" max="1512" width="9.265625" style="26" customWidth="1"/>
    <col min="1513" max="1513" width="11.265625" style="26" customWidth="1"/>
    <col min="1514" max="1516" width="9.265625" style="26" customWidth="1"/>
    <col min="1517" max="1517" width="2.73046875" style="26" customWidth="1"/>
    <col min="1518" max="1518" width="8.265625" style="26" customWidth="1"/>
    <col min="1519" max="1519" width="7.265625" style="26" customWidth="1"/>
    <col min="1520" max="1520" width="4.265625" style="26" customWidth="1"/>
    <col min="1521" max="1521" width="9.265625" style="26" customWidth="1"/>
    <col min="1522" max="1522" width="11.265625" style="26" customWidth="1"/>
    <col min="1523" max="1527" width="9.265625" style="26" customWidth="1"/>
    <col min="1528" max="1528" width="2.73046875" style="26" customWidth="1"/>
    <col min="1529" max="1761" width="9.265625" style="26" customWidth="1"/>
    <col min="1762" max="1762" width="2.73046875" style="26" customWidth="1"/>
    <col min="1763" max="1763" width="8.265625" style="26" customWidth="1"/>
    <col min="1764" max="1764" width="7.265625" style="26" customWidth="1"/>
    <col min="1765" max="1765" width="4.265625" style="26" customWidth="1"/>
    <col min="1766" max="1768" width="9.265625" style="26" customWidth="1"/>
    <col min="1769" max="1769" width="11.265625" style="26" customWidth="1"/>
    <col min="1770" max="1772" width="9.265625" style="26" customWidth="1"/>
    <col min="1773" max="1773" width="2.73046875" style="26" customWidth="1"/>
    <col min="1774" max="1774" width="8.265625" style="26" customWidth="1"/>
    <col min="1775" max="1775" width="7.265625" style="26" customWidth="1"/>
    <col min="1776" max="1776" width="4.265625" style="26" customWidth="1"/>
    <col min="1777" max="1777" width="9.265625" style="26" customWidth="1"/>
    <col min="1778" max="1778" width="11.265625" style="26" customWidth="1"/>
    <col min="1779" max="1783" width="9.265625" style="26" customWidth="1"/>
    <col min="1784" max="1784" width="2.73046875" style="26" customWidth="1"/>
    <col min="1785" max="2017" width="9.265625" style="26" customWidth="1"/>
    <col min="2018" max="2018" width="2.73046875" style="26" customWidth="1"/>
    <col min="2019" max="2019" width="8.265625" style="26" customWidth="1"/>
    <col min="2020" max="2020" width="7.265625" style="26" customWidth="1"/>
    <col min="2021" max="2021" width="4.265625" style="26" customWidth="1"/>
    <col min="2022" max="2024" width="9.265625" style="26" customWidth="1"/>
    <col min="2025" max="2025" width="11.265625" style="26" customWidth="1"/>
    <col min="2026" max="2028" width="9.265625" style="26" customWidth="1"/>
    <col min="2029" max="2029" width="2.73046875" style="26" customWidth="1"/>
    <col min="2030" max="2030" width="8.265625" style="26" customWidth="1"/>
    <col min="2031" max="2031" width="7.265625" style="26" customWidth="1"/>
    <col min="2032" max="2032" width="4.265625" style="26" customWidth="1"/>
    <col min="2033" max="2033" width="9.265625" style="26" customWidth="1"/>
    <col min="2034" max="2034" width="11.265625" style="26" customWidth="1"/>
    <col min="2035" max="2039" width="9.265625" style="26" customWidth="1"/>
    <col min="2040" max="2040" width="2.73046875" style="26" customWidth="1"/>
    <col min="2041" max="2273" width="9.265625" style="26" customWidth="1"/>
    <col min="2274" max="2274" width="2.73046875" style="26" customWidth="1"/>
    <col min="2275" max="2275" width="8.265625" style="26" customWidth="1"/>
    <col min="2276" max="2276" width="7.265625" style="26" customWidth="1"/>
    <col min="2277" max="2277" width="4.265625" style="26" customWidth="1"/>
    <col min="2278" max="2280" width="9.265625" style="26" customWidth="1"/>
    <col min="2281" max="2281" width="11.265625" style="26" customWidth="1"/>
    <col min="2282" max="2284" width="9.265625" style="26" customWidth="1"/>
    <col min="2285" max="2285" width="2.73046875" style="26" customWidth="1"/>
    <col min="2286" max="2286" width="8.265625" style="26" customWidth="1"/>
    <col min="2287" max="2287" width="7.265625" style="26" customWidth="1"/>
    <col min="2288" max="2288" width="4.265625" style="26" customWidth="1"/>
    <col min="2289" max="2289" width="9.265625" style="26" customWidth="1"/>
    <col min="2290" max="2290" width="11.265625" style="26" customWidth="1"/>
    <col min="2291" max="2295" width="9.265625" style="26" customWidth="1"/>
    <col min="2296" max="2296" width="2.73046875" style="26" customWidth="1"/>
    <col min="2297" max="2529" width="9.265625" style="26" customWidth="1"/>
    <col min="2530" max="2530" width="2.73046875" style="26" customWidth="1"/>
    <col min="2531" max="2531" width="8.265625" style="26" customWidth="1"/>
    <col min="2532" max="2532" width="7.265625" style="26" customWidth="1"/>
    <col min="2533" max="2533" width="4.265625" style="26" customWidth="1"/>
    <col min="2534" max="2536" width="9.265625" style="26" customWidth="1"/>
    <col min="2537" max="2537" width="11.265625" style="26" customWidth="1"/>
    <col min="2538" max="2540" width="9.265625" style="26" customWidth="1"/>
    <col min="2541" max="2541" width="2.73046875" style="26" customWidth="1"/>
    <col min="2542" max="2542" width="8.265625" style="26" customWidth="1"/>
    <col min="2543" max="2543" width="7.265625" style="26" customWidth="1"/>
    <col min="2544" max="2544" width="4.265625" style="26" customWidth="1"/>
    <col min="2545" max="2545" width="9.265625" style="26" customWidth="1"/>
    <col min="2546" max="2546" width="11.265625" style="26" customWidth="1"/>
    <col min="2547" max="2551" width="9.265625" style="26" customWidth="1"/>
    <col min="2552" max="2552" width="2.73046875" style="26" customWidth="1"/>
    <col min="2553" max="2785" width="9.265625" style="26" customWidth="1"/>
    <col min="2786" max="2786" width="2.73046875" style="26" customWidth="1"/>
    <col min="2787" max="2787" width="8.265625" style="26" customWidth="1"/>
    <col min="2788" max="2788" width="7.265625" style="26" customWidth="1"/>
    <col min="2789" max="2789" width="4.265625" style="26" customWidth="1"/>
    <col min="2790" max="2792" width="9.265625" style="26" customWidth="1"/>
    <col min="2793" max="2793" width="11.265625" style="26" customWidth="1"/>
    <col min="2794" max="2796" width="9.265625" style="26" customWidth="1"/>
    <col min="2797" max="2797" width="2.73046875" style="26" customWidth="1"/>
    <col min="2798" max="2798" width="8.265625" style="26" customWidth="1"/>
    <col min="2799" max="2799" width="7.265625" style="26" customWidth="1"/>
    <col min="2800" max="2800" width="4.265625" style="26" customWidth="1"/>
    <col min="2801" max="2801" width="9.265625" style="26" customWidth="1"/>
    <col min="2802" max="2802" width="11.265625" style="26" customWidth="1"/>
    <col min="2803" max="2807" width="9.265625" style="26" customWidth="1"/>
    <col min="2808" max="2808" width="2.73046875" style="26" customWidth="1"/>
    <col min="2809" max="3041" width="9.265625" style="26" customWidth="1"/>
    <col min="3042" max="3042" width="2.73046875" style="26" customWidth="1"/>
    <col min="3043" max="3043" width="8.265625" style="26" customWidth="1"/>
    <col min="3044" max="3044" width="7.265625" style="26" customWidth="1"/>
    <col min="3045" max="3045" width="4.265625" style="26" customWidth="1"/>
    <col min="3046" max="3048" width="9.265625" style="26" customWidth="1"/>
    <col min="3049" max="3049" width="11.265625" style="26" customWidth="1"/>
    <col min="3050" max="3052" width="9.265625" style="26" customWidth="1"/>
    <col min="3053" max="3053" width="2.73046875" style="26" customWidth="1"/>
    <col min="3054" max="3054" width="8.265625" style="26" customWidth="1"/>
    <col min="3055" max="3055" width="7.265625" style="26" customWidth="1"/>
    <col min="3056" max="3056" width="4.265625" style="26" customWidth="1"/>
    <col min="3057" max="3057" width="9.265625" style="26" customWidth="1"/>
    <col min="3058" max="3058" width="11.265625" style="26" customWidth="1"/>
    <col min="3059" max="3063" width="9.265625" style="26" customWidth="1"/>
    <col min="3064" max="3064" width="2.73046875" style="26" customWidth="1"/>
    <col min="3065" max="3297" width="9.265625" style="26" customWidth="1"/>
    <col min="3298" max="3298" width="2.73046875" style="26" customWidth="1"/>
    <col min="3299" max="3299" width="8.265625" style="26" customWidth="1"/>
    <col min="3300" max="3300" width="7.265625" style="26" customWidth="1"/>
    <col min="3301" max="3301" width="4.265625" style="26" customWidth="1"/>
    <col min="3302" max="3304" width="9.265625" style="26" customWidth="1"/>
    <col min="3305" max="3305" width="11.265625" style="26" customWidth="1"/>
    <col min="3306" max="3308" width="9.265625" style="26" customWidth="1"/>
    <col min="3309" max="3309" width="2.73046875" style="26" customWidth="1"/>
    <col min="3310" max="3310" width="8.265625" style="26" customWidth="1"/>
    <col min="3311" max="3311" width="7.265625" style="26" customWidth="1"/>
    <col min="3312" max="3312" width="4.265625" style="26" customWidth="1"/>
    <col min="3313" max="3313" width="9.265625" style="26" customWidth="1"/>
    <col min="3314" max="3314" width="11.265625" style="26" customWidth="1"/>
    <col min="3315" max="3319" width="9.265625" style="26" customWidth="1"/>
    <col min="3320" max="3320" width="2.73046875" style="26" customWidth="1"/>
    <col min="3321" max="3553" width="9.265625" style="26" customWidth="1"/>
    <col min="3554" max="3554" width="2.73046875" style="26" customWidth="1"/>
    <col min="3555" max="3555" width="8.265625" style="26" customWidth="1"/>
    <col min="3556" max="3556" width="7.265625" style="26" customWidth="1"/>
    <col min="3557" max="3557" width="4.265625" style="26" customWidth="1"/>
    <col min="3558" max="3560" width="9.265625" style="26" customWidth="1"/>
    <col min="3561" max="3561" width="11.265625" style="26" customWidth="1"/>
    <col min="3562" max="3564" width="9.265625" style="26" customWidth="1"/>
    <col min="3565" max="3565" width="2.73046875" style="26" customWidth="1"/>
    <col min="3566" max="3566" width="8.265625" style="26" customWidth="1"/>
    <col min="3567" max="3567" width="7.265625" style="26" customWidth="1"/>
    <col min="3568" max="3568" width="4.265625" style="26" customWidth="1"/>
    <col min="3569" max="3569" width="9.265625" style="26" customWidth="1"/>
    <col min="3570" max="3570" width="11.265625" style="26" customWidth="1"/>
    <col min="3571" max="3575" width="9.265625" style="26" customWidth="1"/>
    <col min="3576" max="3576" width="2.73046875" style="26" customWidth="1"/>
    <col min="3577" max="3809" width="9.265625" style="26" customWidth="1"/>
    <col min="3810" max="3810" width="2.73046875" style="26" customWidth="1"/>
    <col min="3811" max="3811" width="8.265625" style="26" customWidth="1"/>
    <col min="3812" max="3812" width="7.265625" style="26" customWidth="1"/>
    <col min="3813" max="3813" width="4.265625" style="26" customWidth="1"/>
    <col min="3814" max="3816" width="9.265625" style="26" customWidth="1"/>
    <col min="3817" max="3817" width="11.265625" style="26" customWidth="1"/>
    <col min="3818" max="3820" width="9.265625" style="26" customWidth="1"/>
    <col min="3821" max="3821" width="2.73046875" style="26" customWidth="1"/>
    <col min="3822" max="3822" width="8.265625" style="26" customWidth="1"/>
    <col min="3823" max="3823" width="7.265625" style="26" customWidth="1"/>
    <col min="3824" max="3824" width="4.265625" style="26" customWidth="1"/>
    <col min="3825" max="3825" width="9.265625" style="26" customWidth="1"/>
    <col min="3826" max="3826" width="11.265625" style="26" customWidth="1"/>
    <col min="3827" max="3831" width="9.265625" style="26" customWidth="1"/>
    <col min="3832" max="3832" width="2.73046875" style="26" customWidth="1"/>
    <col min="3833" max="4065" width="9.265625" style="26" customWidth="1"/>
    <col min="4066" max="4066" width="2.73046875" style="26" customWidth="1"/>
    <col min="4067" max="4067" width="8.265625" style="26" customWidth="1"/>
    <col min="4068" max="4068" width="7.265625" style="26" customWidth="1"/>
    <col min="4069" max="4069" width="4.265625" style="26" customWidth="1"/>
    <col min="4070" max="4072" width="9.265625" style="26" customWidth="1"/>
    <col min="4073" max="4073" width="11.265625" style="26" customWidth="1"/>
    <col min="4074" max="4076" width="9.265625" style="26" customWidth="1"/>
    <col min="4077" max="4077" width="2.73046875" style="26" customWidth="1"/>
    <col min="4078" max="4078" width="8.265625" style="26" customWidth="1"/>
    <col min="4079" max="4079" width="7.265625" style="26" customWidth="1"/>
    <col min="4080" max="4080" width="4.265625" style="26" customWidth="1"/>
    <col min="4081" max="4081" width="9.265625" style="26" customWidth="1"/>
    <col min="4082" max="4082" width="11.265625" style="26" customWidth="1"/>
    <col min="4083" max="4087" width="9.265625" style="26" customWidth="1"/>
    <col min="4088" max="4088" width="2.73046875" style="26" customWidth="1"/>
    <col min="4089" max="4321" width="9.265625" style="26" customWidth="1"/>
    <col min="4322" max="4322" width="2.73046875" style="26" customWidth="1"/>
    <col min="4323" max="4323" width="8.265625" style="26" customWidth="1"/>
    <col min="4324" max="4324" width="7.265625" style="26" customWidth="1"/>
    <col min="4325" max="4325" width="4.265625" style="26" customWidth="1"/>
    <col min="4326" max="4328" width="9.265625" style="26" customWidth="1"/>
    <col min="4329" max="4329" width="11.265625" style="26" customWidth="1"/>
    <col min="4330" max="4332" width="9.265625" style="26" customWidth="1"/>
    <col min="4333" max="4333" width="2.73046875" style="26" customWidth="1"/>
    <col min="4334" max="4334" width="8.265625" style="26" customWidth="1"/>
    <col min="4335" max="4335" width="7.265625" style="26" customWidth="1"/>
    <col min="4336" max="4336" width="4.265625" style="26" customWidth="1"/>
    <col min="4337" max="4337" width="9.265625" style="26" customWidth="1"/>
    <col min="4338" max="4338" width="11.265625" style="26" customWidth="1"/>
    <col min="4339" max="4343" width="9.265625" style="26" customWidth="1"/>
    <col min="4344" max="4344" width="2.73046875" style="26" customWidth="1"/>
    <col min="4345" max="4577" width="9.265625" style="26" customWidth="1"/>
    <col min="4578" max="4578" width="2.73046875" style="26" customWidth="1"/>
    <col min="4579" max="4579" width="8.265625" style="26" customWidth="1"/>
    <col min="4580" max="4580" width="7.265625" style="26" customWidth="1"/>
    <col min="4581" max="4581" width="4.265625" style="26" customWidth="1"/>
    <col min="4582" max="4584" width="9.265625" style="26" customWidth="1"/>
    <col min="4585" max="4585" width="11.265625" style="26" customWidth="1"/>
    <col min="4586" max="4588" width="9.265625" style="26" customWidth="1"/>
    <col min="4589" max="4589" width="2.73046875" style="26" customWidth="1"/>
    <col min="4590" max="4590" width="8.265625" style="26" customWidth="1"/>
    <col min="4591" max="4591" width="7.265625" style="26" customWidth="1"/>
    <col min="4592" max="4592" width="4.265625" style="26" customWidth="1"/>
    <col min="4593" max="4593" width="9.265625" style="26" customWidth="1"/>
    <col min="4594" max="4594" width="11.265625" style="26" customWidth="1"/>
    <col min="4595" max="4599" width="9.265625" style="26" customWidth="1"/>
    <col min="4600" max="4600" width="2.73046875" style="26" customWidth="1"/>
    <col min="4601" max="4833" width="9.265625" style="26" customWidth="1"/>
    <col min="4834" max="4834" width="2.73046875" style="26" customWidth="1"/>
    <col min="4835" max="4835" width="8.265625" style="26" customWidth="1"/>
    <col min="4836" max="4836" width="7.265625" style="26" customWidth="1"/>
    <col min="4837" max="4837" width="4.265625" style="26" customWidth="1"/>
    <col min="4838" max="4840" width="9.265625" style="26" customWidth="1"/>
    <col min="4841" max="4841" width="11.265625" style="26" customWidth="1"/>
    <col min="4842" max="4844" width="9.265625" style="26" customWidth="1"/>
    <col min="4845" max="4845" width="2.73046875" style="26" customWidth="1"/>
    <col min="4846" max="4846" width="8.265625" style="26" customWidth="1"/>
    <col min="4847" max="4847" width="7.265625" style="26" customWidth="1"/>
    <col min="4848" max="4848" width="4.265625" style="26" customWidth="1"/>
    <col min="4849" max="4849" width="9.265625" style="26" customWidth="1"/>
    <col min="4850" max="4850" width="11.265625" style="26" customWidth="1"/>
    <col min="4851" max="4855" width="9.265625" style="26" customWidth="1"/>
    <col min="4856" max="4856" width="2.73046875" style="26" customWidth="1"/>
    <col min="4857" max="5089" width="9.265625" style="26" customWidth="1"/>
    <col min="5090" max="5090" width="2.73046875" style="26" customWidth="1"/>
    <col min="5091" max="5091" width="8.265625" style="26" customWidth="1"/>
    <col min="5092" max="5092" width="7.265625" style="26" customWidth="1"/>
    <col min="5093" max="5093" width="4.265625" style="26" customWidth="1"/>
    <col min="5094" max="5096" width="9.265625" style="26" customWidth="1"/>
    <col min="5097" max="5097" width="11.265625" style="26" customWidth="1"/>
    <col min="5098" max="5100" width="9.265625" style="26" customWidth="1"/>
    <col min="5101" max="5101" width="2.73046875" style="26" customWidth="1"/>
    <col min="5102" max="5102" width="8.265625" style="26" customWidth="1"/>
    <col min="5103" max="5103" width="7.265625" style="26" customWidth="1"/>
    <col min="5104" max="5104" width="4.265625" style="26" customWidth="1"/>
    <col min="5105" max="5105" width="9.265625" style="26" customWidth="1"/>
    <col min="5106" max="5106" width="11.265625" style="26" customWidth="1"/>
    <col min="5107" max="5111" width="9.265625" style="26" customWidth="1"/>
    <col min="5112" max="5112" width="2.73046875" style="26" customWidth="1"/>
    <col min="5113" max="5345" width="9.265625" style="26" customWidth="1"/>
    <col min="5346" max="5346" width="2.73046875" style="26" customWidth="1"/>
    <col min="5347" max="5347" width="8.265625" style="26" customWidth="1"/>
    <col min="5348" max="5348" width="7.265625" style="26" customWidth="1"/>
    <col min="5349" max="5349" width="4.265625" style="26" customWidth="1"/>
    <col min="5350" max="5352" width="9.265625" style="26" customWidth="1"/>
    <col min="5353" max="5353" width="11.265625" style="26" customWidth="1"/>
    <col min="5354" max="5356" width="9.265625" style="26" customWidth="1"/>
    <col min="5357" max="5357" width="2.73046875" style="26" customWidth="1"/>
    <col min="5358" max="5358" width="8.265625" style="26" customWidth="1"/>
    <col min="5359" max="5359" width="7.265625" style="26" customWidth="1"/>
    <col min="5360" max="5360" width="4.265625" style="26" customWidth="1"/>
    <col min="5361" max="5361" width="9.265625" style="26" customWidth="1"/>
    <col min="5362" max="5362" width="11.265625" style="26" customWidth="1"/>
    <col min="5363" max="5367" width="9.265625" style="26" customWidth="1"/>
    <col min="5368" max="5368" width="2.73046875" style="26" customWidth="1"/>
    <col min="5369" max="5601" width="9.265625" style="26" customWidth="1"/>
    <col min="5602" max="5602" width="2.73046875" style="26" customWidth="1"/>
    <col min="5603" max="5603" width="8.265625" style="26" customWidth="1"/>
    <col min="5604" max="5604" width="7.265625" style="26" customWidth="1"/>
    <col min="5605" max="5605" width="4.265625" style="26" customWidth="1"/>
    <col min="5606" max="5608" width="9.265625" style="26" customWidth="1"/>
    <col min="5609" max="5609" width="11.265625" style="26" customWidth="1"/>
    <col min="5610" max="5612" width="9.265625" style="26" customWidth="1"/>
    <col min="5613" max="5613" width="2.73046875" style="26" customWidth="1"/>
    <col min="5614" max="5614" width="8.265625" style="26" customWidth="1"/>
    <col min="5615" max="5615" width="7.265625" style="26" customWidth="1"/>
    <col min="5616" max="5616" width="4.265625" style="26" customWidth="1"/>
    <col min="5617" max="5617" width="9.265625" style="26" customWidth="1"/>
    <col min="5618" max="5618" width="11.265625" style="26" customWidth="1"/>
    <col min="5619" max="5623" width="9.265625" style="26" customWidth="1"/>
    <col min="5624" max="5624" width="2.73046875" style="26" customWidth="1"/>
    <col min="5625" max="5857" width="9.265625" style="26" customWidth="1"/>
    <col min="5858" max="5858" width="2.73046875" style="26" customWidth="1"/>
    <col min="5859" max="5859" width="8.265625" style="26" customWidth="1"/>
    <col min="5860" max="5860" width="7.265625" style="26" customWidth="1"/>
    <col min="5861" max="5861" width="4.265625" style="26" customWidth="1"/>
    <col min="5862" max="5864" width="9.265625" style="26" customWidth="1"/>
    <col min="5865" max="5865" width="11.265625" style="26" customWidth="1"/>
    <col min="5866" max="5868" width="9.265625" style="26" customWidth="1"/>
    <col min="5869" max="5869" width="2.73046875" style="26" customWidth="1"/>
    <col min="5870" max="5870" width="8.265625" style="26" customWidth="1"/>
    <col min="5871" max="5871" width="7.265625" style="26" customWidth="1"/>
    <col min="5872" max="5872" width="4.265625" style="26" customWidth="1"/>
    <col min="5873" max="5873" width="9.265625" style="26" customWidth="1"/>
    <col min="5874" max="5874" width="11.265625" style="26" customWidth="1"/>
    <col min="5875" max="5879" width="9.265625" style="26" customWidth="1"/>
    <col min="5880" max="5880" width="2.73046875" style="26" customWidth="1"/>
    <col min="5881" max="6113" width="9.265625" style="26" customWidth="1"/>
    <col min="6114" max="6114" width="2.73046875" style="26" customWidth="1"/>
    <col min="6115" max="6115" width="8.265625" style="26" customWidth="1"/>
    <col min="6116" max="6116" width="7.265625" style="26" customWidth="1"/>
    <col min="6117" max="6117" width="4.265625" style="26" customWidth="1"/>
    <col min="6118" max="6120" width="9.265625" style="26" customWidth="1"/>
    <col min="6121" max="6121" width="11.265625" style="26" customWidth="1"/>
    <col min="6122" max="6124" width="9.265625" style="26" customWidth="1"/>
    <col min="6125" max="6125" width="2.73046875" style="26" customWidth="1"/>
    <col min="6126" max="6126" width="8.265625" style="26" customWidth="1"/>
    <col min="6127" max="6127" width="7.265625" style="26" customWidth="1"/>
    <col min="6128" max="6128" width="4.265625" style="26" customWidth="1"/>
    <col min="6129" max="6129" width="9.265625" style="26" customWidth="1"/>
    <col min="6130" max="6130" width="11.265625" style="26" customWidth="1"/>
    <col min="6131" max="6135" width="9.265625" style="26" customWidth="1"/>
    <col min="6136" max="6136" width="2.73046875" style="26" customWidth="1"/>
    <col min="6137" max="6369" width="9.265625" style="26" customWidth="1"/>
    <col min="6370" max="6370" width="2.73046875" style="26" customWidth="1"/>
    <col min="6371" max="6371" width="8.265625" style="26" customWidth="1"/>
    <col min="6372" max="6372" width="7.265625" style="26" customWidth="1"/>
    <col min="6373" max="6373" width="4.265625" style="26" customWidth="1"/>
    <col min="6374" max="6376" width="9.265625" style="26" customWidth="1"/>
    <col min="6377" max="6377" width="11.265625" style="26" customWidth="1"/>
    <col min="6378" max="6380" width="9.265625" style="26" customWidth="1"/>
    <col min="6381" max="6381" width="2.73046875" style="26" customWidth="1"/>
    <col min="6382" max="6382" width="8.265625" style="26" customWidth="1"/>
    <col min="6383" max="6383" width="7.265625" style="26" customWidth="1"/>
    <col min="6384" max="6384" width="4.265625" style="26" customWidth="1"/>
    <col min="6385" max="6385" width="9.265625" style="26" customWidth="1"/>
    <col min="6386" max="6386" width="11.265625" style="26" customWidth="1"/>
    <col min="6387" max="6391" width="9.265625" style="26" customWidth="1"/>
    <col min="6392" max="6392" width="2.73046875" style="26" customWidth="1"/>
    <col min="6393" max="6625" width="9.265625" style="26" customWidth="1"/>
    <col min="6626" max="6626" width="2.73046875" style="26" customWidth="1"/>
    <col min="6627" max="6627" width="8.265625" style="26" customWidth="1"/>
    <col min="6628" max="6628" width="7.265625" style="26" customWidth="1"/>
    <col min="6629" max="6629" width="4.265625" style="26" customWidth="1"/>
    <col min="6630" max="6632" width="9.265625" style="26" customWidth="1"/>
    <col min="6633" max="6633" width="11.265625" style="26" customWidth="1"/>
    <col min="6634" max="6636" width="9.265625" style="26" customWidth="1"/>
    <col min="6637" max="6637" width="2.73046875" style="26" customWidth="1"/>
    <col min="6638" max="6638" width="8.265625" style="26" customWidth="1"/>
    <col min="6639" max="6639" width="7.265625" style="26" customWidth="1"/>
    <col min="6640" max="6640" width="4.265625" style="26" customWidth="1"/>
    <col min="6641" max="6641" width="9.265625" style="26" customWidth="1"/>
    <col min="6642" max="6642" width="11.265625" style="26" customWidth="1"/>
    <col min="6643" max="6647" width="9.265625" style="26" customWidth="1"/>
    <col min="6648" max="6648" width="2.73046875" style="26" customWidth="1"/>
    <col min="6649" max="6881" width="9.265625" style="26" customWidth="1"/>
    <col min="6882" max="6882" width="2.73046875" style="26" customWidth="1"/>
    <col min="6883" max="6883" width="8.265625" style="26" customWidth="1"/>
    <col min="6884" max="6884" width="7.265625" style="26" customWidth="1"/>
    <col min="6885" max="6885" width="4.265625" style="26" customWidth="1"/>
    <col min="6886" max="6888" width="9.265625" style="26" customWidth="1"/>
    <col min="6889" max="6889" width="11.265625" style="26" customWidth="1"/>
    <col min="6890" max="6892" width="9.265625" style="26" customWidth="1"/>
    <col min="6893" max="6893" width="2.73046875" style="26" customWidth="1"/>
    <col min="6894" max="6894" width="8.265625" style="26" customWidth="1"/>
    <col min="6895" max="6895" width="7.265625" style="26" customWidth="1"/>
    <col min="6896" max="6896" width="4.265625" style="26" customWidth="1"/>
    <col min="6897" max="6897" width="9.265625" style="26" customWidth="1"/>
    <col min="6898" max="6898" width="11.265625" style="26" customWidth="1"/>
    <col min="6899" max="6903" width="9.265625" style="26" customWidth="1"/>
    <col min="6904" max="6904" width="2.73046875" style="26" customWidth="1"/>
    <col min="6905" max="7137" width="9.265625" style="26" customWidth="1"/>
    <col min="7138" max="7138" width="2.73046875" style="26" customWidth="1"/>
    <col min="7139" max="7139" width="8.265625" style="26" customWidth="1"/>
    <col min="7140" max="7140" width="7.265625" style="26" customWidth="1"/>
    <col min="7141" max="7141" width="4.265625" style="26" customWidth="1"/>
    <col min="7142" max="7144" width="9.265625" style="26" customWidth="1"/>
    <col min="7145" max="7145" width="11.265625" style="26" customWidth="1"/>
    <col min="7146" max="7148" width="9.265625" style="26" customWidth="1"/>
    <col min="7149" max="7149" width="2.73046875" style="26" customWidth="1"/>
    <col min="7150" max="7150" width="8.265625" style="26" customWidth="1"/>
    <col min="7151" max="7151" width="7.265625" style="26" customWidth="1"/>
    <col min="7152" max="7152" width="4.265625" style="26" customWidth="1"/>
    <col min="7153" max="7153" width="9.265625" style="26" customWidth="1"/>
    <col min="7154" max="7154" width="11.265625" style="26" customWidth="1"/>
    <col min="7155" max="7159" width="9.265625" style="26" customWidth="1"/>
    <col min="7160" max="7160" width="2.73046875" style="26" customWidth="1"/>
    <col min="7161" max="7393" width="9.265625" style="26" customWidth="1"/>
    <col min="7394" max="7394" width="2.73046875" style="26" customWidth="1"/>
    <col min="7395" max="7395" width="8.265625" style="26" customWidth="1"/>
    <col min="7396" max="7396" width="7.265625" style="26" customWidth="1"/>
    <col min="7397" max="7397" width="4.265625" style="26" customWidth="1"/>
    <col min="7398" max="7400" width="9.265625" style="26" customWidth="1"/>
    <col min="7401" max="7401" width="11.265625" style="26" customWidth="1"/>
    <col min="7402" max="7404" width="9.265625" style="26" customWidth="1"/>
    <col min="7405" max="7405" width="2.73046875" style="26" customWidth="1"/>
    <col min="7406" max="7406" width="8.265625" style="26" customWidth="1"/>
    <col min="7407" max="7407" width="7.265625" style="26" customWidth="1"/>
    <col min="7408" max="7408" width="4.265625" style="26" customWidth="1"/>
    <col min="7409" max="7409" width="9.265625" style="26" customWidth="1"/>
    <col min="7410" max="7410" width="11.265625" style="26" customWidth="1"/>
    <col min="7411" max="7415" width="9.265625" style="26" customWidth="1"/>
    <col min="7416" max="7416" width="2.73046875" style="26" customWidth="1"/>
    <col min="7417" max="7649" width="9.265625" style="26" customWidth="1"/>
    <col min="7650" max="7650" width="2.73046875" style="26" customWidth="1"/>
    <col min="7651" max="7651" width="8.265625" style="26" customWidth="1"/>
    <col min="7652" max="7652" width="7.265625" style="26" customWidth="1"/>
    <col min="7653" max="7653" width="4.265625" style="26" customWidth="1"/>
    <col min="7654" max="7656" width="9.265625" style="26" customWidth="1"/>
    <col min="7657" max="7657" width="11.265625" style="26" customWidth="1"/>
    <col min="7658" max="7660" width="9.265625" style="26" customWidth="1"/>
    <col min="7661" max="7661" width="2.73046875" style="26" customWidth="1"/>
    <col min="7662" max="7662" width="8.265625" style="26" customWidth="1"/>
    <col min="7663" max="7663" width="7.265625" style="26" customWidth="1"/>
    <col min="7664" max="7664" width="4.265625" style="26" customWidth="1"/>
    <col min="7665" max="7665" width="9.265625" style="26" customWidth="1"/>
    <col min="7666" max="7666" width="11.265625" style="26" customWidth="1"/>
    <col min="7667" max="7671" width="9.265625" style="26" customWidth="1"/>
    <col min="7672" max="7672" width="2.73046875" style="26" customWidth="1"/>
    <col min="7673" max="7905" width="9.265625" style="26" customWidth="1"/>
    <col min="7906" max="7906" width="2.73046875" style="26" customWidth="1"/>
    <col min="7907" max="7907" width="8.265625" style="26" customWidth="1"/>
    <col min="7908" max="7908" width="7.265625" style="26" customWidth="1"/>
    <col min="7909" max="7909" width="4.265625" style="26" customWidth="1"/>
    <col min="7910" max="7912" width="9.265625" style="26" customWidth="1"/>
    <col min="7913" max="7913" width="11.265625" style="26" customWidth="1"/>
    <col min="7914" max="7916" width="9.265625" style="26" customWidth="1"/>
    <col min="7917" max="7917" width="2.73046875" style="26" customWidth="1"/>
    <col min="7918" max="7918" width="8.265625" style="26" customWidth="1"/>
    <col min="7919" max="7919" width="7.265625" style="26" customWidth="1"/>
    <col min="7920" max="7920" width="4.265625" style="26" customWidth="1"/>
    <col min="7921" max="7921" width="9.265625" style="26" customWidth="1"/>
    <col min="7922" max="7922" width="11.265625" style="26" customWidth="1"/>
    <col min="7923" max="7927" width="9.265625" style="26" customWidth="1"/>
    <col min="7928" max="7928" width="2.73046875" style="26" customWidth="1"/>
    <col min="7929" max="8161" width="9.265625" style="26" customWidth="1"/>
    <col min="8162" max="8162" width="2.73046875" style="26" customWidth="1"/>
    <col min="8163" max="8163" width="8.265625" style="26" customWidth="1"/>
    <col min="8164" max="8164" width="7.265625" style="26" customWidth="1"/>
    <col min="8165" max="8165" width="4.265625" style="26" customWidth="1"/>
    <col min="8166" max="8168" width="9.265625" style="26" customWidth="1"/>
    <col min="8169" max="8169" width="11.265625" style="26" customWidth="1"/>
    <col min="8170" max="8172" width="9.265625" style="26" customWidth="1"/>
    <col min="8173" max="8173" width="2.73046875" style="26" customWidth="1"/>
    <col min="8174" max="8174" width="8.265625" style="26" customWidth="1"/>
    <col min="8175" max="8175" width="7.265625" style="26" customWidth="1"/>
    <col min="8176" max="8176" width="4.265625" style="26" customWidth="1"/>
    <col min="8177" max="8177" width="9.265625" style="26" customWidth="1"/>
    <col min="8178" max="8178" width="11.265625" style="26" customWidth="1"/>
    <col min="8179" max="8183" width="9.265625" style="26" customWidth="1"/>
    <col min="8184" max="8184" width="2.73046875" style="26" customWidth="1"/>
    <col min="8185" max="8417" width="9.265625" style="26" customWidth="1"/>
    <col min="8418" max="8418" width="2.73046875" style="26" customWidth="1"/>
    <col min="8419" max="8419" width="8.265625" style="26" customWidth="1"/>
    <col min="8420" max="8420" width="7.265625" style="26" customWidth="1"/>
    <col min="8421" max="8421" width="4.265625" style="26" customWidth="1"/>
    <col min="8422" max="8424" width="9.265625" style="26" customWidth="1"/>
    <col min="8425" max="8425" width="11.265625" style="26" customWidth="1"/>
    <col min="8426" max="8428" width="9.265625" style="26" customWidth="1"/>
    <col min="8429" max="8429" width="2.73046875" style="26" customWidth="1"/>
    <col min="8430" max="8430" width="8.265625" style="26" customWidth="1"/>
    <col min="8431" max="8431" width="7.265625" style="26" customWidth="1"/>
    <col min="8432" max="8432" width="4.265625" style="26" customWidth="1"/>
    <col min="8433" max="8433" width="9.265625" style="26" customWidth="1"/>
    <col min="8434" max="8434" width="11.265625" style="26" customWidth="1"/>
    <col min="8435" max="8439" width="9.265625" style="26" customWidth="1"/>
    <col min="8440" max="8440" width="2.73046875" style="26" customWidth="1"/>
    <col min="8441" max="8673" width="9.265625" style="26" customWidth="1"/>
    <col min="8674" max="8674" width="2.73046875" style="26" customWidth="1"/>
    <col min="8675" max="8675" width="8.265625" style="26" customWidth="1"/>
    <col min="8676" max="8676" width="7.265625" style="26" customWidth="1"/>
    <col min="8677" max="8677" width="4.265625" style="26" customWidth="1"/>
    <col min="8678" max="8680" width="9.265625" style="26" customWidth="1"/>
    <col min="8681" max="8681" width="11.265625" style="26" customWidth="1"/>
    <col min="8682" max="8684" width="9.265625" style="26" customWidth="1"/>
    <col min="8685" max="8685" width="2.73046875" style="26" customWidth="1"/>
    <col min="8686" max="8686" width="8.265625" style="26" customWidth="1"/>
    <col min="8687" max="8687" width="7.265625" style="26" customWidth="1"/>
    <col min="8688" max="8688" width="4.265625" style="26" customWidth="1"/>
    <col min="8689" max="8689" width="9.265625" style="26" customWidth="1"/>
    <col min="8690" max="8690" width="11.265625" style="26" customWidth="1"/>
    <col min="8691" max="8695" width="9.265625" style="26" customWidth="1"/>
    <col min="8696" max="8696" width="2.73046875" style="26" customWidth="1"/>
    <col min="8697" max="8929" width="9.265625" style="26" customWidth="1"/>
    <col min="8930" max="8930" width="2.73046875" style="26" customWidth="1"/>
    <col min="8931" max="8931" width="8.265625" style="26" customWidth="1"/>
    <col min="8932" max="8932" width="7.265625" style="26" customWidth="1"/>
    <col min="8933" max="8933" width="4.265625" style="26" customWidth="1"/>
    <col min="8934" max="8936" width="9.265625" style="26" customWidth="1"/>
    <col min="8937" max="8937" width="11.265625" style="26" customWidth="1"/>
    <col min="8938" max="8940" width="9.265625" style="26" customWidth="1"/>
    <col min="8941" max="8941" width="2.73046875" style="26" customWidth="1"/>
    <col min="8942" max="8942" width="8.265625" style="26" customWidth="1"/>
    <col min="8943" max="8943" width="7.265625" style="26" customWidth="1"/>
    <col min="8944" max="8944" width="4.265625" style="26" customWidth="1"/>
    <col min="8945" max="8945" width="9.265625" style="26" customWidth="1"/>
    <col min="8946" max="8946" width="11.265625" style="26" customWidth="1"/>
    <col min="8947" max="8951" width="9.265625" style="26" customWidth="1"/>
    <col min="8952" max="8952" width="2.73046875" style="26" customWidth="1"/>
    <col min="8953" max="9185" width="9.265625" style="26" customWidth="1"/>
    <col min="9186" max="9186" width="2.73046875" style="26" customWidth="1"/>
    <col min="9187" max="9187" width="8.265625" style="26" customWidth="1"/>
    <col min="9188" max="9188" width="7.265625" style="26" customWidth="1"/>
    <col min="9189" max="9189" width="4.265625" style="26" customWidth="1"/>
    <col min="9190" max="9192" width="9.265625" style="26" customWidth="1"/>
    <col min="9193" max="9193" width="11.265625" style="26" customWidth="1"/>
    <col min="9194" max="9196" width="9.265625" style="26" customWidth="1"/>
    <col min="9197" max="9197" width="2.73046875" style="26" customWidth="1"/>
    <col min="9198" max="9198" width="8.265625" style="26" customWidth="1"/>
    <col min="9199" max="9199" width="7.265625" style="26" customWidth="1"/>
    <col min="9200" max="9200" width="4.265625" style="26" customWidth="1"/>
    <col min="9201" max="9201" width="9.265625" style="26" customWidth="1"/>
    <col min="9202" max="9202" width="11.265625" style="26" customWidth="1"/>
    <col min="9203" max="9207" width="9.265625" style="26" customWidth="1"/>
    <col min="9208" max="9208" width="2.73046875" style="26" customWidth="1"/>
    <col min="9209" max="9441" width="9.265625" style="26" customWidth="1"/>
    <col min="9442" max="9442" width="2.73046875" style="26" customWidth="1"/>
    <col min="9443" max="9443" width="8.265625" style="26" customWidth="1"/>
    <col min="9444" max="9444" width="7.265625" style="26" customWidth="1"/>
    <col min="9445" max="9445" width="4.265625" style="26" customWidth="1"/>
    <col min="9446" max="9448" width="9.265625" style="26" customWidth="1"/>
    <col min="9449" max="9449" width="11.265625" style="26" customWidth="1"/>
    <col min="9450" max="9452" width="9.265625" style="26" customWidth="1"/>
    <col min="9453" max="9453" width="2.73046875" style="26" customWidth="1"/>
    <col min="9454" max="9454" width="8.265625" style="26" customWidth="1"/>
    <col min="9455" max="9455" width="7.265625" style="26" customWidth="1"/>
    <col min="9456" max="9456" width="4.265625" style="26" customWidth="1"/>
    <col min="9457" max="9457" width="9.265625" style="26" customWidth="1"/>
    <col min="9458" max="9458" width="11.265625" style="26" customWidth="1"/>
    <col min="9459" max="9463" width="9.265625" style="26" customWidth="1"/>
    <col min="9464" max="9464" width="2.73046875" style="26" customWidth="1"/>
    <col min="9465" max="9697" width="9.265625" style="26" customWidth="1"/>
    <col min="9698" max="9698" width="2.73046875" style="26" customWidth="1"/>
    <col min="9699" max="9699" width="8.265625" style="26" customWidth="1"/>
    <col min="9700" max="9700" width="7.265625" style="26" customWidth="1"/>
    <col min="9701" max="9701" width="4.265625" style="26" customWidth="1"/>
    <col min="9702" max="9704" width="9.265625" style="26" customWidth="1"/>
    <col min="9705" max="9705" width="11.265625" style="26" customWidth="1"/>
    <col min="9706" max="9708" width="9.265625" style="26" customWidth="1"/>
    <col min="9709" max="9709" width="2.73046875" style="26" customWidth="1"/>
    <col min="9710" max="9710" width="8.265625" style="26" customWidth="1"/>
    <col min="9711" max="9711" width="7.265625" style="26" customWidth="1"/>
    <col min="9712" max="9712" width="4.265625" style="26" customWidth="1"/>
    <col min="9713" max="9713" width="9.265625" style="26" customWidth="1"/>
    <col min="9714" max="9714" width="11.265625" style="26" customWidth="1"/>
    <col min="9715" max="9719" width="9.265625" style="26" customWidth="1"/>
    <col min="9720" max="9720" width="2.73046875" style="26" customWidth="1"/>
    <col min="9721" max="9953" width="9.265625" style="26" customWidth="1"/>
    <col min="9954" max="9954" width="2.73046875" style="26" customWidth="1"/>
    <col min="9955" max="9955" width="8.265625" style="26" customWidth="1"/>
    <col min="9956" max="9956" width="7.265625" style="26" customWidth="1"/>
    <col min="9957" max="9957" width="4.265625" style="26" customWidth="1"/>
    <col min="9958" max="9960" width="9.265625" style="26" customWidth="1"/>
    <col min="9961" max="9961" width="11.265625" style="26" customWidth="1"/>
    <col min="9962" max="9964" width="9.265625" style="26" customWidth="1"/>
    <col min="9965" max="9965" width="2.73046875" style="26" customWidth="1"/>
    <col min="9966" max="9966" width="8.265625" style="26" customWidth="1"/>
    <col min="9967" max="9967" width="7.265625" style="26" customWidth="1"/>
    <col min="9968" max="9968" width="4.265625" style="26" customWidth="1"/>
    <col min="9969" max="9969" width="9.265625" style="26" customWidth="1"/>
    <col min="9970" max="9970" width="11.265625" style="26" customWidth="1"/>
    <col min="9971" max="9975" width="9.265625" style="26" customWidth="1"/>
    <col min="9976" max="9976" width="2.73046875" style="26" customWidth="1"/>
    <col min="9977" max="10209" width="9.265625" style="26" customWidth="1"/>
    <col min="10210" max="10210" width="2.73046875" style="26" customWidth="1"/>
    <col min="10211" max="10211" width="8.265625" style="26" customWidth="1"/>
    <col min="10212" max="10212" width="7.265625" style="26" customWidth="1"/>
    <col min="10213" max="10213" width="4.265625" style="26" customWidth="1"/>
    <col min="10214" max="10216" width="9.265625" style="26" customWidth="1"/>
    <col min="10217" max="10217" width="11.265625" style="26" customWidth="1"/>
    <col min="10218" max="10220" width="9.265625" style="26" customWidth="1"/>
    <col min="10221" max="10221" width="2.73046875" style="26" customWidth="1"/>
    <col min="10222" max="10222" width="8.265625" style="26" customWidth="1"/>
    <col min="10223" max="10223" width="7.265625" style="26" customWidth="1"/>
    <col min="10224" max="10224" width="4.265625" style="26" customWidth="1"/>
    <col min="10225" max="10225" width="9.265625" style="26" customWidth="1"/>
    <col min="10226" max="10226" width="11.265625" style="26" customWidth="1"/>
    <col min="10227" max="10231" width="9.265625" style="26" customWidth="1"/>
    <col min="10232" max="10232" width="2.73046875" style="26" customWidth="1"/>
    <col min="10233" max="10465" width="9.265625" style="26" customWidth="1"/>
    <col min="10466" max="10466" width="2.73046875" style="26" customWidth="1"/>
    <col min="10467" max="10467" width="8.265625" style="26" customWidth="1"/>
    <col min="10468" max="10468" width="7.265625" style="26" customWidth="1"/>
    <col min="10469" max="10469" width="4.265625" style="26" customWidth="1"/>
    <col min="10470" max="10472" width="9.265625" style="26" customWidth="1"/>
    <col min="10473" max="10473" width="11.265625" style="26" customWidth="1"/>
    <col min="10474" max="10476" width="9.265625" style="26" customWidth="1"/>
    <col min="10477" max="10477" width="2.73046875" style="26" customWidth="1"/>
    <col min="10478" max="10478" width="8.265625" style="26" customWidth="1"/>
    <col min="10479" max="10479" width="7.265625" style="26" customWidth="1"/>
    <col min="10480" max="10480" width="4.265625" style="26" customWidth="1"/>
    <col min="10481" max="10481" width="9.265625" style="26" customWidth="1"/>
    <col min="10482" max="10482" width="11.265625" style="26" customWidth="1"/>
    <col min="10483" max="10487" width="9.265625" style="26" customWidth="1"/>
    <col min="10488" max="10488" width="2.73046875" style="26" customWidth="1"/>
    <col min="10489" max="10721" width="9.265625" style="26" customWidth="1"/>
    <col min="10722" max="10722" width="2.73046875" style="26" customWidth="1"/>
    <col min="10723" max="10723" width="8.265625" style="26" customWidth="1"/>
    <col min="10724" max="10724" width="7.265625" style="26" customWidth="1"/>
    <col min="10725" max="10725" width="4.265625" style="26" customWidth="1"/>
    <col min="10726" max="10728" width="9.265625" style="26" customWidth="1"/>
    <col min="10729" max="10729" width="11.265625" style="26" customWidth="1"/>
    <col min="10730" max="10732" width="9.265625" style="26" customWidth="1"/>
    <col min="10733" max="10733" width="2.73046875" style="26" customWidth="1"/>
    <col min="10734" max="10734" width="8.265625" style="26" customWidth="1"/>
    <col min="10735" max="10735" width="7.265625" style="26" customWidth="1"/>
    <col min="10736" max="10736" width="4.265625" style="26" customWidth="1"/>
    <col min="10737" max="10737" width="9.265625" style="26" customWidth="1"/>
    <col min="10738" max="10738" width="11.265625" style="26" customWidth="1"/>
    <col min="10739" max="10743" width="9.265625" style="26" customWidth="1"/>
    <col min="10744" max="10744" width="2.73046875" style="26" customWidth="1"/>
    <col min="10745" max="10977" width="9.265625" style="26" customWidth="1"/>
    <col min="10978" max="10978" width="2.73046875" style="26" customWidth="1"/>
    <col min="10979" max="10979" width="8.265625" style="26" customWidth="1"/>
    <col min="10980" max="10980" width="7.265625" style="26" customWidth="1"/>
    <col min="10981" max="10981" width="4.265625" style="26" customWidth="1"/>
    <col min="10982" max="10984" width="9.265625" style="26" customWidth="1"/>
    <col min="10985" max="10985" width="11.265625" style="26" customWidth="1"/>
    <col min="10986" max="10988" width="9.265625" style="26" customWidth="1"/>
    <col min="10989" max="10989" width="2.73046875" style="26" customWidth="1"/>
    <col min="10990" max="10990" width="8.265625" style="26" customWidth="1"/>
    <col min="10991" max="10991" width="7.265625" style="26" customWidth="1"/>
    <col min="10992" max="10992" width="4.265625" style="26" customWidth="1"/>
    <col min="10993" max="10993" width="9.265625" style="26" customWidth="1"/>
    <col min="10994" max="10994" width="11.265625" style="26" customWidth="1"/>
    <col min="10995" max="10999" width="9.265625" style="26" customWidth="1"/>
    <col min="11000" max="11000" width="2.73046875" style="26" customWidth="1"/>
    <col min="11001" max="11233" width="9.265625" style="26" customWidth="1"/>
    <col min="11234" max="11234" width="2.73046875" style="26" customWidth="1"/>
    <col min="11235" max="11235" width="8.265625" style="26" customWidth="1"/>
    <col min="11236" max="11236" width="7.265625" style="26" customWidth="1"/>
    <col min="11237" max="11237" width="4.265625" style="26" customWidth="1"/>
    <col min="11238" max="11240" width="9.265625" style="26" customWidth="1"/>
    <col min="11241" max="11241" width="11.265625" style="26" customWidth="1"/>
    <col min="11242" max="11244" width="9.265625" style="26" customWidth="1"/>
    <col min="11245" max="11245" width="2.73046875" style="26" customWidth="1"/>
    <col min="11246" max="11246" width="8.265625" style="26" customWidth="1"/>
    <col min="11247" max="11247" width="7.265625" style="26" customWidth="1"/>
    <col min="11248" max="11248" width="4.265625" style="26" customWidth="1"/>
    <col min="11249" max="11249" width="9.265625" style="26" customWidth="1"/>
    <col min="11250" max="11250" width="11.265625" style="26" customWidth="1"/>
    <col min="11251" max="11255" width="9.265625" style="26" customWidth="1"/>
    <col min="11256" max="11256" width="2.73046875" style="26" customWidth="1"/>
    <col min="11257" max="11489" width="9.265625" style="26" customWidth="1"/>
    <col min="11490" max="11490" width="2.73046875" style="26" customWidth="1"/>
    <col min="11491" max="11491" width="8.265625" style="26" customWidth="1"/>
    <col min="11492" max="11492" width="7.265625" style="26" customWidth="1"/>
    <col min="11493" max="11493" width="4.265625" style="26" customWidth="1"/>
    <col min="11494" max="11496" width="9.265625" style="26" customWidth="1"/>
    <col min="11497" max="11497" width="11.265625" style="26" customWidth="1"/>
    <col min="11498" max="11500" width="9.265625" style="26" customWidth="1"/>
    <col min="11501" max="11501" width="2.73046875" style="26" customWidth="1"/>
    <col min="11502" max="11502" width="8.265625" style="26" customWidth="1"/>
    <col min="11503" max="11503" width="7.265625" style="26" customWidth="1"/>
    <col min="11504" max="11504" width="4.265625" style="26" customWidth="1"/>
    <col min="11505" max="11505" width="9.265625" style="26" customWidth="1"/>
    <col min="11506" max="11506" width="11.265625" style="26" customWidth="1"/>
    <col min="11507" max="11511" width="9.265625" style="26" customWidth="1"/>
    <col min="11512" max="11512" width="2.73046875" style="26" customWidth="1"/>
    <col min="11513" max="11745" width="9.265625" style="26" customWidth="1"/>
    <col min="11746" max="11746" width="2.73046875" style="26" customWidth="1"/>
    <col min="11747" max="11747" width="8.265625" style="26" customWidth="1"/>
    <col min="11748" max="11748" width="7.265625" style="26" customWidth="1"/>
    <col min="11749" max="11749" width="4.265625" style="26" customWidth="1"/>
    <col min="11750" max="11752" width="9.265625" style="26" customWidth="1"/>
    <col min="11753" max="11753" width="11.265625" style="26" customWidth="1"/>
    <col min="11754" max="11756" width="9.265625" style="26" customWidth="1"/>
    <col min="11757" max="11757" width="2.73046875" style="26" customWidth="1"/>
    <col min="11758" max="11758" width="8.265625" style="26" customWidth="1"/>
    <col min="11759" max="11759" width="7.265625" style="26" customWidth="1"/>
    <col min="11760" max="11760" width="4.265625" style="26" customWidth="1"/>
    <col min="11761" max="11761" width="9.265625" style="26" customWidth="1"/>
    <col min="11762" max="11762" width="11.265625" style="26" customWidth="1"/>
    <col min="11763" max="11767" width="9.265625" style="26" customWidth="1"/>
    <col min="11768" max="11768" width="2.73046875" style="26" customWidth="1"/>
    <col min="11769" max="12001" width="9.265625" style="26" customWidth="1"/>
    <col min="12002" max="12002" width="2.73046875" style="26" customWidth="1"/>
    <col min="12003" max="12003" width="8.265625" style="26" customWidth="1"/>
    <col min="12004" max="12004" width="7.265625" style="26" customWidth="1"/>
    <col min="12005" max="12005" width="4.265625" style="26" customWidth="1"/>
    <col min="12006" max="12008" width="9.265625" style="26" customWidth="1"/>
    <col min="12009" max="12009" width="11.265625" style="26" customWidth="1"/>
    <col min="12010" max="12012" width="9.265625" style="26" customWidth="1"/>
    <col min="12013" max="12013" width="2.73046875" style="26" customWidth="1"/>
    <col min="12014" max="12014" width="8.265625" style="26" customWidth="1"/>
    <col min="12015" max="12015" width="7.265625" style="26" customWidth="1"/>
    <col min="12016" max="12016" width="4.265625" style="26" customWidth="1"/>
    <col min="12017" max="12017" width="9.265625" style="26" customWidth="1"/>
    <col min="12018" max="12018" width="11.265625" style="26" customWidth="1"/>
    <col min="12019" max="12023" width="9.265625" style="26" customWidth="1"/>
    <col min="12024" max="12024" width="2.73046875" style="26" customWidth="1"/>
    <col min="12025" max="12257" width="9.265625" style="26" customWidth="1"/>
    <col min="12258" max="12258" width="2.73046875" style="26" customWidth="1"/>
    <col min="12259" max="12259" width="8.265625" style="26" customWidth="1"/>
    <col min="12260" max="12260" width="7.265625" style="26" customWidth="1"/>
    <col min="12261" max="12261" width="4.265625" style="26" customWidth="1"/>
    <col min="12262" max="12264" width="9.265625" style="26" customWidth="1"/>
    <col min="12265" max="12265" width="11.265625" style="26" customWidth="1"/>
    <col min="12266" max="12268" width="9.265625" style="26" customWidth="1"/>
    <col min="12269" max="12269" width="2.73046875" style="26" customWidth="1"/>
    <col min="12270" max="12270" width="8.265625" style="26" customWidth="1"/>
    <col min="12271" max="12271" width="7.265625" style="26" customWidth="1"/>
    <col min="12272" max="12272" width="4.265625" style="26" customWidth="1"/>
    <col min="12273" max="12273" width="9.265625" style="26" customWidth="1"/>
    <col min="12274" max="12274" width="11.265625" style="26" customWidth="1"/>
    <col min="12275" max="12279" width="9.265625" style="26" customWidth="1"/>
    <col min="12280" max="12280" width="2.73046875" style="26" customWidth="1"/>
    <col min="12281" max="12513" width="9.265625" style="26" customWidth="1"/>
    <col min="12514" max="12514" width="2.73046875" style="26" customWidth="1"/>
    <col min="12515" max="12515" width="8.265625" style="26" customWidth="1"/>
    <col min="12516" max="12516" width="7.265625" style="26" customWidth="1"/>
    <col min="12517" max="12517" width="4.265625" style="26" customWidth="1"/>
    <col min="12518" max="12520" width="9.265625" style="26" customWidth="1"/>
    <col min="12521" max="12521" width="11.265625" style="26" customWidth="1"/>
    <col min="12522" max="12524" width="9.265625" style="26" customWidth="1"/>
    <col min="12525" max="12525" width="2.73046875" style="26" customWidth="1"/>
    <col min="12526" max="12526" width="8.265625" style="26" customWidth="1"/>
    <col min="12527" max="12527" width="7.265625" style="26" customWidth="1"/>
    <col min="12528" max="12528" width="4.265625" style="26" customWidth="1"/>
    <col min="12529" max="12529" width="9.265625" style="26" customWidth="1"/>
    <col min="12530" max="12530" width="11.265625" style="26" customWidth="1"/>
    <col min="12531" max="12535" width="9.265625" style="26" customWidth="1"/>
    <col min="12536" max="12536" width="2.73046875" style="26" customWidth="1"/>
    <col min="12537" max="12769" width="9.265625" style="26" customWidth="1"/>
    <col min="12770" max="12770" width="2.73046875" style="26" customWidth="1"/>
    <col min="12771" max="12771" width="8.265625" style="26" customWidth="1"/>
    <col min="12772" max="12772" width="7.265625" style="26" customWidth="1"/>
    <col min="12773" max="12773" width="4.265625" style="26" customWidth="1"/>
    <col min="12774" max="12776" width="9.265625" style="26" customWidth="1"/>
    <col min="12777" max="12777" width="11.265625" style="26" customWidth="1"/>
    <col min="12778" max="12780" width="9.265625" style="26" customWidth="1"/>
    <col min="12781" max="12781" width="2.73046875" style="26" customWidth="1"/>
    <col min="12782" max="12782" width="8.265625" style="26" customWidth="1"/>
    <col min="12783" max="12783" width="7.265625" style="26" customWidth="1"/>
    <col min="12784" max="12784" width="4.265625" style="26" customWidth="1"/>
    <col min="12785" max="12785" width="9.265625" style="26" customWidth="1"/>
    <col min="12786" max="12786" width="11.265625" style="26" customWidth="1"/>
    <col min="12787" max="12791" width="9.265625" style="26" customWidth="1"/>
    <col min="12792" max="12792" width="2.73046875" style="26" customWidth="1"/>
    <col min="12793" max="13025" width="9.265625" style="26" customWidth="1"/>
    <col min="13026" max="13026" width="2.73046875" style="26" customWidth="1"/>
    <col min="13027" max="13027" width="8.265625" style="26" customWidth="1"/>
    <col min="13028" max="13028" width="7.265625" style="26" customWidth="1"/>
    <col min="13029" max="13029" width="4.265625" style="26" customWidth="1"/>
    <col min="13030" max="13032" width="9.265625" style="26" customWidth="1"/>
    <col min="13033" max="13033" width="11.265625" style="26" customWidth="1"/>
    <col min="13034" max="13036" width="9.265625" style="26" customWidth="1"/>
    <col min="13037" max="13037" width="2.73046875" style="26" customWidth="1"/>
    <col min="13038" max="13038" width="8.265625" style="26" customWidth="1"/>
    <col min="13039" max="13039" width="7.265625" style="26" customWidth="1"/>
    <col min="13040" max="13040" width="4.265625" style="26" customWidth="1"/>
    <col min="13041" max="13041" width="9.265625" style="26" customWidth="1"/>
    <col min="13042" max="13042" width="11.265625" style="26" customWidth="1"/>
    <col min="13043" max="13047" width="9.265625" style="26" customWidth="1"/>
    <col min="13048" max="13048" width="2.73046875" style="26" customWidth="1"/>
    <col min="13049" max="13281" width="9.265625" style="26" customWidth="1"/>
    <col min="13282" max="13282" width="2.73046875" style="26" customWidth="1"/>
    <col min="13283" max="13283" width="8.265625" style="26" customWidth="1"/>
    <col min="13284" max="13284" width="7.265625" style="26" customWidth="1"/>
    <col min="13285" max="13285" width="4.265625" style="26" customWidth="1"/>
    <col min="13286" max="13288" width="9.265625" style="26" customWidth="1"/>
    <col min="13289" max="13289" width="11.265625" style="26" customWidth="1"/>
    <col min="13290" max="13292" width="9.265625" style="26" customWidth="1"/>
    <col min="13293" max="13293" width="2.73046875" style="26" customWidth="1"/>
    <col min="13294" max="13294" width="8.265625" style="26" customWidth="1"/>
    <col min="13295" max="13295" width="7.265625" style="26" customWidth="1"/>
    <col min="13296" max="13296" width="4.265625" style="26" customWidth="1"/>
    <col min="13297" max="13297" width="9.265625" style="26" customWidth="1"/>
    <col min="13298" max="13298" width="11.265625" style="26" customWidth="1"/>
    <col min="13299" max="13303" width="9.265625" style="26" customWidth="1"/>
    <col min="13304" max="13304" width="2.73046875" style="26" customWidth="1"/>
    <col min="13305" max="13537" width="9.265625" style="26" customWidth="1"/>
    <col min="13538" max="13538" width="2.73046875" style="26" customWidth="1"/>
    <col min="13539" max="13539" width="8.265625" style="26" customWidth="1"/>
    <col min="13540" max="13540" width="7.265625" style="26" customWidth="1"/>
    <col min="13541" max="13541" width="4.265625" style="26" customWidth="1"/>
    <col min="13542" max="13544" width="9.265625" style="26" customWidth="1"/>
    <col min="13545" max="13545" width="11.265625" style="26" customWidth="1"/>
    <col min="13546" max="13548" width="9.265625" style="26" customWidth="1"/>
    <col min="13549" max="13549" width="2.73046875" style="26" customWidth="1"/>
    <col min="13550" max="13550" width="8.265625" style="26" customWidth="1"/>
    <col min="13551" max="13551" width="7.265625" style="26" customWidth="1"/>
    <col min="13552" max="13552" width="4.265625" style="26" customWidth="1"/>
    <col min="13553" max="13553" width="9.265625" style="26" customWidth="1"/>
    <col min="13554" max="13554" width="11.265625" style="26" customWidth="1"/>
    <col min="13555" max="13559" width="9.265625" style="26" customWidth="1"/>
    <col min="13560" max="13560" width="2.73046875" style="26" customWidth="1"/>
    <col min="13561" max="13793" width="9.265625" style="26" customWidth="1"/>
    <col min="13794" max="13794" width="2.73046875" style="26" customWidth="1"/>
    <col min="13795" max="13795" width="8.265625" style="26" customWidth="1"/>
    <col min="13796" max="13796" width="7.265625" style="26" customWidth="1"/>
    <col min="13797" max="13797" width="4.265625" style="26" customWidth="1"/>
    <col min="13798" max="13800" width="9.265625" style="26" customWidth="1"/>
    <col min="13801" max="13801" width="11.265625" style="26" customWidth="1"/>
    <col min="13802" max="13804" width="9.265625" style="26" customWidth="1"/>
    <col min="13805" max="13805" width="2.73046875" style="26" customWidth="1"/>
    <col min="13806" max="13806" width="8.265625" style="26" customWidth="1"/>
    <col min="13807" max="13807" width="7.265625" style="26" customWidth="1"/>
    <col min="13808" max="13808" width="4.265625" style="26" customWidth="1"/>
    <col min="13809" max="13809" width="9.265625" style="26" customWidth="1"/>
    <col min="13810" max="13810" width="11.265625" style="26" customWidth="1"/>
    <col min="13811" max="13815" width="9.265625" style="26" customWidth="1"/>
    <col min="13816" max="13816" width="2.73046875" style="26" customWidth="1"/>
    <col min="13817" max="14049" width="9.265625" style="26" customWidth="1"/>
    <col min="14050" max="14050" width="2.73046875" style="26" customWidth="1"/>
    <col min="14051" max="14051" width="8.265625" style="26" customWidth="1"/>
    <col min="14052" max="14052" width="7.265625" style="26" customWidth="1"/>
    <col min="14053" max="14053" width="4.265625" style="26" customWidth="1"/>
    <col min="14054" max="14056" width="9.265625" style="26" customWidth="1"/>
    <col min="14057" max="14057" width="11.265625" style="26" customWidth="1"/>
    <col min="14058" max="14060" width="9.265625" style="26" customWidth="1"/>
    <col min="14061" max="14061" width="2.73046875" style="26" customWidth="1"/>
    <col min="14062" max="14062" width="8.265625" style="26" customWidth="1"/>
    <col min="14063" max="14063" width="7.265625" style="26" customWidth="1"/>
    <col min="14064" max="14064" width="4.265625" style="26" customWidth="1"/>
    <col min="14065" max="14065" width="9.265625" style="26" customWidth="1"/>
    <col min="14066" max="14066" width="11.265625" style="26" customWidth="1"/>
    <col min="14067" max="14071" width="9.265625" style="26" customWidth="1"/>
    <col min="14072" max="14072" width="2.73046875" style="26" customWidth="1"/>
    <col min="14073" max="14305" width="9.265625" style="26" customWidth="1"/>
    <col min="14306" max="14306" width="2.73046875" style="26" customWidth="1"/>
    <col min="14307" max="14307" width="8.265625" style="26" customWidth="1"/>
    <col min="14308" max="14308" width="7.265625" style="26" customWidth="1"/>
    <col min="14309" max="14309" width="4.265625" style="26" customWidth="1"/>
    <col min="14310" max="14312" width="9.265625" style="26" customWidth="1"/>
    <col min="14313" max="14313" width="11.265625" style="26" customWidth="1"/>
    <col min="14314" max="14316" width="9.265625" style="26" customWidth="1"/>
    <col min="14317" max="14317" width="2.73046875" style="26" customWidth="1"/>
    <col min="14318" max="14318" width="8.265625" style="26" customWidth="1"/>
    <col min="14319" max="14319" width="7.265625" style="26" customWidth="1"/>
    <col min="14320" max="14320" width="4.265625" style="26" customWidth="1"/>
    <col min="14321" max="14321" width="9.265625" style="26" customWidth="1"/>
    <col min="14322" max="14322" width="11.265625" style="26" customWidth="1"/>
    <col min="14323" max="14327" width="9.265625" style="26" customWidth="1"/>
    <col min="14328" max="14328" width="2.73046875" style="26" customWidth="1"/>
    <col min="14329" max="14561" width="9.265625" style="26" customWidth="1"/>
    <col min="14562" max="14562" width="2.73046875" style="26" customWidth="1"/>
    <col min="14563" max="14563" width="8.265625" style="26" customWidth="1"/>
    <col min="14564" max="14564" width="7.265625" style="26" customWidth="1"/>
    <col min="14565" max="14565" width="4.265625" style="26" customWidth="1"/>
    <col min="14566" max="14568" width="9.265625" style="26" customWidth="1"/>
    <col min="14569" max="14569" width="11.265625" style="26" customWidth="1"/>
    <col min="14570" max="14572" width="9.265625" style="26" customWidth="1"/>
    <col min="14573" max="14573" width="2.73046875" style="26" customWidth="1"/>
    <col min="14574" max="14574" width="8.265625" style="26" customWidth="1"/>
    <col min="14575" max="14575" width="7.265625" style="26" customWidth="1"/>
    <col min="14576" max="14576" width="4.265625" style="26" customWidth="1"/>
    <col min="14577" max="14577" width="9.265625" style="26" customWidth="1"/>
    <col min="14578" max="14578" width="11.265625" style="26" customWidth="1"/>
    <col min="14579" max="14583" width="9.265625" style="26" customWidth="1"/>
    <col min="14584" max="14584" width="2.73046875" style="26" customWidth="1"/>
    <col min="14585" max="14817" width="9.265625" style="26" customWidth="1"/>
    <col min="14818" max="14818" width="2.73046875" style="26" customWidth="1"/>
    <col min="14819" max="14819" width="8.265625" style="26" customWidth="1"/>
    <col min="14820" max="14820" width="7.265625" style="26" customWidth="1"/>
    <col min="14821" max="14821" width="4.265625" style="26" customWidth="1"/>
    <col min="14822" max="14824" width="9.265625" style="26" customWidth="1"/>
    <col min="14825" max="14825" width="11.265625" style="26" customWidth="1"/>
    <col min="14826" max="14828" width="9.265625" style="26" customWidth="1"/>
    <col min="14829" max="14829" width="2.73046875" style="26" customWidth="1"/>
    <col min="14830" max="14830" width="8.265625" style="26" customWidth="1"/>
    <col min="14831" max="14831" width="7.265625" style="26" customWidth="1"/>
    <col min="14832" max="14832" width="4.265625" style="26" customWidth="1"/>
    <col min="14833" max="14833" width="9.265625" style="26" customWidth="1"/>
    <col min="14834" max="14834" width="11.265625" style="26" customWidth="1"/>
    <col min="14835" max="14839" width="9.265625" style="26" customWidth="1"/>
    <col min="14840" max="14840" width="2.73046875" style="26" customWidth="1"/>
    <col min="14841" max="15073" width="9.265625" style="26" customWidth="1"/>
    <col min="15074" max="15074" width="2.73046875" style="26" customWidth="1"/>
    <col min="15075" max="15075" width="8.265625" style="26" customWidth="1"/>
    <col min="15076" max="15076" width="7.265625" style="26" customWidth="1"/>
    <col min="15077" max="15077" width="4.265625" style="26" customWidth="1"/>
    <col min="15078" max="15080" width="9.265625" style="26" customWidth="1"/>
    <col min="15081" max="15081" width="11.265625" style="26" customWidth="1"/>
    <col min="15082" max="15084" width="9.265625" style="26" customWidth="1"/>
    <col min="15085" max="15085" width="2.73046875" style="26" customWidth="1"/>
    <col min="15086" max="15086" width="8.265625" style="26" customWidth="1"/>
    <col min="15087" max="15087" width="7.265625" style="26" customWidth="1"/>
    <col min="15088" max="15088" width="4.265625" style="26" customWidth="1"/>
    <col min="15089" max="15089" width="9.265625" style="26" customWidth="1"/>
    <col min="15090" max="15090" width="11.265625" style="26" customWidth="1"/>
    <col min="15091" max="15095" width="9.265625" style="26" customWidth="1"/>
    <col min="15096" max="15096" width="2.73046875" style="26" customWidth="1"/>
    <col min="15097" max="15329" width="9.265625" style="26" customWidth="1"/>
    <col min="15330" max="15330" width="2.73046875" style="26" customWidth="1"/>
    <col min="15331" max="15331" width="8.265625" style="26" customWidth="1"/>
    <col min="15332" max="15332" width="7.265625" style="26" customWidth="1"/>
    <col min="15333" max="15333" width="4.265625" style="26" customWidth="1"/>
    <col min="15334" max="15336" width="9.265625" style="26" customWidth="1"/>
    <col min="15337" max="15337" width="11.265625" style="26" customWidth="1"/>
    <col min="15338" max="15340" width="9.265625" style="26" customWidth="1"/>
    <col min="15341" max="15341" width="2.73046875" style="26" customWidth="1"/>
    <col min="15342" max="15342" width="8.265625" style="26" customWidth="1"/>
    <col min="15343" max="15343" width="7.265625" style="26" customWidth="1"/>
    <col min="15344" max="15344" width="4.265625" style="26" customWidth="1"/>
    <col min="15345" max="15345" width="9.265625" style="26" customWidth="1"/>
    <col min="15346" max="15346" width="11.265625" style="26" customWidth="1"/>
    <col min="15347" max="15351" width="9.265625" style="26" customWidth="1"/>
    <col min="15352" max="15352" width="2.73046875" style="26" customWidth="1"/>
    <col min="15353" max="15585" width="9.265625" style="26" customWidth="1"/>
    <col min="15586" max="15586" width="2.73046875" style="26" customWidth="1"/>
    <col min="15587" max="15587" width="8.265625" style="26" customWidth="1"/>
    <col min="15588" max="15588" width="7.265625" style="26" customWidth="1"/>
    <col min="15589" max="15589" width="4.265625" style="26" customWidth="1"/>
    <col min="15590" max="15592" width="9.265625" style="26" customWidth="1"/>
    <col min="15593" max="15593" width="11.265625" style="26" customWidth="1"/>
    <col min="15594" max="15596" width="9.265625" style="26" customWidth="1"/>
    <col min="15597" max="15597" width="2.73046875" style="26" customWidth="1"/>
    <col min="15598" max="15598" width="8.265625" style="26" customWidth="1"/>
    <col min="15599" max="15599" width="7.265625" style="26" customWidth="1"/>
    <col min="15600" max="15600" width="4.265625" style="26" customWidth="1"/>
    <col min="15601" max="15601" width="9.265625" style="26" customWidth="1"/>
    <col min="15602" max="15602" width="11.265625" style="26" customWidth="1"/>
    <col min="15603" max="15607" width="9.265625" style="26" customWidth="1"/>
    <col min="15608" max="15608" width="2.73046875" style="26" customWidth="1"/>
    <col min="15609" max="15841" width="9.265625" style="26" customWidth="1"/>
    <col min="15842" max="15842" width="2.73046875" style="26" customWidth="1"/>
    <col min="15843" max="15843" width="8.265625" style="26" customWidth="1"/>
    <col min="15844" max="15844" width="7.265625" style="26" customWidth="1"/>
    <col min="15845" max="15845" width="4.265625" style="26" customWidth="1"/>
    <col min="15846" max="15848" width="9.265625" style="26" customWidth="1"/>
    <col min="15849" max="15849" width="11.265625" style="26" customWidth="1"/>
    <col min="15850" max="15852" width="9.265625" style="26" customWidth="1"/>
    <col min="15853" max="15853" width="2.73046875" style="26" customWidth="1"/>
    <col min="15854" max="15854" width="8.265625" style="26" customWidth="1"/>
    <col min="15855" max="15855" width="7.265625" style="26" customWidth="1"/>
    <col min="15856" max="15856" width="4.265625" style="26" customWidth="1"/>
    <col min="15857" max="15857" width="9.265625" style="26" customWidth="1"/>
    <col min="15858" max="15858" width="11.265625" style="26" customWidth="1"/>
    <col min="15859" max="15863" width="9.265625" style="26" customWidth="1"/>
    <col min="15864" max="15864" width="2.73046875" style="26" customWidth="1"/>
    <col min="15865" max="16097" width="9.265625" style="26" customWidth="1"/>
    <col min="16098" max="16098" width="2.73046875" style="26" customWidth="1"/>
    <col min="16099" max="16099" width="8.265625" style="26" customWidth="1"/>
    <col min="16100" max="16100" width="7.265625" style="26" customWidth="1"/>
    <col min="16101" max="16101" width="4.265625" style="26" customWidth="1"/>
    <col min="16102" max="16104" width="9.265625" style="26" customWidth="1"/>
    <col min="16105" max="16105" width="11.265625" style="26" customWidth="1"/>
    <col min="16106" max="16108" width="9.265625" style="26" customWidth="1"/>
    <col min="16109" max="16109" width="2.73046875" style="26" customWidth="1"/>
    <col min="16110" max="16110" width="8.265625" style="26" customWidth="1"/>
    <col min="16111" max="16111" width="7.265625" style="26" customWidth="1"/>
    <col min="16112" max="16112" width="4.265625" style="26" customWidth="1"/>
    <col min="16113" max="16113" width="9.265625" style="26" customWidth="1"/>
    <col min="16114" max="16114" width="11.265625" style="26" customWidth="1"/>
    <col min="16115" max="16119" width="9.265625" style="26" customWidth="1"/>
    <col min="16120" max="16120" width="2.73046875" style="26" customWidth="1"/>
    <col min="16121" max="16384" width="9.265625" style="26" customWidth="1"/>
  </cols>
  <sheetData>
    <row r="1" spans="1:11" ht="20.65">
      <c r="A1" s="55" t="s">
        <v>0</v>
      </c>
      <c r="B1" s="76"/>
      <c r="C1" s="76"/>
      <c r="D1" s="76"/>
      <c r="E1" s="76"/>
      <c r="F1" s="76"/>
      <c r="G1" s="76"/>
      <c r="H1" s="76"/>
      <c r="I1" s="76"/>
      <c r="J1" s="76"/>
      <c r="K1" s="76"/>
    </row>
    <row r="2" spans="1:11" ht="20.65">
      <c r="A2" s="55" t="s">
        <v>235</v>
      </c>
      <c r="B2" s="76"/>
      <c r="C2" s="76"/>
      <c r="D2" s="76"/>
      <c r="E2" s="76"/>
      <c r="F2" s="76"/>
      <c r="G2" s="76"/>
      <c r="H2" s="76"/>
      <c r="I2" s="76"/>
      <c r="J2" s="76"/>
      <c r="K2" s="76"/>
    </row>
    <row r="3" spans="1:11" s="27" customFormat="1" ht="20.25">
      <c r="A3" s="38"/>
      <c r="B3" s="77"/>
      <c r="C3" s="77"/>
      <c r="D3" s="77"/>
      <c r="E3" s="77"/>
      <c r="F3" s="77"/>
      <c r="G3" s="77"/>
      <c r="H3" s="77"/>
      <c r="I3" s="77"/>
      <c r="J3" s="77"/>
      <c r="K3" s="77"/>
    </row>
    <row r="4" spans="1:11" ht="20.65">
      <c r="A4" s="40"/>
      <c r="B4" s="76"/>
      <c r="C4" s="76"/>
      <c r="D4" s="76"/>
      <c r="E4" s="76"/>
      <c r="F4" s="76"/>
      <c r="G4" s="76"/>
      <c r="H4" s="76"/>
      <c r="I4" s="76"/>
      <c r="J4" s="76"/>
      <c r="K4" s="76"/>
    </row>
    <row r="5" spans="1:11" ht="30.4" thickBot="1">
      <c r="A5" s="41" t="s">
        <v>173</v>
      </c>
      <c r="B5" s="110" t="s">
        <v>174</v>
      </c>
      <c r="C5" s="110"/>
      <c r="D5" s="110"/>
      <c r="E5" s="110"/>
      <c r="F5" s="110"/>
      <c r="G5" s="110"/>
      <c r="H5" s="110"/>
      <c r="I5" s="110"/>
      <c r="J5" s="110"/>
      <c r="K5" s="110"/>
    </row>
    <row r="6" spans="1:11">
      <c r="A6" s="46"/>
    </row>
    <row r="7" spans="1:11" ht="13.5" thickBot="1">
      <c r="A7" s="139"/>
      <c r="B7" s="81"/>
      <c r="C7" s="133"/>
      <c r="D7" s="80"/>
      <c r="E7" s="80"/>
      <c r="F7" s="80"/>
      <c r="G7" s="80"/>
      <c r="H7" s="80"/>
      <c r="I7" s="80"/>
      <c r="J7" s="80"/>
      <c r="K7" s="80"/>
    </row>
    <row r="8" spans="1:11" ht="13.5" thickBot="1">
      <c r="A8" s="139"/>
      <c r="B8" s="762" t="s">
        <v>121</v>
      </c>
      <c r="C8" s="763"/>
      <c r="D8" s="763"/>
      <c r="E8" s="763"/>
      <c r="F8" s="763"/>
      <c r="G8" s="763"/>
      <c r="H8" s="763"/>
      <c r="I8" s="763"/>
      <c r="J8" s="763"/>
      <c r="K8" s="764"/>
    </row>
    <row r="9" spans="1:11" ht="25.9" thickBot="1">
      <c r="A9" s="238" t="s">
        <v>46</v>
      </c>
      <c r="B9" s="141" t="s">
        <v>90</v>
      </c>
      <c r="C9" s="275" t="s">
        <v>48</v>
      </c>
      <c r="D9" s="142" t="s">
        <v>175</v>
      </c>
      <c r="E9" s="142" t="s">
        <v>176</v>
      </c>
      <c r="F9" s="142" t="s">
        <v>177</v>
      </c>
      <c r="G9" s="142" t="s">
        <v>178</v>
      </c>
      <c r="H9" s="142" t="s">
        <v>179</v>
      </c>
      <c r="I9" s="142" t="s">
        <v>180</v>
      </c>
      <c r="J9" s="142" t="s">
        <v>136</v>
      </c>
      <c r="K9" s="143" t="s">
        <v>181</v>
      </c>
    </row>
    <row r="10" spans="1:11" ht="13.15">
      <c r="A10" s="239" t="s">
        <v>55</v>
      </c>
      <c r="B10" s="175">
        <f t="shared" ref="B10:B19" si="0">SUM(D10:K10)</f>
        <v>4426.08</v>
      </c>
      <c r="C10" s="241"/>
      <c r="D10" s="215">
        <v>204.31</v>
      </c>
      <c r="E10" s="215">
        <v>2260.77</v>
      </c>
      <c r="F10" s="215">
        <v>765.35</v>
      </c>
      <c r="G10" s="215">
        <v>11.84</v>
      </c>
      <c r="H10" s="215">
        <v>16.8</v>
      </c>
      <c r="I10" s="215">
        <v>720.27</v>
      </c>
      <c r="J10" s="215">
        <v>45.32</v>
      </c>
      <c r="K10" s="216">
        <v>401.42</v>
      </c>
    </row>
    <row r="11" spans="1:11" ht="13.15">
      <c r="A11" s="130" t="s">
        <v>56</v>
      </c>
      <c r="B11" s="170">
        <f t="shared" si="0"/>
        <v>4272.47</v>
      </c>
      <c r="C11" s="172">
        <f t="shared" ref="C11:C20" si="1">(B11-B10)/B10</f>
        <v>-3.4705653761341791E-2</v>
      </c>
      <c r="D11" s="202">
        <v>188.77</v>
      </c>
      <c r="E11" s="202">
        <v>2132.48</v>
      </c>
      <c r="F11" s="202">
        <v>736.11</v>
      </c>
      <c r="G11" s="202">
        <v>10.15</v>
      </c>
      <c r="H11" s="202">
        <v>13.64</v>
      </c>
      <c r="I11" s="202">
        <v>701.94</v>
      </c>
      <c r="J11" s="202">
        <v>62.28</v>
      </c>
      <c r="K11" s="203">
        <v>427.1</v>
      </c>
    </row>
    <row r="12" spans="1:11" ht="13.15">
      <c r="A12" s="130" t="s">
        <v>57</v>
      </c>
      <c r="B12" s="170">
        <f t="shared" si="0"/>
        <v>4942.0200000000004</v>
      </c>
      <c r="C12" s="172">
        <f t="shared" si="1"/>
        <v>0.15671262759012938</v>
      </c>
      <c r="D12" s="202">
        <v>180.86</v>
      </c>
      <c r="E12" s="202">
        <v>2502.0500000000002</v>
      </c>
      <c r="F12" s="202">
        <v>734.21</v>
      </c>
      <c r="G12" s="202">
        <v>7.21</v>
      </c>
      <c r="H12" s="202">
        <v>17.61</v>
      </c>
      <c r="I12" s="202">
        <v>796.11</v>
      </c>
      <c r="J12" s="202">
        <v>82.14</v>
      </c>
      <c r="K12" s="203">
        <v>621.83000000000004</v>
      </c>
    </row>
    <row r="13" spans="1:11" ht="13.15">
      <c r="A13" s="130" t="s">
        <v>58</v>
      </c>
      <c r="B13" s="170">
        <f t="shared" si="0"/>
        <v>5400.8611868731432</v>
      </c>
      <c r="C13" s="172">
        <f t="shared" si="1"/>
        <v>9.284486644593562E-2</v>
      </c>
      <c r="D13" s="217">
        <v>209.03444791782107</v>
      </c>
      <c r="E13" s="217">
        <v>2470.4054029802628</v>
      </c>
      <c r="F13" s="217">
        <v>785.63649128367774</v>
      </c>
      <c r="G13" s="217">
        <v>5.1095575855572877</v>
      </c>
      <c r="H13" s="217">
        <v>31.119202374803745</v>
      </c>
      <c r="I13" s="217">
        <v>880.52248514434746</v>
      </c>
      <c r="J13" s="217">
        <v>52.585851883307079</v>
      </c>
      <c r="K13" s="218">
        <v>966.44774770336483</v>
      </c>
    </row>
    <row r="14" spans="1:11" ht="13.15">
      <c r="A14" s="130" t="s">
        <v>59</v>
      </c>
      <c r="B14" s="170">
        <f t="shared" si="0"/>
        <v>6063.099612599689</v>
      </c>
      <c r="C14" s="172">
        <f t="shared" si="1"/>
        <v>0.12261719063176889</v>
      </c>
      <c r="D14" s="217">
        <v>229.44780622585498</v>
      </c>
      <c r="E14" s="217">
        <v>2653.6904601213332</v>
      </c>
      <c r="F14" s="217">
        <v>846.06584575692739</v>
      </c>
      <c r="G14" s="217">
        <v>9.1179577551020277</v>
      </c>
      <c r="H14" s="217">
        <v>19.614956086734672</v>
      </c>
      <c r="I14" s="217">
        <v>984.3647336997625</v>
      </c>
      <c r="J14" s="217">
        <v>31.301785981923061</v>
      </c>
      <c r="K14" s="218">
        <v>1289.496066972051</v>
      </c>
    </row>
    <row r="15" spans="1:11" ht="13.15">
      <c r="A15" s="130" t="s">
        <v>60</v>
      </c>
      <c r="B15" s="170">
        <f t="shared" si="0"/>
        <v>6764.5625547902719</v>
      </c>
      <c r="C15" s="172">
        <f t="shared" si="1"/>
        <v>0.11569378486424291</v>
      </c>
      <c r="D15" s="217">
        <v>254.2311380903117</v>
      </c>
      <c r="E15" s="217">
        <v>2862.2309210843791</v>
      </c>
      <c r="F15" s="217">
        <v>899.56998244044951</v>
      </c>
      <c r="G15" s="217">
        <v>6.7604879999999925</v>
      </c>
      <c r="H15" s="217">
        <v>14.894416356340265</v>
      </c>
      <c r="I15" s="217">
        <v>969.50359268403508</v>
      </c>
      <c r="J15" s="217">
        <v>37.27635986516848</v>
      </c>
      <c r="K15" s="218">
        <v>1720.0956562695881</v>
      </c>
    </row>
    <row r="16" spans="1:11" ht="13.15">
      <c r="A16" s="130" t="s">
        <v>61</v>
      </c>
      <c r="B16" s="170">
        <f t="shared" si="0"/>
        <v>7311.1242908692002</v>
      </c>
      <c r="C16" s="172">
        <f t="shared" si="1"/>
        <v>8.0797794632246386E-2</v>
      </c>
      <c r="D16" s="217">
        <v>266.66520107376601</v>
      </c>
      <c r="E16" s="217">
        <v>2754.1611042775226</v>
      </c>
      <c r="F16" s="217">
        <v>898.4216123319577</v>
      </c>
      <c r="G16" s="217">
        <v>22.223713</v>
      </c>
      <c r="H16" s="217">
        <v>11.408691561797751</v>
      </c>
      <c r="I16" s="217">
        <v>1072.9133053586863</v>
      </c>
      <c r="J16" s="217">
        <v>38.916369460674161</v>
      </c>
      <c r="K16" s="218">
        <v>2246.4142938047958</v>
      </c>
    </row>
    <row r="17" spans="1:11" ht="13.15">
      <c r="A17" s="130" t="s">
        <v>62</v>
      </c>
      <c r="B17" s="170">
        <f t="shared" si="0"/>
        <v>7074.6822080480242</v>
      </c>
      <c r="C17" s="172">
        <f t="shared" si="1"/>
        <v>-3.2340044214056986E-2</v>
      </c>
      <c r="D17" s="217">
        <v>264.94614970060712</v>
      </c>
      <c r="E17" s="217">
        <v>2743.7001417316842</v>
      </c>
      <c r="F17" s="217">
        <v>932.82543461333728</v>
      </c>
      <c r="G17" s="217">
        <v>10.116785</v>
      </c>
      <c r="H17" s="217">
        <v>14.564776224719102</v>
      </c>
      <c r="I17" s="217">
        <v>1192.0453214729268</v>
      </c>
      <c r="J17" s="217">
        <v>40.886898900624217</v>
      </c>
      <c r="K17" s="218">
        <v>1875.5967004041256</v>
      </c>
    </row>
    <row r="18" spans="1:11" ht="13.15">
      <c r="A18" s="236" t="s">
        <v>63</v>
      </c>
      <c r="B18" s="170">
        <f t="shared" si="0"/>
        <v>7521.40097116161</v>
      </c>
      <c r="C18" s="172">
        <f t="shared" si="1"/>
        <v>6.3143297462238929E-2</v>
      </c>
      <c r="D18" s="217">
        <v>267.44356804949007</v>
      </c>
      <c r="E18" s="217">
        <v>2737.9879665184103</v>
      </c>
      <c r="F18" s="217">
        <v>857.08326481148003</v>
      </c>
      <c r="G18" s="217">
        <v>15.483675997970002</v>
      </c>
      <c r="H18" s="217">
        <v>17.540879257869999</v>
      </c>
      <c r="I18" s="217">
        <v>1188.0585040635901</v>
      </c>
      <c r="J18" s="217">
        <v>54.285468742270027</v>
      </c>
      <c r="K18" s="218">
        <v>2383.5176437205291</v>
      </c>
    </row>
    <row r="19" spans="1:11" ht="13.15">
      <c r="A19" s="236" t="s">
        <v>64</v>
      </c>
      <c r="B19" s="170">
        <f t="shared" si="0"/>
        <v>7138.7150039999997</v>
      </c>
      <c r="C19" s="172">
        <f t="shared" si="1"/>
        <v>-5.087961253879382E-2</v>
      </c>
      <c r="D19" s="217">
        <v>282.59971400000001</v>
      </c>
      <c r="E19" s="217">
        <v>2746.871024</v>
      </c>
      <c r="F19" s="217">
        <v>757.44244400000002</v>
      </c>
      <c r="G19" s="615">
        <v>0</v>
      </c>
      <c r="H19" s="217">
        <v>16.885093000000001</v>
      </c>
      <c r="I19" s="217">
        <v>1209.6850669999999</v>
      </c>
      <c r="J19" s="217">
        <v>38.154027999999997</v>
      </c>
      <c r="K19" s="218">
        <v>2087.0776340000002</v>
      </c>
    </row>
    <row r="20" spans="1:11" ht="13.5" thickBot="1">
      <c r="A20" s="236" t="s">
        <v>65</v>
      </c>
      <c r="B20" s="170">
        <f t="shared" ref="B20:B29" si="2">SUM(D20:K20)</f>
        <v>6304.974448178752</v>
      </c>
      <c r="C20" s="172">
        <f t="shared" si="1"/>
        <v>-0.1167914050853805</v>
      </c>
      <c r="D20" s="217">
        <v>277.02605284535991</v>
      </c>
      <c r="E20" s="217">
        <v>2595.4865905408615</v>
      </c>
      <c r="F20" s="217">
        <v>759.98728269051969</v>
      </c>
      <c r="G20" s="615">
        <v>0</v>
      </c>
      <c r="H20" s="217">
        <v>15.979756998280005</v>
      </c>
      <c r="I20" s="217">
        <v>1161.1087291657402</v>
      </c>
      <c r="J20" s="217">
        <v>32.072142639850007</v>
      </c>
      <c r="K20" s="218">
        <v>1463.3138932981401</v>
      </c>
    </row>
    <row r="21" spans="1:11" ht="13.15">
      <c r="A21" s="494" t="s">
        <v>156</v>
      </c>
      <c r="B21" s="175">
        <f t="shared" si="2"/>
        <v>1469.7371622669198</v>
      </c>
      <c r="C21" s="402"/>
      <c r="D21" s="617">
        <v>50.372547830709991</v>
      </c>
      <c r="E21" s="617">
        <v>567.29729462429987</v>
      </c>
      <c r="F21" s="617">
        <v>170.52079704404991</v>
      </c>
      <c r="G21" s="618">
        <v>0</v>
      </c>
      <c r="H21" s="617">
        <v>3.8315251356299997</v>
      </c>
      <c r="I21" s="617">
        <v>326.99733689079994</v>
      </c>
      <c r="J21" s="617">
        <v>7.6409333671000024</v>
      </c>
      <c r="K21" s="619">
        <v>343.07672737432995</v>
      </c>
    </row>
    <row r="22" spans="1:11" ht="13.15">
      <c r="A22" s="236" t="s">
        <v>157</v>
      </c>
      <c r="B22" s="170">
        <f t="shared" si="2"/>
        <v>1749.6723932356904</v>
      </c>
      <c r="C22" s="172"/>
      <c r="D22" s="217">
        <v>83.96674706055002</v>
      </c>
      <c r="E22" s="217">
        <v>712.59026251329033</v>
      </c>
      <c r="F22" s="217">
        <v>185.63787501675012</v>
      </c>
      <c r="G22" s="615">
        <v>0</v>
      </c>
      <c r="H22" s="217">
        <v>3.0392594130700008</v>
      </c>
      <c r="I22" s="217">
        <v>354.54030984918995</v>
      </c>
      <c r="J22" s="217">
        <v>8.9122861516</v>
      </c>
      <c r="K22" s="218">
        <v>400.98565323123995</v>
      </c>
    </row>
    <row r="23" spans="1:11" ht="13.15">
      <c r="A23" s="236" t="s">
        <v>158</v>
      </c>
      <c r="B23" s="170">
        <f t="shared" si="2"/>
        <v>1436.9988655030597</v>
      </c>
      <c r="C23" s="172"/>
      <c r="D23" s="217">
        <v>49.908307289310002</v>
      </c>
      <c r="E23" s="217">
        <v>588.96033090167998</v>
      </c>
      <c r="F23" s="217">
        <v>173.20865528727001</v>
      </c>
      <c r="G23" s="615">
        <v>0</v>
      </c>
      <c r="H23" s="217">
        <v>3.2874522059500002</v>
      </c>
      <c r="I23" s="217">
        <v>345.17746242413983</v>
      </c>
      <c r="J23" s="217">
        <v>6.4223097292100011</v>
      </c>
      <c r="K23" s="218">
        <v>270.03434766549992</v>
      </c>
    </row>
    <row r="24" spans="1:11" ht="13.5" thickBot="1">
      <c r="A24" s="237" t="s">
        <v>159</v>
      </c>
      <c r="B24" s="176">
        <f t="shared" si="2"/>
        <v>1189.9304751547602</v>
      </c>
      <c r="C24" s="177"/>
      <c r="D24" s="219">
        <v>39.196270508779989</v>
      </c>
      <c r="E24" s="219">
        <v>450.9167894692302</v>
      </c>
      <c r="F24" s="219">
        <v>135.92530502347</v>
      </c>
      <c r="G24" s="616">
        <v>0</v>
      </c>
      <c r="H24" s="219">
        <v>1.5892517339400001</v>
      </c>
      <c r="I24" s="219">
        <v>353.07801647350999</v>
      </c>
      <c r="J24" s="219">
        <v>4.1170318757100004</v>
      </c>
      <c r="K24" s="220">
        <v>205.10781007011997</v>
      </c>
    </row>
    <row r="25" spans="1:11" ht="13.5" thickBot="1">
      <c r="A25" s="237" t="s">
        <v>66</v>
      </c>
      <c r="B25" s="176">
        <f t="shared" ref="B25" si="3">SUM(D25:K25)</f>
        <v>5846.3388961604296</v>
      </c>
      <c r="C25" s="177">
        <f>(B25-B20)/B20</f>
        <v>-7.2741857368003038E-2</v>
      </c>
      <c r="D25" s="219">
        <v>223.44387268935003</v>
      </c>
      <c r="E25" s="219">
        <v>2319.7646775085004</v>
      </c>
      <c r="F25" s="219">
        <v>665.29263237154009</v>
      </c>
      <c r="G25" s="616">
        <v>0</v>
      </c>
      <c r="H25" s="219">
        <v>11.747488488590001</v>
      </c>
      <c r="I25" s="219">
        <v>1379.7931256376396</v>
      </c>
      <c r="J25" s="219">
        <v>27.092561123620005</v>
      </c>
      <c r="K25" s="220">
        <v>1219.2045383411896</v>
      </c>
    </row>
    <row r="26" spans="1:11" ht="13.15">
      <c r="A26" s="494" t="s">
        <v>160</v>
      </c>
      <c r="B26" s="175">
        <f t="shared" si="2"/>
        <v>19.661264363780003</v>
      </c>
      <c r="C26" s="402"/>
      <c r="D26" s="617">
        <v>0.92531728731000007</v>
      </c>
      <c r="E26" s="617">
        <v>6.9302121637199994</v>
      </c>
      <c r="F26" s="617">
        <v>3.0324119311300004</v>
      </c>
      <c r="G26" s="618">
        <v>0</v>
      </c>
      <c r="H26" s="617">
        <v>0.21888866670000001</v>
      </c>
      <c r="I26" s="617">
        <v>6.143196380700001</v>
      </c>
      <c r="J26" s="617">
        <v>0.24039166680000001</v>
      </c>
      <c r="K26" s="619">
        <v>2.17084626742</v>
      </c>
    </row>
    <row r="27" spans="1:11" ht="13.15">
      <c r="A27" s="236" t="s">
        <v>161</v>
      </c>
      <c r="B27" s="170">
        <f t="shared" si="2"/>
        <v>263.40749075430006</v>
      </c>
      <c r="C27" s="172"/>
      <c r="D27" s="217">
        <v>5.6136366094399985</v>
      </c>
      <c r="E27" s="217">
        <v>118.89306731264999</v>
      </c>
      <c r="F27" s="217">
        <v>36.358498881320003</v>
      </c>
      <c r="G27" s="615">
        <v>0</v>
      </c>
      <c r="H27" s="217">
        <v>6.2279999840000003E-2</v>
      </c>
      <c r="I27" s="217">
        <v>89.030407167370029</v>
      </c>
      <c r="J27" s="217">
        <v>0.38636000024</v>
      </c>
      <c r="K27" s="218">
        <v>13.06324078344</v>
      </c>
    </row>
    <row r="28" spans="1:11" ht="13.15">
      <c r="A28" s="236" t="s">
        <v>162</v>
      </c>
      <c r="B28" s="170">
        <f t="shared" si="2"/>
        <v>219.20014303452996</v>
      </c>
      <c r="C28" s="172"/>
      <c r="D28" s="217">
        <v>5.5632317609799999</v>
      </c>
      <c r="E28" s="217">
        <v>97.662467411259982</v>
      </c>
      <c r="F28" s="217">
        <v>29.078532178269985</v>
      </c>
      <c r="G28" s="615">
        <v>0</v>
      </c>
      <c r="H28" s="217">
        <v>4.2464999359999998E-2</v>
      </c>
      <c r="I28" s="217">
        <v>75.334679793000006</v>
      </c>
      <c r="J28" s="217">
        <v>0.29127100179999998</v>
      </c>
      <c r="K28" s="218">
        <v>11.227495889859998</v>
      </c>
    </row>
    <row r="29" spans="1:11" ht="13.5" thickBot="1">
      <c r="A29" s="237" t="s">
        <v>163</v>
      </c>
      <c r="B29" s="176">
        <f t="shared" si="2"/>
        <v>3.4006672173299997</v>
      </c>
      <c r="C29" s="177"/>
      <c r="D29" s="219">
        <v>8.2757630459999995E-2</v>
      </c>
      <c r="E29" s="219">
        <v>1.3498752717300002</v>
      </c>
      <c r="F29" s="219">
        <v>0.52169394561000004</v>
      </c>
      <c r="G29" s="616">
        <v>0</v>
      </c>
      <c r="H29" s="219">
        <v>0</v>
      </c>
      <c r="I29" s="219">
        <v>1.1304510434699999</v>
      </c>
      <c r="J29" s="219">
        <v>0</v>
      </c>
      <c r="K29" s="220">
        <v>0.31588932605999998</v>
      </c>
    </row>
    <row r="30" spans="1:11" ht="14.65" thickBot="1">
      <c r="A30" s="537" t="s">
        <v>67</v>
      </c>
      <c r="B30" s="547">
        <f t="shared" ref="B30" si="4">SUM(D30:K30)</f>
        <v>505.66956536994007</v>
      </c>
      <c r="C30" s="553">
        <f>(B30-B25)/B25</f>
        <v>-0.91350662793393023</v>
      </c>
      <c r="D30" s="219">
        <v>12.184943288189999</v>
      </c>
      <c r="E30" s="219">
        <v>224.83562215935999</v>
      </c>
      <c r="F30" s="219">
        <v>68.99113693632998</v>
      </c>
      <c r="G30" s="616">
        <v>0</v>
      </c>
      <c r="H30" s="219">
        <v>0.32363366589999998</v>
      </c>
      <c r="I30" s="219">
        <v>171.63873438454004</v>
      </c>
      <c r="J30" s="219">
        <v>0.91802266883999994</v>
      </c>
      <c r="K30" s="220">
        <v>26.777472266779998</v>
      </c>
    </row>
    <row r="31" spans="1:11" ht="13.15">
      <c r="A31" s="494" t="s">
        <v>164</v>
      </c>
      <c r="B31" s="175">
        <f t="shared" ref="B31:B34" si="5">SUM(D31:K31)</f>
        <v>374.00496394224007</v>
      </c>
      <c r="C31" s="402"/>
      <c r="D31" s="617">
        <v>8.5149897924300024</v>
      </c>
      <c r="E31" s="617">
        <v>170.53009020470003</v>
      </c>
      <c r="F31" s="617">
        <v>50.159028206179983</v>
      </c>
      <c r="G31" s="618">
        <v>0</v>
      </c>
      <c r="H31" s="617">
        <v>0.55058585850000041</v>
      </c>
      <c r="I31" s="617">
        <v>123.99686120972001</v>
      </c>
      <c r="J31" s="617">
        <v>0.99112499849999991</v>
      </c>
      <c r="K31" s="619">
        <v>19.262283672209996</v>
      </c>
    </row>
    <row r="32" spans="1:11" ht="13.15">
      <c r="A32" s="236" t="s">
        <v>165</v>
      </c>
      <c r="B32" s="170">
        <f t="shared" si="5"/>
        <v>859.9632811710602</v>
      </c>
      <c r="C32" s="172"/>
      <c r="D32" s="217">
        <v>27.201075033260004</v>
      </c>
      <c r="E32" s="217">
        <v>405.90747391129025</v>
      </c>
      <c r="F32" s="217">
        <v>117.23109100853998</v>
      </c>
      <c r="G32" s="615">
        <v>0</v>
      </c>
      <c r="H32" s="217">
        <v>1.2577150976</v>
      </c>
      <c r="I32" s="217">
        <v>256.69536316490002</v>
      </c>
      <c r="J32" s="217">
        <v>1.7223494233400001</v>
      </c>
      <c r="K32" s="218">
        <v>49.948213532129998</v>
      </c>
    </row>
    <row r="33" spans="1:11" ht="13.15">
      <c r="A33" s="236" t="s">
        <v>166</v>
      </c>
      <c r="B33" s="170">
        <f t="shared" si="5"/>
        <v>987.10916827856033</v>
      </c>
      <c r="C33" s="172"/>
      <c r="D33" s="217">
        <v>40.129906724310025</v>
      </c>
      <c r="E33" s="217">
        <v>461.78222183549019</v>
      </c>
      <c r="F33" s="217">
        <v>133.31220961015993</v>
      </c>
      <c r="G33" s="615">
        <v>0</v>
      </c>
      <c r="H33" s="217">
        <v>1.4472100107200001</v>
      </c>
      <c r="I33" s="217">
        <v>278.8854079225701</v>
      </c>
      <c r="J33" s="217">
        <v>3.1740535785800006</v>
      </c>
      <c r="K33" s="218">
        <v>68.378158596730003</v>
      </c>
    </row>
    <row r="34" spans="1:11" ht="13.5" thickBot="1">
      <c r="A34" s="237" t="s">
        <v>167</v>
      </c>
      <c r="B34" s="176">
        <f t="shared" si="5"/>
        <v>1088.2350987000802</v>
      </c>
      <c r="C34" s="177"/>
      <c r="D34" s="219">
        <v>29.169125934190003</v>
      </c>
      <c r="E34" s="219">
        <v>407.4380158801402</v>
      </c>
      <c r="F34" s="219">
        <v>122.07518061504999</v>
      </c>
      <c r="G34" s="616">
        <v>0</v>
      </c>
      <c r="H34" s="219">
        <v>1.5286089100399998</v>
      </c>
      <c r="I34" s="219">
        <v>458.99032417801021</v>
      </c>
      <c r="J34" s="219">
        <v>1.5982119999000002</v>
      </c>
      <c r="K34" s="220">
        <v>67.435631182750001</v>
      </c>
    </row>
    <row r="35" spans="1:11" ht="14.65" thickBot="1">
      <c r="A35" s="537" t="s">
        <v>68</v>
      </c>
      <c r="B35" s="547">
        <f t="shared" ref="B35" si="6">SUM(D35:K35)</f>
        <v>3309.3125120919408</v>
      </c>
      <c r="C35" s="553">
        <f>(B35-B30)/B30</f>
        <v>5.5444170239332049</v>
      </c>
      <c r="D35" s="219">
        <v>105.01509748419004</v>
      </c>
      <c r="E35" s="219">
        <v>1445.6578018316206</v>
      </c>
      <c r="F35" s="219">
        <v>422.77750943992987</v>
      </c>
      <c r="G35" s="616">
        <v>0</v>
      </c>
      <c r="H35" s="219">
        <v>4.7841198768600002</v>
      </c>
      <c r="I35" s="219">
        <v>1118.5679564752004</v>
      </c>
      <c r="J35" s="219">
        <v>7.4857400003200008</v>
      </c>
      <c r="K35" s="220">
        <v>205.02428698381999</v>
      </c>
    </row>
    <row r="36" spans="1:11" ht="13.15">
      <c r="A36" s="494" t="s">
        <v>168</v>
      </c>
      <c r="B36" s="175">
        <f t="shared" ref="B36:B39" si="7">SUM(D36:K36)</f>
        <v>1026.6941269152703</v>
      </c>
      <c r="C36" s="402"/>
      <c r="D36" s="617">
        <v>30.524908166469984</v>
      </c>
      <c r="E36" s="617">
        <v>400.78632981559036</v>
      </c>
      <c r="F36" s="617">
        <v>126.34135126615004</v>
      </c>
      <c r="G36" s="618">
        <v>0</v>
      </c>
      <c r="H36" s="617">
        <v>1.71887295054</v>
      </c>
      <c r="I36" s="617">
        <v>295.48667603159987</v>
      </c>
      <c r="J36" s="617">
        <v>8.0573089988299973</v>
      </c>
      <c r="K36" s="619">
        <v>163.77867968608999</v>
      </c>
    </row>
    <row r="37" spans="1:11" ht="13.15">
      <c r="A37" s="236" t="s">
        <v>169</v>
      </c>
      <c r="B37" s="170">
        <f t="shared" si="7"/>
        <v>1159.4812340559599</v>
      </c>
      <c r="C37" s="172"/>
      <c r="D37" s="217">
        <v>51.965570581040026</v>
      </c>
      <c r="E37" s="217">
        <v>469.34671482378985</v>
      </c>
      <c r="F37" s="217">
        <v>146.51907468375998</v>
      </c>
      <c r="G37" s="615">
        <v>0</v>
      </c>
      <c r="H37" s="217">
        <v>1.18771964131</v>
      </c>
      <c r="I37" s="217">
        <v>277.29271708633001</v>
      </c>
      <c r="J37" s="217">
        <v>16.740975002279999</v>
      </c>
      <c r="K37" s="218">
        <v>196.42846223744996</v>
      </c>
    </row>
    <row r="38" spans="1:11" ht="13.15">
      <c r="A38" s="236" t="s">
        <v>170</v>
      </c>
      <c r="B38" s="170">
        <f t="shared" si="7"/>
        <v>1037.40715838251</v>
      </c>
      <c r="C38" s="172"/>
      <c r="D38" s="217">
        <v>41.724181937779989</v>
      </c>
      <c r="E38" s="217">
        <v>443.51757934788009</v>
      </c>
      <c r="F38" s="217">
        <v>156.15146968426993</v>
      </c>
      <c r="G38" s="615">
        <v>0</v>
      </c>
      <c r="H38" s="217">
        <v>1.1949397397900001</v>
      </c>
      <c r="I38" s="217">
        <v>267.10692144389014</v>
      </c>
      <c r="J38" s="217">
        <v>1.9332110006000001</v>
      </c>
      <c r="K38" s="218">
        <v>125.77885522829999</v>
      </c>
    </row>
    <row r="39" spans="1:11" ht="13.5" thickBot="1">
      <c r="A39" s="237" t="s">
        <v>171</v>
      </c>
      <c r="B39" s="176">
        <f t="shared" si="7"/>
        <v>951.25132772540019</v>
      </c>
      <c r="C39" s="177"/>
      <c r="D39" s="219">
        <v>30.704812626300004</v>
      </c>
      <c r="E39" s="219">
        <v>411.98294981772011</v>
      </c>
      <c r="F39" s="219">
        <v>145.75834631066004</v>
      </c>
      <c r="G39" s="616">
        <v>0</v>
      </c>
      <c r="H39" s="219">
        <v>1.1575424009199999</v>
      </c>
      <c r="I39" s="219">
        <v>268.22450675874001</v>
      </c>
      <c r="J39" s="219">
        <v>4.8861049985999996</v>
      </c>
      <c r="K39" s="220">
        <v>88.537064812459974</v>
      </c>
    </row>
    <row r="40" spans="1:11" ht="14.65" thickBot="1">
      <c r="A40" s="537" t="s">
        <v>69</v>
      </c>
      <c r="B40" s="547">
        <f t="shared" ref="B40" si="8">SUM(D40:K40)</f>
        <v>4174.8338470791405</v>
      </c>
      <c r="C40" s="553">
        <f>(B40-B35)/B35</f>
        <v>0.26154113031775023</v>
      </c>
      <c r="D40" s="219">
        <v>154.91947331159</v>
      </c>
      <c r="E40" s="219">
        <v>1725.6335738049802</v>
      </c>
      <c r="F40" s="219">
        <v>574.77024194484</v>
      </c>
      <c r="G40" s="616">
        <v>0</v>
      </c>
      <c r="H40" s="219">
        <v>5.2590747325599994</v>
      </c>
      <c r="I40" s="219">
        <v>1108.11082132056</v>
      </c>
      <c r="J40" s="219">
        <v>31.617600000309999</v>
      </c>
      <c r="K40" s="220">
        <v>574.52306196429993</v>
      </c>
    </row>
    <row r="41" spans="1:11" ht="13.5" thickBot="1">
      <c r="A41" s="139"/>
      <c r="B41" s="81"/>
      <c r="C41" s="133"/>
      <c r="D41" s="80"/>
      <c r="E41" s="80"/>
      <c r="F41" s="80"/>
      <c r="G41" s="80"/>
      <c r="H41" s="80"/>
      <c r="I41" s="80"/>
      <c r="J41" s="80"/>
      <c r="K41" s="80"/>
    </row>
    <row r="42" spans="1:11" ht="13.5" thickBot="1">
      <c r="A42" s="139"/>
      <c r="B42" s="768" t="s">
        <v>122</v>
      </c>
      <c r="C42" s="769"/>
      <c r="D42" s="769"/>
      <c r="E42" s="769"/>
      <c r="F42" s="769"/>
      <c r="G42" s="769"/>
      <c r="H42" s="769"/>
      <c r="I42" s="769"/>
      <c r="J42" s="769"/>
      <c r="K42" s="770"/>
    </row>
    <row r="43" spans="1:11" ht="25.9" thickBot="1">
      <c r="A43" s="238" t="s">
        <v>46</v>
      </c>
      <c r="B43" s="141" t="s">
        <v>90</v>
      </c>
      <c r="C43" s="275" t="s">
        <v>48</v>
      </c>
      <c r="D43" s="142" t="s">
        <v>175</v>
      </c>
      <c r="E43" s="142" t="s">
        <v>176</v>
      </c>
      <c r="F43" s="142" t="s">
        <v>177</v>
      </c>
      <c r="G43" s="142" t="s">
        <v>178</v>
      </c>
      <c r="H43" s="142" t="s">
        <v>179</v>
      </c>
      <c r="I43" s="142" t="s">
        <v>180</v>
      </c>
      <c r="J43" s="142" t="s">
        <v>136</v>
      </c>
      <c r="K43" s="143" t="s">
        <v>181</v>
      </c>
    </row>
    <row r="44" spans="1:11" ht="13.15">
      <c r="A44" s="239" t="s">
        <v>55</v>
      </c>
      <c r="B44" s="175">
        <f t="shared" ref="B44:B54" si="9">SUM(D44:K44)</f>
        <v>692.28</v>
      </c>
      <c r="C44" s="241"/>
      <c r="D44" s="215">
        <v>37.799999999999997</v>
      </c>
      <c r="E44" s="215">
        <v>321.72000000000003</v>
      </c>
      <c r="F44" s="215">
        <v>148.85</v>
      </c>
      <c r="G44" s="215">
        <v>2.75</v>
      </c>
      <c r="H44" s="215">
        <v>3.54</v>
      </c>
      <c r="I44" s="215">
        <v>101.36</v>
      </c>
      <c r="J44" s="215">
        <v>9.14</v>
      </c>
      <c r="K44" s="216">
        <v>67.12</v>
      </c>
    </row>
    <row r="45" spans="1:11" ht="13.15">
      <c r="A45" s="130" t="s">
        <v>56</v>
      </c>
      <c r="B45" s="170">
        <f t="shared" si="9"/>
        <v>635.38</v>
      </c>
      <c r="C45" s="172">
        <f t="shared" ref="C45:C54" si="10">(B45-B44)/B44</f>
        <v>-8.2192176575951903E-2</v>
      </c>
      <c r="D45" s="202">
        <v>35.92</v>
      </c>
      <c r="E45" s="202">
        <v>286.85000000000002</v>
      </c>
      <c r="F45" s="202">
        <v>144.85</v>
      </c>
      <c r="G45" s="202">
        <v>2.17</v>
      </c>
      <c r="H45" s="202">
        <v>2.58</v>
      </c>
      <c r="I45" s="202">
        <v>98.66</v>
      </c>
      <c r="J45" s="202">
        <v>9.4600000000000009</v>
      </c>
      <c r="K45" s="203">
        <v>54.89</v>
      </c>
    </row>
    <row r="46" spans="1:11" ht="13.15">
      <c r="A46" s="130" t="s">
        <v>57</v>
      </c>
      <c r="B46" s="170">
        <f t="shared" si="9"/>
        <v>678.42573990047822</v>
      </c>
      <c r="C46" s="172">
        <f t="shared" si="10"/>
        <v>6.7748024647420801E-2</v>
      </c>
      <c r="D46" s="202">
        <v>37.086539006872115</v>
      </c>
      <c r="E46" s="202">
        <v>314.09540568033651</v>
      </c>
      <c r="F46" s="202">
        <v>143.00132191312827</v>
      </c>
      <c r="G46" s="202">
        <v>2.0305693736263728</v>
      </c>
      <c r="H46" s="202">
        <v>2.9972576135531139</v>
      </c>
      <c r="I46" s="202">
        <v>107.26143191450143</v>
      </c>
      <c r="J46" s="202">
        <v>12.883330880036626</v>
      </c>
      <c r="K46" s="203">
        <v>59.069883518423858</v>
      </c>
    </row>
    <row r="47" spans="1:11" ht="13.15">
      <c r="A47" s="130" t="s">
        <v>58</v>
      </c>
      <c r="B47" s="170">
        <f t="shared" si="9"/>
        <v>743.85907499999996</v>
      </c>
      <c r="C47" s="172">
        <f t="shared" si="10"/>
        <v>9.6448780243981444E-2</v>
      </c>
      <c r="D47" s="206">
        <v>44.164954999999999</v>
      </c>
      <c r="E47" s="206">
        <v>307.75674900000001</v>
      </c>
      <c r="F47" s="206">
        <v>155.45902100000001</v>
      </c>
      <c r="G47" s="206">
        <v>1.326713</v>
      </c>
      <c r="H47" s="206">
        <v>7.3378800000000002</v>
      </c>
      <c r="I47" s="206">
        <v>121.290592</v>
      </c>
      <c r="J47" s="206">
        <v>8.1115949999999994</v>
      </c>
      <c r="K47" s="207">
        <v>98.411569999999998</v>
      </c>
    </row>
    <row r="48" spans="1:11" ht="13.15">
      <c r="A48" s="130" t="s">
        <v>59</v>
      </c>
      <c r="B48" s="170">
        <f t="shared" si="9"/>
        <v>825.2322200000001</v>
      </c>
      <c r="C48" s="172">
        <f t="shared" si="10"/>
        <v>0.1093932274739004</v>
      </c>
      <c r="D48" s="206">
        <v>49.429746999999999</v>
      </c>
      <c r="E48" s="206">
        <v>343.37888800000002</v>
      </c>
      <c r="F48" s="206">
        <v>184.49532400000001</v>
      </c>
      <c r="G48" s="206">
        <v>2.148488</v>
      </c>
      <c r="H48" s="206">
        <v>2.9472860000000001</v>
      </c>
      <c r="I48" s="206">
        <v>131.61611199999999</v>
      </c>
      <c r="J48" s="206">
        <v>5.5854590000000002</v>
      </c>
      <c r="K48" s="207">
        <v>105.630916</v>
      </c>
    </row>
    <row r="49" spans="1:18" ht="13.15">
      <c r="A49" s="130" t="s">
        <v>60</v>
      </c>
      <c r="B49" s="170">
        <f t="shared" si="9"/>
        <v>955.17207000000008</v>
      </c>
      <c r="C49" s="172">
        <f t="shared" si="10"/>
        <v>0.15745852724945708</v>
      </c>
      <c r="D49" s="206">
        <v>49.852148</v>
      </c>
      <c r="E49" s="206">
        <v>349.65530000000001</v>
      </c>
      <c r="F49" s="206">
        <v>189.18313800000001</v>
      </c>
      <c r="G49" s="206">
        <v>1.862209</v>
      </c>
      <c r="H49" s="206">
        <v>0.44270300000000001</v>
      </c>
      <c r="I49" s="206">
        <v>135.836905</v>
      </c>
      <c r="J49" s="206">
        <v>8.6783190000000001</v>
      </c>
      <c r="K49" s="207">
        <v>219.661348</v>
      </c>
      <c r="R49" s="26" t="s">
        <v>115</v>
      </c>
    </row>
    <row r="50" spans="1:18" ht="13.15">
      <c r="A50" s="130" t="s">
        <v>61</v>
      </c>
      <c r="B50" s="170">
        <f t="shared" si="9"/>
        <v>991.27189244161866</v>
      </c>
      <c r="C50" s="172">
        <f t="shared" si="10"/>
        <v>3.7794051538398293E-2</v>
      </c>
      <c r="D50" s="206">
        <v>48.664124240794088</v>
      </c>
      <c r="E50" s="206">
        <v>386.44885198797544</v>
      </c>
      <c r="F50" s="206">
        <v>206.40422289009649</v>
      </c>
      <c r="G50" s="206">
        <v>3.737619</v>
      </c>
      <c r="H50" s="206">
        <v>2.2672714606741571</v>
      </c>
      <c r="I50" s="206">
        <v>141.80380904294356</v>
      </c>
      <c r="J50" s="206">
        <v>6.8747897977528085</v>
      </c>
      <c r="K50" s="207">
        <v>195.07120402138216</v>
      </c>
    </row>
    <row r="51" spans="1:18" ht="13.15">
      <c r="A51" s="130" t="s">
        <v>62</v>
      </c>
      <c r="B51" s="170">
        <f t="shared" si="9"/>
        <v>803.77809817901721</v>
      </c>
      <c r="C51" s="172">
        <f t="shared" si="10"/>
        <v>-0.18914466928017326</v>
      </c>
      <c r="D51" s="206">
        <v>56.464772699315368</v>
      </c>
      <c r="E51" s="206">
        <v>349.04015381073782</v>
      </c>
      <c r="F51" s="206">
        <v>203.82102222244259</v>
      </c>
      <c r="G51" s="206">
        <v>2.721292</v>
      </c>
      <c r="H51" s="206">
        <v>3.0112584382022471</v>
      </c>
      <c r="I51" s="206">
        <v>158.33258199688026</v>
      </c>
      <c r="J51" s="206">
        <v>7.101922883645444</v>
      </c>
      <c r="K51" s="207">
        <v>23.285094127793549</v>
      </c>
    </row>
    <row r="52" spans="1:18" ht="13.15">
      <c r="A52" s="236" t="s">
        <v>63</v>
      </c>
      <c r="B52" s="170">
        <f t="shared" si="9"/>
        <v>956.86939014073016</v>
      </c>
      <c r="C52" s="172">
        <f t="shared" si="10"/>
        <v>0.19046462239832829</v>
      </c>
      <c r="D52" s="206">
        <v>59.504576925320052</v>
      </c>
      <c r="E52" s="206">
        <v>354.60022075075995</v>
      </c>
      <c r="F52" s="206">
        <v>180.65223521750002</v>
      </c>
      <c r="G52" s="206">
        <v>1.15018499939</v>
      </c>
      <c r="H52" s="206">
        <v>2.7825093996999999</v>
      </c>
      <c r="I52" s="206">
        <v>164.54310637453008</v>
      </c>
      <c r="J52" s="206">
        <v>7.4588730839799959</v>
      </c>
      <c r="K52" s="207">
        <v>186.17768338954997</v>
      </c>
    </row>
    <row r="53" spans="1:18" ht="13.15">
      <c r="A53" s="236" t="s">
        <v>64</v>
      </c>
      <c r="B53" s="170">
        <f t="shared" si="9"/>
        <v>969.48687300000006</v>
      </c>
      <c r="C53" s="172">
        <f t="shared" si="10"/>
        <v>1.3186212234685656E-2</v>
      </c>
      <c r="D53" s="206">
        <v>57.381222000000001</v>
      </c>
      <c r="E53" s="206">
        <v>341.53796199999999</v>
      </c>
      <c r="F53" s="206">
        <v>168.27206000000001</v>
      </c>
      <c r="G53" s="278">
        <v>0</v>
      </c>
      <c r="H53" s="206">
        <v>3.1972529999999999</v>
      </c>
      <c r="I53" s="206">
        <v>171.31744</v>
      </c>
      <c r="J53" s="206">
        <v>-2.806902</v>
      </c>
      <c r="K53" s="207">
        <v>230.587838</v>
      </c>
    </row>
    <row r="54" spans="1:18" ht="13.5" thickBot="1">
      <c r="A54" s="236" t="s">
        <v>65</v>
      </c>
      <c r="B54" s="170">
        <f t="shared" si="9"/>
        <v>839.51273931355979</v>
      </c>
      <c r="C54" s="172">
        <f t="shared" si="10"/>
        <v>-0.13406487215679944</v>
      </c>
      <c r="D54" s="206">
        <v>61.489110991800018</v>
      </c>
      <c r="E54" s="206">
        <v>308.71542457337995</v>
      </c>
      <c r="F54" s="206">
        <v>173.59757957318007</v>
      </c>
      <c r="G54" s="278">
        <v>0</v>
      </c>
      <c r="H54" s="206">
        <v>2.8810854115100004</v>
      </c>
      <c r="I54" s="206">
        <v>171.94946816993991</v>
      </c>
      <c r="J54" s="206">
        <v>-12.201789677039995</v>
      </c>
      <c r="K54" s="207">
        <v>133.08186027078992</v>
      </c>
    </row>
    <row r="55" spans="1:18" ht="13.15">
      <c r="A55" s="494" t="s">
        <v>156</v>
      </c>
      <c r="B55" s="175">
        <f t="shared" ref="B55:B58" si="11">SUM(D55:K55)</f>
        <v>212.35944746765003</v>
      </c>
      <c r="C55" s="402"/>
      <c r="D55" s="497">
        <v>12.256080495910004</v>
      </c>
      <c r="E55" s="497">
        <v>75.018706831489993</v>
      </c>
      <c r="F55" s="497">
        <v>35.594530682120016</v>
      </c>
      <c r="G55" s="498">
        <v>0</v>
      </c>
      <c r="H55" s="497">
        <v>0.45738946637000022</v>
      </c>
      <c r="I55" s="497">
        <v>39.176339133300004</v>
      </c>
      <c r="J55" s="497">
        <v>-1.3823273925099995</v>
      </c>
      <c r="K55" s="499">
        <v>51.238728250970006</v>
      </c>
    </row>
    <row r="56" spans="1:18" ht="13.15">
      <c r="A56" s="236" t="s">
        <v>157</v>
      </c>
      <c r="B56" s="170">
        <f t="shared" si="11"/>
        <v>226.47752308210002</v>
      </c>
      <c r="C56" s="172"/>
      <c r="D56" s="206">
        <v>18.516780469669985</v>
      </c>
      <c r="E56" s="206">
        <v>101.38590926807001</v>
      </c>
      <c r="F56" s="206">
        <v>41.133474090710003</v>
      </c>
      <c r="G56" s="278">
        <v>0</v>
      </c>
      <c r="H56" s="206">
        <v>0.74363445699999997</v>
      </c>
      <c r="I56" s="206">
        <v>54.776230532350013</v>
      </c>
      <c r="J56" s="206">
        <v>-0.81372460734999952</v>
      </c>
      <c r="K56" s="207">
        <v>10.735218871650005</v>
      </c>
    </row>
    <row r="57" spans="1:18" ht="13.15">
      <c r="A57" s="236" t="s">
        <v>158</v>
      </c>
      <c r="B57" s="170">
        <f t="shared" si="11"/>
        <v>199.39280467278996</v>
      </c>
      <c r="C57" s="172"/>
      <c r="D57" s="206">
        <v>12.31313727106</v>
      </c>
      <c r="E57" s="206">
        <v>80.160798822369969</v>
      </c>
      <c r="F57" s="206">
        <v>37.110366302610004</v>
      </c>
      <c r="G57" s="278">
        <v>0</v>
      </c>
      <c r="H57" s="206">
        <v>0.65838117385999995</v>
      </c>
      <c r="I57" s="206">
        <v>53.069223067940008</v>
      </c>
      <c r="J57" s="206">
        <v>-1.4160296177799998</v>
      </c>
      <c r="K57" s="207">
        <v>17.496927652729998</v>
      </c>
    </row>
    <row r="58" spans="1:18" ht="13.5" thickBot="1">
      <c r="A58" s="237" t="s">
        <v>159</v>
      </c>
      <c r="B58" s="176">
        <f t="shared" si="11"/>
        <v>162.63266347590996</v>
      </c>
      <c r="C58" s="177"/>
      <c r="D58" s="212">
        <v>9.0396707151100006</v>
      </c>
      <c r="E58" s="212">
        <v>64.667306427689965</v>
      </c>
      <c r="F58" s="212">
        <v>29.262340444969993</v>
      </c>
      <c r="G58" s="282">
        <v>0</v>
      </c>
      <c r="H58" s="212">
        <v>0.37808952100000004</v>
      </c>
      <c r="I58" s="212">
        <v>30.624955635239989</v>
      </c>
      <c r="J58" s="212">
        <v>-2.0129600457400003</v>
      </c>
      <c r="K58" s="213">
        <v>30.673260777639999</v>
      </c>
    </row>
    <row r="59" spans="1:18" ht="13.5" thickBot="1">
      <c r="A59" s="237" t="s">
        <v>66</v>
      </c>
      <c r="B59" s="176">
        <f>SUM(D59:K59)</f>
        <v>800.86243869844998</v>
      </c>
      <c r="C59" s="177">
        <f>(B59-B54)/B54</f>
        <v>-4.6038968564923517E-2</v>
      </c>
      <c r="D59" s="212">
        <v>52.125668951749986</v>
      </c>
      <c r="E59" s="212">
        <v>321.23272134961996</v>
      </c>
      <c r="F59" s="212">
        <v>143.10071152041002</v>
      </c>
      <c r="G59" s="282">
        <v>0</v>
      </c>
      <c r="H59" s="212">
        <v>2.2374946182300004</v>
      </c>
      <c r="I59" s="212">
        <v>177.64674836883</v>
      </c>
      <c r="J59" s="212">
        <v>-5.6250416633799993</v>
      </c>
      <c r="K59" s="213">
        <v>110.14413555299001</v>
      </c>
    </row>
    <row r="60" spans="1:18" ht="13.15">
      <c r="A60" s="494" t="s">
        <v>160</v>
      </c>
      <c r="B60" s="175">
        <f t="shared" ref="B60:B63" si="12">SUM(D60:K60)</f>
        <v>3.7206941585699997</v>
      </c>
      <c r="C60" s="402"/>
      <c r="D60" s="497">
        <v>0.24991409888000002</v>
      </c>
      <c r="E60" s="497">
        <v>1.04517577372</v>
      </c>
      <c r="F60" s="497">
        <v>0.69109604916</v>
      </c>
      <c r="G60" s="498">
        <v>0</v>
      </c>
      <c r="H60" s="497">
        <v>6.4064999999999997E-2</v>
      </c>
      <c r="I60" s="497">
        <v>1.2673158446799999</v>
      </c>
      <c r="J60" s="497">
        <v>2.8834666799999999E-2</v>
      </c>
      <c r="K60" s="499">
        <v>0.37429272532999996</v>
      </c>
    </row>
    <row r="61" spans="1:18" ht="13.15">
      <c r="A61" s="236" t="s">
        <v>161</v>
      </c>
      <c r="B61" s="170">
        <f t="shared" si="12"/>
        <v>44.774257993340001</v>
      </c>
      <c r="C61" s="172"/>
      <c r="D61" s="206">
        <v>1.4744737217900004</v>
      </c>
      <c r="E61" s="206">
        <v>18.55435348788</v>
      </c>
      <c r="F61" s="206">
        <v>9.3473404001299993</v>
      </c>
      <c r="G61" s="278">
        <v>0</v>
      </c>
      <c r="H61" s="206">
        <v>3.8880000399999998E-3</v>
      </c>
      <c r="I61" s="206">
        <v>13.683654522050002</v>
      </c>
      <c r="J61" s="206">
        <v>8.8322000080000004E-2</v>
      </c>
      <c r="K61" s="207">
        <v>1.62222586137</v>
      </c>
    </row>
    <row r="62" spans="1:18" ht="13.15">
      <c r="A62" s="236" t="s">
        <v>162</v>
      </c>
      <c r="B62" s="170">
        <f t="shared" si="12"/>
        <v>33.50802767158001</v>
      </c>
      <c r="C62" s="172"/>
      <c r="D62" s="206">
        <v>1.3274180750000006</v>
      </c>
      <c r="E62" s="206">
        <v>13.959849371510002</v>
      </c>
      <c r="F62" s="206">
        <v>5.2162068030000004</v>
      </c>
      <c r="G62" s="278">
        <v>0</v>
      </c>
      <c r="H62" s="206">
        <v>-3.03900012E-3</v>
      </c>
      <c r="I62" s="206">
        <v>11.620772629400008</v>
      </c>
      <c r="J62" s="206">
        <v>4.4085999799999998E-2</v>
      </c>
      <c r="K62" s="207">
        <v>1.3427337929900001</v>
      </c>
    </row>
    <row r="63" spans="1:18" ht="13.5" thickBot="1">
      <c r="A63" s="237" t="s">
        <v>163</v>
      </c>
      <c r="B63" s="176">
        <f t="shared" si="12"/>
        <v>0.72029833688</v>
      </c>
      <c r="C63" s="177"/>
      <c r="D63" s="212">
        <v>2.0891206610000001E-2</v>
      </c>
      <c r="E63" s="212">
        <v>0.21495414136999999</v>
      </c>
      <c r="F63" s="212">
        <v>0.14217079323000001</v>
      </c>
      <c r="G63" s="282">
        <v>0</v>
      </c>
      <c r="H63" s="212">
        <v>0</v>
      </c>
      <c r="I63" s="212">
        <v>0.23657084778999998</v>
      </c>
      <c r="J63" s="212">
        <v>0</v>
      </c>
      <c r="K63" s="213">
        <v>0.10571134788</v>
      </c>
    </row>
    <row r="64" spans="1:18" ht="14.65" thickBot="1">
      <c r="A64" s="537" t="s">
        <v>67</v>
      </c>
      <c r="B64" s="547">
        <f>SUM(D64:K64)</f>
        <v>82.723278160370015</v>
      </c>
      <c r="C64" s="553">
        <f>(B64-B59)/B59</f>
        <v>-0.89670725687321451</v>
      </c>
      <c r="D64" s="558">
        <v>3.0726971022800011</v>
      </c>
      <c r="E64" s="558">
        <v>33.774332774480001</v>
      </c>
      <c r="F64" s="558">
        <v>15.396814045519999</v>
      </c>
      <c r="G64" s="559">
        <v>0</v>
      </c>
      <c r="H64" s="558">
        <v>6.4913999920000007E-2</v>
      </c>
      <c r="I64" s="558">
        <v>26.808313843920011</v>
      </c>
      <c r="J64" s="558">
        <v>0.16124266668000001</v>
      </c>
      <c r="K64" s="560">
        <v>3.4449637275699998</v>
      </c>
    </row>
    <row r="65" spans="1:11" ht="13.15">
      <c r="A65" s="494" t="s">
        <v>164</v>
      </c>
      <c r="B65" s="175">
        <f t="shared" ref="B65:B68" si="13">SUM(D65:K65)</f>
        <v>63.861379102339995</v>
      </c>
      <c r="C65" s="402"/>
      <c r="D65" s="497">
        <v>2.36515322178</v>
      </c>
      <c r="E65" s="497">
        <v>27.848815962210004</v>
      </c>
      <c r="F65" s="497">
        <v>11.386132099629997</v>
      </c>
      <c r="G65" s="498">
        <v>0</v>
      </c>
      <c r="H65" s="497">
        <v>3.7805314949999988E-2</v>
      </c>
      <c r="I65" s="497">
        <v>19.709159887009996</v>
      </c>
      <c r="J65" s="497">
        <v>0.24762399935000007</v>
      </c>
      <c r="K65" s="499">
        <v>2.2666886174100007</v>
      </c>
    </row>
    <row r="66" spans="1:11" ht="13.15">
      <c r="A66" s="236" t="s">
        <v>165</v>
      </c>
      <c r="B66" s="170">
        <f t="shared" si="13"/>
        <v>146.43850482948</v>
      </c>
      <c r="C66" s="172"/>
      <c r="D66" s="206">
        <v>6.9009025420599981</v>
      </c>
      <c r="E66" s="206">
        <v>61.599982838179983</v>
      </c>
      <c r="F66" s="206">
        <v>28.122820157970015</v>
      </c>
      <c r="G66" s="278">
        <v>0</v>
      </c>
      <c r="H66" s="206">
        <v>0.20404019556</v>
      </c>
      <c r="I66" s="206">
        <v>40.261762193190023</v>
      </c>
      <c r="J66" s="206">
        <v>0.45207340211999997</v>
      </c>
      <c r="K66" s="207">
        <v>8.8969235003999998</v>
      </c>
    </row>
    <row r="67" spans="1:11" ht="13.15">
      <c r="A67" s="236" t="s">
        <v>166</v>
      </c>
      <c r="B67" s="170">
        <f t="shared" si="13"/>
        <v>158.94419706626999</v>
      </c>
      <c r="C67" s="172"/>
      <c r="D67" s="206">
        <v>9.3324789153300003</v>
      </c>
      <c r="E67" s="206">
        <v>67.730442497360016</v>
      </c>
      <c r="F67" s="206">
        <v>30.835844162609988</v>
      </c>
      <c r="G67" s="278">
        <v>0</v>
      </c>
      <c r="H67" s="206">
        <v>0.37458414145000002</v>
      </c>
      <c r="I67" s="206">
        <v>42.340980447799986</v>
      </c>
      <c r="J67" s="206">
        <v>0.55157959795999989</v>
      </c>
      <c r="K67" s="207">
        <v>7.7782873037599982</v>
      </c>
    </row>
    <row r="68" spans="1:11" ht="13.5" thickBot="1">
      <c r="A68" s="237" t="s">
        <v>167</v>
      </c>
      <c r="B68" s="176">
        <f t="shared" si="13"/>
        <v>141.93002944822996</v>
      </c>
      <c r="C68" s="177"/>
      <c r="D68" s="212">
        <v>7.9567471156499989</v>
      </c>
      <c r="E68" s="212">
        <v>58.801683249669985</v>
      </c>
      <c r="F68" s="212">
        <v>26.975976619040001</v>
      </c>
      <c r="G68" s="282">
        <v>0</v>
      </c>
      <c r="H68" s="212">
        <v>0.27478527061999997</v>
      </c>
      <c r="I68" s="212">
        <v>40.867950942119997</v>
      </c>
      <c r="J68" s="212">
        <v>0.29024300069999998</v>
      </c>
      <c r="K68" s="213">
        <v>6.76264325043</v>
      </c>
    </row>
    <row r="69" spans="1:11" ht="14.65" thickBot="1">
      <c r="A69" s="537" t="s">
        <v>68</v>
      </c>
      <c r="B69" s="547">
        <f>SUM(D69:K69)</f>
        <v>511.17411044632001</v>
      </c>
      <c r="C69" s="553">
        <f>(B69-B64)/B64</f>
        <v>5.1793260834675996</v>
      </c>
      <c r="D69" s="558">
        <v>26.555281794819997</v>
      </c>
      <c r="E69" s="558">
        <v>215.98092454742002</v>
      </c>
      <c r="F69" s="558">
        <v>97.32077303925</v>
      </c>
      <c r="G69" s="559">
        <v>0</v>
      </c>
      <c r="H69" s="558">
        <v>0.8912149225799999</v>
      </c>
      <c r="I69" s="558">
        <v>143.17985347012001</v>
      </c>
      <c r="J69" s="558">
        <v>1.5415200001299998</v>
      </c>
      <c r="K69" s="560">
        <v>25.704542671999999</v>
      </c>
    </row>
    <row r="70" spans="1:11" ht="13.15">
      <c r="A70" s="494" t="s">
        <v>168</v>
      </c>
      <c r="B70" s="175">
        <f t="shared" ref="B70:B73" si="14">SUM(D70:K70)</f>
        <v>143.04644065044999</v>
      </c>
      <c r="C70" s="402"/>
      <c r="D70" s="497">
        <v>7.7671841161000037</v>
      </c>
      <c r="E70" s="497">
        <v>55.622847614280012</v>
      </c>
      <c r="F70" s="497">
        <v>27.376250434079992</v>
      </c>
      <c r="G70" s="498">
        <v>0</v>
      </c>
      <c r="H70" s="497">
        <v>0.32181101396999984</v>
      </c>
      <c r="I70" s="497">
        <v>38.262315440099982</v>
      </c>
      <c r="J70" s="497">
        <v>1.10009900091</v>
      </c>
      <c r="K70" s="499">
        <v>12.59593303101</v>
      </c>
    </row>
    <row r="71" spans="1:11" ht="13.15">
      <c r="A71" s="236" t="s">
        <v>169</v>
      </c>
      <c r="B71" s="170">
        <f t="shared" si="14"/>
        <v>165.54182421213</v>
      </c>
      <c r="C71" s="172"/>
      <c r="D71" s="206">
        <v>12.292755356079997</v>
      </c>
      <c r="E71" s="206">
        <v>67.287637458480006</v>
      </c>
      <c r="F71" s="206">
        <v>30.873600041959993</v>
      </c>
      <c r="G71" s="278">
        <v>0</v>
      </c>
      <c r="H71" s="206">
        <v>4.7388445500000001E-2</v>
      </c>
      <c r="I71" s="206">
        <v>40.820110461939997</v>
      </c>
      <c r="J71" s="206">
        <v>0.49437300227999997</v>
      </c>
      <c r="K71" s="207">
        <v>13.725959445889997</v>
      </c>
    </row>
    <row r="72" spans="1:11" ht="13.15">
      <c r="A72" s="236" t="s">
        <v>170</v>
      </c>
      <c r="B72" s="170">
        <f t="shared" si="14"/>
        <v>149.50911105858998</v>
      </c>
      <c r="C72" s="172"/>
      <c r="D72" s="206">
        <v>11.198881167520003</v>
      </c>
      <c r="E72" s="206">
        <v>54.747440266710001</v>
      </c>
      <c r="F72" s="206">
        <v>31.161824639899979</v>
      </c>
      <c r="G72" s="278">
        <v>0</v>
      </c>
      <c r="H72" s="206">
        <v>0.16534833677999999</v>
      </c>
      <c r="I72" s="206">
        <v>40.881374498800014</v>
      </c>
      <c r="J72" s="206">
        <v>0.34045999780000002</v>
      </c>
      <c r="K72" s="207">
        <v>11.013782151079997</v>
      </c>
    </row>
    <row r="73" spans="1:11" ht="13.5" thickBot="1">
      <c r="A73" s="237" t="s">
        <v>171</v>
      </c>
      <c r="B73" s="176">
        <f t="shared" si="14"/>
        <v>150.87404595628004</v>
      </c>
      <c r="C73" s="177"/>
      <c r="D73" s="212">
        <v>8.8357687550600001</v>
      </c>
      <c r="E73" s="212">
        <v>60.427403196160014</v>
      </c>
      <c r="F73" s="212">
        <v>27.809031213100006</v>
      </c>
      <c r="G73" s="282">
        <v>0</v>
      </c>
      <c r="H73" s="212">
        <v>0.27967103491999995</v>
      </c>
      <c r="I73" s="212">
        <v>40.720341150040014</v>
      </c>
      <c r="J73" s="212">
        <v>1.1185309989000001</v>
      </c>
      <c r="K73" s="213">
        <v>11.6832996081</v>
      </c>
    </row>
    <row r="74" spans="1:11" ht="14.65" thickBot="1">
      <c r="A74" s="537" t="s">
        <v>69</v>
      </c>
      <c r="B74" s="547">
        <f>SUM(D74:K74)</f>
        <v>608.97142187744998</v>
      </c>
      <c r="C74" s="553">
        <f>(B74-B69)/B69</f>
        <v>0.19131898394803382</v>
      </c>
      <c r="D74" s="558">
        <v>40.094589394760007</v>
      </c>
      <c r="E74" s="558">
        <v>238.08532853563003</v>
      </c>
      <c r="F74" s="558">
        <v>117.22070632903996</v>
      </c>
      <c r="G74" s="559">
        <v>0</v>
      </c>
      <c r="H74" s="558">
        <v>0.81421883116999982</v>
      </c>
      <c r="I74" s="558">
        <v>160.68414155087999</v>
      </c>
      <c r="J74" s="558">
        <v>3.0534629998899998</v>
      </c>
      <c r="K74" s="560">
        <v>49.018974236079998</v>
      </c>
    </row>
    <row r="75" spans="1:11" ht="15.75" customHeight="1" thickBot="1">
      <c r="A75" s="276"/>
      <c r="B75" s="197"/>
      <c r="C75" s="183"/>
      <c r="D75" s="206"/>
      <c r="E75" s="206"/>
      <c r="F75" s="206"/>
      <c r="G75" s="278"/>
      <c r="H75" s="206"/>
      <c r="I75" s="206"/>
      <c r="J75" s="206"/>
      <c r="K75" s="206"/>
    </row>
    <row r="76" spans="1:11" ht="15.75" customHeight="1" thickBot="1">
      <c r="B76" s="762" t="s">
        <v>182</v>
      </c>
      <c r="C76" s="763"/>
      <c r="D76" s="763"/>
      <c r="E76" s="763"/>
      <c r="F76" s="763"/>
      <c r="G76" s="763"/>
      <c r="H76" s="763"/>
      <c r="I76" s="763"/>
      <c r="J76" s="763"/>
      <c r="K76" s="764"/>
    </row>
    <row r="77" spans="1:11" ht="25.9" thickBot="1">
      <c r="A77" s="238" t="s">
        <v>46</v>
      </c>
      <c r="B77" s="252" t="s">
        <v>90</v>
      </c>
      <c r="C77" s="240" t="s">
        <v>48</v>
      </c>
      <c r="D77" s="248" t="s">
        <v>175</v>
      </c>
      <c r="E77" s="248" t="s">
        <v>176</v>
      </c>
      <c r="F77" s="248" t="s">
        <v>177</v>
      </c>
      <c r="G77" s="248" t="s">
        <v>178</v>
      </c>
      <c r="H77" s="248" t="s">
        <v>179</v>
      </c>
      <c r="I77" s="248" t="s">
        <v>180</v>
      </c>
      <c r="J77" s="248" t="s">
        <v>136</v>
      </c>
      <c r="K77" s="249" t="s">
        <v>181</v>
      </c>
    </row>
    <row r="78" spans="1:11" ht="13.5" customHeight="1">
      <c r="A78" s="239" t="s">
        <v>55</v>
      </c>
      <c r="B78" s="208">
        <f t="shared" ref="B78:B88" si="15">SUM(D78:K78)</f>
        <v>6037</v>
      </c>
      <c r="C78" s="241"/>
      <c r="D78" s="279">
        <v>250</v>
      </c>
      <c r="E78" s="214">
        <v>867</v>
      </c>
      <c r="F78" s="214">
        <v>597</v>
      </c>
      <c r="G78" s="214">
        <v>66</v>
      </c>
      <c r="H78" s="214">
        <v>13</v>
      </c>
      <c r="I78" s="214">
        <v>3958</v>
      </c>
      <c r="J78" s="214">
        <v>188</v>
      </c>
      <c r="K78" s="242">
        <v>98</v>
      </c>
    </row>
    <row r="79" spans="1:11" ht="13.5" customHeight="1">
      <c r="A79" s="130" t="s">
        <v>56</v>
      </c>
      <c r="B79" s="199">
        <f t="shared" si="15"/>
        <v>5739</v>
      </c>
      <c r="C79" s="172">
        <f t="shared" ref="C79:C88" si="16">(B79-B78)/B78</f>
        <v>-4.9362266026171941E-2</v>
      </c>
      <c r="D79" s="280">
        <v>234</v>
      </c>
      <c r="E79" s="200">
        <v>823</v>
      </c>
      <c r="F79" s="200">
        <v>576</v>
      </c>
      <c r="G79" s="200">
        <v>36</v>
      </c>
      <c r="H79" s="200">
        <v>17</v>
      </c>
      <c r="I79" s="200">
        <v>3665</v>
      </c>
      <c r="J79" s="200">
        <v>277</v>
      </c>
      <c r="K79" s="201">
        <v>111</v>
      </c>
    </row>
    <row r="80" spans="1:11" ht="13.5" customHeight="1">
      <c r="A80" s="130" t="s">
        <v>57</v>
      </c>
      <c r="B80" s="199">
        <f t="shared" si="15"/>
        <v>5692.3192429999999</v>
      </c>
      <c r="C80" s="172">
        <f t="shared" si="16"/>
        <v>-8.1339531277226148E-3</v>
      </c>
      <c r="D80" s="280">
        <v>223.90927099999999</v>
      </c>
      <c r="E80" s="200">
        <v>803.99971000000005</v>
      </c>
      <c r="F80" s="200">
        <v>556.16683599999999</v>
      </c>
      <c r="G80" s="200">
        <v>20.498581999999999</v>
      </c>
      <c r="H80" s="200">
        <v>21.071176000000001</v>
      </c>
      <c r="I80" s="200">
        <v>3606.6736679999999</v>
      </c>
      <c r="J80" s="200">
        <v>358</v>
      </c>
      <c r="K80" s="201">
        <v>102</v>
      </c>
    </row>
    <row r="81" spans="1:11" ht="13.5" customHeight="1">
      <c r="A81" s="130" t="s">
        <v>58</v>
      </c>
      <c r="B81" s="199">
        <f t="shared" si="15"/>
        <v>5962.7054140000009</v>
      </c>
      <c r="C81" s="172">
        <f t="shared" si="16"/>
        <v>4.7500176897580411E-2</v>
      </c>
      <c r="D81" s="281">
        <v>232.87373600000001</v>
      </c>
      <c r="E81" s="204">
        <v>848.41888100000006</v>
      </c>
      <c r="F81" s="204">
        <v>588.69423700000004</v>
      </c>
      <c r="G81" s="204">
        <v>11.761625</v>
      </c>
      <c r="H81" s="204">
        <v>21.454751999999999</v>
      </c>
      <c r="I81" s="204">
        <v>3924.062692</v>
      </c>
      <c r="J81" s="204">
        <v>221.90671499999999</v>
      </c>
      <c r="K81" s="205">
        <v>113.532776</v>
      </c>
    </row>
    <row r="82" spans="1:11" ht="13.5" customHeight="1">
      <c r="A82" s="130" t="s">
        <v>59</v>
      </c>
      <c r="B82" s="199">
        <f t="shared" si="15"/>
        <v>6131.2959240000037</v>
      </c>
      <c r="C82" s="172">
        <f t="shared" si="16"/>
        <v>2.8274163872688461E-2</v>
      </c>
      <c r="D82" s="281">
        <v>231.85727899999924</v>
      </c>
      <c r="E82" s="204">
        <v>869.23191300000224</v>
      </c>
      <c r="F82" s="204">
        <v>613.21550900000148</v>
      </c>
      <c r="G82" s="204">
        <v>7.5013580000000015</v>
      </c>
      <c r="H82" s="204">
        <v>16.380790999999995</v>
      </c>
      <c r="I82" s="204">
        <v>4178.1147620000011</v>
      </c>
      <c r="J82" s="204">
        <v>79.28826200000006</v>
      </c>
      <c r="K82" s="205">
        <v>135.70604999999998</v>
      </c>
    </row>
    <row r="83" spans="1:11" ht="13.5" customHeight="1">
      <c r="A83" s="130" t="s">
        <v>60</v>
      </c>
      <c r="B83" s="199">
        <f t="shared" si="15"/>
        <v>5851.8999660000018</v>
      </c>
      <c r="C83" s="172">
        <f t="shared" si="16"/>
        <v>-4.5568826144298448E-2</v>
      </c>
      <c r="D83" s="281">
        <v>229.94629799999947</v>
      </c>
      <c r="E83" s="204">
        <v>871.97985500000334</v>
      </c>
      <c r="F83" s="204">
        <v>603.36892100000182</v>
      </c>
      <c r="G83" s="204">
        <v>6.0082080000000015</v>
      </c>
      <c r="H83" s="204">
        <v>15.997219999999992</v>
      </c>
      <c r="I83" s="204">
        <v>3899.6106529999975</v>
      </c>
      <c r="J83" s="204">
        <v>62.725935000000042</v>
      </c>
      <c r="K83" s="205">
        <v>162.26287599999981</v>
      </c>
    </row>
    <row r="84" spans="1:11" ht="13.5" customHeight="1">
      <c r="A84" s="130" t="s">
        <v>61</v>
      </c>
      <c r="B84" s="199">
        <f t="shared" si="15"/>
        <v>5563.1241010000031</v>
      </c>
      <c r="C84" s="172">
        <f t="shared" si="16"/>
        <v>-4.9347368662794842E-2</v>
      </c>
      <c r="D84" s="281">
        <v>234.7333289999994</v>
      </c>
      <c r="E84" s="204">
        <v>840.3202900000025</v>
      </c>
      <c r="F84" s="204">
        <v>591.2600400000016</v>
      </c>
      <c r="G84" s="204">
        <v>10.008206999999999</v>
      </c>
      <c r="H84" s="204">
        <v>12.010934999999995</v>
      </c>
      <c r="I84" s="204">
        <v>3642.714786</v>
      </c>
      <c r="J84" s="204">
        <v>75.794432000000043</v>
      </c>
      <c r="K84" s="205">
        <v>156.2820819999996</v>
      </c>
    </row>
    <row r="85" spans="1:11" ht="13.5" customHeight="1">
      <c r="A85" s="130" t="s">
        <v>62</v>
      </c>
      <c r="B85" s="199">
        <f t="shared" si="15"/>
        <v>5668.1549989999976</v>
      </c>
      <c r="C85" s="172">
        <f t="shared" si="16"/>
        <v>1.8879840911892407E-2</v>
      </c>
      <c r="D85" s="281">
        <v>240.6929529999982</v>
      </c>
      <c r="E85" s="204">
        <v>859.83261300000311</v>
      </c>
      <c r="F85" s="204">
        <v>605.63539100000162</v>
      </c>
      <c r="G85" s="204">
        <v>7.0246460000000024</v>
      </c>
      <c r="H85" s="204">
        <v>13.95066099999999</v>
      </c>
      <c r="I85" s="204">
        <v>3716.3421859999939</v>
      </c>
      <c r="J85" s="204">
        <v>67.342403000000132</v>
      </c>
      <c r="K85" s="205">
        <v>157.33414599999981</v>
      </c>
    </row>
    <row r="86" spans="1:11" ht="13.5" customHeight="1">
      <c r="A86" s="236" t="s">
        <v>63</v>
      </c>
      <c r="B86" s="199">
        <f t="shared" si="15"/>
        <v>5724.0401826483894</v>
      </c>
      <c r="C86" s="172">
        <f t="shared" si="16"/>
        <v>9.8595016646953644E-3</v>
      </c>
      <c r="D86" s="281">
        <v>242.66027397260197</v>
      </c>
      <c r="E86" s="204">
        <v>870.90684931506769</v>
      </c>
      <c r="F86" s="204">
        <v>597.2575342465733</v>
      </c>
      <c r="G86" s="204">
        <v>2.5963470319634649</v>
      </c>
      <c r="H86" s="204">
        <v>18.745205479452018</v>
      </c>
      <c r="I86" s="204">
        <v>3730.9671232876635</v>
      </c>
      <c r="J86" s="204">
        <v>99.78356164383537</v>
      </c>
      <c r="K86" s="205">
        <v>161.12328767123228</v>
      </c>
    </row>
    <row r="87" spans="1:11" ht="13.5" customHeight="1">
      <c r="A87" s="236" t="s">
        <v>64</v>
      </c>
      <c r="B87" s="199">
        <f t="shared" si="15"/>
        <v>5641</v>
      </c>
      <c r="C87" s="172">
        <f t="shared" si="16"/>
        <v>-1.4507267593982635E-2</v>
      </c>
      <c r="D87" s="281">
        <v>249</v>
      </c>
      <c r="E87" s="204">
        <v>852</v>
      </c>
      <c r="F87" s="204">
        <v>557</v>
      </c>
      <c r="G87" s="278">
        <v>0</v>
      </c>
      <c r="H87" s="204">
        <v>12</v>
      </c>
      <c r="I87" s="204">
        <v>3727</v>
      </c>
      <c r="J87" s="204">
        <v>77</v>
      </c>
      <c r="K87" s="205">
        <v>167</v>
      </c>
    </row>
    <row r="88" spans="1:11" ht="13.5" customHeight="1" thickBot="1">
      <c r="A88" s="236" t="s">
        <v>65</v>
      </c>
      <c r="B88" s="199">
        <f t="shared" si="15"/>
        <v>5625</v>
      </c>
      <c r="C88" s="172">
        <f t="shared" si="16"/>
        <v>-2.8363765289842226E-3</v>
      </c>
      <c r="D88" s="281">
        <v>230</v>
      </c>
      <c r="E88" s="204">
        <v>816</v>
      </c>
      <c r="F88" s="204">
        <v>527</v>
      </c>
      <c r="G88" s="278">
        <v>0</v>
      </c>
      <c r="H88" s="204">
        <v>15</v>
      </c>
      <c r="I88" s="204">
        <v>3777</v>
      </c>
      <c r="J88" s="204">
        <v>93</v>
      </c>
      <c r="K88" s="205">
        <v>167</v>
      </c>
    </row>
    <row r="89" spans="1:11" ht="13.15">
      <c r="A89" s="494" t="s">
        <v>156</v>
      </c>
      <c r="B89" s="208">
        <f t="shared" ref="B89:B92" si="17">SUM(D89:K89)</f>
        <v>5569.2857142857138</v>
      </c>
      <c r="C89" s="402"/>
      <c r="D89" s="500">
        <v>217.09890109890111</v>
      </c>
      <c r="E89" s="500">
        <v>789.54945054945051</v>
      </c>
      <c r="F89" s="500">
        <v>506.78021978021974</v>
      </c>
      <c r="G89" s="498">
        <v>0</v>
      </c>
      <c r="H89" s="500">
        <v>13</v>
      </c>
      <c r="I89" s="500">
        <v>3766.4065934065929</v>
      </c>
      <c r="J89" s="500">
        <v>101.32967032967034</v>
      </c>
      <c r="K89" s="501">
        <v>175.12087912087912</v>
      </c>
    </row>
    <row r="90" spans="1:11" ht="13.15">
      <c r="A90" s="236" t="s">
        <v>157</v>
      </c>
      <c r="B90" s="199">
        <f t="shared" si="17"/>
        <v>5627.3913043478269</v>
      </c>
      <c r="C90" s="172"/>
      <c r="D90" s="204">
        <v>222</v>
      </c>
      <c r="E90" s="204">
        <v>785.08695652173913</v>
      </c>
      <c r="F90" s="204">
        <v>519.76086956521726</v>
      </c>
      <c r="G90" s="278">
        <v>0</v>
      </c>
      <c r="H90" s="204">
        <v>14.336956521739131</v>
      </c>
      <c r="I90" s="204">
        <v>3810</v>
      </c>
      <c r="J90" s="204">
        <v>95.663043478260875</v>
      </c>
      <c r="K90" s="205">
        <v>180.54347826086953</v>
      </c>
    </row>
    <row r="91" spans="1:11" ht="13.15">
      <c r="A91" s="236" t="s">
        <v>158</v>
      </c>
      <c r="B91" s="199">
        <f>SUM(D91:K91)</f>
        <v>5654.554347826087</v>
      </c>
      <c r="C91" s="172"/>
      <c r="D91" s="204">
        <v>221.86956521739134</v>
      </c>
      <c r="E91" s="204">
        <v>791.79347826086951</v>
      </c>
      <c r="F91" s="204">
        <v>507.15217391304344</v>
      </c>
      <c r="G91" s="278">
        <v>0</v>
      </c>
      <c r="H91" s="204">
        <v>15</v>
      </c>
      <c r="I91" s="204">
        <v>3855.2826086956525</v>
      </c>
      <c r="J91" s="204">
        <v>84</v>
      </c>
      <c r="K91" s="205">
        <v>179.45652173913047</v>
      </c>
    </row>
    <row r="92" spans="1:11" ht="13.5" thickBot="1">
      <c r="A92" s="237" t="s">
        <v>159</v>
      </c>
      <c r="B92" s="209">
        <f t="shared" si="17"/>
        <v>5463.2747252747249</v>
      </c>
      <c r="C92" s="177"/>
      <c r="D92" s="210">
        <v>207.12087912087912</v>
      </c>
      <c r="E92" s="210">
        <v>730.4835164835165</v>
      </c>
      <c r="F92" s="210">
        <v>466.67032967032969</v>
      </c>
      <c r="G92" s="282">
        <v>0</v>
      </c>
      <c r="H92" s="210">
        <v>14</v>
      </c>
      <c r="I92" s="210">
        <v>3807</v>
      </c>
      <c r="J92" s="210">
        <v>90</v>
      </c>
      <c r="K92" s="211">
        <v>148</v>
      </c>
    </row>
    <row r="93" spans="1:11" ht="13.5" thickBot="1">
      <c r="A93" s="237" t="s">
        <v>66</v>
      </c>
      <c r="B93" s="209">
        <f>SUM(D93:K93)</f>
        <v>5463.2747252747249</v>
      </c>
      <c r="C93" s="177">
        <f>(B93-B88)/B88</f>
        <v>-2.8751159951160014E-2</v>
      </c>
      <c r="D93" s="561">
        <v>207.12087912087912</v>
      </c>
      <c r="E93" s="210">
        <v>730.4835164835165</v>
      </c>
      <c r="F93" s="210">
        <v>466.67032967032969</v>
      </c>
      <c r="G93" s="282">
        <v>0</v>
      </c>
      <c r="H93" s="210">
        <v>14</v>
      </c>
      <c r="I93" s="210">
        <v>3807</v>
      </c>
      <c r="J93" s="210">
        <v>90</v>
      </c>
      <c r="K93" s="211">
        <v>148</v>
      </c>
    </row>
    <row r="94" spans="1:11" ht="13.15">
      <c r="A94" s="494" t="s">
        <v>160</v>
      </c>
      <c r="B94" s="208">
        <f t="shared" ref="B94:B97" si="18">SUM(D94:K94)</f>
        <v>191.5164835164835</v>
      </c>
      <c r="C94" s="402"/>
      <c r="D94" s="621">
        <v>6.6373626373626378</v>
      </c>
      <c r="E94" s="500">
        <v>20.560439560439562</v>
      </c>
      <c r="F94" s="500">
        <v>19.131868131868131</v>
      </c>
      <c r="G94" s="498">
        <v>0</v>
      </c>
      <c r="H94" s="500">
        <v>1</v>
      </c>
      <c r="I94" s="500">
        <v>132.16483516483515</v>
      </c>
      <c r="J94" s="500">
        <v>3</v>
      </c>
      <c r="K94" s="501">
        <v>9.0219780219780219</v>
      </c>
    </row>
    <row r="95" spans="1:11" ht="13.15">
      <c r="A95" s="236" t="s">
        <v>161</v>
      </c>
      <c r="B95" s="199">
        <f t="shared" si="18"/>
        <v>2724.478260869565</v>
      </c>
      <c r="C95" s="172"/>
      <c r="D95" s="281">
        <v>62.804347826086953</v>
      </c>
      <c r="E95" s="204">
        <v>365.60869565217388</v>
      </c>
      <c r="F95" s="204">
        <v>233.70652173913044</v>
      </c>
      <c r="G95" s="278">
        <v>0</v>
      </c>
      <c r="H95" s="204">
        <v>1</v>
      </c>
      <c r="I95" s="204">
        <v>1987.358695652174</v>
      </c>
      <c r="J95" s="204">
        <v>14</v>
      </c>
      <c r="K95" s="205">
        <v>60</v>
      </c>
    </row>
    <row r="96" spans="1:11" ht="13.15">
      <c r="A96" s="236" t="s">
        <v>162</v>
      </c>
      <c r="B96" s="199">
        <f t="shared" si="18"/>
        <v>4492.445652173913</v>
      </c>
      <c r="C96" s="172"/>
      <c r="D96" s="281">
        <v>112.48913043478261</v>
      </c>
      <c r="E96" s="204">
        <v>540.8478260869565</v>
      </c>
      <c r="F96" s="204">
        <v>352.54347826086951</v>
      </c>
      <c r="G96" s="278">
        <v>0</v>
      </c>
      <c r="H96" s="204">
        <v>4</v>
      </c>
      <c r="I96" s="204">
        <v>3353</v>
      </c>
      <c r="J96" s="204">
        <v>44</v>
      </c>
      <c r="K96" s="205">
        <v>85.565217391304344</v>
      </c>
    </row>
    <row r="97" spans="1:11" ht="13.5" thickBot="1">
      <c r="A97" s="237" t="s">
        <v>163</v>
      </c>
      <c r="B97" s="209">
        <f t="shared" si="18"/>
        <v>65.8</v>
      </c>
      <c r="C97" s="177"/>
      <c r="D97" s="561">
        <v>1.2222222222222223</v>
      </c>
      <c r="E97" s="210">
        <v>7.155555555555555</v>
      </c>
      <c r="F97" s="210">
        <v>4.7777777777777768</v>
      </c>
      <c r="G97" s="282">
        <v>0</v>
      </c>
      <c r="H97" s="210">
        <v>0</v>
      </c>
      <c r="I97" s="210">
        <v>50.577777777777776</v>
      </c>
      <c r="J97" s="210">
        <v>0</v>
      </c>
      <c r="K97" s="211">
        <v>2.0666666666666664</v>
      </c>
    </row>
    <row r="98" spans="1:11" ht="14.65" thickBot="1">
      <c r="A98" s="537" t="s">
        <v>67</v>
      </c>
      <c r="B98" s="555">
        <f>SUM(D98:K98)</f>
        <v>65.8</v>
      </c>
      <c r="C98" s="553">
        <f>(B98-B93)/B93</f>
        <v>-0.98795594157189459</v>
      </c>
      <c r="D98" s="620">
        <v>1.2222222222222223</v>
      </c>
      <c r="E98" s="556">
        <v>7.155555555555555</v>
      </c>
      <c r="F98" s="556">
        <v>4.7777777777777768</v>
      </c>
      <c r="G98" s="559">
        <v>0</v>
      </c>
      <c r="H98" s="556">
        <v>0</v>
      </c>
      <c r="I98" s="556">
        <v>50.577777777777776</v>
      </c>
      <c r="J98" s="556">
        <v>0</v>
      </c>
      <c r="K98" s="557">
        <v>2.0666666666666664</v>
      </c>
    </row>
    <row r="99" spans="1:11" ht="13.15">
      <c r="A99" s="494" t="s">
        <v>164</v>
      </c>
      <c r="B99" s="208">
        <f t="shared" ref="B99:B102" si="19">SUM(D99:K99)</f>
        <v>4648.7252747252742</v>
      </c>
      <c r="C99" s="402"/>
      <c r="D99" s="621">
        <v>151.96703296703296</v>
      </c>
      <c r="E99" s="500">
        <v>630.76923076923083</v>
      </c>
      <c r="F99" s="500">
        <v>392.94505494505495</v>
      </c>
      <c r="G99" s="498">
        <v>0</v>
      </c>
      <c r="H99" s="500">
        <v>4.6703296703296706</v>
      </c>
      <c r="I99" s="500">
        <v>3324.6813186813183</v>
      </c>
      <c r="J99" s="500">
        <v>48</v>
      </c>
      <c r="K99" s="501">
        <v>95.692307692307679</v>
      </c>
    </row>
    <row r="100" spans="1:11" ht="13.15">
      <c r="A100" s="236" t="s">
        <v>165</v>
      </c>
      <c r="B100" s="199">
        <f t="shared" si="19"/>
        <v>4763.652173913044</v>
      </c>
      <c r="C100" s="172"/>
      <c r="D100" s="281">
        <v>162.01086956521738</v>
      </c>
      <c r="E100" s="204">
        <v>641.33695652173913</v>
      </c>
      <c r="F100" s="204">
        <v>401.33695652173913</v>
      </c>
      <c r="G100" s="278">
        <v>0</v>
      </c>
      <c r="H100" s="204">
        <v>5</v>
      </c>
      <c r="I100" s="204">
        <v>3403.967391304348</v>
      </c>
      <c r="J100" s="204">
        <v>49.663043478260867</v>
      </c>
      <c r="K100" s="205">
        <v>100.33695652173913</v>
      </c>
    </row>
    <row r="101" spans="1:11" ht="13.15">
      <c r="A101" s="236" t="s">
        <v>166</v>
      </c>
      <c r="B101" s="199">
        <f t="shared" si="19"/>
        <v>4782.369565217391</v>
      </c>
      <c r="C101" s="172"/>
      <c r="D101" s="281">
        <v>162</v>
      </c>
      <c r="E101" s="204">
        <v>639.01086956521738</v>
      </c>
      <c r="F101" s="204">
        <v>395.67391304347825</v>
      </c>
      <c r="G101" s="278">
        <v>0</v>
      </c>
      <c r="H101" s="204">
        <v>6</v>
      </c>
      <c r="I101" s="204">
        <v>3425.021739130435</v>
      </c>
      <c r="J101" s="204">
        <v>51.336956521739133</v>
      </c>
      <c r="K101" s="205">
        <v>103.32608695652175</v>
      </c>
    </row>
    <row r="102" spans="1:11" ht="13.5" thickBot="1">
      <c r="A102" s="237" t="s">
        <v>167</v>
      </c>
      <c r="B102" s="209">
        <f t="shared" si="19"/>
        <v>4694.8555555555558</v>
      </c>
      <c r="C102" s="177"/>
      <c r="D102" s="561">
        <v>160.33333333333334</v>
      </c>
      <c r="E102" s="210">
        <v>608.65555555555557</v>
      </c>
      <c r="F102" s="210">
        <v>392</v>
      </c>
      <c r="G102" s="282">
        <v>0</v>
      </c>
      <c r="H102" s="210">
        <v>8</v>
      </c>
      <c r="I102" s="210">
        <v>3398.5222222222219</v>
      </c>
      <c r="J102" s="210">
        <v>32</v>
      </c>
      <c r="K102" s="211">
        <v>95.344444444444449</v>
      </c>
    </row>
    <row r="103" spans="1:11" ht="14.65" thickBot="1">
      <c r="A103" s="537" t="s">
        <v>68</v>
      </c>
      <c r="B103" s="555">
        <f>SUM(D103:K103)</f>
        <v>4694.8555555555558</v>
      </c>
      <c r="C103" s="553">
        <f>(B103-B98)/B98</f>
        <v>70.350388382303279</v>
      </c>
      <c r="D103" s="620">
        <v>160.33333333333334</v>
      </c>
      <c r="E103" s="556">
        <v>608.65555555555557</v>
      </c>
      <c r="F103" s="556">
        <v>392</v>
      </c>
      <c r="G103" s="559">
        <v>0</v>
      </c>
      <c r="H103" s="556">
        <v>8</v>
      </c>
      <c r="I103" s="556">
        <v>3398.5222222222219</v>
      </c>
      <c r="J103" s="556">
        <v>32</v>
      </c>
      <c r="K103" s="557">
        <v>95.344444444444449</v>
      </c>
    </row>
    <row r="104" spans="1:11" ht="13.15">
      <c r="A104" s="494" t="s">
        <v>168</v>
      </c>
      <c r="B104" s="208">
        <f t="shared" ref="B104:B107" si="20">SUM(D104:K104)</f>
        <v>4738.9450549450548</v>
      </c>
      <c r="C104" s="402"/>
      <c r="D104" s="621">
        <v>175.75824175824175</v>
      </c>
      <c r="E104" s="500">
        <v>621.68131868131866</v>
      </c>
      <c r="F104" s="500">
        <v>399.27472527472526</v>
      </c>
      <c r="G104" s="498">
        <v>0</v>
      </c>
      <c r="H104" s="500">
        <v>8</v>
      </c>
      <c r="I104" s="500">
        <v>3391.4725274725274</v>
      </c>
      <c r="J104" s="500">
        <v>40</v>
      </c>
      <c r="K104" s="501">
        <v>102.75824175824177</v>
      </c>
    </row>
    <row r="105" spans="1:11" ht="13.15">
      <c r="A105" s="236" t="s">
        <v>169</v>
      </c>
      <c r="B105" s="199">
        <f t="shared" si="20"/>
        <v>4735.2934782608691</v>
      </c>
      <c r="C105" s="172"/>
      <c r="D105" s="281">
        <v>178.29347826086956</v>
      </c>
      <c r="E105" s="204">
        <v>629.67391304347825</v>
      </c>
      <c r="F105" s="204">
        <v>395</v>
      </c>
      <c r="G105" s="278">
        <v>0</v>
      </c>
      <c r="H105" s="204">
        <v>8.7065217391304337</v>
      </c>
      <c r="I105" s="204">
        <v>3365.282608695652</v>
      </c>
      <c r="J105" s="204">
        <v>40</v>
      </c>
      <c r="K105" s="205">
        <v>118.33695652173913</v>
      </c>
    </row>
    <row r="106" spans="1:11" ht="13.15">
      <c r="A106" s="236" t="s">
        <v>170</v>
      </c>
      <c r="B106" s="199">
        <f t="shared" si="20"/>
        <v>4681.1304347826081</v>
      </c>
      <c r="C106" s="172"/>
      <c r="D106" s="281">
        <v>172</v>
      </c>
      <c r="E106" s="204">
        <v>634</v>
      </c>
      <c r="F106" s="204">
        <v>411</v>
      </c>
      <c r="G106" s="278">
        <v>0</v>
      </c>
      <c r="H106" s="204">
        <v>9</v>
      </c>
      <c r="I106" s="204">
        <v>3307.1304347826085</v>
      </c>
      <c r="J106" s="204">
        <v>33</v>
      </c>
      <c r="K106" s="205">
        <v>115</v>
      </c>
    </row>
    <row r="107" spans="1:11" ht="13.5" thickBot="1">
      <c r="A107" s="237" t="s">
        <v>171</v>
      </c>
      <c r="B107" s="209">
        <f t="shared" si="20"/>
        <v>4643.9111111111106</v>
      </c>
      <c r="C107" s="177"/>
      <c r="D107" s="561">
        <v>169.25555555555553</v>
      </c>
      <c r="E107" s="210">
        <v>640.87777777777774</v>
      </c>
      <c r="F107" s="210">
        <v>404.12222222222221</v>
      </c>
      <c r="G107" s="282">
        <v>0</v>
      </c>
      <c r="H107" s="210">
        <v>8.3000000000000007</v>
      </c>
      <c r="I107" s="210">
        <v>3264.7000000000003</v>
      </c>
      <c r="J107" s="210">
        <v>45</v>
      </c>
      <c r="K107" s="211">
        <v>111.65555555555555</v>
      </c>
    </row>
    <row r="108" spans="1:11" ht="14.65" thickBot="1">
      <c r="A108" s="537" t="s">
        <v>69</v>
      </c>
      <c r="B108" s="555">
        <f>SUM(D108:K108)</f>
        <v>4643.9111111111106</v>
      </c>
      <c r="C108" s="553">
        <f>(B108-B103)/B103</f>
        <v>-1.0851120730255747E-2</v>
      </c>
      <c r="D108" s="620">
        <v>169.25555555555553</v>
      </c>
      <c r="E108" s="556">
        <v>640.87777777777774</v>
      </c>
      <c r="F108" s="556">
        <v>404.12222222222221</v>
      </c>
      <c r="G108" s="559">
        <v>0</v>
      </c>
      <c r="H108" s="556">
        <v>8.3000000000000007</v>
      </c>
      <c r="I108" s="556">
        <v>3264.7000000000003</v>
      </c>
      <c r="J108" s="556">
        <v>45</v>
      </c>
      <c r="K108" s="557">
        <v>111.65555555555555</v>
      </c>
    </row>
  </sheetData>
  <mergeCells count="3">
    <mergeCell ref="B8:K8"/>
    <mergeCell ref="B42:K42"/>
    <mergeCell ref="B76:K76"/>
  </mergeCells>
  <phoneticPr fontId="46" type="noConversion"/>
  <pageMargins left="0.7" right="0.7" top="0.75" bottom="0.75" header="0.3" footer="0.3"/>
  <pageSetup paperSize="9" scale="55" orientation="portrait" r:id="rId1"/>
  <headerFooter alignWithMargins="0"/>
  <ignoredErrors>
    <ignoredError sqref="B20 B25 B30 B35" formula="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Z93"/>
  <sheetViews>
    <sheetView showGridLines="0" workbookViewId="0">
      <selection activeCell="H21" sqref="H21"/>
    </sheetView>
  </sheetViews>
  <sheetFormatPr defaultColWidth="9" defaultRowHeight="14.25"/>
  <cols>
    <col min="1" max="1" width="29.73046875" style="26" customWidth="1"/>
    <col min="2" max="2" width="9" style="75" customWidth="1"/>
    <col min="3" max="3" width="7.265625" style="75" bestFit="1" customWidth="1"/>
    <col min="4" max="6" width="8.86328125" style="75" bestFit="1" customWidth="1"/>
    <col min="7" max="8" width="8.73046875" style="75" bestFit="1" customWidth="1"/>
    <col min="9" max="9" width="7.265625" style="75" bestFit="1" customWidth="1"/>
    <col min="10" max="11" width="9.265625" style="75" customWidth="1"/>
    <col min="12" max="12" width="9.265625" style="26" customWidth="1"/>
    <col min="13" max="13" width="23" style="26" customWidth="1"/>
    <col min="14" max="24" width="9.265625" style="26" customWidth="1"/>
    <col min="27" max="241" width="9.265625" style="26" customWidth="1"/>
    <col min="242" max="242" width="2.73046875" style="26" customWidth="1"/>
    <col min="243" max="243" width="8.265625" style="26" customWidth="1"/>
    <col min="244" max="244" width="7.265625" style="26" customWidth="1"/>
    <col min="245" max="245" width="4.265625" style="26" customWidth="1"/>
    <col min="246" max="248" width="9.265625" style="26" customWidth="1"/>
    <col min="249" max="249" width="11.265625" style="26" customWidth="1"/>
    <col min="250" max="252" width="9.265625" style="26" customWidth="1"/>
    <col min="253" max="253" width="2.73046875" style="26" customWidth="1"/>
    <col min="254" max="254" width="8.265625" style="26" customWidth="1"/>
    <col min="255" max="255" width="7.265625" style="26" customWidth="1"/>
    <col min="256" max="256" width="4.265625" style="26" customWidth="1"/>
    <col min="257" max="257" width="9.265625" style="26" customWidth="1"/>
    <col min="258" max="258" width="11.265625" style="26" customWidth="1"/>
    <col min="259" max="263" width="9.265625" style="26" customWidth="1"/>
    <col min="264" max="264" width="2.73046875" style="26" customWidth="1"/>
    <col min="265" max="497" width="9.265625" style="26" customWidth="1"/>
    <col min="498" max="498" width="2.73046875" style="26" customWidth="1"/>
    <col min="499" max="499" width="8.265625" style="26" customWidth="1"/>
    <col min="500" max="500" width="7.265625" style="26" customWidth="1"/>
    <col min="501" max="501" width="4.265625" style="26" customWidth="1"/>
    <col min="502" max="504" width="9.265625" style="26" customWidth="1"/>
    <col min="505" max="505" width="11.265625" style="26" customWidth="1"/>
    <col min="506" max="508" width="9.265625" style="26" customWidth="1"/>
    <col min="509" max="509" width="2.73046875" style="26" customWidth="1"/>
    <col min="510" max="510" width="8.265625" style="26" customWidth="1"/>
    <col min="511" max="511" width="7.265625" style="26" customWidth="1"/>
    <col min="512" max="512" width="4.265625" style="26" customWidth="1"/>
    <col min="513" max="513" width="9.265625" style="26" customWidth="1"/>
    <col min="514" max="514" width="11.265625" style="26" customWidth="1"/>
    <col min="515" max="519" width="9.265625" style="26" customWidth="1"/>
    <col min="520" max="520" width="2.73046875" style="26" customWidth="1"/>
    <col min="521" max="753" width="9.265625" style="26" customWidth="1"/>
    <col min="754" max="754" width="2.73046875" style="26" customWidth="1"/>
    <col min="755" max="755" width="8.265625" style="26" customWidth="1"/>
    <col min="756" max="756" width="7.265625" style="26" customWidth="1"/>
    <col min="757" max="757" width="4.265625" style="26" customWidth="1"/>
    <col min="758" max="760" width="9.265625" style="26" customWidth="1"/>
    <col min="761" max="761" width="11.265625" style="26" customWidth="1"/>
    <col min="762" max="764" width="9.265625" style="26" customWidth="1"/>
    <col min="765" max="765" width="2.73046875" style="26" customWidth="1"/>
    <col min="766" max="766" width="8.265625" style="26" customWidth="1"/>
    <col min="767" max="767" width="7.265625" style="26" customWidth="1"/>
    <col min="768" max="768" width="4.265625" style="26" customWidth="1"/>
    <col min="769" max="769" width="9.265625" style="26" customWidth="1"/>
    <col min="770" max="770" width="11.265625" style="26" customWidth="1"/>
    <col min="771" max="775" width="9.265625" style="26" customWidth="1"/>
    <col min="776" max="776" width="2.73046875" style="26" customWidth="1"/>
    <col min="777" max="1009" width="9.265625" style="26" customWidth="1"/>
    <col min="1010" max="1010" width="2.73046875" style="26" customWidth="1"/>
    <col min="1011" max="1011" width="8.265625" style="26" customWidth="1"/>
    <col min="1012" max="1012" width="7.265625" style="26" customWidth="1"/>
    <col min="1013" max="1013" width="4.265625" style="26" customWidth="1"/>
    <col min="1014" max="1016" width="9.265625" style="26" customWidth="1"/>
    <col min="1017" max="1017" width="11.265625" style="26" customWidth="1"/>
    <col min="1018" max="1020" width="9.265625" style="26" customWidth="1"/>
    <col min="1021" max="1021" width="2.73046875" style="26" customWidth="1"/>
    <col min="1022" max="1022" width="8.265625" style="26" customWidth="1"/>
    <col min="1023" max="1023" width="7.265625" style="26" customWidth="1"/>
    <col min="1024" max="1024" width="4.265625" style="26" customWidth="1"/>
    <col min="1025" max="1025" width="9.265625" style="26" customWidth="1"/>
    <col min="1026" max="1026" width="11.265625" style="26" customWidth="1"/>
    <col min="1027" max="1031" width="9.265625" style="26" customWidth="1"/>
    <col min="1032" max="1032" width="2.73046875" style="26" customWidth="1"/>
    <col min="1033" max="1265" width="9.265625" style="26" customWidth="1"/>
    <col min="1266" max="1266" width="2.73046875" style="26" customWidth="1"/>
    <col min="1267" max="1267" width="8.265625" style="26" customWidth="1"/>
    <col min="1268" max="1268" width="7.265625" style="26" customWidth="1"/>
    <col min="1269" max="1269" width="4.265625" style="26" customWidth="1"/>
    <col min="1270" max="1272" width="9.265625" style="26" customWidth="1"/>
    <col min="1273" max="1273" width="11.265625" style="26" customWidth="1"/>
    <col min="1274" max="1276" width="9.265625" style="26" customWidth="1"/>
    <col min="1277" max="1277" width="2.73046875" style="26" customWidth="1"/>
    <col min="1278" max="1278" width="8.265625" style="26" customWidth="1"/>
    <col min="1279" max="1279" width="7.265625" style="26" customWidth="1"/>
    <col min="1280" max="1280" width="4.265625" style="26" customWidth="1"/>
    <col min="1281" max="1281" width="9.265625" style="26" customWidth="1"/>
    <col min="1282" max="1282" width="11.265625" style="26" customWidth="1"/>
    <col min="1283" max="1287" width="9.265625" style="26" customWidth="1"/>
    <col min="1288" max="1288" width="2.73046875" style="26" customWidth="1"/>
    <col min="1289" max="1521" width="9.265625" style="26" customWidth="1"/>
    <col min="1522" max="1522" width="2.73046875" style="26" customWidth="1"/>
    <col min="1523" max="1523" width="8.265625" style="26" customWidth="1"/>
    <col min="1524" max="1524" width="7.265625" style="26" customWidth="1"/>
    <col min="1525" max="1525" width="4.265625" style="26" customWidth="1"/>
    <col min="1526" max="1528" width="9.265625" style="26" customWidth="1"/>
    <col min="1529" max="1529" width="11.265625" style="26" customWidth="1"/>
    <col min="1530" max="1532" width="9.265625" style="26" customWidth="1"/>
    <col min="1533" max="1533" width="2.73046875" style="26" customWidth="1"/>
    <col min="1534" max="1534" width="8.265625" style="26" customWidth="1"/>
    <col min="1535" max="1535" width="7.265625" style="26" customWidth="1"/>
    <col min="1536" max="1536" width="4.265625" style="26" customWidth="1"/>
    <col min="1537" max="1537" width="9.265625" style="26" customWidth="1"/>
    <col min="1538" max="1538" width="11.265625" style="26" customWidth="1"/>
    <col min="1539" max="1543" width="9.265625" style="26" customWidth="1"/>
    <col min="1544" max="1544" width="2.73046875" style="26" customWidth="1"/>
    <col min="1545" max="1777" width="9.265625" style="26" customWidth="1"/>
    <col min="1778" max="1778" width="2.73046875" style="26" customWidth="1"/>
    <col min="1779" max="1779" width="8.265625" style="26" customWidth="1"/>
    <col min="1780" max="1780" width="7.265625" style="26" customWidth="1"/>
    <col min="1781" max="1781" width="4.265625" style="26" customWidth="1"/>
    <col min="1782" max="1784" width="9.265625" style="26" customWidth="1"/>
    <col min="1785" max="1785" width="11.265625" style="26" customWidth="1"/>
    <col min="1786" max="1788" width="9.265625" style="26" customWidth="1"/>
    <col min="1789" max="1789" width="2.73046875" style="26" customWidth="1"/>
    <col min="1790" max="1790" width="8.265625" style="26" customWidth="1"/>
    <col min="1791" max="1791" width="7.265625" style="26" customWidth="1"/>
    <col min="1792" max="1792" width="4.265625" style="26" customWidth="1"/>
    <col min="1793" max="1793" width="9.265625" style="26" customWidth="1"/>
    <col min="1794" max="1794" width="11.265625" style="26" customWidth="1"/>
    <col min="1795" max="1799" width="9.265625" style="26" customWidth="1"/>
    <col min="1800" max="1800" width="2.73046875" style="26" customWidth="1"/>
    <col min="1801" max="2033" width="9.265625" style="26" customWidth="1"/>
    <col min="2034" max="2034" width="2.73046875" style="26" customWidth="1"/>
    <col min="2035" max="2035" width="8.265625" style="26" customWidth="1"/>
    <col min="2036" max="2036" width="7.265625" style="26" customWidth="1"/>
    <col min="2037" max="2037" width="4.265625" style="26" customWidth="1"/>
    <col min="2038" max="2040" width="9.265625" style="26" customWidth="1"/>
    <col min="2041" max="2041" width="11.265625" style="26" customWidth="1"/>
    <col min="2042" max="2044" width="9.265625" style="26" customWidth="1"/>
    <col min="2045" max="2045" width="2.73046875" style="26" customWidth="1"/>
    <col min="2046" max="2046" width="8.265625" style="26" customWidth="1"/>
    <col min="2047" max="2047" width="7.265625" style="26" customWidth="1"/>
    <col min="2048" max="2048" width="4.265625" style="26" customWidth="1"/>
    <col min="2049" max="2049" width="9.265625" style="26" customWidth="1"/>
    <col min="2050" max="2050" width="11.265625" style="26" customWidth="1"/>
    <col min="2051" max="2055" width="9.265625" style="26" customWidth="1"/>
    <col min="2056" max="2056" width="2.73046875" style="26" customWidth="1"/>
    <col min="2057" max="2289" width="9.265625" style="26" customWidth="1"/>
    <col min="2290" max="2290" width="2.73046875" style="26" customWidth="1"/>
    <col min="2291" max="2291" width="8.265625" style="26" customWidth="1"/>
    <col min="2292" max="2292" width="7.265625" style="26" customWidth="1"/>
    <col min="2293" max="2293" width="4.265625" style="26" customWidth="1"/>
    <col min="2294" max="2296" width="9.265625" style="26" customWidth="1"/>
    <col min="2297" max="2297" width="11.265625" style="26" customWidth="1"/>
    <col min="2298" max="2300" width="9.265625" style="26" customWidth="1"/>
    <col min="2301" max="2301" width="2.73046875" style="26" customWidth="1"/>
    <col min="2302" max="2302" width="8.265625" style="26" customWidth="1"/>
    <col min="2303" max="2303" width="7.265625" style="26" customWidth="1"/>
    <col min="2304" max="2304" width="4.265625" style="26" customWidth="1"/>
    <col min="2305" max="2305" width="9.265625" style="26" customWidth="1"/>
    <col min="2306" max="2306" width="11.265625" style="26" customWidth="1"/>
    <col min="2307" max="2311" width="9.265625" style="26" customWidth="1"/>
    <col min="2312" max="2312" width="2.73046875" style="26" customWidth="1"/>
    <col min="2313" max="2545" width="9.265625" style="26" customWidth="1"/>
    <col min="2546" max="2546" width="2.73046875" style="26" customWidth="1"/>
    <col min="2547" max="2547" width="8.265625" style="26" customWidth="1"/>
    <col min="2548" max="2548" width="7.265625" style="26" customWidth="1"/>
    <col min="2549" max="2549" width="4.265625" style="26" customWidth="1"/>
    <col min="2550" max="2552" width="9.265625" style="26" customWidth="1"/>
    <col min="2553" max="2553" width="11.265625" style="26" customWidth="1"/>
    <col min="2554" max="2556" width="9.265625" style="26" customWidth="1"/>
    <col min="2557" max="2557" width="2.73046875" style="26" customWidth="1"/>
    <col min="2558" max="2558" width="8.265625" style="26" customWidth="1"/>
    <col min="2559" max="2559" width="7.265625" style="26" customWidth="1"/>
    <col min="2560" max="2560" width="4.265625" style="26" customWidth="1"/>
    <col min="2561" max="2561" width="9.265625" style="26" customWidth="1"/>
    <col min="2562" max="2562" width="11.265625" style="26" customWidth="1"/>
    <col min="2563" max="2567" width="9.265625" style="26" customWidth="1"/>
    <col min="2568" max="2568" width="2.73046875" style="26" customWidth="1"/>
    <col min="2569" max="2801" width="9.265625" style="26" customWidth="1"/>
    <col min="2802" max="2802" width="2.73046875" style="26" customWidth="1"/>
    <col min="2803" max="2803" width="8.265625" style="26" customWidth="1"/>
    <col min="2804" max="2804" width="7.265625" style="26" customWidth="1"/>
    <col min="2805" max="2805" width="4.265625" style="26" customWidth="1"/>
    <col min="2806" max="2808" width="9.265625" style="26" customWidth="1"/>
    <col min="2809" max="2809" width="11.265625" style="26" customWidth="1"/>
    <col min="2810" max="2812" width="9.265625" style="26" customWidth="1"/>
    <col min="2813" max="2813" width="2.73046875" style="26" customWidth="1"/>
    <col min="2814" max="2814" width="8.265625" style="26" customWidth="1"/>
    <col min="2815" max="2815" width="7.265625" style="26" customWidth="1"/>
    <col min="2816" max="2816" width="4.265625" style="26" customWidth="1"/>
    <col min="2817" max="2817" width="9.265625" style="26" customWidth="1"/>
    <col min="2818" max="2818" width="11.265625" style="26" customWidth="1"/>
    <col min="2819" max="2823" width="9.265625" style="26" customWidth="1"/>
    <col min="2824" max="2824" width="2.73046875" style="26" customWidth="1"/>
    <col min="2825" max="3057" width="9.265625" style="26" customWidth="1"/>
    <col min="3058" max="3058" width="2.73046875" style="26" customWidth="1"/>
    <col min="3059" max="3059" width="8.265625" style="26" customWidth="1"/>
    <col min="3060" max="3060" width="7.265625" style="26" customWidth="1"/>
    <col min="3061" max="3061" width="4.265625" style="26" customWidth="1"/>
    <col min="3062" max="3064" width="9.265625" style="26" customWidth="1"/>
    <col min="3065" max="3065" width="11.265625" style="26" customWidth="1"/>
    <col min="3066" max="3068" width="9.265625" style="26" customWidth="1"/>
    <col min="3069" max="3069" width="2.73046875" style="26" customWidth="1"/>
    <col min="3070" max="3070" width="8.265625" style="26" customWidth="1"/>
    <col min="3071" max="3071" width="7.265625" style="26" customWidth="1"/>
    <col min="3072" max="3072" width="4.265625" style="26" customWidth="1"/>
    <col min="3073" max="3073" width="9.265625" style="26" customWidth="1"/>
    <col min="3074" max="3074" width="11.265625" style="26" customWidth="1"/>
    <col min="3075" max="3079" width="9.265625" style="26" customWidth="1"/>
    <col min="3080" max="3080" width="2.73046875" style="26" customWidth="1"/>
    <col min="3081" max="3313" width="9.265625" style="26" customWidth="1"/>
    <col min="3314" max="3314" width="2.73046875" style="26" customWidth="1"/>
    <col min="3315" max="3315" width="8.265625" style="26" customWidth="1"/>
    <col min="3316" max="3316" width="7.265625" style="26" customWidth="1"/>
    <col min="3317" max="3317" width="4.265625" style="26" customWidth="1"/>
    <col min="3318" max="3320" width="9.265625" style="26" customWidth="1"/>
    <col min="3321" max="3321" width="11.265625" style="26" customWidth="1"/>
    <col min="3322" max="3324" width="9.265625" style="26" customWidth="1"/>
    <col min="3325" max="3325" width="2.73046875" style="26" customWidth="1"/>
    <col min="3326" max="3326" width="8.265625" style="26" customWidth="1"/>
    <col min="3327" max="3327" width="7.265625" style="26" customWidth="1"/>
    <col min="3328" max="3328" width="4.265625" style="26" customWidth="1"/>
    <col min="3329" max="3329" width="9.265625" style="26" customWidth="1"/>
    <col min="3330" max="3330" width="11.265625" style="26" customWidth="1"/>
    <col min="3331" max="3335" width="9.265625" style="26" customWidth="1"/>
    <col min="3336" max="3336" width="2.73046875" style="26" customWidth="1"/>
    <col min="3337" max="3569" width="9.265625" style="26" customWidth="1"/>
    <col min="3570" max="3570" width="2.73046875" style="26" customWidth="1"/>
    <col min="3571" max="3571" width="8.265625" style="26" customWidth="1"/>
    <col min="3572" max="3572" width="7.265625" style="26" customWidth="1"/>
    <col min="3573" max="3573" width="4.265625" style="26" customWidth="1"/>
    <col min="3574" max="3576" width="9.265625" style="26" customWidth="1"/>
    <col min="3577" max="3577" width="11.265625" style="26" customWidth="1"/>
    <col min="3578" max="3580" width="9.265625" style="26" customWidth="1"/>
    <col min="3581" max="3581" width="2.73046875" style="26" customWidth="1"/>
    <col min="3582" max="3582" width="8.265625" style="26" customWidth="1"/>
    <col min="3583" max="3583" width="7.265625" style="26" customWidth="1"/>
    <col min="3584" max="3584" width="4.265625" style="26" customWidth="1"/>
    <col min="3585" max="3585" width="9.265625" style="26" customWidth="1"/>
    <col min="3586" max="3586" width="11.265625" style="26" customWidth="1"/>
    <col min="3587" max="3591" width="9.265625" style="26" customWidth="1"/>
    <col min="3592" max="3592" width="2.73046875" style="26" customWidth="1"/>
    <col min="3593" max="3825" width="9.265625" style="26" customWidth="1"/>
    <col min="3826" max="3826" width="2.73046875" style="26" customWidth="1"/>
    <col min="3827" max="3827" width="8.265625" style="26" customWidth="1"/>
    <col min="3828" max="3828" width="7.265625" style="26" customWidth="1"/>
    <col min="3829" max="3829" width="4.265625" style="26" customWidth="1"/>
    <col min="3830" max="3832" width="9.265625" style="26" customWidth="1"/>
    <col min="3833" max="3833" width="11.265625" style="26" customWidth="1"/>
    <col min="3834" max="3836" width="9.265625" style="26" customWidth="1"/>
    <col min="3837" max="3837" width="2.73046875" style="26" customWidth="1"/>
    <col min="3838" max="3838" width="8.265625" style="26" customWidth="1"/>
    <col min="3839" max="3839" width="7.265625" style="26" customWidth="1"/>
    <col min="3840" max="3840" width="4.265625" style="26" customWidth="1"/>
    <col min="3841" max="3841" width="9.265625" style="26" customWidth="1"/>
    <col min="3842" max="3842" width="11.265625" style="26" customWidth="1"/>
    <col min="3843" max="3847" width="9.265625" style="26" customWidth="1"/>
    <col min="3848" max="3848" width="2.73046875" style="26" customWidth="1"/>
    <col min="3849" max="4081" width="9.265625" style="26" customWidth="1"/>
    <col min="4082" max="4082" width="2.73046875" style="26" customWidth="1"/>
    <col min="4083" max="4083" width="8.265625" style="26" customWidth="1"/>
    <col min="4084" max="4084" width="7.265625" style="26" customWidth="1"/>
    <col min="4085" max="4085" width="4.265625" style="26" customWidth="1"/>
    <col min="4086" max="4088" width="9.265625" style="26" customWidth="1"/>
    <col min="4089" max="4089" width="11.265625" style="26" customWidth="1"/>
    <col min="4090" max="4092" width="9.265625" style="26" customWidth="1"/>
    <col min="4093" max="4093" width="2.73046875" style="26" customWidth="1"/>
    <col min="4094" max="4094" width="8.265625" style="26" customWidth="1"/>
    <col min="4095" max="4095" width="7.265625" style="26" customWidth="1"/>
    <col min="4096" max="4096" width="4.265625" style="26" customWidth="1"/>
    <col min="4097" max="4097" width="9.265625" style="26" customWidth="1"/>
    <col min="4098" max="4098" width="11.265625" style="26" customWidth="1"/>
    <col min="4099" max="4103" width="9.265625" style="26" customWidth="1"/>
    <col min="4104" max="4104" width="2.73046875" style="26" customWidth="1"/>
    <col min="4105" max="4337" width="9.265625" style="26" customWidth="1"/>
    <col min="4338" max="4338" width="2.73046875" style="26" customWidth="1"/>
    <col min="4339" max="4339" width="8.265625" style="26" customWidth="1"/>
    <col min="4340" max="4340" width="7.265625" style="26" customWidth="1"/>
    <col min="4341" max="4341" width="4.265625" style="26" customWidth="1"/>
    <col min="4342" max="4344" width="9.265625" style="26" customWidth="1"/>
    <col min="4345" max="4345" width="11.265625" style="26" customWidth="1"/>
    <col min="4346" max="4348" width="9.265625" style="26" customWidth="1"/>
    <col min="4349" max="4349" width="2.73046875" style="26" customWidth="1"/>
    <col min="4350" max="4350" width="8.265625" style="26" customWidth="1"/>
    <col min="4351" max="4351" width="7.265625" style="26" customWidth="1"/>
    <col min="4352" max="4352" width="4.265625" style="26" customWidth="1"/>
    <col min="4353" max="4353" width="9.265625" style="26" customWidth="1"/>
    <col min="4354" max="4354" width="11.265625" style="26" customWidth="1"/>
    <col min="4355" max="4359" width="9.265625" style="26" customWidth="1"/>
    <col min="4360" max="4360" width="2.73046875" style="26" customWidth="1"/>
    <col min="4361" max="4593" width="9.265625" style="26" customWidth="1"/>
    <col min="4594" max="4594" width="2.73046875" style="26" customWidth="1"/>
    <col min="4595" max="4595" width="8.265625" style="26" customWidth="1"/>
    <col min="4596" max="4596" width="7.265625" style="26" customWidth="1"/>
    <col min="4597" max="4597" width="4.265625" style="26" customWidth="1"/>
    <col min="4598" max="4600" width="9.265625" style="26" customWidth="1"/>
    <col min="4601" max="4601" width="11.265625" style="26" customWidth="1"/>
    <col min="4602" max="4604" width="9.265625" style="26" customWidth="1"/>
    <col min="4605" max="4605" width="2.73046875" style="26" customWidth="1"/>
    <col min="4606" max="4606" width="8.265625" style="26" customWidth="1"/>
    <col min="4607" max="4607" width="7.265625" style="26" customWidth="1"/>
    <col min="4608" max="4608" width="4.265625" style="26" customWidth="1"/>
    <col min="4609" max="4609" width="9.265625" style="26" customWidth="1"/>
    <col min="4610" max="4610" width="11.265625" style="26" customWidth="1"/>
    <col min="4611" max="4615" width="9.265625" style="26" customWidth="1"/>
    <col min="4616" max="4616" width="2.73046875" style="26" customWidth="1"/>
    <col min="4617" max="4849" width="9.265625" style="26" customWidth="1"/>
    <col min="4850" max="4850" width="2.73046875" style="26" customWidth="1"/>
    <col min="4851" max="4851" width="8.265625" style="26" customWidth="1"/>
    <col min="4852" max="4852" width="7.265625" style="26" customWidth="1"/>
    <col min="4853" max="4853" width="4.265625" style="26" customWidth="1"/>
    <col min="4854" max="4856" width="9.265625" style="26" customWidth="1"/>
    <col min="4857" max="4857" width="11.265625" style="26" customWidth="1"/>
    <col min="4858" max="4860" width="9.265625" style="26" customWidth="1"/>
    <col min="4861" max="4861" width="2.73046875" style="26" customWidth="1"/>
    <col min="4862" max="4862" width="8.265625" style="26" customWidth="1"/>
    <col min="4863" max="4863" width="7.265625" style="26" customWidth="1"/>
    <col min="4864" max="4864" width="4.265625" style="26" customWidth="1"/>
    <col min="4865" max="4865" width="9.265625" style="26" customWidth="1"/>
    <col min="4866" max="4866" width="11.265625" style="26" customWidth="1"/>
    <col min="4867" max="4871" width="9.265625" style="26" customWidth="1"/>
    <col min="4872" max="4872" width="2.73046875" style="26" customWidth="1"/>
    <col min="4873" max="5105" width="9.265625" style="26" customWidth="1"/>
    <col min="5106" max="5106" width="2.73046875" style="26" customWidth="1"/>
    <col min="5107" max="5107" width="8.265625" style="26" customWidth="1"/>
    <col min="5108" max="5108" width="7.265625" style="26" customWidth="1"/>
    <col min="5109" max="5109" width="4.265625" style="26" customWidth="1"/>
    <col min="5110" max="5112" width="9.265625" style="26" customWidth="1"/>
    <col min="5113" max="5113" width="11.265625" style="26" customWidth="1"/>
    <col min="5114" max="5116" width="9.265625" style="26" customWidth="1"/>
    <col min="5117" max="5117" width="2.73046875" style="26" customWidth="1"/>
    <col min="5118" max="5118" width="8.265625" style="26" customWidth="1"/>
    <col min="5119" max="5119" width="7.265625" style="26" customWidth="1"/>
    <col min="5120" max="5120" width="4.265625" style="26" customWidth="1"/>
    <col min="5121" max="5121" width="9.265625" style="26" customWidth="1"/>
    <col min="5122" max="5122" width="11.265625" style="26" customWidth="1"/>
    <col min="5123" max="5127" width="9.265625" style="26" customWidth="1"/>
    <col min="5128" max="5128" width="2.73046875" style="26" customWidth="1"/>
    <col min="5129" max="5361" width="9.265625" style="26" customWidth="1"/>
    <col min="5362" max="5362" width="2.73046875" style="26" customWidth="1"/>
    <col min="5363" max="5363" width="8.265625" style="26" customWidth="1"/>
    <col min="5364" max="5364" width="7.265625" style="26" customWidth="1"/>
    <col min="5365" max="5365" width="4.265625" style="26" customWidth="1"/>
    <col min="5366" max="5368" width="9.265625" style="26" customWidth="1"/>
    <col min="5369" max="5369" width="11.265625" style="26" customWidth="1"/>
    <col min="5370" max="5372" width="9.265625" style="26" customWidth="1"/>
    <col min="5373" max="5373" width="2.73046875" style="26" customWidth="1"/>
    <col min="5374" max="5374" width="8.265625" style="26" customWidth="1"/>
    <col min="5375" max="5375" width="7.265625" style="26" customWidth="1"/>
    <col min="5376" max="5376" width="4.265625" style="26" customWidth="1"/>
    <col min="5377" max="5377" width="9.265625" style="26" customWidth="1"/>
    <col min="5378" max="5378" width="11.265625" style="26" customWidth="1"/>
    <col min="5379" max="5383" width="9.265625" style="26" customWidth="1"/>
    <col min="5384" max="5384" width="2.73046875" style="26" customWidth="1"/>
    <col min="5385" max="5617" width="9.265625" style="26" customWidth="1"/>
    <col min="5618" max="5618" width="2.73046875" style="26" customWidth="1"/>
    <col min="5619" max="5619" width="8.265625" style="26" customWidth="1"/>
    <col min="5620" max="5620" width="7.265625" style="26" customWidth="1"/>
    <col min="5621" max="5621" width="4.265625" style="26" customWidth="1"/>
    <col min="5622" max="5624" width="9.265625" style="26" customWidth="1"/>
    <col min="5625" max="5625" width="11.265625" style="26" customWidth="1"/>
    <col min="5626" max="5628" width="9.265625" style="26" customWidth="1"/>
    <col min="5629" max="5629" width="2.73046875" style="26" customWidth="1"/>
    <col min="5630" max="5630" width="8.265625" style="26" customWidth="1"/>
    <col min="5631" max="5631" width="7.265625" style="26" customWidth="1"/>
    <col min="5632" max="5632" width="4.265625" style="26" customWidth="1"/>
    <col min="5633" max="5633" width="9.265625" style="26" customWidth="1"/>
    <col min="5634" max="5634" width="11.265625" style="26" customWidth="1"/>
    <col min="5635" max="5639" width="9.265625" style="26" customWidth="1"/>
    <col min="5640" max="5640" width="2.73046875" style="26" customWidth="1"/>
    <col min="5641" max="5873" width="9.265625" style="26" customWidth="1"/>
    <col min="5874" max="5874" width="2.73046875" style="26" customWidth="1"/>
    <col min="5875" max="5875" width="8.265625" style="26" customWidth="1"/>
    <col min="5876" max="5876" width="7.265625" style="26" customWidth="1"/>
    <col min="5877" max="5877" width="4.265625" style="26" customWidth="1"/>
    <col min="5878" max="5880" width="9.265625" style="26" customWidth="1"/>
    <col min="5881" max="5881" width="11.265625" style="26" customWidth="1"/>
    <col min="5882" max="5884" width="9.265625" style="26" customWidth="1"/>
    <col min="5885" max="5885" width="2.73046875" style="26" customWidth="1"/>
    <col min="5886" max="5886" width="8.265625" style="26" customWidth="1"/>
    <col min="5887" max="5887" width="7.265625" style="26" customWidth="1"/>
    <col min="5888" max="5888" width="4.265625" style="26" customWidth="1"/>
    <col min="5889" max="5889" width="9.265625" style="26" customWidth="1"/>
    <col min="5890" max="5890" width="11.265625" style="26" customWidth="1"/>
    <col min="5891" max="5895" width="9.265625" style="26" customWidth="1"/>
    <col min="5896" max="5896" width="2.73046875" style="26" customWidth="1"/>
    <col min="5897" max="6129" width="9.265625" style="26" customWidth="1"/>
    <col min="6130" max="6130" width="2.73046875" style="26" customWidth="1"/>
    <col min="6131" max="6131" width="8.265625" style="26" customWidth="1"/>
    <col min="6132" max="6132" width="7.265625" style="26" customWidth="1"/>
    <col min="6133" max="6133" width="4.265625" style="26" customWidth="1"/>
    <col min="6134" max="6136" width="9.265625" style="26" customWidth="1"/>
    <col min="6137" max="6137" width="11.265625" style="26" customWidth="1"/>
    <col min="6138" max="6140" width="9.265625" style="26" customWidth="1"/>
    <col min="6141" max="6141" width="2.73046875" style="26" customWidth="1"/>
    <col min="6142" max="6142" width="8.265625" style="26" customWidth="1"/>
    <col min="6143" max="6143" width="7.265625" style="26" customWidth="1"/>
    <col min="6144" max="6144" width="4.265625" style="26" customWidth="1"/>
    <col min="6145" max="6145" width="9.265625" style="26" customWidth="1"/>
    <col min="6146" max="6146" width="11.265625" style="26" customWidth="1"/>
    <col min="6147" max="6151" width="9.265625" style="26" customWidth="1"/>
    <col min="6152" max="6152" width="2.73046875" style="26" customWidth="1"/>
    <col min="6153" max="6385" width="9.265625" style="26" customWidth="1"/>
    <col min="6386" max="6386" width="2.73046875" style="26" customWidth="1"/>
    <col min="6387" max="6387" width="8.265625" style="26" customWidth="1"/>
    <col min="6388" max="6388" width="7.265625" style="26" customWidth="1"/>
    <col min="6389" max="6389" width="4.265625" style="26" customWidth="1"/>
    <col min="6390" max="6392" width="9.265625" style="26" customWidth="1"/>
    <col min="6393" max="6393" width="11.265625" style="26" customWidth="1"/>
    <col min="6394" max="6396" width="9.265625" style="26" customWidth="1"/>
    <col min="6397" max="6397" width="2.73046875" style="26" customWidth="1"/>
    <col min="6398" max="6398" width="8.265625" style="26" customWidth="1"/>
    <col min="6399" max="6399" width="7.265625" style="26" customWidth="1"/>
    <col min="6400" max="6400" width="4.265625" style="26" customWidth="1"/>
    <col min="6401" max="6401" width="9.265625" style="26" customWidth="1"/>
    <col min="6402" max="6402" width="11.265625" style="26" customWidth="1"/>
    <col min="6403" max="6407" width="9.265625" style="26" customWidth="1"/>
    <col min="6408" max="6408" width="2.73046875" style="26" customWidth="1"/>
    <col min="6409" max="6641" width="9.265625" style="26" customWidth="1"/>
    <col min="6642" max="6642" width="2.73046875" style="26" customWidth="1"/>
    <col min="6643" max="6643" width="8.265625" style="26" customWidth="1"/>
    <col min="6644" max="6644" width="7.265625" style="26" customWidth="1"/>
    <col min="6645" max="6645" width="4.265625" style="26" customWidth="1"/>
    <col min="6646" max="6648" width="9.265625" style="26" customWidth="1"/>
    <col min="6649" max="6649" width="11.265625" style="26" customWidth="1"/>
    <col min="6650" max="6652" width="9.265625" style="26" customWidth="1"/>
    <col min="6653" max="6653" width="2.73046875" style="26" customWidth="1"/>
    <col min="6654" max="6654" width="8.265625" style="26" customWidth="1"/>
    <col min="6655" max="6655" width="7.265625" style="26" customWidth="1"/>
    <col min="6656" max="6656" width="4.265625" style="26" customWidth="1"/>
    <col min="6657" max="6657" width="9.265625" style="26" customWidth="1"/>
    <col min="6658" max="6658" width="11.265625" style="26" customWidth="1"/>
    <col min="6659" max="6663" width="9.265625" style="26" customWidth="1"/>
    <col min="6664" max="6664" width="2.73046875" style="26" customWidth="1"/>
    <col min="6665" max="6897" width="9.265625" style="26" customWidth="1"/>
    <col min="6898" max="6898" width="2.73046875" style="26" customWidth="1"/>
    <col min="6899" max="6899" width="8.265625" style="26" customWidth="1"/>
    <col min="6900" max="6900" width="7.265625" style="26" customWidth="1"/>
    <col min="6901" max="6901" width="4.265625" style="26" customWidth="1"/>
    <col min="6902" max="6904" width="9.265625" style="26" customWidth="1"/>
    <col min="6905" max="6905" width="11.265625" style="26" customWidth="1"/>
    <col min="6906" max="6908" width="9.265625" style="26" customWidth="1"/>
    <col min="6909" max="6909" width="2.73046875" style="26" customWidth="1"/>
    <col min="6910" max="6910" width="8.265625" style="26" customWidth="1"/>
    <col min="6911" max="6911" width="7.265625" style="26" customWidth="1"/>
    <col min="6912" max="6912" width="4.265625" style="26" customWidth="1"/>
    <col min="6913" max="6913" width="9.265625" style="26" customWidth="1"/>
    <col min="6914" max="6914" width="11.265625" style="26" customWidth="1"/>
    <col min="6915" max="6919" width="9.265625" style="26" customWidth="1"/>
    <col min="6920" max="6920" width="2.73046875" style="26" customWidth="1"/>
    <col min="6921" max="7153" width="9.265625" style="26" customWidth="1"/>
    <col min="7154" max="7154" width="2.73046875" style="26" customWidth="1"/>
    <col min="7155" max="7155" width="8.265625" style="26" customWidth="1"/>
    <col min="7156" max="7156" width="7.265625" style="26" customWidth="1"/>
    <col min="7157" max="7157" width="4.265625" style="26" customWidth="1"/>
    <col min="7158" max="7160" width="9.265625" style="26" customWidth="1"/>
    <col min="7161" max="7161" width="11.265625" style="26" customWidth="1"/>
    <col min="7162" max="7164" width="9.265625" style="26" customWidth="1"/>
    <col min="7165" max="7165" width="2.73046875" style="26" customWidth="1"/>
    <col min="7166" max="7166" width="8.265625" style="26" customWidth="1"/>
    <col min="7167" max="7167" width="7.265625" style="26" customWidth="1"/>
    <col min="7168" max="7168" width="4.265625" style="26" customWidth="1"/>
    <col min="7169" max="7169" width="9.265625" style="26" customWidth="1"/>
    <col min="7170" max="7170" width="11.265625" style="26" customWidth="1"/>
    <col min="7171" max="7175" width="9.265625" style="26" customWidth="1"/>
    <col min="7176" max="7176" width="2.73046875" style="26" customWidth="1"/>
    <col min="7177" max="7409" width="9.265625" style="26" customWidth="1"/>
    <col min="7410" max="7410" width="2.73046875" style="26" customWidth="1"/>
    <col min="7411" max="7411" width="8.265625" style="26" customWidth="1"/>
    <col min="7412" max="7412" width="7.265625" style="26" customWidth="1"/>
    <col min="7413" max="7413" width="4.265625" style="26" customWidth="1"/>
    <col min="7414" max="7416" width="9.265625" style="26" customWidth="1"/>
    <col min="7417" max="7417" width="11.265625" style="26" customWidth="1"/>
    <col min="7418" max="7420" width="9.265625" style="26" customWidth="1"/>
    <col min="7421" max="7421" width="2.73046875" style="26" customWidth="1"/>
    <col min="7422" max="7422" width="8.265625" style="26" customWidth="1"/>
    <col min="7423" max="7423" width="7.265625" style="26" customWidth="1"/>
    <col min="7424" max="7424" width="4.265625" style="26" customWidth="1"/>
    <col min="7425" max="7425" width="9.265625" style="26" customWidth="1"/>
    <col min="7426" max="7426" width="11.265625" style="26" customWidth="1"/>
    <col min="7427" max="7431" width="9.265625" style="26" customWidth="1"/>
    <col min="7432" max="7432" width="2.73046875" style="26" customWidth="1"/>
    <col min="7433" max="7665" width="9.265625" style="26" customWidth="1"/>
    <col min="7666" max="7666" width="2.73046875" style="26" customWidth="1"/>
    <col min="7667" max="7667" width="8.265625" style="26" customWidth="1"/>
    <col min="7668" max="7668" width="7.265625" style="26" customWidth="1"/>
    <col min="7669" max="7669" width="4.265625" style="26" customWidth="1"/>
    <col min="7670" max="7672" width="9.265625" style="26" customWidth="1"/>
    <col min="7673" max="7673" width="11.265625" style="26" customWidth="1"/>
    <col min="7674" max="7676" width="9.265625" style="26" customWidth="1"/>
    <col min="7677" max="7677" width="2.73046875" style="26" customWidth="1"/>
    <col min="7678" max="7678" width="8.265625" style="26" customWidth="1"/>
    <col min="7679" max="7679" width="7.265625" style="26" customWidth="1"/>
    <col min="7680" max="7680" width="4.265625" style="26" customWidth="1"/>
    <col min="7681" max="7681" width="9.265625" style="26" customWidth="1"/>
    <col min="7682" max="7682" width="11.265625" style="26" customWidth="1"/>
    <col min="7683" max="7687" width="9.265625" style="26" customWidth="1"/>
    <col min="7688" max="7688" width="2.73046875" style="26" customWidth="1"/>
    <col min="7689" max="7921" width="9.265625" style="26" customWidth="1"/>
    <col min="7922" max="7922" width="2.73046875" style="26" customWidth="1"/>
    <col min="7923" max="7923" width="8.265625" style="26" customWidth="1"/>
    <col min="7924" max="7924" width="7.265625" style="26" customWidth="1"/>
    <col min="7925" max="7925" width="4.265625" style="26" customWidth="1"/>
    <col min="7926" max="7928" width="9.265625" style="26" customWidth="1"/>
    <col min="7929" max="7929" width="11.265625" style="26" customWidth="1"/>
    <col min="7930" max="7932" width="9.265625" style="26" customWidth="1"/>
    <col min="7933" max="7933" width="2.73046875" style="26" customWidth="1"/>
    <col min="7934" max="7934" width="8.265625" style="26" customWidth="1"/>
    <col min="7935" max="7935" width="7.265625" style="26" customWidth="1"/>
    <col min="7936" max="7936" width="4.265625" style="26" customWidth="1"/>
    <col min="7937" max="7937" width="9.265625" style="26" customWidth="1"/>
    <col min="7938" max="7938" width="11.265625" style="26" customWidth="1"/>
    <col min="7939" max="7943" width="9.265625" style="26" customWidth="1"/>
    <col min="7944" max="7944" width="2.73046875" style="26" customWidth="1"/>
    <col min="7945" max="8177" width="9.265625" style="26" customWidth="1"/>
    <col min="8178" max="8178" width="2.73046875" style="26" customWidth="1"/>
    <col min="8179" max="8179" width="8.265625" style="26" customWidth="1"/>
    <col min="8180" max="8180" width="7.265625" style="26" customWidth="1"/>
    <col min="8181" max="8181" width="4.265625" style="26" customWidth="1"/>
    <col min="8182" max="8184" width="9.265625" style="26" customWidth="1"/>
    <col min="8185" max="8185" width="11.265625" style="26" customWidth="1"/>
    <col min="8186" max="8188" width="9.265625" style="26" customWidth="1"/>
    <col min="8189" max="8189" width="2.73046875" style="26" customWidth="1"/>
    <col min="8190" max="8190" width="8.265625" style="26" customWidth="1"/>
    <col min="8191" max="8191" width="7.265625" style="26" customWidth="1"/>
    <col min="8192" max="8192" width="4.265625" style="26" customWidth="1"/>
    <col min="8193" max="8193" width="9.265625" style="26" customWidth="1"/>
    <col min="8194" max="8194" width="11.265625" style="26" customWidth="1"/>
    <col min="8195" max="8199" width="9.265625" style="26" customWidth="1"/>
    <col min="8200" max="8200" width="2.73046875" style="26" customWidth="1"/>
    <col min="8201" max="8433" width="9.265625" style="26" customWidth="1"/>
    <col min="8434" max="8434" width="2.73046875" style="26" customWidth="1"/>
    <col min="8435" max="8435" width="8.265625" style="26" customWidth="1"/>
    <col min="8436" max="8436" width="7.265625" style="26" customWidth="1"/>
    <col min="8437" max="8437" width="4.265625" style="26" customWidth="1"/>
    <col min="8438" max="8440" width="9.265625" style="26" customWidth="1"/>
    <col min="8441" max="8441" width="11.265625" style="26" customWidth="1"/>
    <col min="8442" max="8444" width="9.265625" style="26" customWidth="1"/>
    <col min="8445" max="8445" width="2.73046875" style="26" customWidth="1"/>
    <col min="8446" max="8446" width="8.265625" style="26" customWidth="1"/>
    <col min="8447" max="8447" width="7.265625" style="26" customWidth="1"/>
    <col min="8448" max="8448" width="4.265625" style="26" customWidth="1"/>
    <col min="8449" max="8449" width="9.265625" style="26" customWidth="1"/>
    <col min="8450" max="8450" width="11.265625" style="26" customWidth="1"/>
    <col min="8451" max="8455" width="9.265625" style="26" customWidth="1"/>
    <col min="8456" max="8456" width="2.73046875" style="26" customWidth="1"/>
    <col min="8457" max="8689" width="9.265625" style="26" customWidth="1"/>
    <col min="8690" max="8690" width="2.73046875" style="26" customWidth="1"/>
    <col min="8691" max="8691" width="8.265625" style="26" customWidth="1"/>
    <col min="8692" max="8692" width="7.265625" style="26" customWidth="1"/>
    <col min="8693" max="8693" width="4.265625" style="26" customWidth="1"/>
    <col min="8694" max="8696" width="9.265625" style="26" customWidth="1"/>
    <col min="8697" max="8697" width="11.265625" style="26" customWidth="1"/>
    <col min="8698" max="8700" width="9.265625" style="26" customWidth="1"/>
    <col min="8701" max="8701" width="2.73046875" style="26" customWidth="1"/>
    <col min="8702" max="8702" width="8.265625" style="26" customWidth="1"/>
    <col min="8703" max="8703" width="7.265625" style="26" customWidth="1"/>
    <col min="8704" max="8704" width="4.265625" style="26" customWidth="1"/>
    <col min="8705" max="8705" width="9.265625" style="26" customWidth="1"/>
    <col min="8706" max="8706" width="11.265625" style="26" customWidth="1"/>
    <col min="8707" max="8711" width="9.265625" style="26" customWidth="1"/>
    <col min="8712" max="8712" width="2.73046875" style="26" customWidth="1"/>
    <col min="8713" max="8945" width="9.265625" style="26" customWidth="1"/>
    <col min="8946" max="8946" width="2.73046875" style="26" customWidth="1"/>
    <col min="8947" max="8947" width="8.265625" style="26" customWidth="1"/>
    <col min="8948" max="8948" width="7.265625" style="26" customWidth="1"/>
    <col min="8949" max="8949" width="4.265625" style="26" customWidth="1"/>
    <col min="8950" max="8952" width="9.265625" style="26" customWidth="1"/>
    <col min="8953" max="8953" width="11.265625" style="26" customWidth="1"/>
    <col min="8954" max="8956" width="9.265625" style="26" customWidth="1"/>
    <col min="8957" max="8957" width="2.73046875" style="26" customWidth="1"/>
    <col min="8958" max="8958" width="8.265625" style="26" customWidth="1"/>
    <col min="8959" max="8959" width="7.265625" style="26" customWidth="1"/>
    <col min="8960" max="8960" width="4.265625" style="26" customWidth="1"/>
    <col min="8961" max="8961" width="9.265625" style="26" customWidth="1"/>
    <col min="8962" max="8962" width="11.265625" style="26" customWidth="1"/>
    <col min="8963" max="8967" width="9.265625" style="26" customWidth="1"/>
    <col min="8968" max="8968" width="2.73046875" style="26" customWidth="1"/>
    <col min="8969" max="9201" width="9.265625" style="26" customWidth="1"/>
    <col min="9202" max="9202" width="2.73046875" style="26" customWidth="1"/>
    <col min="9203" max="9203" width="8.265625" style="26" customWidth="1"/>
    <col min="9204" max="9204" width="7.265625" style="26" customWidth="1"/>
    <col min="9205" max="9205" width="4.265625" style="26" customWidth="1"/>
    <col min="9206" max="9208" width="9.265625" style="26" customWidth="1"/>
    <col min="9209" max="9209" width="11.265625" style="26" customWidth="1"/>
    <col min="9210" max="9212" width="9.265625" style="26" customWidth="1"/>
    <col min="9213" max="9213" width="2.73046875" style="26" customWidth="1"/>
    <col min="9214" max="9214" width="8.265625" style="26" customWidth="1"/>
    <col min="9215" max="9215" width="7.265625" style="26" customWidth="1"/>
    <col min="9216" max="9216" width="4.265625" style="26" customWidth="1"/>
    <col min="9217" max="9217" width="9.265625" style="26" customWidth="1"/>
    <col min="9218" max="9218" width="11.265625" style="26" customWidth="1"/>
    <col min="9219" max="9223" width="9.265625" style="26" customWidth="1"/>
    <col min="9224" max="9224" width="2.73046875" style="26" customWidth="1"/>
    <col min="9225" max="9457" width="9.265625" style="26" customWidth="1"/>
    <col min="9458" max="9458" width="2.73046875" style="26" customWidth="1"/>
    <col min="9459" max="9459" width="8.265625" style="26" customWidth="1"/>
    <col min="9460" max="9460" width="7.265625" style="26" customWidth="1"/>
    <col min="9461" max="9461" width="4.265625" style="26" customWidth="1"/>
    <col min="9462" max="9464" width="9.265625" style="26" customWidth="1"/>
    <col min="9465" max="9465" width="11.265625" style="26" customWidth="1"/>
    <col min="9466" max="9468" width="9.265625" style="26" customWidth="1"/>
    <col min="9469" max="9469" width="2.73046875" style="26" customWidth="1"/>
    <col min="9470" max="9470" width="8.265625" style="26" customWidth="1"/>
    <col min="9471" max="9471" width="7.265625" style="26" customWidth="1"/>
    <col min="9472" max="9472" width="4.265625" style="26" customWidth="1"/>
    <col min="9473" max="9473" width="9.265625" style="26" customWidth="1"/>
    <col min="9474" max="9474" width="11.265625" style="26" customWidth="1"/>
    <col min="9475" max="9479" width="9.265625" style="26" customWidth="1"/>
    <col min="9480" max="9480" width="2.73046875" style="26" customWidth="1"/>
    <col min="9481" max="9713" width="9.265625" style="26" customWidth="1"/>
    <col min="9714" max="9714" width="2.73046875" style="26" customWidth="1"/>
    <col min="9715" max="9715" width="8.265625" style="26" customWidth="1"/>
    <col min="9716" max="9716" width="7.265625" style="26" customWidth="1"/>
    <col min="9717" max="9717" width="4.265625" style="26" customWidth="1"/>
    <col min="9718" max="9720" width="9.265625" style="26" customWidth="1"/>
    <col min="9721" max="9721" width="11.265625" style="26" customWidth="1"/>
    <col min="9722" max="9724" width="9.265625" style="26" customWidth="1"/>
    <col min="9725" max="9725" width="2.73046875" style="26" customWidth="1"/>
    <col min="9726" max="9726" width="8.265625" style="26" customWidth="1"/>
    <col min="9727" max="9727" width="7.265625" style="26" customWidth="1"/>
    <col min="9728" max="9728" width="4.265625" style="26" customWidth="1"/>
    <col min="9729" max="9729" width="9.265625" style="26" customWidth="1"/>
    <col min="9730" max="9730" width="11.265625" style="26" customWidth="1"/>
    <col min="9731" max="9735" width="9.265625" style="26" customWidth="1"/>
    <col min="9736" max="9736" width="2.73046875" style="26" customWidth="1"/>
    <col min="9737" max="9969" width="9.265625" style="26" customWidth="1"/>
    <col min="9970" max="9970" width="2.73046875" style="26" customWidth="1"/>
    <col min="9971" max="9971" width="8.265625" style="26" customWidth="1"/>
    <col min="9972" max="9972" width="7.265625" style="26" customWidth="1"/>
    <col min="9973" max="9973" width="4.265625" style="26" customWidth="1"/>
    <col min="9974" max="9976" width="9.265625" style="26" customWidth="1"/>
    <col min="9977" max="9977" width="11.265625" style="26" customWidth="1"/>
    <col min="9978" max="9980" width="9.265625" style="26" customWidth="1"/>
    <col min="9981" max="9981" width="2.73046875" style="26" customWidth="1"/>
    <col min="9982" max="9982" width="8.265625" style="26" customWidth="1"/>
    <col min="9983" max="9983" width="7.265625" style="26" customWidth="1"/>
    <col min="9984" max="9984" width="4.265625" style="26" customWidth="1"/>
    <col min="9985" max="9985" width="9.265625" style="26" customWidth="1"/>
    <col min="9986" max="9986" width="11.265625" style="26" customWidth="1"/>
    <col min="9987" max="9991" width="9.265625" style="26" customWidth="1"/>
    <col min="9992" max="9992" width="2.73046875" style="26" customWidth="1"/>
    <col min="9993" max="10225" width="9.265625" style="26" customWidth="1"/>
    <col min="10226" max="10226" width="2.73046875" style="26" customWidth="1"/>
    <col min="10227" max="10227" width="8.265625" style="26" customWidth="1"/>
    <col min="10228" max="10228" width="7.265625" style="26" customWidth="1"/>
    <col min="10229" max="10229" width="4.265625" style="26" customWidth="1"/>
    <col min="10230" max="10232" width="9.265625" style="26" customWidth="1"/>
    <col min="10233" max="10233" width="11.265625" style="26" customWidth="1"/>
    <col min="10234" max="10236" width="9.265625" style="26" customWidth="1"/>
    <col min="10237" max="10237" width="2.73046875" style="26" customWidth="1"/>
    <col min="10238" max="10238" width="8.265625" style="26" customWidth="1"/>
    <col min="10239" max="10239" width="7.265625" style="26" customWidth="1"/>
    <col min="10240" max="10240" width="4.265625" style="26" customWidth="1"/>
    <col min="10241" max="10241" width="9.265625" style="26" customWidth="1"/>
    <col min="10242" max="10242" width="11.265625" style="26" customWidth="1"/>
    <col min="10243" max="10247" width="9.265625" style="26" customWidth="1"/>
    <col min="10248" max="10248" width="2.73046875" style="26" customWidth="1"/>
    <col min="10249" max="10481" width="9.265625" style="26" customWidth="1"/>
    <col min="10482" max="10482" width="2.73046875" style="26" customWidth="1"/>
    <col min="10483" max="10483" width="8.265625" style="26" customWidth="1"/>
    <col min="10484" max="10484" width="7.265625" style="26" customWidth="1"/>
    <col min="10485" max="10485" width="4.265625" style="26" customWidth="1"/>
    <col min="10486" max="10488" width="9.265625" style="26" customWidth="1"/>
    <col min="10489" max="10489" width="11.265625" style="26" customWidth="1"/>
    <col min="10490" max="10492" width="9.265625" style="26" customWidth="1"/>
    <col min="10493" max="10493" width="2.73046875" style="26" customWidth="1"/>
    <col min="10494" max="10494" width="8.265625" style="26" customWidth="1"/>
    <col min="10495" max="10495" width="7.265625" style="26" customWidth="1"/>
    <col min="10496" max="10496" width="4.265625" style="26" customWidth="1"/>
    <col min="10497" max="10497" width="9.265625" style="26" customWidth="1"/>
    <col min="10498" max="10498" width="11.265625" style="26" customWidth="1"/>
    <col min="10499" max="10503" width="9.265625" style="26" customWidth="1"/>
    <col min="10504" max="10504" width="2.73046875" style="26" customWidth="1"/>
    <col min="10505" max="10737" width="9.265625" style="26" customWidth="1"/>
    <col min="10738" max="10738" width="2.73046875" style="26" customWidth="1"/>
    <col min="10739" max="10739" width="8.265625" style="26" customWidth="1"/>
    <col min="10740" max="10740" width="7.265625" style="26" customWidth="1"/>
    <col min="10741" max="10741" width="4.265625" style="26" customWidth="1"/>
    <col min="10742" max="10744" width="9.265625" style="26" customWidth="1"/>
    <col min="10745" max="10745" width="11.265625" style="26" customWidth="1"/>
    <col min="10746" max="10748" width="9.265625" style="26" customWidth="1"/>
    <col min="10749" max="10749" width="2.73046875" style="26" customWidth="1"/>
    <col min="10750" max="10750" width="8.265625" style="26" customWidth="1"/>
    <col min="10751" max="10751" width="7.265625" style="26" customWidth="1"/>
    <col min="10752" max="10752" width="4.265625" style="26" customWidth="1"/>
    <col min="10753" max="10753" width="9.265625" style="26" customWidth="1"/>
    <col min="10754" max="10754" width="11.265625" style="26" customWidth="1"/>
    <col min="10755" max="10759" width="9.265625" style="26" customWidth="1"/>
    <col min="10760" max="10760" width="2.73046875" style="26" customWidth="1"/>
    <col min="10761" max="10993" width="9.265625" style="26" customWidth="1"/>
    <col min="10994" max="10994" width="2.73046875" style="26" customWidth="1"/>
    <col min="10995" max="10995" width="8.265625" style="26" customWidth="1"/>
    <col min="10996" max="10996" width="7.265625" style="26" customWidth="1"/>
    <col min="10997" max="10997" width="4.265625" style="26" customWidth="1"/>
    <col min="10998" max="11000" width="9.265625" style="26" customWidth="1"/>
    <col min="11001" max="11001" width="11.265625" style="26" customWidth="1"/>
    <col min="11002" max="11004" width="9.265625" style="26" customWidth="1"/>
    <col min="11005" max="11005" width="2.73046875" style="26" customWidth="1"/>
    <col min="11006" max="11006" width="8.265625" style="26" customWidth="1"/>
    <col min="11007" max="11007" width="7.265625" style="26" customWidth="1"/>
    <col min="11008" max="11008" width="4.265625" style="26" customWidth="1"/>
    <col min="11009" max="11009" width="9.265625" style="26" customWidth="1"/>
    <col min="11010" max="11010" width="11.265625" style="26" customWidth="1"/>
    <col min="11011" max="11015" width="9.265625" style="26" customWidth="1"/>
    <col min="11016" max="11016" width="2.73046875" style="26" customWidth="1"/>
    <col min="11017" max="11249" width="9.265625" style="26" customWidth="1"/>
    <col min="11250" max="11250" width="2.73046875" style="26" customWidth="1"/>
    <col min="11251" max="11251" width="8.265625" style="26" customWidth="1"/>
    <col min="11252" max="11252" width="7.265625" style="26" customWidth="1"/>
    <col min="11253" max="11253" width="4.265625" style="26" customWidth="1"/>
    <col min="11254" max="11256" width="9.265625" style="26" customWidth="1"/>
    <col min="11257" max="11257" width="11.265625" style="26" customWidth="1"/>
    <col min="11258" max="11260" width="9.265625" style="26" customWidth="1"/>
    <col min="11261" max="11261" width="2.73046875" style="26" customWidth="1"/>
    <col min="11262" max="11262" width="8.265625" style="26" customWidth="1"/>
    <col min="11263" max="11263" width="7.265625" style="26" customWidth="1"/>
    <col min="11264" max="11264" width="4.265625" style="26" customWidth="1"/>
    <col min="11265" max="11265" width="9.265625" style="26" customWidth="1"/>
    <col min="11266" max="11266" width="11.265625" style="26" customWidth="1"/>
    <col min="11267" max="11271" width="9.265625" style="26" customWidth="1"/>
    <col min="11272" max="11272" width="2.73046875" style="26" customWidth="1"/>
    <col min="11273" max="11505" width="9.265625" style="26" customWidth="1"/>
    <col min="11506" max="11506" width="2.73046875" style="26" customWidth="1"/>
    <col min="11507" max="11507" width="8.265625" style="26" customWidth="1"/>
    <col min="11508" max="11508" width="7.265625" style="26" customWidth="1"/>
    <col min="11509" max="11509" width="4.265625" style="26" customWidth="1"/>
    <col min="11510" max="11512" width="9.265625" style="26" customWidth="1"/>
    <col min="11513" max="11513" width="11.265625" style="26" customWidth="1"/>
    <col min="11514" max="11516" width="9.265625" style="26" customWidth="1"/>
    <col min="11517" max="11517" width="2.73046875" style="26" customWidth="1"/>
    <col min="11518" max="11518" width="8.265625" style="26" customWidth="1"/>
    <col min="11519" max="11519" width="7.265625" style="26" customWidth="1"/>
    <col min="11520" max="11520" width="4.265625" style="26" customWidth="1"/>
    <col min="11521" max="11521" width="9.265625" style="26" customWidth="1"/>
    <col min="11522" max="11522" width="11.265625" style="26" customWidth="1"/>
    <col min="11523" max="11527" width="9.265625" style="26" customWidth="1"/>
    <col min="11528" max="11528" width="2.73046875" style="26" customWidth="1"/>
    <col min="11529" max="11761" width="9.265625" style="26" customWidth="1"/>
    <col min="11762" max="11762" width="2.73046875" style="26" customWidth="1"/>
    <col min="11763" max="11763" width="8.265625" style="26" customWidth="1"/>
    <col min="11764" max="11764" width="7.265625" style="26" customWidth="1"/>
    <col min="11765" max="11765" width="4.265625" style="26" customWidth="1"/>
    <col min="11766" max="11768" width="9.265625" style="26" customWidth="1"/>
    <col min="11769" max="11769" width="11.265625" style="26" customWidth="1"/>
    <col min="11770" max="11772" width="9.265625" style="26" customWidth="1"/>
    <col min="11773" max="11773" width="2.73046875" style="26" customWidth="1"/>
    <col min="11774" max="11774" width="8.265625" style="26" customWidth="1"/>
    <col min="11775" max="11775" width="7.265625" style="26" customWidth="1"/>
    <col min="11776" max="11776" width="4.265625" style="26" customWidth="1"/>
    <col min="11777" max="11777" width="9.265625" style="26" customWidth="1"/>
    <col min="11778" max="11778" width="11.265625" style="26" customWidth="1"/>
    <col min="11779" max="11783" width="9.265625" style="26" customWidth="1"/>
    <col min="11784" max="11784" width="2.73046875" style="26" customWidth="1"/>
    <col min="11785" max="12017" width="9.265625" style="26" customWidth="1"/>
    <col min="12018" max="12018" width="2.73046875" style="26" customWidth="1"/>
    <col min="12019" max="12019" width="8.265625" style="26" customWidth="1"/>
    <col min="12020" max="12020" width="7.265625" style="26" customWidth="1"/>
    <col min="12021" max="12021" width="4.265625" style="26" customWidth="1"/>
    <col min="12022" max="12024" width="9.265625" style="26" customWidth="1"/>
    <col min="12025" max="12025" width="11.265625" style="26" customWidth="1"/>
    <col min="12026" max="12028" width="9.265625" style="26" customWidth="1"/>
    <col min="12029" max="12029" width="2.73046875" style="26" customWidth="1"/>
    <col min="12030" max="12030" width="8.265625" style="26" customWidth="1"/>
    <col min="12031" max="12031" width="7.265625" style="26" customWidth="1"/>
    <col min="12032" max="12032" width="4.265625" style="26" customWidth="1"/>
    <col min="12033" max="12033" width="9.265625" style="26" customWidth="1"/>
    <col min="12034" max="12034" width="11.265625" style="26" customWidth="1"/>
    <col min="12035" max="12039" width="9.265625" style="26" customWidth="1"/>
    <col min="12040" max="12040" width="2.73046875" style="26" customWidth="1"/>
    <col min="12041" max="12273" width="9.265625" style="26" customWidth="1"/>
    <col min="12274" max="12274" width="2.73046875" style="26" customWidth="1"/>
    <col min="12275" max="12275" width="8.265625" style="26" customWidth="1"/>
    <col min="12276" max="12276" width="7.265625" style="26" customWidth="1"/>
    <col min="12277" max="12277" width="4.265625" style="26" customWidth="1"/>
    <col min="12278" max="12280" width="9.265625" style="26" customWidth="1"/>
    <col min="12281" max="12281" width="11.265625" style="26" customWidth="1"/>
    <col min="12282" max="12284" width="9.265625" style="26" customWidth="1"/>
    <col min="12285" max="12285" width="2.73046875" style="26" customWidth="1"/>
    <col min="12286" max="12286" width="8.265625" style="26" customWidth="1"/>
    <col min="12287" max="12287" width="7.265625" style="26" customWidth="1"/>
    <col min="12288" max="12288" width="4.265625" style="26" customWidth="1"/>
    <col min="12289" max="12289" width="9.265625" style="26" customWidth="1"/>
    <col min="12290" max="12290" width="11.265625" style="26" customWidth="1"/>
    <col min="12291" max="12295" width="9.265625" style="26" customWidth="1"/>
    <col min="12296" max="12296" width="2.73046875" style="26" customWidth="1"/>
    <col min="12297" max="12529" width="9.265625" style="26" customWidth="1"/>
    <col min="12530" max="12530" width="2.73046875" style="26" customWidth="1"/>
    <col min="12531" max="12531" width="8.265625" style="26" customWidth="1"/>
    <col min="12532" max="12532" width="7.265625" style="26" customWidth="1"/>
    <col min="12533" max="12533" width="4.265625" style="26" customWidth="1"/>
    <col min="12534" max="12536" width="9.265625" style="26" customWidth="1"/>
    <col min="12537" max="12537" width="11.265625" style="26" customWidth="1"/>
    <col min="12538" max="12540" width="9.265625" style="26" customWidth="1"/>
    <col min="12541" max="12541" width="2.73046875" style="26" customWidth="1"/>
    <col min="12542" max="12542" width="8.265625" style="26" customWidth="1"/>
    <col min="12543" max="12543" width="7.265625" style="26" customWidth="1"/>
    <col min="12544" max="12544" width="4.265625" style="26" customWidth="1"/>
    <col min="12545" max="12545" width="9.265625" style="26" customWidth="1"/>
    <col min="12546" max="12546" width="11.265625" style="26" customWidth="1"/>
    <col min="12547" max="12551" width="9.265625" style="26" customWidth="1"/>
    <col min="12552" max="12552" width="2.73046875" style="26" customWidth="1"/>
    <col min="12553" max="12785" width="9.265625" style="26" customWidth="1"/>
    <col min="12786" max="12786" width="2.73046875" style="26" customWidth="1"/>
    <col min="12787" max="12787" width="8.265625" style="26" customWidth="1"/>
    <col min="12788" max="12788" width="7.265625" style="26" customWidth="1"/>
    <col min="12789" max="12789" width="4.265625" style="26" customWidth="1"/>
    <col min="12790" max="12792" width="9.265625" style="26" customWidth="1"/>
    <col min="12793" max="12793" width="11.265625" style="26" customWidth="1"/>
    <col min="12794" max="12796" width="9.265625" style="26" customWidth="1"/>
    <col min="12797" max="12797" width="2.73046875" style="26" customWidth="1"/>
    <col min="12798" max="12798" width="8.265625" style="26" customWidth="1"/>
    <col min="12799" max="12799" width="7.265625" style="26" customWidth="1"/>
    <col min="12800" max="12800" width="4.265625" style="26" customWidth="1"/>
    <col min="12801" max="12801" width="9.265625" style="26" customWidth="1"/>
    <col min="12802" max="12802" width="11.265625" style="26" customWidth="1"/>
    <col min="12803" max="12807" width="9.265625" style="26" customWidth="1"/>
    <col min="12808" max="12808" width="2.73046875" style="26" customWidth="1"/>
    <col min="12809" max="13041" width="9.265625" style="26" customWidth="1"/>
    <col min="13042" max="13042" width="2.73046875" style="26" customWidth="1"/>
    <col min="13043" max="13043" width="8.265625" style="26" customWidth="1"/>
    <col min="13044" max="13044" width="7.265625" style="26" customWidth="1"/>
    <col min="13045" max="13045" width="4.265625" style="26" customWidth="1"/>
    <col min="13046" max="13048" width="9.265625" style="26" customWidth="1"/>
    <col min="13049" max="13049" width="11.265625" style="26" customWidth="1"/>
    <col min="13050" max="13052" width="9.265625" style="26" customWidth="1"/>
    <col min="13053" max="13053" width="2.73046875" style="26" customWidth="1"/>
    <col min="13054" max="13054" width="8.265625" style="26" customWidth="1"/>
    <col min="13055" max="13055" width="7.265625" style="26" customWidth="1"/>
    <col min="13056" max="13056" width="4.265625" style="26" customWidth="1"/>
    <col min="13057" max="13057" width="9.265625" style="26" customWidth="1"/>
    <col min="13058" max="13058" width="11.265625" style="26" customWidth="1"/>
    <col min="13059" max="13063" width="9.265625" style="26" customWidth="1"/>
    <col min="13064" max="13064" width="2.73046875" style="26" customWidth="1"/>
    <col min="13065" max="13297" width="9.265625" style="26" customWidth="1"/>
    <col min="13298" max="13298" width="2.73046875" style="26" customWidth="1"/>
    <col min="13299" max="13299" width="8.265625" style="26" customWidth="1"/>
    <col min="13300" max="13300" width="7.265625" style="26" customWidth="1"/>
    <col min="13301" max="13301" width="4.265625" style="26" customWidth="1"/>
    <col min="13302" max="13304" width="9.265625" style="26" customWidth="1"/>
    <col min="13305" max="13305" width="11.265625" style="26" customWidth="1"/>
    <col min="13306" max="13308" width="9.265625" style="26" customWidth="1"/>
    <col min="13309" max="13309" width="2.73046875" style="26" customWidth="1"/>
    <col min="13310" max="13310" width="8.265625" style="26" customWidth="1"/>
    <col min="13311" max="13311" width="7.265625" style="26" customWidth="1"/>
    <col min="13312" max="13312" width="4.265625" style="26" customWidth="1"/>
    <col min="13313" max="13313" width="9.265625" style="26" customWidth="1"/>
    <col min="13314" max="13314" width="11.265625" style="26" customWidth="1"/>
    <col min="13315" max="13319" width="9.265625" style="26" customWidth="1"/>
    <col min="13320" max="13320" width="2.73046875" style="26" customWidth="1"/>
    <col min="13321" max="13553" width="9.265625" style="26" customWidth="1"/>
    <col min="13554" max="13554" width="2.73046875" style="26" customWidth="1"/>
    <col min="13555" max="13555" width="8.265625" style="26" customWidth="1"/>
    <col min="13556" max="13556" width="7.265625" style="26" customWidth="1"/>
    <col min="13557" max="13557" width="4.265625" style="26" customWidth="1"/>
    <col min="13558" max="13560" width="9.265625" style="26" customWidth="1"/>
    <col min="13561" max="13561" width="11.265625" style="26" customWidth="1"/>
    <col min="13562" max="13564" width="9.265625" style="26" customWidth="1"/>
    <col min="13565" max="13565" width="2.73046875" style="26" customWidth="1"/>
    <col min="13566" max="13566" width="8.265625" style="26" customWidth="1"/>
    <col min="13567" max="13567" width="7.265625" style="26" customWidth="1"/>
    <col min="13568" max="13568" width="4.265625" style="26" customWidth="1"/>
    <col min="13569" max="13569" width="9.265625" style="26" customWidth="1"/>
    <col min="13570" max="13570" width="11.265625" style="26" customWidth="1"/>
    <col min="13571" max="13575" width="9.265625" style="26" customWidth="1"/>
    <col min="13576" max="13576" width="2.73046875" style="26" customWidth="1"/>
    <col min="13577" max="13809" width="9.265625" style="26" customWidth="1"/>
    <col min="13810" max="13810" width="2.73046875" style="26" customWidth="1"/>
    <col min="13811" max="13811" width="8.265625" style="26" customWidth="1"/>
    <col min="13812" max="13812" width="7.265625" style="26" customWidth="1"/>
    <col min="13813" max="13813" width="4.265625" style="26" customWidth="1"/>
    <col min="13814" max="13816" width="9.265625" style="26" customWidth="1"/>
    <col min="13817" max="13817" width="11.265625" style="26" customWidth="1"/>
    <col min="13818" max="13820" width="9.265625" style="26" customWidth="1"/>
    <col min="13821" max="13821" width="2.73046875" style="26" customWidth="1"/>
    <col min="13822" max="13822" width="8.265625" style="26" customWidth="1"/>
    <col min="13823" max="13823" width="7.265625" style="26" customWidth="1"/>
    <col min="13824" max="13824" width="4.265625" style="26" customWidth="1"/>
    <col min="13825" max="13825" width="9.265625" style="26" customWidth="1"/>
    <col min="13826" max="13826" width="11.265625" style="26" customWidth="1"/>
    <col min="13827" max="13831" width="9.265625" style="26" customWidth="1"/>
    <col min="13832" max="13832" width="2.73046875" style="26" customWidth="1"/>
    <col min="13833" max="14065" width="9.265625" style="26" customWidth="1"/>
    <col min="14066" max="14066" width="2.73046875" style="26" customWidth="1"/>
    <col min="14067" max="14067" width="8.265625" style="26" customWidth="1"/>
    <col min="14068" max="14068" width="7.265625" style="26" customWidth="1"/>
    <col min="14069" max="14069" width="4.265625" style="26" customWidth="1"/>
    <col min="14070" max="14072" width="9.265625" style="26" customWidth="1"/>
    <col min="14073" max="14073" width="11.265625" style="26" customWidth="1"/>
    <col min="14074" max="14076" width="9.265625" style="26" customWidth="1"/>
    <col min="14077" max="14077" width="2.73046875" style="26" customWidth="1"/>
    <col min="14078" max="14078" width="8.265625" style="26" customWidth="1"/>
    <col min="14079" max="14079" width="7.265625" style="26" customWidth="1"/>
    <col min="14080" max="14080" width="4.265625" style="26" customWidth="1"/>
    <col min="14081" max="14081" width="9.265625" style="26" customWidth="1"/>
    <col min="14082" max="14082" width="11.265625" style="26" customWidth="1"/>
    <col min="14083" max="14087" width="9.265625" style="26" customWidth="1"/>
    <col min="14088" max="14088" width="2.73046875" style="26" customWidth="1"/>
    <col min="14089" max="14321" width="9.265625" style="26" customWidth="1"/>
    <col min="14322" max="14322" width="2.73046875" style="26" customWidth="1"/>
    <col min="14323" max="14323" width="8.265625" style="26" customWidth="1"/>
    <col min="14324" max="14324" width="7.265625" style="26" customWidth="1"/>
    <col min="14325" max="14325" width="4.265625" style="26" customWidth="1"/>
    <col min="14326" max="14328" width="9.265625" style="26" customWidth="1"/>
    <col min="14329" max="14329" width="11.265625" style="26" customWidth="1"/>
    <col min="14330" max="14332" width="9.265625" style="26" customWidth="1"/>
    <col min="14333" max="14333" width="2.73046875" style="26" customWidth="1"/>
    <col min="14334" max="14334" width="8.265625" style="26" customWidth="1"/>
    <col min="14335" max="14335" width="7.265625" style="26" customWidth="1"/>
    <col min="14336" max="14336" width="4.265625" style="26" customWidth="1"/>
    <col min="14337" max="14337" width="9.265625" style="26" customWidth="1"/>
    <col min="14338" max="14338" width="11.265625" style="26" customWidth="1"/>
    <col min="14339" max="14343" width="9.265625" style="26" customWidth="1"/>
    <col min="14344" max="14344" width="2.73046875" style="26" customWidth="1"/>
    <col min="14345" max="14577" width="9.265625" style="26" customWidth="1"/>
    <col min="14578" max="14578" width="2.73046875" style="26" customWidth="1"/>
    <col min="14579" max="14579" width="8.265625" style="26" customWidth="1"/>
    <col min="14580" max="14580" width="7.265625" style="26" customWidth="1"/>
    <col min="14581" max="14581" width="4.265625" style="26" customWidth="1"/>
    <col min="14582" max="14584" width="9.265625" style="26" customWidth="1"/>
    <col min="14585" max="14585" width="11.265625" style="26" customWidth="1"/>
    <col min="14586" max="14588" width="9.265625" style="26" customWidth="1"/>
    <col min="14589" max="14589" width="2.73046875" style="26" customWidth="1"/>
    <col min="14590" max="14590" width="8.265625" style="26" customWidth="1"/>
    <col min="14591" max="14591" width="7.265625" style="26" customWidth="1"/>
    <col min="14592" max="14592" width="4.265625" style="26" customWidth="1"/>
    <col min="14593" max="14593" width="9.265625" style="26" customWidth="1"/>
    <col min="14594" max="14594" width="11.265625" style="26" customWidth="1"/>
    <col min="14595" max="14599" width="9.265625" style="26" customWidth="1"/>
    <col min="14600" max="14600" width="2.73046875" style="26" customWidth="1"/>
    <col min="14601" max="14833" width="9.265625" style="26" customWidth="1"/>
    <col min="14834" max="14834" width="2.73046875" style="26" customWidth="1"/>
    <col min="14835" max="14835" width="8.265625" style="26" customWidth="1"/>
    <col min="14836" max="14836" width="7.265625" style="26" customWidth="1"/>
    <col min="14837" max="14837" width="4.265625" style="26" customWidth="1"/>
    <col min="14838" max="14840" width="9.265625" style="26" customWidth="1"/>
    <col min="14841" max="14841" width="11.265625" style="26" customWidth="1"/>
    <col min="14842" max="14844" width="9.265625" style="26" customWidth="1"/>
    <col min="14845" max="14845" width="2.73046875" style="26" customWidth="1"/>
    <col min="14846" max="14846" width="8.265625" style="26" customWidth="1"/>
    <col min="14847" max="14847" width="7.265625" style="26" customWidth="1"/>
    <col min="14848" max="14848" width="4.265625" style="26" customWidth="1"/>
    <col min="14849" max="14849" width="9.265625" style="26" customWidth="1"/>
    <col min="14850" max="14850" width="11.265625" style="26" customWidth="1"/>
    <col min="14851" max="14855" width="9.265625" style="26" customWidth="1"/>
    <col min="14856" max="14856" width="2.73046875" style="26" customWidth="1"/>
    <col min="14857" max="15089" width="9.265625" style="26" customWidth="1"/>
    <col min="15090" max="15090" width="2.73046875" style="26" customWidth="1"/>
    <col min="15091" max="15091" width="8.265625" style="26" customWidth="1"/>
    <col min="15092" max="15092" width="7.265625" style="26" customWidth="1"/>
    <col min="15093" max="15093" width="4.265625" style="26" customWidth="1"/>
    <col min="15094" max="15096" width="9.265625" style="26" customWidth="1"/>
    <col min="15097" max="15097" width="11.265625" style="26" customWidth="1"/>
    <col min="15098" max="15100" width="9.265625" style="26" customWidth="1"/>
    <col min="15101" max="15101" width="2.73046875" style="26" customWidth="1"/>
    <col min="15102" max="15102" width="8.265625" style="26" customWidth="1"/>
    <col min="15103" max="15103" width="7.265625" style="26" customWidth="1"/>
    <col min="15104" max="15104" width="4.265625" style="26" customWidth="1"/>
    <col min="15105" max="15105" width="9.265625" style="26" customWidth="1"/>
    <col min="15106" max="15106" width="11.265625" style="26" customWidth="1"/>
    <col min="15107" max="15111" width="9.265625" style="26" customWidth="1"/>
    <col min="15112" max="15112" width="2.73046875" style="26" customWidth="1"/>
    <col min="15113" max="15345" width="9.265625" style="26" customWidth="1"/>
    <col min="15346" max="15346" width="2.73046875" style="26" customWidth="1"/>
    <col min="15347" max="15347" width="8.265625" style="26" customWidth="1"/>
    <col min="15348" max="15348" width="7.265625" style="26" customWidth="1"/>
    <col min="15349" max="15349" width="4.265625" style="26" customWidth="1"/>
    <col min="15350" max="15352" width="9.265625" style="26" customWidth="1"/>
    <col min="15353" max="15353" width="11.265625" style="26" customWidth="1"/>
    <col min="15354" max="15356" width="9.265625" style="26" customWidth="1"/>
    <col min="15357" max="15357" width="2.73046875" style="26" customWidth="1"/>
    <col min="15358" max="15358" width="8.265625" style="26" customWidth="1"/>
    <col min="15359" max="15359" width="7.265625" style="26" customWidth="1"/>
    <col min="15360" max="15360" width="4.265625" style="26" customWidth="1"/>
    <col min="15361" max="15361" width="9.265625" style="26" customWidth="1"/>
    <col min="15362" max="15362" width="11.265625" style="26" customWidth="1"/>
    <col min="15363" max="15367" width="9.265625" style="26" customWidth="1"/>
    <col min="15368" max="15368" width="2.73046875" style="26" customWidth="1"/>
    <col min="15369" max="15601" width="9.265625" style="26" customWidth="1"/>
    <col min="15602" max="15602" width="2.73046875" style="26" customWidth="1"/>
    <col min="15603" max="15603" width="8.265625" style="26" customWidth="1"/>
    <col min="15604" max="15604" width="7.265625" style="26" customWidth="1"/>
    <col min="15605" max="15605" width="4.265625" style="26" customWidth="1"/>
    <col min="15606" max="15608" width="9.265625" style="26" customWidth="1"/>
    <col min="15609" max="15609" width="11.265625" style="26" customWidth="1"/>
    <col min="15610" max="15612" width="9.265625" style="26" customWidth="1"/>
    <col min="15613" max="15613" width="2.73046875" style="26" customWidth="1"/>
    <col min="15614" max="15614" width="8.265625" style="26" customWidth="1"/>
    <col min="15615" max="15615" width="7.265625" style="26" customWidth="1"/>
    <col min="15616" max="15616" width="4.265625" style="26" customWidth="1"/>
    <col min="15617" max="15617" width="9.265625" style="26" customWidth="1"/>
    <col min="15618" max="15618" width="11.265625" style="26" customWidth="1"/>
    <col min="15619" max="15623" width="9.265625" style="26" customWidth="1"/>
    <col min="15624" max="15624" width="2.73046875" style="26" customWidth="1"/>
    <col min="15625" max="15857" width="9.265625" style="26" customWidth="1"/>
    <col min="15858" max="15858" width="2.73046875" style="26" customWidth="1"/>
    <col min="15859" max="15859" width="8.265625" style="26" customWidth="1"/>
    <col min="15860" max="15860" width="7.265625" style="26" customWidth="1"/>
    <col min="15861" max="15861" width="4.265625" style="26" customWidth="1"/>
    <col min="15862" max="15864" width="9.265625" style="26" customWidth="1"/>
    <col min="15865" max="15865" width="11.265625" style="26" customWidth="1"/>
    <col min="15866" max="15868" width="9.265625" style="26" customWidth="1"/>
    <col min="15869" max="15869" width="2.73046875" style="26" customWidth="1"/>
    <col min="15870" max="15870" width="8.265625" style="26" customWidth="1"/>
    <col min="15871" max="15871" width="7.265625" style="26" customWidth="1"/>
    <col min="15872" max="15872" width="4.265625" style="26" customWidth="1"/>
    <col min="15873" max="15873" width="9.265625" style="26" customWidth="1"/>
    <col min="15874" max="15874" width="11.265625" style="26" customWidth="1"/>
    <col min="15875" max="15879" width="9.265625" style="26" customWidth="1"/>
    <col min="15880" max="15880" width="2.73046875" style="26" customWidth="1"/>
    <col min="15881" max="16113" width="9.265625" style="26" customWidth="1"/>
    <col min="16114" max="16114" width="2.73046875" style="26" customWidth="1"/>
    <col min="16115" max="16115" width="8.265625" style="26" customWidth="1"/>
    <col min="16116" max="16116" width="7.265625" style="26" customWidth="1"/>
    <col min="16117" max="16117" width="4.265625" style="26" customWidth="1"/>
    <col min="16118" max="16120" width="9.265625" style="26" customWidth="1"/>
    <col min="16121" max="16121" width="11.265625" style="26" customWidth="1"/>
    <col min="16122" max="16124" width="9.265625" style="26" customWidth="1"/>
    <col min="16125" max="16125" width="2.73046875" style="26" customWidth="1"/>
    <col min="16126" max="16126" width="8.265625" style="26" customWidth="1"/>
    <col min="16127" max="16127" width="7.265625" style="26" customWidth="1"/>
    <col min="16128" max="16128" width="4.265625" style="26" customWidth="1"/>
    <col min="16129" max="16129" width="9.265625" style="26" customWidth="1"/>
    <col min="16130" max="16130" width="11.265625" style="26" customWidth="1"/>
    <col min="16131" max="16135" width="9.265625" style="26" customWidth="1"/>
    <col min="16136" max="16136" width="2.73046875" style="26" customWidth="1"/>
    <col min="16137" max="16384" width="9.265625" style="26" customWidth="1"/>
  </cols>
  <sheetData>
    <row r="1" spans="1:26" ht="20.25" customHeight="1">
      <c r="A1" s="55" t="s">
        <v>0</v>
      </c>
      <c r="B1" s="76"/>
      <c r="C1" s="37"/>
      <c r="D1" s="37"/>
      <c r="E1" s="37"/>
      <c r="F1" s="37"/>
      <c r="G1" s="37"/>
      <c r="H1" s="37"/>
      <c r="I1" s="37"/>
      <c r="J1" s="37"/>
      <c r="K1" s="37"/>
      <c r="Y1" s="26"/>
      <c r="Z1" s="26"/>
    </row>
    <row r="2" spans="1:26" ht="20.25" customHeight="1">
      <c r="A2" s="55" t="s">
        <v>235</v>
      </c>
      <c r="B2" s="76"/>
      <c r="C2" s="37"/>
      <c r="D2" s="37"/>
      <c r="E2" s="37"/>
      <c r="Y2" s="26"/>
      <c r="Z2" s="26"/>
    </row>
    <row r="3" spans="1:26" s="27" customFormat="1" ht="12.75" customHeight="1">
      <c r="A3" s="38"/>
      <c r="B3" s="77"/>
      <c r="C3" s="78"/>
      <c r="D3" s="75"/>
      <c r="E3" s="75"/>
      <c r="F3" s="75"/>
      <c r="G3" s="75"/>
      <c r="H3" s="75"/>
      <c r="I3" s="75"/>
      <c r="J3" s="75"/>
      <c r="K3" s="75"/>
    </row>
    <row r="4" spans="1:26" ht="11.25" customHeight="1">
      <c r="A4" s="40"/>
      <c r="B4" s="76"/>
      <c r="D4" s="42"/>
      <c r="E4" s="42"/>
      <c r="Y4" s="26"/>
      <c r="Z4" s="26"/>
    </row>
    <row r="5" spans="1:26" ht="33" customHeight="1" thickBot="1">
      <c r="A5" s="41" t="s">
        <v>183</v>
      </c>
      <c r="B5" s="110" t="s">
        <v>184</v>
      </c>
      <c r="C5" s="115"/>
      <c r="D5" s="32"/>
      <c r="E5" s="32"/>
      <c r="F5" s="79"/>
      <c r="G5" s="79"/>
      <c r="H5" s="79"/>
      <c r="I5" s="79"/>
      <c r="J5" s="79"/>
      <c r="K5" s="79"/>
      <c r="Y5" s="26"/>
      <c r="Z5" s="26"/>
    </row>
    <row r="6" spans="1:26" ht="13.15" thickBot="1">
      <c r="A6" s="46"/>
      <c r="C6" s="47"/>
      <c r="D6" s="45"/>
      <c r="E6" s="45"/>
      <c r="Y6" s="26"/>
      <c r="Z6" s="26"/>
    </row>
    <row r="7" spans="1:26" ht="13.5" thickBot="1">
      <c r="A7" s="46"/>
      <c r="B7" s="768" t="s">
        <v>111</v>
      </c>
      <c r="C7" s="769"/>
      <c r="D7" s="769"/>
      <c r="E7" s="769"/>
      <c r="F7" s="770"/>
      <c r="G7" s="768" t="s">
        <v>112</v>
      </c>
      <c r="H7" s="769"/>
      <c r="I7" s="769"/>
      <c r="J7" s="769"/>
      <c r="K7" s="770"/>
      <c r="Y7" s="26"/>
      <c r="Z7" s="26"/>
    </row>
    <row r="8" spans="1:26" ht="33.75" customHeight="1" thickBot="1">
      <c r="A8" s="238" t="s">
        <v>46</v>
      </c>
      <c r="B8" s="252" t="s">
        <v>90</v>
      </c>
      <c r="C8" s="240" t="s">
        <v>73</v>
      </c>
      <c r="D8" s="253" t="s">
        <v>99</v>
      </c>
      <c r="E8" s="253" t="s">
        <v>100</v>
      </c>
      <c r="F8" s="254" t="s">
        <v>101</v>
      </c>
      <c r="G8" s="252" t="s">
        <v>90</v>
      </c>
      <c r="H8" s="240" t="s">
        <v>73</v>
      </c>
      <c r="I8" s="253" t="s">
        <v>99</v>
      </c>
      <c r="J8" s="253" t="s">
        <v>100</v>
      </c>
      <c r="K8" s="254" t="s">
        <v>101</v>
      </c>
      <c r="Y8" s="26"/>
      <c r="Z8" s="26"/>
    </row>
    <row r="9" spans="1:26" ht="13.15">
      <c r="A9" s="239" t="s">
        <v>55</v>
      </c>
      <c r="B9" s="208">
        <f t="shared" ref="B9:B18" si="0">SUM(D9:F9)</f>
        <v>2527</v>
      </c>
      <c r="C9" s="241"/>
      <c r="D9" s="214">
        <v>2477</v>
      </c>
      <c r="E9" s="214">
        <v>45</v>
      </c>
      <c r="F9" s="242">
        <v>5</v>
      </c>
      <c r="G9" s="175">
        <f t="shared" ref="G9:G18" si="1">SUM(I9:K9)</f>
        <v>103.89</v>
      </c>
      <c r="H9" s="241"/>
      <c r="I9" s="215">
        <v>103.09</v>
      </c>
      <c r="J9" s="215">
        <v>0.75</v>
      </c>
      <c r="K9" s="216">
        <v>0.05</v>
      </c>
      <c r="Y9" s="26"/>
      <c r="Z9" s="26"/>
    </row>
    <row r="10" spans="1:26" ht="13.15">
      <c r="A10" s="130" t="s">
        <v>56</v>
      </c>
      <c r="B10" s="199">
        <f t="shared" si="0"/>
        <v>2548</v>
      </c>
      <c r="C10" s="172">
        <f t="shared" ref="C10:C19" si="2">(B10-B9)/B9</f>
        <v>8.3102493074792248E-3</v>
      </c>
      <c r="D10" s="200">
        <v>2499</v>
      </c>
      <c r="E10" s="200">
        <v>43</v>
      </c>
      <c r="F10" s="201">
        <v>6</v>
      </c>
      <c r="G10" s="170">
        <f t="shared" si="1"/>
        <v>115.75</v>
      </c>
      <c r="H10" s="172">
        <f t="shared" ref="H10:H19" si="3">(G10-G9)/G9</f>
        <v>0.11415920685340263</v>
      </c>
      <c r="I10" s="202">
        <v>114.69</v>
      </c>
      <c r="J10" s="202">
        <v>0.98</v>
      </c>
      <c r="K10" s="203">
        <v>0.08</v>
      </c>
      <c r="Y10" s="26"/>
      <c r="Z10" s="26"/>
    </row>
    <row r="11" spans="1:26" ht="13.15">
      <c r="A11" s="130" t="s">
        <v>57</v>
      </c>
      <c r="B11" s="199">
        <f t="shared" si="0"/>
        <v>2637</v>
      </c>
      <c r="C11" s="172">
        <f t="shared" si="2"/>
        <v>3.4929356357927786E-2</v>
      </c>
      <c r="D11" s="200">
        <v>2603</v>
      </c>
      <c r="E11" s="200">
        <v>30</v>
      </c>
      <c r="F11" s="201">
        <v>4</v>
      </c>
      <c r="G11" s="170">
        <f t="shared" si="1"/>
        <v>119</v>
      </c>
      <c r="H11" s="172">
        <f t="shared" si="3"/>
        <v>2.8077753779697623E-2</v>
      </c>
      <c r="I11" s="202">
        <v>117.67</v>
      </c>
      <c r="J11" s="202">
        <v>1.26</v>
      </c>
      <c r="K11" s="203">
        <v>7.0000000000000007E-2</v>
      </c>
      <c r="Y11" s="26"/>
      <c r="Z11" s="26"/>
    </row>
    <row r="12" spans="1:26" ht="13.15">
      <c r="A12" s="130" t="s">
        <v>58</v>
      </c>
      <c r="B12" s="199">
        <f t="shared" si="0"/>
        <v>2854.7393010000001</v>
      </c>
      <c r="C12" s="172">
        <f t="shared" si="2"/>
        <v>8.2570838452787287E-2</v>
      </c>
      <c r="D12" s="204">
        <v>2787.700977</v>
      </c>
      <c r="E12" s="204">
        <v>56.279423000000001</v>
      </c>
      <c r="F12" s="205">
        <v>10.758901</v>
      </c>
      <c r="G12" s="170">
        <f t="shared" si="1"/>
        <v>128.94357284255832</v>
      </c>
      <c r="H12" s="172">
        <f t="shared" si="3"/>
        <v>8.3559435651750627E-2</v>
      </c>
      <c r="I12" s="206">
        <v>126.27449960236997</v>
      </c>
      <c r="J12" s="206">
        <v>2.5005482401883516</v>
      </c>
      <c r="K12" s="207">
        <v>0.16852499999999798</v>
      </c>
      <c r="Y12" s="26"/>
      <c r="Z12" s="26"/>
    </row>
    <row r="13" spans="1:26" ht="13.15">
      <c r="A13" s="130" t="s">
        <v>59</v>
      </c>
      <c r="B13" s="199">
        <f t="shared" si="0"/>
        <v>2795.3008620000001</v>
      </c>
      <c r="C13" s="172">
        <f t="shared" si="2"/>
        <v>-2.0820969178929595E-2</v>
      </c>
      <c r="D13" s="204">
        <v>2675.4735289999999</v>
      </c>
      <c r="E13" s="204">
        <v>110.835556</v>
      </c>
      <c r="F13" s="205">
        <v>8.991776999999999</v>
      </c>
      <c r="G13" s="170">
        <f t="shared" si="1"/>
        <v>136.17874822512715</v>
      </c>
      <c r="H13" s="172">
        <f t="shared" si="3"/>
        <v>5.611117501298854E-2</v>
      </c>
      <c r="I13" s="206">
        <v>130.11205001476614</v>
      </c>
      <c r="J13" s="206">
        <v>5.7120322103610022</v>
      </c>
      <c r="K13" s="207">
        <v>0.35466599999999898</v>
      </c>
      <c r="Y13" s="26"/>
      <c r="Z13" s="26"/>
    </row>
    <row r="14" spans="1:26" ht="13.15">
      <c r="A14" s="130" t="s">
        <v>60</v>
      </c>
      <c r="B14" s="199">
        <f t="shared" si="0"/>
        <v>2846.4981230000017</v>
      </c>
      <c r="C14" s="172">
        <f t="shared" si="2"/>
        <v>1.8315474264681001E-2</v>
      </c>
      <c r="D14" s="204">
        <v>2656.9427370000021</v>
      </c>
      <c r="E14" s="204">
        <v>175.14511599999983</v>
      </c>
      <c r="F14" s="205">
        <v>14.410270000000001</v>
      </c>
      <c r="G14" s="170">
        <f t="shared" si="1"/>
        <v>155.89175286761318</v>
      </c>
      <c r="H14" s="172">
        <f t="shared" si="3"/>
        <v>0.1447583040629585</v>
      </c>
      <c r="I14" s="206">
        <v>145.87830645657485</v>
      </c>
      <c r="J14" s="206">
        <v>9.5618376469933839</v>
      </c>
      <c r="K14" s="207">
        <v>0.45160876404493894</v>
      </c>
      <c r="Y14" s="26"/>
      <c r="Z14" s="26"/>
    </row>
    <row r="15" spans="1:26" ht="13.15">
      <c r="A15" s="130" t="s">
        <v>61</v>
      </c>
      <c r="B15" s="199">
        <f t="shared" si="0"/>
        <v>2803.6988889999948</v>
      </c>
      <c r="C15" s="172">
        <f t="shared" si="2"/>
        <v>-1.5035749946288254E-2</v>
      </c>
      <c r="D15" s="204">
        <v>2630.4928099999952</v>
      </c>
      <c r="E15" s="204">
        <v>169.11566899999997</v>
      </c>
      <c r="F15" s="205">
        <v>4.0904100000000003</v>
      </c>
      <c r="G15" s="170">
        <f t="shared" si="1"/>
        <v>168.51677223823933</v>
      </c>
      <c r="H15" s="172">
        <f t="shared" si="3"/>
        <v>8.0985806743398434E-2</v>
      </c>
      <c r="I15" s="206">
        <v>157.49592724515375</v>
      </c>
      <c r="J15" s="206">
        <v>10.840447757130507</v>
      </c>
      <c r="K15" s="207">
        <v>0.180397235955056</v>
      </c>
      <c r="Y15" s="26"/>
      <c r="Z15" s="26"/>
    </row>
    <row r="16" spans="1:26" ht="13.15">
      <c r="A16" s="130" t="s">
        <v>62</v>
      </c>
      <c r="B16" s="199">
        <f t="shared" si="0"/>
        <v>2991.4160309999988</v>
      </c>
      <c r="C16" s="172">
        <f t="shared" si="2"/>
        <v>6.6953388873709538E-2</v>
      </c>
      <c r="D16" s="204">
        <v>2806.2325539999988</v>
      </c>
      <c r="E16" s="204">
        <v>184.93142299999988</v>
      </c>
      <c r="F16" s="205">
        <v>0.252054</v>
      </c>
      <c r="G16" s="170">
        <f t="shared" si="1"/>
        <v>195.60295042444469</v>
      </c>
      <c r="H16" s="172">
        <f t="shared" si="3"/>
        <v>0.16073283285958312</v>
      </c>
      <c r="I16" s="206">
        <v>181.78311938729883</v>
      </c>
      <c r="J16" s="206">
        <v>13.809120037145878</v>
      </c>
      <c r="K16" s="207">
        <v>1.0711E-2</v>
      </c>
      <c r="Y16" s="26"/>
      <c r="Z16" s="26"/>
    </row>
    <row r="17" spans="1:26" ht="13.15">
      <c r="A17" s="236" t="s">
        <v>63</v>
      </c>
      <c r="B17" s="199">
        <f t="shared" si="0"/>
        <v>3158</v>
      </c>
      <c r="C17" s="172">
        <f t="shared" si="2"/>
        <v>5.5687329102235873E-2</v>
      </c>
      <c r="D17" s="204">
        <v>2972</v>
      </c>
      <c r="E17" s="204">
        <v>185</v>
      </c>
      <c r="F17" s="205">
        <v>1</v>
      </c>
      <c r="G17" s="170">
        <f t="shared" si="1"/>
        <v>206.66792442271986</v>
      </c>
      <c r="H17" s="172">
        <f t="shared" si="3"/>
        <v>5.6568543441011296E-2</v>
      </c>
      <c r="I17" s="206">
        <v>192.26981792707986</v>
      </c>
      <c r="J17" s="206">
        <v>14.356128495140004</v>
      </c>
      <c r="K17" s="207">
        <v>4.1978000500000001E-2</v>
      </c>
      <c r="Y17" s="26"/>
      <c r="Z17" s="26"/>
    </row>
    <row r="18" spans="1:26" ht="13.15">
      <c r="A18" s="236" t="s">
        <v>64</v>
      </c>
      <c r="B18" s="199">
        <f t="shared" si="0"/>
        <v>3243</v>
      </c>
      <c r="C18" s="172">
        <f t="shared" si="2"/>
        <v>2.6915769474350856E-2</v>
      </c>
      <c r="D18" s="204">
        <v>3073</v>
      </c>
      <c r="E18" s="204">
        <v>170</v>
      </c>
      <c r="F18" s="205">
        <v>0</v>
      </c>
      <c r="G18" s="170">
        <f t="shared" si="1"/>
        <v>211.23037300000001</v>
      </c>
      <c r="H18" s="172">
        <f t="shared" si="3"/>
        <v>2.207622972952537E-2</v>
      </c>
      <c r="I18" s="206">
        <v>197.09251800000001</v>
      </c>
      <c r="J18" s="206">
        <v>14.137855</v>
      </c>
      <c r="K18" s="508">
        <v>0</v>
      </c>
      <c r="Y18" s="26"/>
      <c r="Z18" s="26"/>
    </row>
    <row r="19" spans="1:26" ht="13.5" thickBot="1">
      <c r="A19" s="236" t="s">
        <v>65</v>
      </c>
      <c r="B19" s="199">
        <f t="shared" ref="B19:B23" si="4">SUM(D19:F19)</f>
        <v>3310</v>
      </c>
      <c r="C19" s="172">
        <f t="shared" si="2"/>
        <v>2.0659882824545173E-2</v>
      </c>
      <c r="D19" s="204">
        <v>3164</v>
      </c>
      <c r="E19" s="204">
        <v>146</v>
      </c>
      <c r="F19" s="205">
        <v>0</v>
      </c>
      <c r="G19" s="170">
        <f t="shared" ref="G19:G34" si="5">SUM(I19:K19)</f>
        <v>219.30609029224991</v>
      </c>
      <c r="H19" s="172">
        <f t="shared" si="3"/>
        <v>3.8231799610796931E-2</v>
      </c>
      <c r="I19" s="206">
        <v>206.96225065276991</v>
      </c>
      <c r="J19" s="206">
        <v>12.343839639480001</v>
      </c>
      <c r="K19" s="508">
        <v>0</v>
      </c>
      <c r="Y19" s="26"/>
      <c r="Z19" s="26"/>
    </row>
    <row r="20" spans="1:26" ht="13.15">
      <c r="A20" s="494" t="s">
        <v>156</v>
      </c>
      <c r="B20" s="208">
        <f t="shared" si="4"/>
        <v>3377.0549450549452</v>
      </c>
      <c r="C20" s="402"/>
      <c r="D20" s="646">
        <v>3352.7582417582416</v>
      </c>
      <c r="E20" s="635">
        <v>24.296703296703299</v>
      </c>
      <c r="F20" s="636">
        <v>0</v>
      </c>
      <c r="G20" s="175">
        <f t="shared" si="5"/>
        <v>56.471330325410001</v>
      </c>
      <c r="H20" s="402"/>
      <c r="I20" s="630">
        <v>56.286822968210004</v>
      </c>
      <c r="J20" s="630">
        <v>0.18450735719999997</v>
      </c>
      <c r="K20" s="509">
        <v>0</v>
      </c>
      <c r="Y20" s="26"/>
      <c r="Z20" s="26"/>
    </row>
    <row r="21" spans="1:26" ht="13.15">
      <c r="A21" s="236" t="s">
        <v>157</v>
      </c>
      <c r="B21" s="199">
        <f t="shared" si="4"/>
        <v>3323.2826086956525</v>
      </c>
      <c r="C21" s="172"/>
      <c r="D21" s="647">
        <v>3314.184782608696</v>
      </c>
      <c r="E21" s="637">
        <v>6.0978260869565215</v>
      </c>
      <c r="F21" s="638">
        <v>3</v>
      </c>
      <c r="G21" s="170">
        <f t="shared" si="5"/>
        <v>56.425114138929992</v>
      </c>
      <c r="H21" s="172"/>
      <c r="I21" s="629">
        <v>56.259235334769997</v>
      </c>
      <c r="J21" s="629">
        <v>0.16214180372000003</v>
      </c>
      <c r="K21" s="508">
        <v>3.7370004399999998E-3</v>
      </c>
      <c r="Y21" s="26"/>
      <c r="Z21" s="26"/>
    </row>
    <row r="22" spans="1:26" ht="13.15">
      <c r="A22" s="236" t="s">
        <v>158</v>
      </c>
      <c r="B22" s="199">
        <f t="shared" si="4"/>
        <v>3390</v>
      </c>
      <c r="C22" s="172"/>
      <c r="D22" s="647">
        <v>3386.5652173913045</v>
      </c>
      <c r="E22" s="637">
        <v>3.4347826086956523</v>
      </c>
      <c r="F22" s="638">
        <v>0</v>
      </c>
      <c r="G22" s="170">
        <f t="shared" si="5"/>
        <v>56.874675465750023</v>
      </c>
      <c r="H22" s="172"/>
      <c r="I22" s="629">
        <v>56.747571236170025</v>
      </c>
      <c r="J22" s="629">
        <v>0.12710422958000001</v>
      </c>
      <c r="K22" s="508">
        <v>0</v>
      </c>
      <c r="Y22" s="26"/>
      <c r="Z22" s="26"/>
    </row>
    <row r="23" spans="1:26" ht="13.5" thickBot="1">
      <c r="A23" s="237" t="s">
        <v>159</v>
      </c>
      <c r="B23" s="209">
        <f t="shared" si="4"/>
        <v>3341.0000000000005</v>
      </c>
      <c r="C23" s="177"/>
      <c r="D23" s="648">
        <v>3339.0000000000005</v>
      </c>
      <c r="E23" s="639">
        <v>2</v>
      </c>
      <c r="F23" s="640">
        <v>0</v>
      </c>
      <c r="G23" s="176">
        <f t="shared" si="5"/>
        <v>46.956949852279998</v>
      </c>
      <c r="H23" s="177"/>
      <c r="I23" s="631">
        <v>46.88882654316</v>
      </c>
      <c r="J23" s="631">
        <v>6.8123309120000003E-2</v>
      </c>
      <c r="K23" s="510">
        <v>0</v>
      </c>
      <c r="Y23" s="26"/>
      <c r="Z23" s="26"/>
    </row>
    <row r="24" spans="1:26" ht="13.5" thickBot="1">
      <c r="A24" s="237" t="s">
        <v>66</v>
      </c>
      <c r="B24" s="209">
        <f>SUM(D24:F24)</f>
        <v>3341.0000000000005</v>
      </c>
      <c r="C24" s="177">
        <f>(B24-B19)/B19</f>
        <v>9.3655589123868444E-3</v>
      </c>
      <c r="D24" s="648">
        <v>3339.0000000000005</v>
      </c>
      <c r="E24" s="639">
        <v>2</v>
      </c>
      <c r="F24" s="640">
        <v>0</v>
      </c>
      <c r="G24" s="176">
        <f t="shared" si="5"/>
        <v>216.72806978237003</v>
      </c>
      <c r="H24" s="177">
        <f>(G24-G19)/G19</f>
        <v>-1.1755353015706843E-2</v>
      </c>
      <c r="I24" s="631">
        <v>216.18245608231004</v>
      </c>
      <c r="J24" s="631">
        <v>0.54187669961999996</v>
      </c>
      <c r="K24" s="510">
        <v>3.7370004399999998E-3</v>
      </c>
      <c r="Y24" s="26"/>
      <c r="Z24" s="26"/>
    </row>
    <row r="25" spans="1:26" ht="13.15">
      <c r="A25" s="494" t="s">
        <v>160</v>
      </c>
      <c r="B25" s="208">
        <f t="shared" ref="B25:B28" si="6">SUM(D25:F25)</f>
        <v>25.494505494505493</v>
      </c>
      <c r="C25" s="402"/>
      <c r="D25" s="646">
        <v>25.472527472527471</v>
      </c>
      <c r="E25" s="635">
        <v>2.197802197802198E-2</v>
      </c>
      <c r="F25" s="636">
        <v>0</v>
      </c>
      <c r="G25" s="175">
        <f t="shared" si="5"/>
        <v>0.58074884297999985</v>
      </c>
      <c r="H25" s="402"/>
      <c r="I25" s="630">
        <v>0.58060719462999988</v>
      </c>
      <c r="J25" s="630">
        <v>1.4164834999999998E-4</v>
      </c>
      <c r="K25" s="509">
        <v>0</v>
      </c>
      <c r="Y25" s="26"/>
      <c r="Z25" s="26"/>
    </row>
    <row r="26" spans="1:26" ht="13.15">
      <c r="A26" s="236" t="s">
        <v>161</v>
      </c>
      <c r="B26" s="199">
        <f t="shared" si="6"/>
        <v>922.08695652173924</v>
      </c>
      <c r="C26" s="172"/>
      <c r="D26" s="649">
        <v>920.10869565217399</v>
      </c>
      <c r="E26" s="641">
        <v>1.9782608695652173</v>
      </c>
      <c r="F26" s="638">
        <v>0</v>
      </c>
      <c r="G26" s="170">
        <f t="shared" si="5"/>
        <v>17.953041101180002</v>
      </c>
      <c r="H26" s="172"/>
      <c r="I26" s="632">
        <v>17.930282415280001</v>
      </c>
      <c r="J26" s="632">
        <v>2.2758685899999999E-2</v>
      </c>
      <c r="K26" s="508">
        <v>0</v>
      </c>
      <c r="Y26" s="26"/>
      <c r="Z26" s="26"/>
    </row>
    <row r="27" spans="1:26" ht="13.15">
      <c r="A27" s="236" t="s">
        <v>162</v>
      </c>
      <c r="B27" s="199">
        <f t="shared" si="6"/>
        <v>3050.608695652174</v>
      </c>
      <c r="C27" s="172"/>
      <c r="D27" s="649">
        <v>3048.608695652174</v>
      </c>
      <c r="E27" s="641">
        <v>2</v>
      </c>
      <c r="F27" s="638">
        <v>0</v>
      </c>
      <c r="G27" s="170">
        <f t="shared" si="5"/>
        <v>15.313513488389999</v>
      </c>
      <c r="H27" s="172"/>
      <c r="I27" s="632">
        <v>15.29425258553</v>
      </c>
      <c r="J27" s="632">
        <v>1.9260902860000002E-2</v>
      </c>
      <c r="K27" s="508">
        <v>0</v>
      </c>
      <c r="Y27" s="26"/>
      <c r="Z27" s="26"/>
    </row>
    <row r="28" spans="1:26" ht="13.5" thickBot="1">
      <c r="A28" s="237" t="s">
        <v>163</v>
      </c>
      <c r="B28" s="209">
        <f t="shared" si="6"/>
        <v>16.666666666666664</v>
      </c>
      <c r="C28" s="177"/>
      <c r="D28" s="648">
        <v>16.644444444444442</v>
      </c>
      <c r="E28" s="639">
        <v>2.2222222222222223E-2</v>
      </c>
      <c r="F28" s="640">
        <v>0</v>
      </c>
      <c r="G28" s="176">
        <f t="shared" si="5"/>
        <v>7.598841298999999E-2</v>
      </c>
      <c r="H28" s="177"/>
      <c r="I28" s="631">
        <v>7.5964999949999987E-2</v>
      </c>
      <c r="J28" s="631">
        <v>2.341304E-5</v>
      </c>
      <c r="K28" s="510">
        <v>0</v>
      </c>
      <c r="Y28" s="26"/>
      <c r="Z28" s="26"/>
    </row>
    <row r="29" spans="1:26" ht="14.65" thickBot="1">
      <c r="A29" s="537" t="s">
        <v>67</v>
      </c>
      <c r="B29" s="555">
        <f t="shared" ref="B29" si="7">SUM(D29:F29)</f>
        <v>16.666666666666664</v>
      </c>
      <c r="C29" s="553">
        <f>(B29-B24)/B24</f>
        <v>-0.99501147361069542</v>
      </c>
      <c r="D29" s="650">
        <v>16.644444444444442</v>
      </c>
      <c r="E29" s="642">
        <v>2.2222222222222223E-2</v>
      </c>
      <c r="F29" s="643">
        <v>0</v>
      </c>
      <c r="G29" s="547">
        <f t="shared" si="5"/>
        <v>33.92329184554</v>
      </c>
      <c r="H29" s="553">
        <f>(G29-G24)/G24</f>
        <v>-0.84347531965008282</v>
      </c>
      <c r="I29" s="633">
        <v>33.881107195390001</v>
      </c>
      <c r="J29" s="633">
        <v>4.2184650150000003E-2</v>
      </c>
      <c r="K29" s="634">
        <v>0</v>
      </c>
      <c r="Y29" s="26"/>
      <c r="Z29" s="26"/>
    </row>
    <row r="30" spans="1:26" ht="13.15">
      <c r="A30" s="494" t="s">
        <v>164</v>
      </c>
      <c r="B30" s="208">
        <f t="shared" ref="B30:B33" si="8">SUM(D30:F30)</f>
        <v>3091.934065934066</v>
      </c>
      <c r="C30" s="402"/>
      <c r="D30" s="646">
        <v>3089.9560439560441</v>
      </c>
      <c r="E30" s="635">
        <v>1.9780219780219781</v>
      </c>
      <c r="F30" s="636">
        <v>0</v>
      </c>
      <c r="G30" s="175">
        <f t="shared" si="5"/>
        <v>26.397423410360009</v>
      </c>
      <c r="H30" s="402"/>
      <c r="I30" s="630">
        <v>26.394790662860007</v>
      </c>
      <c r="J30" s="630">
        <v>2.6327475000000001E-3</v>
      </c>
      <c r="K30" s="509">
        <v>0</v>
      </c>
      <c r="Y30" s="26"/>
      <c r="Z30" s="26"/>
    </row>
    <row r="31" spans="1:26" ht="13.15">
      <c r="A31" s="236" t="s">
        <v>165</v>
      </c>
      <c r="B31" s="199">
        <f t="shared" si="8"/>
        <v>3164.9891304347825</v>
      </c>
      <c r="C31" s="172"/>
      <c r="D31" s="649">
        <v>3162.9891304347825</v>
      </c>
      <c r="E31" s="641">
        <v>2</v>
      </c>
      <c r="F31" s="638">
        <v>0</v>
      </c>
      <c r="G31" s="170">
        <f t="shared" si="5"/>
        <v>51.69099760954002</v>
      </c>
      <c r="H31" s="172"/>
      <c r="I31" s="632">
        <v>51.691929791810018</v>
      </c>
      <c r="J31" s="632">
        <v>-9.3218227000000005E-4</v>
      </c>
      <c r="K31" s="508">
        <v>0</v>
      </c>
      <c r="Y31" s="26"/>
      <c r="Z31" s="26"/>
    </row>
    <row r="32" spans="1:26" ht="13.15">
      <c r="A32" s="236" t="s">
        <v>166</v>
      </c>
      <c r="B32" s="199">
        <f t="shared" si="8"/>
        <v>3183</v>
      </c>
      <c r="C32" s="172"/>
      <c r="D32" s="649">
        <v>3182.978260869565</v>
      </c>
      <c r="E32" s="641">
        <v>2.1739130434782608E-2</v>
      </c>
      <c r="F32" s="638">
        <v>0</v>
      </c>
      <c r="G32" s="170">
        <f t="shared" si="5"/>
        <v>52.60733670745001</v>
      </c>
      <c r="H32" s="172"/>
      <c r="I32" s="632">
        <v>52.607347272670012</v>
      </c>
      <c r="J32" s="632">
        <v>-1.056522E-5</v>
      </c>
      <c r="K32" s="508">
        <v>0</v>
      </c>
      <c r="Y32" s="26"/>
      <c r="Z32" s="26"/>
    </row>
    <row r="33" spans="1:26" ht="13.5" thickBot="1">
      <c r="A33" s="237" t="s">
        <v>167</v>
      </c>
      <c r="B33" s="209">
        <f t="shared" si="8"/>
        <v>3142.0000000000005</v>
      </c>
      <c r="C33" s="177"/>
      <c r="D33" s="648">
        <v>3142.0000000000005</v>
      </c>
      <c r="E33" s="639">
        <v>0</v>
      </c>
      <c r="F33" s="640">
        <v>0</v>
      </c>
      <c r="G33" s="176">
        <f t="shared" si="5"/>
        <v>49.910852236209983</v>
      </c>
      <c r="H33" s="177"/>
      <c r="I33" s="631">
        <v>49.910852236209983</v>
      </c>
      <c r="J33" s="631">
        <v>0</v>
      </c>
      <c r="K33" s="510">
        <v>0</v>
      </c>
      <c r="Y33" s="26"/>
      <c r="Z33" s="26"/>
    </row>
    <row r="34" spans="1:26" ht="14.65" thickBot="1">
      <c r="A34" s="537" t="s">
        <v>68</v>
      </c>
      <c r="B34" s="555">
        <f t="shared" ref="B34" si="9">SUM(D34:F34)</f>
        <v>3142.0000000000005</v>
      </c>
      <c r="C34" s="553">
        <f>(B34-B29)/B29</f>
        <v>187.52000000000007</v>
      </c>
      <c r="D34" s="650">
        <v>3142.0000000000005</v>
      </c>
      <c r="E34" s="642">
        <v>0</v>
      </c>
      <c r="F34" s="643">
        <v>0</v>
      </c>
      <c r="G34" s="547">
        <f t="shared" si="5"/>
        <v>180.60660996356003</v>
      </c>
      <c r="H34" s="553">
        <f>(G34-G29)/G29</f>
        <v>4.3239706448861313</v>
      </c>
      <c r="I34" s="633">
        <v>180.60491996355003</v>
      </c>
      <c r="J34" s="633">
        <v>1.6900000100000003E-3</v>
      </c>
      <c r="K34" s="634">
        <v>0</v>
      </c>
      <c r="Y34" s="26"/>
      <c r="Z34" s="26"/>
    </row>
    <row r="35" spans="1:26" ht="13.15">
      <c r="A35" s="494" t="s">
        <v>168</v>
      </c>
      <c r="B35" s="208">
        <f t="shared" ref="B35:B38" si="10">SUM(D35:F35)</f>
        <v>3167.164835164835</v>
      </c>
      <c r="C35" s="402"/>
      <c r="D35" s="646">
        <v>3167.164835164835</v>
      </c>
      <c r="E35" s="635">
        <v>0</v>
      </c>
      <c r="F35" s="636">
        <v>0</v>
      </c>
      <c r="G35" s="175">
        <f t="shared" ref="G35:G39" si="11">SUM(I35:K35)</f>
        <v>49.843354018359989</v>
      </c>
      <c r="H35" s="402"/>
      <c r="I35" s="630">
        <v>49.843354018359989</v>
      </c>
      <c r="J35" s="630">
        <v>0</v>
      </c>
      <c r="K35" s="509">
        <v>0</v>
      </c>
      <c r="Y35" s="26"/>
      <c r="Z35" s="26"/>
    </row>
    <row r="36" spans="1:26" ht="13.15">
      <c r="A36" s="236" t="s">
        <v>169</v>
      </c>
      <c r="B36" s="199">
        <f t="shared" si="10"/>
        <v>3162</v>
      </c>
      <c r="C36" s="172"/>
      <c r="D36" s="649">
        <v>3162</v>
      </c>
      <c r="E36" s="641">
        <v>0</v>
      </c>
      <c r="F36" s="638">
        <v>0</v>
      </c>
      <c r="G36" s="170">
        <f t="shared" si="11"/>
        <v>49.785732202590019</v>
      </c>
      <c r="H36" s="172"/>
      <c r="I36" s="632">
        <v>49.785732202590019</v>
      </c>
      <c r="J36" s="632">
        <v>0</v>
      </c>
      <c r="K36" s="508">
        <v>0</v>
      </c>
      <c r="Y36" s="26"/>
      <c r="Z36" s="26"/>
    </row>
    <row r="37" spans="1:26" ht="13.15">
      <c r="A37" s="236" t="s">
        <v>170</v>
      </c>
      <c r="B37" s="199">
        <f t="shared" si="10"/>
        <v>3155</v>
      </c>
      <c r="C37" s="172"/>
      <c r="D37" s="649">
        <v>3155</v>
      </c>
      <c r="E37" s="641">
        <v>0</v>
      </c>
      <c r="F37" s="638">
        <v>0</v>
      </c>
      <c r="G37" s="170">
        <f t="shared" si="11"/>
        <v>50.002177022680009</v>
      </c>
      <c r="H37" s="172"/>
      <c r="I37" s="632">
        <v>50.002177022680009</v>
      </c>
      <c r="J37" s="632">
        <v>0</v>
      </c>
      <c r="K37" s="508">
        <v>0</v>
      </c>
      <c r="Y37" s="26"/>
      <c r="Z37" s="26"/>
    </row>
    <row r="38" spans="1:26" ht="13.5" thickBot="1">
      <c r="A38" s="237" t="s">
        <v>171</v>
      </c>
      <c r="B38" s="209">
        <f t="shared" si="10"/>
        <v>3157.1111111111113</v>
      </c>
      <c r="C38" s="177"/>
      <c r="D38" s="648">
        <v>3157.1111111111113</v>
      </c>
      <c r="E38" s="639">
        <v>0</v>
      </c>
      <c r="F38" s="640">
        <v>0</v>
      </c>
      <c r="G38" s="176">
        <f t="shared" si="11"/>
        <v>51.822286890430036</v>
      </c>
      <c r="H38" s="177"/>
      <c r="I38" s="631">
        <v>51.822286890430036</v>
      </c>
      <c r="J38" s="631">
        <v>0</v>
      </c>
      <c r="K38" s="510">
        <v>0</v>
      </c>
      <c r="Y38" s="26"/>
      <c r="Z38" s="26"/>
    </row>
    <row r="39" spans="1:26" ht="14.65" thickBot="1">
      <c r="A39" s="537" t="s">
        <v>69</v>
      </c>
      <c r="B39" s="555">
        <f t="shared" ref="B39" si="12">SUM(D39:F39)</f>
        <v>3157.1111111111113</v>
      </c>
      <c r="C39" s="553">
        <f>(B39-B34)/B34</f>
        <v>4.8093924605699737E-3</v>
      </c>
      <c r="D39" s="650">
        <v>3157.1111111111113</v>
      </c>
      <c r="E39" s="642">
        <v>0</v>
      </c>
      <c r="F39" s="643">
        <v>0</v>
      </c>
      <c r="G39" s="547">
        <f t="shared" si="11"/>
        <v>201.45355013406004</v>
      </c>
      <c r="H39" s="553">
        <f>(G39-G34)/G34</f>
        <v>0.11542733776303189</v>
      </c>
      <c r="I39" s="633">
        <v>201.45355013406004</v>
      </c>
      <c r="J39" s="633">
        <v>0</v>
      </c>
      <c r="K39" s="634">
        <v>0</v>
      </c>
      <c r="Y39" s="26"/>
      <c r="Z39" s="26"/>
    </row>
    <row r="40" spans="1:26">
      <c r="A40"/>
      <c r="C40" s="47"/>
      <c r="D40" s="45"/>
      <c r="E40" s="45"/>
      <c r="Y40" s="26"/>
      <c r="Z40" s="26"/>
    </row>
    <row r="41" spans="1:26" ht="12.75">
      <c r="A41" s="148" t="s">
        <v>109</v>
      </c>
      <c r="C41" s="47"/>
      <c r="D41" s="45"/>
      <c r="E41" s="45"/>
      <c r="Y41" s="26"/>
      <c r="Z41" s="26"/>
    </row>
    <row r="42" spans="1:26" ht="12.75">
      <c r="A42" s="148" t="s">
        <v>110</v>
      </c>
      <c r="C42" s="47"/>
      <c r="D42" s="45"/>
      <c r="E42" s="45"/>
      <c r="Y42" s="26"/>
      <c r="Z42" s="26"/>
    </row>
    <row r="43" spans="1:26" ht="12.75">
      <c r="A43" s="46"/>
      <c r="C43" s="47"/>
      <c r="D43" s="45"/>
      <c r="E43" s="45"/>
      <c r="Y43" s="26"/>
      <c r="Z43" s="26"/>
    </row>
    <row r="44" spans="1:26" ht="12.75">
      <c r="Y44" s="26"/>
      <c r="Z44" s="26"/>
    </row>
    <row r="45" spans="1:26" ht="12.75">
      <c r="Y45" s="26"/>
      <c r="Z45" s="26"/>
    </row>
    <row r="46" spans="1:26" ht="12.75">
      <c r="Y46" s="26"/>
      <c r="Z46" s="26"/>
    </row>
    <row r="47" spans="1:26" ht="12.75">
      <c r="Y47" s="26"/>
      <c r="Z47" s="26"/>
    </row>
    <row r="48" spans="1:26" ht="12.75">
      <c r="Y48" s="26"/>
      <c r="Z48" s="26"/>
    </row>
    <row r="49" spans="25:26" ht="12.75">
      <c r="Y49" s="26"/>
      <c r="Z49" s="26"/>
    </row>
    <row r="50" spans="25:26" ht="12.75">
      <c r="Y50" s="26"/>
      <c r="Z50" s="26"/>
    </row>
    <row r="51" spans="25:26" ht="12.75">
      <c r="Y51" s="26"/>
      <c r="Z51" s="26"/>
    </row>
    <row r="52" spans="25:26" ht="12.75">
      <c r="Y52" s="26"/>
      <c r="Z52" s="26"/>
    </row>
    <row r="53" spans="25:26" ht="12.75">
      <c r="Y53" s="26"/>
      <c r="Z53" s="26"/>
    </row>
    <row r="54" spans="25:26" ht="12.75">
      <c r="Y54" s="26"/>
      <c r="Z54" s="26"/>
    </row>
    <row r="55" spans="25:26" ht="12.75">
      <c r="Y55" s="26"/>
      <c r="Z55" s="26"/>
    </row>
    <row r="56" spans="25:26" ht="12.75">
      <c r="Y56" s="26"/>
      <c r="Z56" s="26"/>
    </row>
    <row r="57" spans="25:26" ht="12.75">
      <c r="Y57" s="26"/>
      <c r="Z57" s="26"/>
    </row>
    <row r="58" spans="25:26" ht="12.75">
      <c r="Y58" s="26"/>
      <c r="Z58" s="26"/>
    </row>
    <row r="59" spans="25:26" ht="12.75">
      <c r="Y59" s="26"/>
      <c r="Z59" s="26"/>
    </row>
    <row r="60" spans="25:26" ht="12.75">
      <c r="Y60" s="26"/>
      <c r="Z60" s="26"/>
    </row>
    <row r="61" spans="25:26" ht="12.75">
      <c r="Y61" s="26"/>
      <c r="Z61" s="26"/>
    </row>
    <row r="62" spans="25:26" ht="12.75">
      <c r="Y62" s="26"/>
      <c r="Z62" s="26"/>
    </row>
    <row r="63" spans="25:26" ht="12.75">
      <c r="Y63" s="26"/>
      <c r="Z63" s="26"/>
    </row>
    <row r="64" spans="25:26" ht="12.75">
      <c r="Y64" s="26"/>
      <c r="Z64" s="26"/>
    </row>
    <row r="65" spans="25:26" ht="12.75">
      <c r="Y65" s="26"/>
      <c r="Z65" s="26"/>
    </row>
    <row r="66" spans="25:26" ht="12.75">
      <c r="Y66" s="26"/>
      <c r="Z66" s="26"/>
    </row>
    <row r="67" spans="25:26" ht="12.75">
      <c r="Y67" s="26"/>
      <c r="Z67" s="26"/>
    </row>
    <row r="68" spans="25:26" ht="12.75">
      <c r="Y68" s="26"/>
      <c r="Z68" s="26"/>
    </row>
    <row r="69" spans="25:26" ht="12.75">
      <c r="Y69" s="26"/>
      <c r="Z69" s="26"/>
    </row>
    <row r="70" spans="25:26" ht="12.75">
      <c r="Y70" s="26"/>
      <c r="Z70" s="26"/>
    </row>
    <row r="71" spans="25:26" ht="12.75">
      <c r="Y71" s="26"/>
      <c r="Z71" s="26"/>
    </row>
    <row r="72" spans="25:26" ht="12.75">
      <c r="Y72" s="26"/>
      <c r="Z72" s="26"/>
    </row>
    <row r="73" spans="25:26" ht="12.75">
      <c r="Y73" s="26"/>
      <c r="Z73" s="26"/>
    </row>
    <row r="74" spans="25:26" ht="12.75">
      <c r="Y74" s="26"/>
      <c r="Z74" s="26"/>
    </row>
    <row r="75" spans="25:26" ht="12.75">
      <c r="Y75" s="26"/>
      <c r="Z75" s="26"/>
    </row>
    <row r="76" spans="25:26" ht="12.75">
      <c r="Y76" s="26"/>
      <c r="Z76" s="26"/>
    </row>
    <row r="77" spans="25:26" ht="12.75">
      <c r="Y77" s="26"/>
      <c r="Z77" s="26"/>
    </row>
    <row r="78" spans="25:26" ht="12.75">
      <c r="Y78" s="26"/>
      <c r="Z78" s="26"/>
    </row>
    <row r="79" spans="25:26" ht="12.75">
      <c r="Y79" s="26"/>
      <c r="Z79" s="26"/>
    </row>
    <row r="80" spans="25:26" ht="12.75">
      <c r="Y80" s="26"/>
      <c r="Z80" s="26"/>
    </row>
    <row r="81" spans="25:26" ht="12.75">
      <c r="Y81" s="26"/>
      <c r="Z81" s="26"/>
    </row>
    <row r="82" spans="25:26" ht="12.75">
      <c r="Y82" s="26"/>
      <c r="Z82" s="26"/>
    </row>
    <row r="83" spans="25:26" ht="12.75">
      <c r="Y83" s="26"/>
      <c r="Z83" s="26"/>
    </row>
    <row r="84" spans="25:26" ht="12.75">
      <c r="Y84" s="26"/>
      <c r="Z84" s="26"/>
    </row>
    <row r="85" spans="25:26" ht="12.75">
      <c r="Y85" s="26"/>
      <c r="Z85" s="26"/>
    </row>
    <row r="86" spans="25:26" ht="12.75">
      <c r="Y86" s="26"/>
      <c r="Z86" s="26"/>
    </row>
    <row r="87" spans="25:26" ht="12.75">
      <c r="Y87" s="26"/>
      <c r="Z87" s="26"/>
    </row>
    <row r="88" spans="25:26" ht="12.75">
      <c r="Y88" s="26"/>
      <c r="Z88" s="26"/>
    </row>
    <row r="89" spans="25:26" ht="12.75">
      <c r="Y89" s="26"/>
      <c r="Z89" s="26"/>
    </row>
    <row r="90" spans="25:26" ht="12.75">
      <c r="Y90" s="26"/>
      <c r="Z90" s="26"/>
    </row>
    <row r="91" spans="25:26" ht="12.75">
      <c r="Y91" s="26"/>
      <c r="Z91" s="26"/>
    </row>
    <row r="92" spans="25:26" ht="12.75">
      <c r="Y92" s="26"/>
      <c r="Z92" s="26"/>
    </row>
    <row r="93" spans="25:26" ht="12.75">
      <c r="Y93" s="26"/>
      <c r="Z93" s="26"/>
    </row>
  </sheetData>
  <mergeCells count="2">
    <mergeCell ref="B7:F7"/>
    <mergeCell ref="G7:K7"/>
  </mergeCells>
  <phoneticPr fontId="46" type="noConversion"/>
  <hyperlinks>
    <hyperlink ref="A41" r:id="rId1" display="Details on gaming machine categorisation are available on our website." xr:uid="{4873B31E-1178-494B-BB74-7B545C84DB04}"/>
    <hyperlink ref="A42" r:id="rId2" display="Details on gaming machine entitlement are available on our website." xr:uid="{ABA67293-5F7B-434A-9122-42D6D2AA5BF2}"/>
  </hyperlinks>
  <pageMargins left="0.7" right="0.7" top="0.75" bottom="0.75" header="0.3" footer="0.3"/>
  <pageSetup paperSize="9" scale="77" orientation="portrait" r:id="rId3"/>
  <headerFooter alignWithMargins="0"/>
  <ignoredErrors>
    <ignoredError sqref="B19 G19 B29 B34"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T42"/>
  <sheetViews>
    <sheetView showGridLines="0" workbookViewId="0">
      <selection activeCell="H21" sqref="H21"/>
    </sheetView>
  </sheetViews>
  <sheetFormatPr defaultColWidth="9" defaultRowHeight="14.25"/>
  <cols>
    <col min="1" max="1" width="26.59765625" customWidth="1"/>
    <col min="2" max="2" width="10" customWidth="1"/>
    <col min="3" max="3" width="9.59765625" bestFit="1" customWidth="1"/>
    <col min="4" max="4" width="13.265625" customWidth="1"/>
    <col min="5" max="5" width="10" bestFit="1" customWidth="1"/>
    <col min="6" max="7" width="9" bestFit="1" customWidth="1"/>
    <col min="8" max="10" width="10" bestFit="1" customWidth="1"/>
    <col min="11" max="12" width="12.265625" customWidth="1"/>
    <col min="13" max="13" width="14" customWidth="1"/>
  </cols>
  <sheetData>
    <row r="1" spans="1:20" s="26" customFormat="1" ht="20.25" customHeight="1">
      <c r="A1" s="55" t="s">
        <v>0</v>
      </c>
      <c r="B1" s="22"/>
      <c r="C1" s="33"/>
      <c r="D1" s="33"/>
      <c r="E1" s="33"/>
      <c r="F1" s="33"/>
      <c r="G1" s="33"/>
      <c r="H1" s="33"/>
      <c r="I1" s="33"/>
      <c r="J1" s="33"/>
      <c r="K1" s="33"/>
      <c r="L1" s="33"/>
      <c r="M1" s="30"/>
    </row>
    <row r="2" spans="1:20" s="26" customFormat="1" ht="20.25" customHeight="1">
      <c r="A2" s="55" t="s">
        <v>235</v>
      </c>
      <c r="B2" s="22"/>
      <c r="C2" s="33"/>
      <c r="D2" s="33"/>
      <c r="E2" s="33"/>
      <c r="F2" s="23"/>
      <c r="G2" s="23"/>
      <c r="H2" s="23"/>
      <c r="I2" s="23"/>
      <c r="J2" s="23"/>
      <c r="K2" s="23"/>
      <c r="L2" s="23"/>
      <c r="M2" s="27"/>
    </row>
    <row r="3" spans="1:20" s="27" customFormat="1" ht="12.75" customHeight="1">
      <c r="A3" s="38"/>
      <c r="B3" s="39"/>
      <c r="C3" s="24"/>
      <c r="D3" s="23"/>
      <c r="E3" s="23"/>
      <c r="F3" s="23"/>
      <c r="G3" s="23"/>
      <c r="H3" s="23"/>
      <c r="I3" s="23"/>
      <c r="J3" s="23"/>
      <c r="K3" s="23"/>
      <c r="L3" s="23"/>
    </row>
    <row r="4" spans="1:20" s="26" customFormat="1" ht="11.25" customHeight="1">
      <c r="A4" s="40"/>
      <c r="B4" s="22"/>
      <c r="C4" s="23"/>
      <c r="D4" s="34"/>
      <c r="E4" s="34"/>
      <c r="F4" s="23"/>
      <c r="G4" s="23"/>
      <c r="H4" s="23"/>
      <c r="I4" s="23"/>
      <c r="J4" s="23"/>
      <c r="K4" s="23"/>
      <c r="L4" s="23"/>
      <c r="M4" s="27"/>
    </row>
    <row r="5" spans="1:20" s="26" customFormat="1" ht="33" customHeight="1" thickBot="1">
      <c r="A5" s="41">
        <v>1</v>
      </c>
      <c r="B5" s="110" t="s">
        <v>44</v>
      </c>
      <c r="C5" s="116"/>
      <c r="D5" s="35"/>
      <c r="E5" s="35"/>
      <c r="F5" s="25"/>
      <c r="G5" s="25"/>
      <c r="H5" s="25"/>
      <c r="I5" s="25"/>
      <c r="J5" s="25"/>
      <c r="K5" s="25"/>
      <c r="L5" s="25"/>
      <c r="M5" s="53"/>
    </row>
    <row r="6" spans="1:20" ht="14.65" thickBot="1"/>
    <row r="7" spans="1:20" s="50" customFormat="1" ht="18" customHeight="1" thickBot="1">
      <c r="B7" s="762" t="s">
        <v>45</v>
      </c>
      <c r="C7" s="763"/>
      <c r="D7" s="763"/>
      <c r="E7" s="763"/>
      <c r="F7" s="763"/>
      <c r="G7" s="763"/>
      <c r="H7" s="763"/>
      <c r="I7" s="763"/>
      <c r="J7" s="763"/>
      <c r="K7" s="763"/>
      <c r="L7" s="763"/>
      <c r="M7" s="764"/>
    </row>
    <row r="8" spans="1:20" ht="51.4" thickBot="1">
      <c r="A8" s="146" t="s">
        <v>46</v>
      </c>
      <c r="B8" s="333" t="s">
        <v>47</v>
      </c>
      <c r="C8" s="257" t="s">
        <v>48</v>
      </c>
      <c r="D8" s="374" t="s">
        <v>49</v>
      </c>
      <c r="E8" s="385" t="s">
        <v>7</v>
      </c>
      <c r="F8" s="150" t="s">
        <v>10</v>
      </c>
      <c r="G8" s="150" t="s">
        <v>15</v>
      </c>
      <c r="H8" s="150" t="s">
        <v>18</v>
      </c>
      <c r="I8" s="150" t="s">
        <v>50</v>
      </c>
      <c r="J8" s="150" t="s">
        <v>51</v>
      </c>
      <c r="K8" s="150" t="s">
        <v>52</v>
      </c>
      <c r="L8" s="150" t="s">
        <v>53</v>
      </c>
      <c r="M8" s="257" t="s">
        <v>54</v>
      </c>
    </row>
    <row r="9" spans="1:20" ht="15.75" customHeight="1">
      <c r="A9" s="131" t="s">
        <v>55</v>
      </c>
      <c r="B9" s="514">
        <f t="shared" ref="B9:B17" si="0">D9+L9+M9</f>
        <v>8364.92</v>
      </c>
      <c r="C9" s="591"/>
      <c r="D9" s="375">
        <f t="shared" ref="D9:D17" si="1">SUM(E9:K9)</f>
        <v>5699.7300000000005</v>
      </c>
      <c r="E9" s="386">
        <v>480.35</v>
      </c>
      <c r="F9" s="349">
        <v>2903.24</v>
      </c>
      <c r="G9" s="349">
        <v>703.11</v>
      </c>
      <c r="H9" s="349">
        <v>796.17</v>
      </c>
      <c r="I9" s="349">
        <v>783.31</v>
      </c>
      <c r="J9" s="349">
        <v>0.47</v>
      </c>
      <c r="K9" s="349">
        <v>33.08</v>
      </c>
      <c r="L9" s="349">
        <v>143.69</v>
      </c>
      <c r="M9" s="350">
        <v>2521.5000000000005</v>
      </c>
    </row>
    <row r="10" spans="1:20">
      <c r="A10" s="132" t="s">
        <v>56</v>
      </c>
      <c r="B10" s="348">
        <f t="shared" si="0"/>
        <v>8115.64</v>
      </c>
      <c r="C10" s="586">
        <f t="shared" ref="C10:C17" si="2">(B10-B9)/B9</f>
        <v>-2.9800643640345605E-2</v>
      </c>
      <c r="D10" s="376">
        <f t="shared" si="1"/>
        <v>5277.89</v>
      </c>
      <c r="E10" s="387">
        <v>455.96</v>
      </c>
      <c r="F10" s="351">
        <v>2811.36</v>
      </c>
      <c r="G10" s="351">
        <v>627.22</v>
      </c>
      <c r="H10" s="352">
        <v>751.13</v>
      </c>
      <c r="I10" s="352">
        <v>607.76</v>
      </c>
      <c r="J10" s="352">
        <v>1.51</v>
      </c>
      <c r="K10" s="352">
        <v>22.95</v>
      </c>
      <c r="L10" s="352">
        <v>158.55000000000001</v>
      </c>
      <c r="M10" s="353">
        <v>2679.2</v>
      </c>
    </row>
    <row r="11" spans="1:20">
      <c r="A11" s="132" t="s">
        <v>57</v>
      </c>
      <c r="B11" s="348">
        <f t="shared" si="0"/>
        <v>8435.7046975023986</v>
      </c>
      <c r="C11" s="586">
        <f t="shared" si="2"/>
        <v>3.943801074251671E-2</v>
      </c>
      <c r="D11" s="376">
        <f t="shared" si="1"/>
        <v>5425.387313992398</v>
      </c>
      <c r="E11" s="387">
        <v>392.00191316627479</v>
      </c>
      <c r="F11" s="351">
        <v>2957.3219850499845</v>
      </c>
      <c r="G11" s="351">
        <v>625.57767587566047</v>
      </c>
      <c r="H11" s="352">
        <v>797.42573990047822</v>
      </c>
      <c r="I11" s="352">
        <v>638.18000000000006</v>
      </c>
      <c r="J11" s="352">
        <v>2.19</v>
      </c>
      <c r="K11" s="352">
        <v>12.69</v>
      </c>
      <c r="L11" s="352">
        <v>170.11738350999994</v>
      </c>
      <c r="M11" s="353">
        <v>2840.2</v>
      </c>
    </row>
    <row r="12" spans="1:20">
      <c r="A12" s="132" t="s">
        <v>58</v>
      </c>
      <c r="B12" s="348">
        <f t="shared" si="0"/>
        <v>9026.7973034025144</v>
      </c>
      <c r="C12" s="586">
        <f t="shared" si="2"/>
        <v>7.0070329284419308E-2</v>
      </c>
      <c r="D12" s="376">
        <f t="shared" si="1"/>
        <v>5674.2844267225146</v>
      </c>
      <c r="E12" s="388">
        <v>381.0567524465622</v>
      </c>
      <c r="F12" s="352">
        <v>3029.5938559060869</v>
      </c>
      <c r="G12" s="352">
        <v>680.63964169584688</v>
      </c>
      <c r="H12" s="352">
        <v>872.80417667401912</v>
      </c>
      <c r="I12" s="352">
        <v>687.92</v>
      </c>
      <c r="J12" s="352">
        <v>2.0299999999999998</v>
      </c>
      <c r="K12" s="352">
        <v>20.239999999999998</v>
      </c>
      <c r="L12" s="352">
        <v>228.61287668</v>
      </c>
      <c r="M12" s="354">
        <v>3123.9</v>
      </c>
    </row>
    <row r="13" spans="1:20">
      <c r="A13" s="132" t="s">
        <v>59</v>
      </c>
      <c r="B13" s="348">
        <f t="shared" si="0"/>
        <v>9704.7399784492936</v>
      </c>
      <c r="C13" s="586">
        <f t="shared" si="2"/>
        <v>7.5103345323954379E-2</v>
      </c>
      <c r="D13" s="376">
        <f t="shared" si="1"/>
        <v>6152.2353847492923</v>
      </c>
      <c r="E13" s="388">
        <v>358.71142276365867</v>
      </c>
      <c r="F13" s="352">
        <v>3198.5989511224188</v>
      </c>
      <c r="G13" s="352">
        <v>700.90404263808819</v>
      </c>
      <c r="H13" s="352">
        <v>961.41096822512714</v>
      </c>
      <c r="I13" s="352">
        <v>887.66000000000008</v>
      </c>
      <c r="J13" s="352">
        <v>2.46</v>
      </c>
      <c r="K13" s="352">
        <v>42.49</v>
      </c>
      <c r="L13" s="352">
        <v>273.00459370000056</v>
      </c>
      <c r="M13" s="354">
        <v>3279.5000000000005</v>
      </c>
    </row>
    <row r="14" spans="1:20">
      <c r="A14" s="132" t="s">
        <v>60</v>
      </c>
      <c r="B14" s="348">
        <f t="shared" si="0"/>
        <v>9868.6241973463057</v>
      </c>
      <c r="C14" s="586">
        <f t="shared" si="2"/>
        <v>1.6887028324400182E-2</v>
      </c>
      <c r="D14" s="376">
        <f t="shared" si="1"/>
        <v>6475.0349448163051</v>
      </c>
      <c r="E14" s="388">
        <v>379.10545623227796</v>
      </c>
      <c r="F14" s="352">
        <v>3176.7650370733622</v>
      </c>
      <c r="G14" s="352">
        <v>673.44062864305272</v>
      </c>
      <c r="H14" s="352">
        <v>1111.0638228676132</v>
      </c>
      <c r="I14" s="352">
        <v>1102.8499999999999</v>
      </c>
      <c r="J14" s="352">
        <v>4.32</v>
      </c>
      <c r="K14" s="352">
        <v>27.49</v>
      </c>
      <c r="L14" s="352">
        <v>293.78925253000011</v>
      </c>
      <c r="M14" s="354">
        <v>3099.8</v>
      </c>
    </row>
    <row r="15" spans="1:20">
      <c r="A15" s="132" t="s">
        <v>61</v>
      </c>
      <c r="B15" s="348">
        <f t="shared" si="0"/>
        <v>11313.786163982788</v>
      </c>
      <c r="C15" s="586">
        <f t="shared" si="2"/>
        <v>0.14644006476861177</v>
      </c>
      <c r="D15" s="376">
        <f t="shared" si="1"/>
        <v>7731.9470915327875</v>
      </c>
      <c r="E15" s="388">
        <v>387.22241487748738</v>
      </c>
      <c r="F15" s="352">
        <v>3266.9079924381399</v>
      </c>
      <c r="G15" s="352">
        <v>679.02385775180403</v>
      </c>
      <c r="H15" s="352">
        <v>1159.7886646798579</v>
      </c>
      <c r="I15" s="352">
        <v>1251.3925760878753</v>
      </c>
      <c r="J15" s="352">
        <v>72.232261338235432</v>
      </c>
      <c r="K15" s="352">
        <v>915.37932435938751</v>
      </c>
      <c r="L15" s="352">
        <v>349.73907244999987</v>
      </c>
      <c r="M15" s="354">
        <v>3232.1</v>
      </c>
    </row>
    <row r="16" spans="1:20">
      <c r="A16" s="132" t="s">
        <v>62</v>
      </c>
      <c r="B16" s="348">
        <f t="shared" si="0"/>
        <v>13456.054343069551</v>
      </c>
      <c r="C16" s="586">
        <f t="shared" si="2"/>
        <v>0.18935024474005269</v>
      </c>
      <c r="D16" s="376">
        <f t="shared" si="1"/>
        <v>9659.4889110195509</v>
      </c>
      <c r="E16" s="388">
        <v>418.05979802987628</v>
      </c>
      <c r="F16" s="352">
        <v>3318.187093086111</v>
      </c>
      <c r="G16" s="352">
        <v>693.10509510811198</v>
      </c>
      <c r="H16" s="352">
        <v>999.38104860346186</v>
      </c>
      <c r="I16" s="352">
        <v>1743.9130597481492</v>
      </c>
      <c r="J16" s="352">
        <v>122.4069270993693</v>
      </c>
      <c r="K16" s="352">
        <v>2364.4358893444723</v>
      </c>
      <c r="L16" s="352">
        <v>379.76543204999996</v>
      </c>
      <c r="M16" s="354">
        <v>3416.8</v>
      </c>
      <c r="O16" s="258"/>
      <c r="T16" s="258"/>
    </row>
    <row r="17" spans="1:20">
      <c r="A17" s="147" t="s">
        <v>63</v>
      </c>
      <c r="B17" s="348">
        <f t="shared" si="0"/>
        <v>13779.801266003282</v>
      </c>
      <c r="C17" s="586">
        <f t="shared" si="2"/>
        <v>2.4059573087297677E-2</v>
      </c>
      <c r="D17" s="376">
        <f t="shared" si="1"/>
        <v>10358.772213793281</v>
      </c>
      <c r="E17" s="388">
        <v>424.92990838543011</v>
      </c>
      <c r="F17" s="352">
        <v>3310.8435889012103</v>
      </c>
      <c r="G17" s="352">
        <v>684.27876741963019</v>
      </c>
      <c r="H17" s="352">
        <v>1163.5373145634501</v>
      </c>
      <c r="I17" s="352">
        <v>1952.9929745037095</v>
      </c>
      <c r="J17" s="352">
        <v>161.15049216750995</v>
      </c>
      <c r="K17" s="352">
        <v>2661.0391678523406</v>
      </c>
      <c r="L17" s="352">
        <v>442.42905220999978</v>
      </c>
      <c r="M17" s="354">
        <v>2978.6000000000004</v>
      </c>
      <c r="O17" s="258"/>
      <c r="T17" s="258"/>
    </row>
    <row r="18" spans="1:20">
      <c r="A18" s="147" t="s">
        <v>64</v>
      </c>
      <c r="B18" s="348">
        <f t="shared" ref="B18:B23" si="3">D18+L18+M18</f>
        <v>14410.553268250002</v>
      </c>
      <c r="C18" s="586">
        <f t="shared" ref="C18:C23" si="4">(B18-B17)/B17</f>
        <v>4.5773664661106113E-2</v>
      </c>
      <c r="D18" s="376">
        <f t="shared" ref="D18:D23" si="5">SUM(E18:K18)</f>
        <v>10900.465116000001</v>
      </c>
      <c r="E18" s="406">
        <v>424.81378900000004</v>
      </c>
      <c r="F18" s="343">
        <v>3268.2640700000002</v>
      </c>
      <c r="G18" s="343">
        <v>680.00597900000002</v>
      </c>
      <c r="H18" s="343">
        <v>1180.7172460000002</v>
      </c>
      <c r="I18" s="581">
        <v>2251.6105419999999</v>
      </c>
      <c r="J18" s="343">
        <v>163.928271</v>
      </c>
      <c r="K18" s="343">
        <v>2931.125219</v>
      </c>
      <c r="L18" s="343">
        <v>502.28815224999937</v>
      </c>
      <c r="M18" s="354">
        <v>3007.8</v>
      </c>
      <c r="O18" s="258"/>
      <c r="T18" s="258"/>
    </row>
    <row r="19" spans="1:20">
      <c r="A19" s="147" t="s">
        <v>65</v>
      </c>
      <c r="B19" s="348">
        <f t="shared" si="3"/>
        <v>14366.599693977289</v>
      </c>
      <c r="C19" s="586">
        <f>(B19-B18)/B18</f>
        <v>-3.0500962353439656E-3</v>
      </c>
      <c r="D19" s="376">
        <f t="shared" si="5"/>
        <v>10746.709781727288</v>
      </c>
      <c r="E19" s="406">
        <v>446.50096627339985</v>
      </c>
      <c r="F19" s="343">
        <v>3261.8597073610595</v>
      </c>
      <c r="G19" s="343">
        <v>674.05472348702006</v>
      </c>
      <c r="H19" s="343">
        <v>1058.8188296058097</v>
      </c>
      <c r="I19" s="581">
        <v>2020.857424</v>
      </c>
      <c r="J19" s="343">
        <v>176.18547100000001</v>
      </c>
      <c r="K19" s="343">
        <v>3108.4326600000004</v>
      </c>
      <c r="L19" s="343">
        <v>540.58991225000011</v>
      </c>
      <c r="M19" s="354">
        <v>3079.3</v>
      </c>
      <c r="O19" s="258"/>
    </row>
    <row r="20" spans="1:20">
      <c r="A20" s="147" t="s">
        <v>66</v>
      </c>
      <c r="B20" s="348">
        <f t="shared" ref="B20" si="6">D20+L20+M20</f>
        <v>14187.247139345793</v>
      </c>
      <c r="C20" s="586">
        <f>(B20-B19)/B19</f>
        <v>-1.2483994713563528E-2</v>
      </c>
      <c r="D20" s="376">
        <f t="shared" si="5"/>
        <v>10175.303780185795</v>
      </c>
      <c r="E20" s="406">
        <v>430.93328268732023</v>
      </c>
      <c r="F20" s="343">
        <v>2415.4503652623107</v>
      </c>
      <c r="G20" s="343">
        <v>576.31344734950017</v>
      </c>
      <c r="H20" s="343">
        <v>1017.5905084808201</v>
      </c>
      <c r="I20" s="581">
        <v>2325.8148958739976</v>
      </c>
      <c r="J20" s="343">
        <v>177.05578486868251</v>
      </c>
      <c r="K20" s="343">
        <v>3232.1454956631646</v>
      </c>
      <c r="L20" s="343">
        <v>612.7339267699997</v>
      </c>
      <c r="M20" s="354">
        <v>3399.2094323899992</v>
      </c>
      <c r="O20" s="258"/>
      <c r="P20" s="258"/>
    </row>
    <row r="21" spans="1:20">
      <c r="A21" s="147" t="s">
        <v>67</v>
      </c>
      <c r="B21" s="348">
        <f t="shared" si="3"/>
        <v>12669.603177729168</v>
      </c>
      <c r="C21" s="586">
        <f>(B21-B20)/B20</f>
        <v>-0.10697240604258668</v>
      </c>
      <c r="D21" s="376">
        <f t="shared" si="5"/>
        <v>8502.9489106891706</v>
      </c>
      <c r="E21" s="406">
        <v>261.93891332978995</v>
      </c>
      <c r="F21" s="343">
        <v>1035.4541180488998</v>
      </c>
      <c r="G21" s="343">
        <v>246.31118917311306</v>
      </c>
      <c r="H21" s="343">
        <v>116.64657000591001</v>
      </c>
      <c r="I21" s="581">
        <v>2639.5186691569397</v>
      </c>
      <c r="J21" s="343">
        <v>188.95467136252998</v>
      </c>
      <c r="K21" s="343">
        <v>4014.1247796119897</v>
      </c>
      <c r="L21" s="343">
        <v>635.00502559999973</v>
      </c>
      <c r="M21" s="354">
        <v>3531.6492414399981</v>
      </c>
    </row>
    <row r="22" spans="1:20">
      <c r="A22" s="147" t="s">
        <v>68</v>
      </c>
      <c r="B22" s="348">
        <f t="shared" si="3"/>
        <v>14164.243488418602</v>
      </c>
      <c r="C22" s="586">
        <f t="shared" si="4"/>
        <v>0.1179705701688224</v>
      </c>
      <c r="D22" s="376">
        <f t="shared" si="5"/>
        <v>10014.509803358602</v>
      </c>
      <c r="E22" s="406">
        <v>412.14524644511994</v>
      </c>
      <c r="F22" s="343">
        <v>2145.1415157387896</v>
      </c>
      <c r="G22" s="343">
        <v>441.72051396211293</v>
      </c>
      <c r="H22" s="343">
        <v>691.78072040988002</v>
      </c>
      <c r="I22" s="581">
        <v>2285.8097468496098</v>
      </c>
      <c r="J22" s="343">
        <v>183.93698910851003</v>
      </c>
      <c r="K22" s="343">
        <v>3853.9750708445799</v>
      </c>
      <c r="L22" s="343">
        <v>666.4977530000001</v>
      </c>
      <c r="M22" s="354">
        <v>3483.2359320600008</v>
      </c>
    </row>
    <row r="23" spans="1:20" ht="14.65" thickBot="1">
      <c r="A23" s="237" t="s">
        <v>69</v>
      </c>
      <c r="B23" s="589">
        <f t="shared" si="3"/>
        <v>15122.214733280869</v>
      </c>
      <c r="C23" s="592">
        <f t="shared" si="4"/>
        <v>6.7633068130010063E-2</v>
      </c>
      <c r="D23" s="590">
        <f t="shared" si="5"/>
        <v>10949.623442380869</v>
      </c>
      <c r="E23" s="582">
        <v>572.15978305950989</v>
      </c>
      <c r="F23" s="583">
        <v>2475.6176526650406</v>
      </c>
      <c r="G23" s="583">
        <v>591.81507264298739</v>
      </c>
      <c r="H23" s="583">
        <v>810.42497201151002</v>
      </c>
      <c r="I23" s="584">
        <v>2288.1710210372598</v>
      </c>
      <c r="J23" s="585">
        <v>173.64002194930998</v>
      </c>
      <c r="K23" s="585">
        <v>4037.7949190152499</v>
      </c>
      <c r="L23" s="583">
        <v>682.47283898000023</v>
      </c>
      <c r="M23" s="355">
        <v>3490.1184519199996</v>
      </c>
      <c r="O23" s="258"/>
      <c r="P23" s="258"/>
      <c r="Q23" s="258"/>
    </row>
    <row r="24" spans="1:20">
      <c r="B24" s="512"/>
      <c r="C24" s="513"/>
      <c r="D24" s="320"/>
      <c r="E24" s="515"/>
      <c r="F24" s="320"/>
      <c r="H24" s="320"/>
      <c r="I24" s="515"/>
      <c r="J24" s="515"/>
      <c r="K24" s="320"/>
      <c r="L24" s="515"/>
      <c r="M24" s="320"/>
      <c r="N24" s="320"/>
      <c r="Q24" s="258"/>
    </row>
    <row r="25" spans="1:20">
      <c r="B25" s="320"/>
      <c r="C25" s="320"/>
      <c r="D25" s="320"/>
      <c r="E25" s="320"/>
      <c r="F25" s="320"/>
      <c r="G25" s="320"/>
      <c r="H25" s="320"/>
      <c r="I25" s="320"/>
      <c r="J25" s="320"/>
      <c r="K25" s="320"/>
      <c r="L25" s="320"/>
      <c r="M25" s="320"/>
      <c r="N25" s="258"/>
      <c r="Q25" s="258"/>
    </row>
    <row r="26" spans="1:20">
      <c r="M26" s="258"/>
      <c r="N26" s="258"/>
    </row>
    <row r="32" spans="1:20" s="125" customFormat="1">
      <c r="A32"/>
      <c r="B32"/>
      <c r="C32"/>
      <c r="D32"/>
      <c r="E32"/>
      <c r="F32"/>
      <c r="G32"/>
      <c r="H32"/>
      <c r="I32"/>
      <c r="J32"/>
      <c r="K32"/>
      <c r="L32"/>
      <c r="M32"/>
    </row>
    <row r="33" spans="1:13">
      <c r="A33" s="125"/>
      <c r="B33" s="125"/>
      <c r="C33" s="125"/>
      <c r="D33" s="125"/>
      <c r="E33" s="125"/>
      <c r="F33" s="125"/>
      <c r="G33" s="125"/>
      <c r="H33" s="125"/>
      <c r="I33" s="125"/>
      <c r="J33" s="125"/>
      <c r="K33" s="125"/>
      <c r="L33" s="125"/>
      <c r="M33" s="125"/>
    </row>
    <row r="38" spans="1:13">
      <c r="H38" s="258"/>
      <c r="I38" s="258"/>
      <c r="J38" s="258"/>
      <c r="K38" s="258"/>
      <c r="L38" s="258"/>
      <c r="M38" s="258"/>
    </row>
    <row r="39" spans="1:13">
      <c r="G39" s="258"/>
      <c r="H39" s="258"/>
      <c r="I39" s="258"/>
      <c r="J39" s="258"/>
      <c r="K39" s="258"/>
    </row>
    <row r="40" spans="1:13">
      <c r="E40" s="258"/>
      <c r="F40" s="258"/>
      <c r="G40" s="258"/>
      <c r="I40" s="258"/>
      <c r="J40" s="258"/>
      <c r="K40" s="258"/>
    </row>
    <row r="42" spans="1:13">
      <c r="I42" s="322"/>
      <c r="J42" s="322"/>
      <c r="K42" s="322"/>
    </row>
  </sheetData>
  <mergeCells count="1">
    <mergeCell ref="B7:M7"/>
  </mergeCells>
  <pageMargins left="0.7" right="0.7" top="0.75" bottom="0.75" header="0.3" footer="0.3"/>
  <pageSetup paperSize="9" scale="55" orientation="portrait" r:id="rId1"/>
  <headerFooter alignWithMargins="0"/>
  <ignoredErrors>
    <ignoredError sqref="D9:D23"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
    <pageSetUpPr fitToPage="1"/>
  </sheetPr>
  <dimension ref="A1:N40"/>
  <sheetViews>
    <sheetView showGridLines="0" zoomScaleNormal="100" workbookViewId="0">
      <selection activeCell="H21" sqref="H21"/>
    </sheetView>
  </sheetViews>
  <sheetFormatPr defaultColWidth="9.265625" defaultRowHeight="12.75"/>
  <cols>
    <col min="1" max="1" width="25.265625" style="44" customWidth="1"/>
    <col min="2" max="3" width="9.265625" style="44" customWidth="1"/>
    <col min="4" max="4" width="12.265625" style="44" customWidth="1"/>
    <col min="5" max="5" width="7.86328125" style="44" bestFit="1" customWidth="1"/>
    <col min="6" max="6" width="14.73046875" style="44" customWidth="1"/>
    <col min="7" max="7" width="15" style="44" customWidth="1"/>
    <col min="8" max="8" width="14.73046875" style="44" customWidth="1"/>
    <col min="9" max="10" width="20.265625" style="44" customWidth="1"/>
    <col min="11" max="11" width="9.265625" style="44" customWidth="1"/>
    <col min="12" max="16384" width="9.265625" style="44"/>
  </cols>
  <sheetData>
    <row r="1" spans="1:14" s="26" customFormat="1" ht="20.25" customHeight="1">
      <c r="A1" s="55" t="s">
        <v>0</v>
      </c>
      <c r="B1" s="55"/>
      <c r="C1" s="55"/>
      <c r="D1" s="55"/>
      <c r="E1" s="22"/>
      <c r="F1" s="22"/>
      <c r="G1" s="22"/>
    </row>
    <row r="2" spans="1:14" s="26" customFormat="1" ht="20.25" customHeight="1">
      <c r="A2" s="55" t="s">
        <v>235</v>
      </c>
      <c r="B2" s="55"/>
      <c r="C2" s="55"/>
      <c r="D2" s="55"/>
      <c r="E2" s="22"/>
      <c r="F2" s="22"/>
      <c r="G2" s="22"/>
    </row>
    <row r="3" spans="1:14" s="26" customFormat="1" ht="15.75" customHeight="1">
      <c r="A3" s="55"/>
      <c r="B3" s="55"/>
      <c r="C3" s="55"/>
      <c r="D3" s="55"/>
      <c r="E3" s="22"/>
      <c r="F3" s="22"/>
      <c r="G3" s="22"/>
    </row>
    <row r="4" spans="1:14" s="27" customFormat="1" ht="12.75" customHeight="1">
      <c r="A4" s="38"/>
      <c r="B4" s="38"/>
      <c r="C4" s="38"/>
      <c r="D4" s="38"/>
      <c r="E4" s="39"/>
      <c r="F4" s="39"/>
      <c r="G4" s="39"/>
    </row>
    <row r="5" spans="1:14" s="26" customFormat="1" ht="33" customHeight="1" thickBot="1">
      <c r="A5" s="66">
        <v>9</v>
      </c>
      <c r="B5" s="524" t="s">
        <v>21</v>
      </c>
      <c r="C5" s="524"/>
      <c r="D5" s="524"/>
      <c r="E5" s="524"/>
      <c r="F5" s="524"/>
      <c r="G5" s="524"/>
      <c r="H5" s="111"/>
      <c r="I5" s="111"/>
      <c r="J5" s="111"/>
    </row>
    <row r="6" spans="1:14" ht="13.15" thickBot="1"/>
    <row r="7" spans="1:14" customFormat="1" ht="14.65" thickBot="1">
      <c r="B7" s="762" t="s">
        <v>185</v>
      </c>
      <c r="C7" s="763"/>
      <c r="D7" s="763"/>
      <c r="E7" s="764"/>
      <c r="F7" s="781" t="s">
        <v>186</v>
      </c>
      <c r="G7" s="782"/>
      <c r="H7" s="783"/>
      <c r="I7" s="781" t="s">
        <v>187</v>
      </c>
      <c r="J7" s="783"/>
    </row>
    <row r="8" spans="1:14" s="117" customFormat="1" ht="25.9" thickBot="1">
      <c r="A8" s="146" t="s">
        <v>46</v>
      </c>
      <c r="B8" s="285" t="s">
        <v>90</v>
      </c>
      <c r="C8" s="396" t="s">
        <v>73</v>
      </c>
      <c r="D8" s="396" t="s">
        <v>188</v>
      </c>
      <c r="E8" s="275" t="s">
        <v>189</v>
      </c>
      <c r="F8" s="287" t="s">
        <v>190</v>
      </c>
      <c r="G8" s="287" t="s">
        <v>191</v>
      </c>
      <c r="H8" s="286" t="s">
        <v>192</v>
      </c>
      <c r="I8" s="331" t="s">
        <v>193</v>
      </c>
      <c r="J8" s="286" t="s">
        <v>194</v>
      </c>
      <c r="N8" s="99"/>
    </row>
    <row r="9" spans="1:14" ht="13.15">
      <c r="A9" s="239" t="s">
        <v>55</v>
      </c>
      <c r="B9" s="175">
        <f t="shared" ref="B9:B23" si="0">SUM(F9:H9)</f>
        <v>178.675747</v>
      </c>
      <c r="C9" s="398"/>
      <c r="D9" s="503">
        <v>169.18943400000001</v>
      </c>
      <c r="E9" s="504">
        <v>9.4863119999999999</v>
      </c>
      <c r="F9" s="195">
        <v>94.865543349999996</v>
      </c>
      <c r="G9" s="195">
        <v>49.544741770000002</v>
      </c>
      <c r="H9" s="196">
        <v>34.265461879999997</v>
      </c>
      <c r="I9" s="269">
        <v>36.46394133445245</v>
      </c>
      <c r="J9" s="402">
        <f t="shared" ref="J9:J19" si="1">I9/B9</f>
        <v>0.20407885203609893</v>
      </c>
    </row>
    <row r="10" spans="1:14" ht="13.15">
      <c r="A10" s="130" t="s">
        <v>56</v>
      </c>
      <c r="B10" s="170">
        <f t="shared" si="0"/>
        <v>194.90856125000002</v>
      </c>
      <c r="C10" s="395">
        <f t="shared" ref="C10:C18" si="2">(B10-B9)/B9</f>
        <v>9.0850686355322854E-2</v>
      </c>
      <c r="D10" s="235">
        <v>180.32492099999999</v>
      </c>
      <c r="E10" s="403">
        <v>14.583638000000001</v>
      </c>
      <c r="F10" s="173">
        <v>100.12682089</v>
      </c>
      <c r="G10" s="173">
        <v>57.894241619999995</v>
      </c>
      <c r="H10" s="190">
        <v>36.887498740000005</v>
      </c>
      <c r="I10" s="270">
        <v>56.099327585253107</v>
      </c>
      <c r="J10" s="172">
        <f t="shared" si="1"/>
        <v>0.28782382480006685</v>
      </c>
    </row>
    <row r="11" spans="1:14" ht="13.15">
      <c r="A11" s="130" t="s">
        <v>57</v>
      </c>
      <c r="B11" s="170">
        <f t="shared" si="0"/>
        <v>208.15993954999999</v>
      </c>
      <c r="C11" s="395">
        <f t="shared" si="2"/>
        <v>6.7987666703891225E-2</v>
      </c>
      <c r="D11" s="235">
        <v>192.15421799999999</v>
      </c>
      <c r="E11" s="403">
        <v>16.005721999999999</v>
      </c>
      <c r="F11" s="173">
        <v>102.90433504000001</v>
      </c>
      <c r="G11" s="171">
        <v>66.52089054999999</v>
      </c>
      <c r="H11" s="189">
        <v>38.734713960000001</v>
      </c>
      <c r="I11" s="332">
        <v>89.551363547663755</v>
      </c>
      <c r="J11" s="172">
        <f t="shared" si="1"/>
        <v>0.4302046000842229</v>
      </c>
    </row>
    <row r="12" spans="1:14" ht="13.15">
      <c r="A12" s="130" t="s">
        <v>58</v>
      </c>
      <c r="B12" s="170">
        <f t="shared" si="0"/>
        <v>300.95743906000001</v>
      </c>
      <c r="C12" s="395">
        <f t="shared" si="2"/>
        <v>0.44579903179550107</v>
      </c>
      <c r="D12" s="235">
        <v>276.17166600000002</v>
      </c>
      <c r="E12" s="403">
        <v>24.785772999999999</v>
      </c>
      <c r="F12" s="174">
        <v>127.38776234999999</v>
      </c>
      <c r="G12" s="174">
        <v>101.22511433</v>
      </c>
      <c r="H12" s="192">
        <v>72.344562380000013</v>
      </c>
      <c r="I12" s="271">
        <v>184.95311910573903</v>
      </c>
      <c r="J12" s="172">
        <f t="shared" si="1"/>
        <v>0.61454908602164871</v>
      </c>
    </row>
    <row r="13" spans="1:14" ht="13.15">
      <c r="A13" s="130" t="s">
        <v>59</v>
      </c>
      <c r="B13" s="170">
        <f t="shared" si="0"/>
        <v>345.55694973000072</v>
      </c>
      <c r="C13" s="395">
        <f t="shared" si="2"/>
        <v>0.14819208592849961</v>
      </c>
      <c r="D13" s="235">
        <v>305.19463200000001</v>
      </c>
      <c r="E13" s="403">
        <v>40.362318000000002</v>
      </c>
      <c r="F13" s="174">
        <v>142.75224068999944</v>
      </c>
      <c r="G13" s="174">
        <v>130.25235301000143</v>
      </c>
      <c r="H13" s="192">
        <v>72.552356029999814</v>
      </c>
      <c r="I13" s="271">
        <v>222.82831876577495</v>
      </c>
      <c r="J13" s="172">
        <f t="shared" si="1"/>
        <v>0.64483819219923311</v>
      </c>
    </row>
    <row r="14" spans="1:14" ht="13.15">
      <c r="A14" s="130" t="s">
        <v>60</v>
      </c>
      <c r="B14" s="170">
        <f t="shared" si="0"/>
        <v>376.8234673700004</v>
      </c>
      <c r="C14" s="395">
        <f t="shared" si="2"/>
        <v>9.0481518789969698E-2</v>
      </c>
      <c r="D14" s="235">
        <v>289.79678699999999</v>
      </c>
      <c r="E14" s="403">
        <v>87.024648999999997</v>
      </c>
      <c r="F14" s="174">
        <v>162.25220827999968</v>
      </c>
      <c r="G14" s="174">
        <v>131.53704425000072</v>
      </c>
      <c r="H14" s="192">
        <v>83.03421483999999</v>
      </c>
      <c r="I14" s="271">
        <v>263.11343738104404</v>
      </c>
      <c r="J14" s="172">
        <f t="shared" si="1"/>
        <v>0.6982405825661987</v>
      </c>
    </row>
    <row r="15" spans="1:14" ht="13.15">
      <c r="A15" s="130" t="s">
        <v>61</v>
      </c>
      <c r="B15" s="170">
        <f t="shared" si="0"/>
        <v>446.12895205999973</v>
      </c>
      <c r="C15" s="395">
        <f t="shared" si="2"/>
        <v>0.18392029873752197</v>
      </c>
      <c r="D15" s="235">
        <v>302.69764700000002</v>
      </c>
      <c r="E15" s="403">
        <v>143.42871099999999</v>
      </c>
      <c r="F15" s="174">
        <v>190.63417786999884</v>
      </c>
      <c r="G15" s="174">
        <v>159.10489458000077</v>
      </c>
      <c r="H15" s="192">
        <v>96.389879610000122</v>
      </c>
      <c r="I15" s="271">
        <v>306.62758307944949</v>
      </c>
      <c r="J15" s="172">
        <f t="shared" si="1"/>
        <v>0.68730707044139838</v>
      </c>
    </row>
    <row r="16" spans="1:14" ht="13.15">
      <c r="A16" s="130" t="s">
        <v>62</v>
      </c>
      <c r="B16" s="170">
        <f t="shared" si="0"/>
        <v>493.33635859999924</v>
      </c>
      <c r="C16" s="395">
        <f t="shared" si="2"/>
        <v>0.10581560851861191</v>
      </c>
      <c r="D16" s="235">
        <v>289.30179500000003</v>
      </c>
      <c r="E16" s="403">
        <v>204.03735800000001</v>
      </c>
      <c r="F16" s="174">
        <v>212.15540164999973</v>
      </c>
      <c r="G16" s="174">
        <v>167.61003039999946</v>
      </c>
      <c r="H16" s="192">
        <v>113.57092655000005</v>
      </c>
      <c r="I16" s="271">
        <v>379.55022636936684</v>
      </c>
      <c r="J16" s="172">
        <f t="shared" si="1"/>
        <v>0.76935384905840476</v>
      </c>
    </row>
    <row r="17" spans="1:10" ht="13.15">
      <c r="A17" s="236" t="s">
        <v>63</v>
      </c>
      <c r="B17" s="170">
        <f t="shared" si="0"/>
        <v>587.80843044000176</v>
      </c>
      <c r="C17" s="395">
        <f t="shared" si="2"/>
        <v>0.19149626860687388</v>
      </c>
      <c r="D17" s="235">
        <v>283.78547600000002</v>
      </c>
      <c r="E17" s="403">
        <v>304.02295500000002</v>
      </c>
      <c r="F17" s="174">
        <v>255.95271782000134</v>
      </c>
      <c r="G17" s="174">
        <v>186.47633439000029</v>
      </c>
      <c r="H17" s="192">
        <v>145.37937823000013</v>
      </c>
      <c r="I17" s="271">
        <v>459.61865382816006</v>
      </c>
      <c r="J17" s="172">
        <f t="shared" si="1"/>
        <v>0.78191912539279895</v>
      </c>
    </row>
    <row r="18" spans="1:10" ht="13.15">
      <c r="A18" s="236" t="s">
        <v>64</v>
      </c>
      <c r="B18" s="170">
        <f t="shared" si="0"/>
        <v>675.24677026999905</v>
      </c>
      <c r="C18" s="395">
        <f t="shared" si="2"/>
        <v>0.14875312312983613</v>
      </c>
      <c r="D18" s="235">
        <v>308.58885644000003</v>
      </c>
      <c r="E18" s="403">
        <v>366.65791376999999</v>
      </c>
      <c r="F18" s="174">
        <v>296.11551234999911</v>
      </c>
      <c r="G18" s="174">
        <v>206.17263995999906</v>
      </c>
      <c r="H18" s="192">
        <v>172.95861796000085</v>
      </c>
      <c r="I18" s="271">
        <v>533.22621100000003</v>
      </c>
      <c r="J18" s="172">
        <f t="shared" si="1"/>
        <v>0.78967606285149394</v>
      </c>
    </row>
    <row r="19" spans="1:10" ht="13.5" thickBot="1">
      <c r="A19" s="236" t="s">
        <v>65</v>
      </c>
      <c r="B19" s="170">
        <f t="shared" si="0"/>
        <v>734.86423389000015</v>
      </c>
      <c r="C19" s="395">
        <f>(B19-B18)/B18</f>
        <v>8.8289890814528316E-2</v>
      </c>
      <c r="D19" s="235">
        <v>288.07345716000003</v>
      </c>
      <c r="E19" s="403">
        <v>446.79077665</v>
      </c>
      <c r="F19" s="174">
        <v>331.82678334000019</v>
      </c>
      <c r="G19" s="174">
        <v>208.76312899000013</v>
      </c>
      <c r="H19" s="192">
        <v>194.27432155999983</v>
      </c>
      <c r="I19" s="271">
        <v>601.48289969843984</v>
      </c>
      <c r="J19" s="172">
        <f t="shared" si="1"/>
        <v>0.81849527022766244</v>
      </c>
    </row>
    <row r="20" spans="1:10" ht="13.15">
      <c r="A20" s="494" t="s">
        <v>156</v>
      </c>
      <c r="B20" s="175">
        <f t="shared" si="0"/>
        <v>199.00424908000002</v>
      </c>
      <c r="C20" s="502"/>
      <c r="D20" s="503">
        <v>72.190563170000019</v>
      </c>
      <c r="E20" s="504">
        <v>126.81368612</v>
      </c>
      <c r="F20" s="505">
        <v>88.274328320000151</v>
      </c>
      <c r="G20" s="505">
        <v>58.544405049999938</v>
      </c>
      <c r="H20" s="506">
        <v>52.185515709999954</v>
      </c>
      <c r="I20" s="622" t="s">
        <v>195</v>
      </c>
      <c r="J20" s="402" t="s">
        <v>195</v>
      </c>
    </row>
    <row r="21" spans="1:10" ht="13.15">
      <c r="A21" s="236" t="s">
        <v>157</v>
      </c>
      <c r="B21" s="170">
        <f t="shared" si="0"/>
        <v>206.34620274999952</v>
      </c>
      <c r="C21" s="395"/>
      <c r="D21" s="235">
        <v>74.412025060000019</v>
      </c>
      <c r="E21" s="403">
        <v>131.93417769000004</v>
      </c>
      <c r="F21" s="174">
        <v>90.10573359999988</v>
      </c>
      <c r="G21" s="174">
        <v>62.256150149999598</v>
      </c>
      <c r="H21" s="192">
        <v>53.984319000000013</v>
      </c>
      <c r="I21" s="271" t="s">
        <v>195</v>
      </c>
      <c r="J21" s="172" t="s">
        <v>195</v>
      </c>
    </row>
    <row r="22" spans="1:10" ht="13.15">
      <c r="A22" s="236" t="s">
        <v>158</v>
      </c>
      <c r="B22" s="170">
        <f t="shared" si="0"/>
        <v>214.21045517999971</v>
      </c>
      <c r="C22" s="395"/>
      <c r="D22" s="235">
        <v>79.527806709999993</v>
      </c>
      <c r="E22" s="403">
        <v>134.68264847999995</v>
      </c>
      <c r="F22" s="174">
        <v>95.35635359999992</v>
      </c>
      <c r="G22" s="174">
        <v>62.55130301999975</v>
      </c>
      <c r="H22" s="192">
        <v>56.302798560000056</v>
      </c>
      <c r="I22" s="271" t="s">
        <v>195</v>
      </c>
      <c r="J22" s="172" t="s">
        <v>195</v>
      </c>
    </row>
    <row r="23" spans="1:10" ht="13.5" thickBot="1">
      <c r="A23" s="237" t="s">
        <v>159</v>
      </c>
      <c r="B23" s="176">
        <f t="shared" si="0"/>
        <v>212.4119160300003</v>
      </c>
      <c r="C23" s="399"/>
      <c r="D23" s="390">
        <v>73.360023199999986</v>
      </c>
      <c r="E23" s="507">
        <v>139.05189239999999</v>
      </c>
      <c r="F23" s="178">
        <v>94.176737100000423</v>
      </c>
      <c r="G23" s="178">
        <v>61.468916139999834</v>
      </c>
      <c r="H23" s="193">
        <v>56.766262790000042</v>
      </c>
      <c r="I23" s="554" t="s">
        <v>195</v>
      </c>
      <c r="J23" s="177" t="s">
        <v>195</v>
      </c>
    </row>
    <row r="24" spans="1:10" ht="13.5" thickBot="1">
      <c r="A24" s="237" t="s">
        <v>66</v>
      </c>
      <c r="B24" s="176">
        <f>SUM(F24:H24)</f>
        <v>831.97282303999964</v>
      </c>
      <c r="C24" s="399">
        <f>(B24-B19)/B19</f>
        <v>0.13214493871331259</v>
      </c>
      <c r="D24" s="390">
        <v>299.49041814000003</v>
      </c>
      <c r="E24" s="507">
        <v>532.48240468999995</v>
      </c>
      <c r="F24" s="178">
        <v>367.91315262000035</v>
      </c>
      <c r="G24" s="178">
        <v>244.82077435999912</v>
      </c>
      <c r="H24" s="193">
        <v>219.23889606000006</v>
      </c>
      <c r="I24" s="554">
        <v>675.56307533032987</v>
      </c>
      <c r="J24" s="177">
        <f>I24/B24</f>
        <v>0.812001373869216</v>
      </c>
    </row>
    <row r="25" spans="1:10" ht="13.15">
      <c r="A25" s="494" t="s">
        <v>160</v>
      </c>
      <c r="B25" s="175">
        <f t="shared" ref="B25:B28" si="3">SUM(F25:H25)</f>
        <v>211.28827149999961</v>
      </c>
      <c r="C25" s="502"/>
      <c r="D25" s="503">
        <v>69.613564490000016</v>
      </c>
      <c r="E25" s="504">
        <v>141.67470693000004</v>
      </c>
      <c r="F25" s="505">
        <v>97.748488590000036</v>
      </c>
      <c r="G25" s="505">
        <v>56.404807729999519</v>
      </c>
      <c r="H25" s="506">
        <v>57.134975180000048</v>
      </c>
      <c r="I25" s="622" t="s">
        <v>195</v>
      </c>
      <c r="J25" s="402" t="s">
        <v>195</v>
      </c>
    </row>
    <row r="26" spans="1:10" ht="13.15">
      <c r="A26" s="236" t="s">
        <v>161</v>
      </c>
      <c r="B26" s="170">
        <f t="shared" si="3"/>
        <v>215.11239824999996</v>
      </c>
      <c r="C26" s="395"/>
      <c r="D26" s="235">
        <v>69.717666170000001</v>
      </c>
      <c r="E26" s="403">
        <v>145.39473208000015</v>
      </c>
      <c r="F26" s="174">
        <v>99.161954920000241</v>
      </c>
      <c r="G26" s="174">
        <v>57.315471009999683</v>
      </c>
      <c r="H26" s="192">
        <v>58.634972320000024</v>
      </c>
      <c r="I26" s="271" t="s">
        <v>195</v>
      </c>
      <c r="J26" s="172" t="s">
        <v>195</v>
      </c>
    </row>
    <row r="27" spans="1:10" ht="13.15">
      <c r="A27" s="236" t="s">
        <v>162</v>
      </c>
      <c r="B27" s="170">
        <f t="shared" si="3"/>
        <v>220.1083294999996</v>
      </c>
      <c r="C27" s="395"/>
      <c r="D27" s="235">
        <v>75.923262319999992</v>
      </c>
      <c r="E27" s="403">
        <v>144.18506718</v>
      </c>
      <c r="F27" s="174">
        <v>101.21174488</v>
      </c>
      <c r="G27" s="174">
        <v>59.87783589999956</v>
      </c>
      <c r="H27" s="192">
        <v>59.018748720000048</v>
      </c>
      <c r="I27" s="271" t="s">
        <v>195</v>
      </c>
      <c r="J27" s="172" t="s">
        <v>195</v>
      </c>
    </row>
    <row r="28" spans="1:10" ht="13.5" thickBot="1">
      <c r="A28" s="237" t="s">
        <v>163</v>
      </c>
      <c r="B28" s="176">
        <f t="shared" si="3"/>
        <v>225.25398609999991</v>
      </c>
      <c r="C28" s="399"/>
      <c r="D28" s="390">
        <v>70.337211150000002</v>
      </c>
      <c r="E28" s="507">
        <v>154.9167749399999</v>
      </c>
      <c r="F28" s="178">
        <v>103.80188956000011</v>
      </c>
      <c r="G28" s="535">
        <v>59.482833099999745</v>
      </c>
      <c r="H28" s="193">
        <v>61.969263440000034</v>
      </c>
      <c r="I28" s="554" t="s">
        <v>195</v>
      </c>
      <c r="J28" s="177" t="s">
        <v>195</v>
      </c>
    </row>
    <row r="29" spans="1:10" ht="14.65" thickBot="1">
      <c r="A29" s="537" t="s">
        <v>67</v>
      </c>
      <c r="B29" s="547">
        <f>SUM(F29:H29)</f>
        <v>871.7629853499991</v>
      </c>
      <c r="C29" s="544">
        <f>(B29-B24)/B24</f>
        <v>4.7826276541831733E-2</v>
      </c>
      <c r="D29" s="548">
        <v>285.59170412999998</v>
      </c>
      <c r="E29" s="549">
        <v>586.17128113000012</v>
      </c>
      <c r="F29" s="550">
        <v>401.92407795000042</v>
      </c>
      <c r="G29" s="550">
        <v>233.08094773999852</v>
      </c>
      <c r="H29" s="551">
        <v>236.75795966000015</v>
      </c>
      <c r="I29" s="552">
        <v>730.66609746652011</v>
      </c>
      <c r="J29" s="553">
        <f t="shared" ref="J29" si="4">I29/B29</f>
        <v>0.83814764992937751</v>
      </c>
    </row>
    <row r="30" spans="1:10" ht="13.15">
      <c r="A30" s="494" t="s">
        <v>164</v>
      </c>
      <c r="B30" s="175">
        <f t="shared" ref="B30:B33" si="5">SUM(F30:H30)</f>
        <v>228.0305264999995</v>
      </c>
      <c r="C30" s="502"/>
      <c r="D30" s="503">
        <v>72.784605530000022</v>
      </c>
      <c r="E30" s="504">
        <v>155.24592097999994</v>
      </c>
      <c r="F30" s="505">
        <v>103.61391209999991</v>
      </c>
      <c r="G30" s="505">
        <v>61.897215109999621</v>
      </c>
      <c r="H30" s="506">
        <v>62.51939928999996</v>
      </c>
      <c r="I30" s="622" t="s">
        <v>195</v>
      </c>
      <c r="J30" s="402" t="s">
        <v>195</v>
      </c>
    </row>
    <row r="31" spans="1:10" ht="13.15">
      <c r="A31" s="236" t="s">
        <v>165</v>
      </c>
      <c r="B31" s="170">
        <f t="shared" si="5"/>
        <v>226.68729847000029</v>
      </c>
      <c r="C31" s="395"/>
      <c r="D31" s="235">
        <v>72.451281680000008</v>
      </c>
      <c r="E31" s="403">
        <v>154.23601682</v>
      </c>
      <c r="F31" s="174">
        <v>103.0996257100003</v>
      </c>
      <c r="G31" s="174">
        <v>60.722697939999939</v>
      </c>
      <c r="H31" s="192">
        <v>62.864974820000043</v>
      </c>
      <c r="I31" s="271" t="s">
        <v>195</v>
      </c>
      <c r="J31" s="172" t="s">
        <v>195</v>
      </c>
    </row>
    <row r="32" spans="1:10" ht="13.15">
      <c r="A32" s="236" t="s">
        <v>166</v>
      </c>
      <c r="B32" s="170">
        <f t="shared" si="5"/>
        <v>237.96209464999961</v>
      </c>
      <c r="C32" s="395"/>
      <c r="D32" s="235">
        <v>80.426992519999985</v>
      </c>
      <c r="E32" s="403">
        <v>157.53510217000002</v>
      </c>
      <c r="F32" s="174">
        <v>109.87098433000003</v>
      </c>
      <c r="G32" s="174">
        <v>64.164928379999694</v>
      </c>
      <c r="H32" s="192">
        <v>63.926181939999907</v>
      </c>
      <c r="I32" s="271" t="s">
        <v>195</v>
      </c>
      <c r="J32" s="172" t="s">
        <v>195</v>
      </c>
    </row>
    <row r="33" spans="1:10" ht="13.5" thickBot="1">
      <c r="A33" s="237" t="s">
        <v>167</v>
      </c>
      <c r="B33" s="176">
        <f t="shared" si="5"/>
        <v>227.21960303999947</v>
      </c>
      <c r="C33" s="399"/>
      <c r="D33" s="390">
        <v>70.186887600000006</v>
      </c>
      <c r="E33" s="507">
        <v>157.03271514999997</v>
      </c>
      <c r="F33" s="178">
        <v>101.12609720999973</v>
      </c>
      <c r="G33" s="535">
        <v>62.002292429999763</v>
      </c>
      <c r="H33" s="193">
        <v>64.091213400000001</v>
      </c>
      <c r="I33" s="554" t="s">
        <v>195</v>
      </c>
      <c r="J33" s="177" t="s">
        <v>195</v>
      </c>
    </row>
    <row r="34" spans="1:10" ht="14.65" thickBot="1">
      <c r="A34" s="537" t="s">
        <v>68</v>
      </c>
      <c r="B34" s="547">
        <f>SUM(F34:H34)</f>
        <v>919.89952265999898</v>
      </c>
      <c r="C34" s="544">
        <f>(B34-B29)/B29</f>
        <v>5.5217459468841545E-2</v>
      </c>
      <c r="D34" s="548">
        <v>295.84976733000002</v>
      </c>
      <c r="E34" s="549">
        <v>624.04975511999987</v>
      </c>
      <c r="F34" s="550">
        <v>417.71061934999994</v>
      </c>
      <c r="G34" s="550">
        <v>248.78713385999902</v>
      </c>
      <c r="H34" s="551">
        <v>253.40176944999993</v>
      </c>
      <c r="I34" s="552">
        <v>769.93614843872024</v>
      </c>
      <c r="J34" s="553">
        <f t="shared" ref="J34" si="6">I34/B34</f>
        <v>0.83697852805962791</v>
      </c>
    </row>
    <row r="35" spans="1:10" ht="13.15">
      <c r="A35" s="494" t="s">
        <v>168</v>
      </c>
      <c r="B35" s="175">
        <f t="shared" ref="B35:B38" si="7">SUM(F35:H35)</f>
        <v>232.39531514999979</v>
      </c>
      <c r="C35" s="502"/>
      <c r="D35" s="503">
        <v>72.903726730000002</v>
      </c>
      <c r="E35" s="504">
        <v>159.49158846000003</v>
      </c>
      <c r="F35" s="505">
        <v>103.3329257899999</v>
      </c>
      <c r="G35" s="505">
        <v>64.16112151999998</v>
      </c>
      <c r="H35" s="506">
        <v>64.901267839999917</v>
      </c>
      <c r="I35" s="622" t="s">
        <v>195</v>
      </c>
      <c r="J35" s="402" t="s">
        <v>195</v>
      </c>
    </row>
    <row r="36" spans="1:10" ht="13.15">
      <c r="A36" s="236" t="s">
        <v>169</v>
      </c>
      <c r="B36" s="170">
        <f t="shared" si="7"/>
        <v>237.54571006000052</v>
      </c>
      <c r="C36" s="395"/>
      <c r="D36" s="235">
        <v>78.684403039999978</v>
      </c>
      <c r="E36" s="403">
        <v>158.86130711999996</v>
      </c>
      <c r="F36" s="174">
        <v>107.23298064000021</v>
      </c>
      <c r="G36" s="174">
        <v>65.207120770000245</v>
      </c>
      <c r="H36" s="192">
        <v>65.10560865000005</v>
      </c>
      <c r="I36" s="271" t="s">
        <v>195</v>
      </c>
      <c r="J36" s="172" t="s">
        <v>195</v>
      </c>
    </row>
    <row r="37" spans="1:10" ht="13.15">
      <c r="A37" s="236" t="s">
        <v>170</v>
      </c>
      <c r="B37" s="170">
        <f t="shared" si="7"/>
        <v>236.83279700999935</v>
      </c>
      <c r="C37" s="395"/>
      <c r="D37" s="235">
        <v>76.890754549999997</v>
      </c>
      <c r="E37" s="403">
        <v>159.94204254999997</v>
      </c>
      <c r="F37" s="174">
        <v>106.06818932999984</v>
      </c>
      <c r="G37" s="174">
        <v>65.270986919999515</v>
      </c>
      <c r="H37" s="192">
        <v>65.493620759999985</v>
      </c>
      <c r="I37" s="271" t="s">
        <v>195</v>
      </c>
      <c r="J37" s="172" t="s">
        <v>195</v>
      </c>
    </row>
    <row r="38" spans="1:10" ht="13.5" thickBot="1">
      <c r="A38" s="237" t="s">
        <v>171</v>
      </c>
      <c r="B38" s="176">
        <f t="shared" si="7"/>
        <v>237.16232086999952</v>
      </c>
      <c r="C38" s="399"/>
      <c r="D38" s="390">
        <v>74.57460657999998</v>
      </c>
      <c r="E38" s="507">
        <v>162.58771436000004</v>
      </c>
      <c r="F38" s="178">
        <v>105.08250690000011</v>
      </c>
      <c r="G38" s="535">
        <v>66.117006809999523</v>
      </c>
      <c r="H38" s="193">
        <v>65.962807159999883</v>
      </c>
      <c r="I38" s="554" t="s">
        <v>195</v>
      </c>
      <c r="J38" s="177" t="s">
        <v>195</v>
      </c>
    </row>
    <row r="39" spans="1:10" ht="14.65" thickBot="1">
      <c r="A39" s="537" t="s">
        <v>69</v>
      </c>
      <c r="B39" s="547">
        <f>SUM(F39:H39)</f>
        <v>943.93614308999918</v>
      </c>
      <c r="C39" s="544">
        <f>(B39-B34)/B34</f>
        <v>2.6129615069801809E-2</v>
      </c>
      <c r="D39" s="548">
        <v>303.05349089999999</v>
      </c>
      <c r="E39" s="549">
        <v>640.88265249000005</v>
      </c>
      <c r="F39" s="550">
        <v>421.71660266000009</v>
      </c>
      <c r="G39" s="550">
        <v>260.75623601999928</v>
      </c>
      <c r="H39" s="551">
        <v>261.46330440999986</v>
      </c>
      <c r="I39" s="552">
        <v>791.62830989469285</v>
      </c>
      <c r="J39" s="553">
        <f t="shared" ref="J39" si="8">I39/B39</f>
        <v>0.83864604156725819</v>
      </c>
    </row>
    <row r="40" spans="1:10" ht="13.15">
      <c r="A40" s="276"/>
      <c r="B40" s="197"/>
      <c r="C40" s="395"/>
      <c r="D40" s="235"/>
      <c r="E40" s="235"/>
      <c r="F40" s="174"/>
      <c r="G40" s="174"/>
      <c r="H40" s="174"/>
      <c r="I40" s="174"/>
      <c r="J40" s="183"/>
    </row>
  </sheetData>
  <mergeCells count="3">
    <mergeCell ref="F7:H7"/>
    <mergeCell ref="I7:J7"/>
    <mergeCell ref="B7:E7"/>
  </mergeCells>
  <phoneticPr fontId="46" type="noConversion"/>
  <pageMargins left="0.7" right="0.7" top="0.75" bottom="0.75" header="0.3" footer="0.3"/>
  <pageSetup paperSize="9" scale="58" orientation="portrait" r:id="rId1"/>
  <headerFooter alignWithMargins="0"/>
  <ignoredErrors>
    <ignoredError sqref="B9:B19 B20:B23 I24:J24 B30:B33 B25:B28 B24 B29 B34 B35:B39"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0">
    <pageSetUpPr fitToPage="1"/>
  </sheetPr>
  <dimension ref="A1:Q47"/>
  <sheetViews>
    <sheetView showGridLines="0" workbookViewId="0">
      <selection activeCell="H21" sqref="H21"/>
    </sheetView>
  </sheetViews>
  <sheetFormatPr defaultColWidth="9.265625" defaultRowHeight="13.5"/>
  <cols>
    <col min="1" max="1" width="22.86328125" style="50" customWidth="1"/>
    <col min="2" max="2" width="11.265625" style="94" customWidth="1"/>
    <col min="3" max="3" width="7" style="94" bestFit="1" customWidth="1"/>
    <col min="4" max="4" width="10" style="94" bestFit="1" customWidth="1"/>
    <col min="5" max="5" width="9" style="94" bestFit="1" customWidth="1"/>
    <col min="6" max="6" width="11" style="94" bestFit="1" customWidth="1"/>
    <col min="7" max="7" width="10" style="94" bestFit="1" customWidth="1"/>
    <col min="8" max="8" width="7.265625" style="309" bestFit="1" customWidth="1"/>
    <col min="9" max="9" width="9" style="50" customWidth="1"/>
    <col min="10" max="10" width="7.73046875" style="50" bestFit="1" customWidth="1"/>
    <col min="11" max="11" width="9" style="50" bestFit="1" customWidth="1"/>
    <col min="12" max="12" width="12.73046875" style="266" customWidth="1"/>
    <col min="13" max="13" width="16.59765625" style="50" customWidth="1"/>
    <col min="14" max="14" width="12.86328125" style="50" customWidth="1"/>
    <col min="15" max="15" width="7.265625" style="50" bestFit="1" customWidth="1"/>
    <col min="16" max="16" width="8" style="50" bestFit="1" customWidth="1"/>
    <col min="17" max="17" width="24" style="50" customWidth="1"/>
    <col min="18" max="18" width="11" style="50" bestFit="1" customWidth="1"/>
    <col min="19" max="19" width="7" style="50" bestFit="1" customWidth="1"/>
    <col min="20" max="20" width="10" style="50" bestFit="1" customWidth="1"/>
    <col min="21" max="21" width="8.73046875" style="50" bestFit="1" customWidth="1"/>
    <col min="22" max="22" width="9" style="50" bestFit="1" customWidth="1"/>
    <col min="23" max="23" width="10" style="50" bestFit="1" customWidth="1"/>
    <col min="24" max="24" width="7.265625" style="50" bestFit="1" customWidth="1"/>
    <col min="25" max="25" width="9" style="50" bestFit="1" customWidth="1"/>
    <col min="26" max="26" width="7" style="50" bestFit="1" customWidth="1"/>
    <col min="27" max="27" width="9" style="50" bestFit="1" customWidth="1"/>
    <col min="28" max="28" width="8.73046875" style="50" bestFit="1" customWidth="1"/>
    <col min="29" max="29" width="7.265625" style="50" bestFit="1" customWidth="1"/>
    <col min="30" max="30" width="9" style="50" bestFit="1" customWidth="1"/>
    <col min="31" max="31" width="9.265625" style="50" customWidth="1"/>
    <col min="32" max="16384" width="9.265625" style="50"/>
  </cols>
  <sheetData>
    <row r="1" spans="1:17" s="294" customFormat="1" ht="20.65">
      <c r="A1" s="290" t="s">
        <v>0</v>
      </c>
      <c r="B1" s="291"/>
      <c r="C1" s="291"/>
      <c r="D1" s="291"/>
      <c r="E1" s="291"/>
      <c r="F1" s="291"/>
      <c r="G1" s="291"/>
      <c r="H1" s="292"/>
      <c r="I1" s="293"/>
      <c r="J1" s="293"/>
      <c r="L1" s="272"/>
    </row>
    <row r="2" spans="1:17" s="294" customFormat="1" ht="20.65">
      <c r="A2" s="290" t="s">
        <v>235</v>
      </c>
      <c r="B2" s="291"/>
      <c r="C2" s="291"/>
      <c r="D2" s="291"/>
      <c r="E2" s="291"/>
      <c r="F2" s="291"/>
      <c r="G2" s="291"/>
      <c r="H2" s="295"/>
      <c r="I2" s="296"/>
      <c r="J2" s="296"/>
      <c r="L2" s="272"/>
    </row>
    <row r="3" spans="1:17" s="296" customFormat="1" ht="12.75">
      <c r="A3" s="297"/>
      <c r="B3" s="298"/>
      <c r="C3" s="298"/>
      <c r="D3" s="298"/>
      <c r="E3" s="298"/>
      <c r="F3" s="299"/>
      <c r="G3" s="299"/>
      <c r="H3" s="300"/>
      <c r="L3" s="301"/>
    </row>
    <row r="4" spans="1:17" s="294" customFormat="1" ht="12.75">
      <c r="A4" s="784">
        <v>10</v>
      </c>
      <c r="B4" s="302"/>
      <c r="C4" s="302"/>
      <c r="D4" s="302"/>
      <c r="E4" s="302"/>
      <c r="F4" s="302"/>
      <c r="G4" s="302"/>
      <c r="H4" s="300"/>
      <c r="I4" s="296"/>
      <c r="J4" s="296"/>
      <c r="L4" s="272"/>
    </row>
    <row r="5" spans="1:17" s="294" customFormat="1" ht="18" thickBot="1">
      <c r="A5" s="785"/>
      <c r="B5" s="303" t="s">
        <v>22</v>
      </c>
      <c r="C5" s="303"/>
      <c r="D5" s="303"/>
      <c r="E5" s="303"/>
      <c r="F5" s="304"/>
      <c r="G5" s="304"/>
      <c r="H5" s="305"/>
      <c r="I5" s="306"/>
      <c r="J5" s="306"/>
      <c r="K5" s="307"/>
      <c r="L5" s="308"/>
      <c r="M5" s="308"/>
      <c r="N5" s="308"/>
      <c r="O5" s="328"/>
    </row>
    <row r="6" spans="1:17" ht="13.9" thickBot="1"/>
    <row r="7" spans="1:17" ht="14.65" customHeight="1" thickBot="1">
      <c r="A7" s="44"/>
      <c r="B7" s="786" t="s">
        <v>121</v>
      </c>
      <c r="C7" s="787"/>
      <c r="D7" s="787"/>
      <c r="E7" s="787"/>
      <c r="F7" s="788"/>
      <c r="G7" s="786" t="s">
        <v>122</v>
      </c>
      <c r="H7" s="787"/>
      <c r="I7" s="787"/>
      <c r="J7" s="787"/>
      <c r="K7" s="788"/>
      <c r="L7" s="786" t="s">
        <v>196</v>
      </c>
      <c r="M7" s="787"/>
      <c r="N7" s="788"/>
      <c r="O7" s="327"/>
    </row>
    <row r="8" spans="1:17" ht="38.65" thickBot="1">
      <c r="A8" s="238" t="s">
        <v>46</v>
      </c>
      <c r="B8" s="533" t="s">
        <v>90</v>
      </c>
      <c r="C8" s="234" t="s">
        <v>48</v>
      </c>
      <c r="D8" s="325" t="s">
        <v>75</v>
      </c>
      <c r="E8" s="325" t="s">
        <v>76</v>
      </c>
      <c r="F8" s="325" t="s">
        <v>91</v>
      </c>
      <c r="G8" s="312" t="s">
        <v>90</v>
      </c>
      <c r="H8" s="234" t="s">
        <v>48</v>
      </c>
      <c r="I8" s="325" t="s">
        <v>75</v>
      </c>
      <c r="J8" s="325" t="s">
        <v>76</v>
      </c>
      <c r="K8" s="325" t="s">
        <v>91</v>
      </c>
      <c r="L8" s="154" t="s">
        <v>197</v>
      </c>
      <c r="M8" s="135" t="s">
        <v>198</v>
      </c>
      <c r="N8" s="136" t="s">
        <v>199</v>
      </c>
    </row>
    <row r="9" spans="1:17">
      <c r="A9" s="149" t="s">
        <v>200</v>
      </c>
      <c r="B9" s="185">
        <f t="shared" ref="B9:B22" si="0">SUM(D9:F9)</f>
        <v>12444.23443968884</v>
      </c>
      <c r="C9" s="156"/>
      <c r="D9" s="155">
        <v>5352.3870585396735</v>
      </c>
      <c r="E9" s="156">
        <v>330.50841189887637</v>
      </c>
      <c r="F9" s="157">
        <v>6761.3389692502906</v>
      </c>
      <c r="G9" s="185">
        <f t="shared" ref="G9:G22" si="1">SUM(I9:K9)</f>
        <v>1485.4723895876327</v>
      </c>
      <c r="H9" s="156"/>
      <c r="I9" s="155">
        <v>518.70141866124868</v>
      </c>
      <c r="J9" s="156">
        <v>66.979264282070702</v>
      </c>
      <c r="K9" s="157">
        <v>899.79170664431342</v>
      </c>
      <c r="L9" s="155">
        <v>498.48694799999998</v>
      </c>
      <c r="M9" s="156">
        <v>21.779135</v>
      </c>
      <c r="N9" s="157">
        <v>8.9723566176171481</v>
      </c>
      <c r="Q9" s="536"/>
    </row>
    <row r="10" spans="1:17">
      <c r="A10" s="130" t="s">
        <v>62</v>
      </c>
      <c r="B10" s="187">
        <f t="shared" si="0"/>
        <v>86649.962788603269</v>
      </c>
      <c r="C10" s="382">
        <f>(B10-B9)/B9</f>
        <v>5.9630609426842245</v>
      </c>
      <c r="D10" s="161">
        <v>22953.562108307411</v>
      </c>
      <c r="E10" s="162">
        <v>1468.8120138602178</v>
      </c>
      <c r="F10" s="163">
        <v>62227.588666435644</v>
      </c>
      <c r="G10" s="187">
        <f t="shared" si="1"/>
        <v>4230.75587619199</v>
      </c>
      <c r="H10" s="382">
        <f>(G10-G9)/G9</f>
        <v>1.8480878580088911</v>
      </c>
      <c r="I10" s="161">
        <v>1743.9130597481492</v>
      </c>
      <c r="J10" s="162">
        <v>122.4069270993693</v>
      </c>
      <c r="K10" s="163">
        <v>2364.4358893444719</v>
      </c>
      <c r="L10" s="161">
        <v>607.37671399999999</v>
      </c>
      <c r="M10" s="162">
        <v>23.049999</v>
      </c>
      <c r="N10" s="163">
        <v>23.939515960507102</v>
      </c>
      <c r="Q10" s="536"/>
    </row>
    <row r="11" spans="1:17">
      <c r="A11" s="236" t="s">
        <v>63</v>
      </c>
      <c r="B11" s="187">
        <f t="shared" si="0"/>
        <v>99138.296604529693</v>
      </c>
      <c r="C11" s="382">
        <f>(B11-B10)/B10</f>
        <v>0.14412393743773155</v>
      </c>
      <c r="D11" s="161">
        <v>25955.794138862108</v>
      </c>
      <c r="E11" s="162">
        <v>1403.6673449121402</v>
      </c>
      <c r="F11" s="163">
        <v>71778.835120755451</v>
      </c>
      <c r="G11" s="187">
        <f t="shared" si="1"/>
        <v>4775.1826345235604</v>
      </c>
      <c r="H11" s="382">
        <f>(G11-G10)/G10</f>
        <v>0.12868309452579357</v>
      </c>
      <c r="I11" s="161">
        <v>1952.9929745037095</v>
      </c>
      <c r="J11" s="162">
        <v>161.15049216750995</v>
      </c>
      <c r="K11" s="163">
        <v>2661.0391678523406</v>
      </c>
      <c r="L11" s="161">
        <v>880.05352000000005</v>
      </c>
      <c r="M11" s="162">
        <v>30.518027</v>
      </c>
      <c r="N11" s="163">
        <v>32.284421127217371</v>
      </c>
      <c r="Q11" s="536"/>
    </row>
    <row r="12" spans="1:17">
      <c r="A12" s="236" t="s">
        <v>64</v>
      </c>
      <c r="B12" s="187">
        <f t="shared" si="0"/>
        <v>109677.35342999999</v>
      </c>
      <c r="C12" s="382">
        <f>(B12-B11)/B11</f>
        <v>0.1063066159741619</v>
      </c>
      <c r="D12" s="161">
        <v>27107.443495</v>
      </c>
      <c r="E12" s="162">
        <v>1307.900294</v>
      </c>
      <c r="F12" s="163">
        <v>81262.009640999997</v>
      </c>
      <c r="G12" s="187">
        <f t="shared" si="1"/>
        <v>5346.6640320000006</v>
      </c>
      <c r="H12" s="382">
        <f>(G12-G11)/G11</f>
        <v>0.11967739062894696</v>
      </c>
      <c r="I12" s="161">
        <v>2251.6105419999999</v>
      </c>
      <c r="J12" s="162">
        <v>163.928271</v>
      </c>
      <c r="K12" s="163">
        <v>2931.125219</v>
      </c>
      <c r="L12" s="161">
        <v>803.15865299999996</v>
      </c>
      <c r="M12" s="162">
        <v>34.223022</v>
      </c>
      <c r="N12" s="163">
        <v>32.331176999999997</v>
      </c>
      <c r="Q12" s="536"/>
    </row>
    <row r="13" spans="1:17" ht="13.9" thickBot="1">
      <c r="A13" s="236" t="s">
        <v>65</v>
      </c>
      <c r="B13" s="187">
        <f t="shared" ref="B13" si="2">SUM(D13:F13)</f>
        <v>117627.852577</v>
      </c>
      <c r="C13" s="382">
        <f>(B13-B12)/B12</f>
        <v>7.2489888736003302E-2</v>
      </c>
      <c r="D13" s="161">
        <v>27748.899586</v>
      </c>
      <c r="E13" s="162">
        <v>1305.9536429999998</v>
      </c>
      <c r="F13" s="163">
        <v>88572.999347999998</v>
      </c>
      <c r="G13" s="187">
        <f t="shared" ref="G13" si="3">SUM(I13:K13)</f>
        <v>5305.4755550000009</v>
      </c>
      <c r="H13" s="382">
        <f t="shared" ref="H13" si="4">(G13-G12)/G12</f>
        <v>-7.7035842823646658E-3</v>
      </c>
      <c r="I13" s="161">
        <v>2020.857424</v>
      </c>
      <c r="J13" s="162">
        <v>176.18547100000001</v>
      </c>
      <c r="K13" s="163">
        <v>3108.4326600000004</v>
      </c>
      <c r="L13" s="161">
        <v>902.27031499999998</v>
      </c>
      <c r="M13" s="162">
        <v>30.594474000000002</v>
      </c>
      <c r="N13" s="163">
        <v>33.283811999999998</v>
      </c>
      <c r="Q13" s="536"/>
    </row>
    <row r="14" spans="1:17">
      <c r="A14" s="494" t="s">
        <v>156</v>
      </c>
      <c r="B14" s="185">
        <f t="shared" ref="B14:B17" si="5">SUM(D14:F14)</f>
        <v>31015.154956524893</v>
      </c>
      <c r="C14" s="565"/>
      <c r="D14" s="155">
        <v>7208.8589045372</v>
      </c>
      <c r="E14" s="156">
        <v>306.29593846102995</v>
      </c>
      <c r="F14" s="157">
        <v>23500.000113526665</v>
      </c>
      <c r="G14" s="185">
        <f t="shared" si="1"/>
        <v>1454.5948567433102</v>
      </c>
      <c r="H14" s="565"/>
      <c r="I14" s="155">
        <v>589.66968568062998</v>
      </c>
      <c r="J14" s="156">
        <v>46.174023310260004</v>
      </c>
      <c r="K14" s="157">
        <v>818.75114775242002</v>
      </c>
      <c r="L14" s="155">
        <v>847.99406799999997</v>
      </c>
      <c r="M14" s="156">
        <v>30.266686</v>
      </c>
      <c r="N14" s="157">
        <v>8.0077362705796737</v>
      </c>
    </row>
    <row r="15" spans="1:17">
      <c r="A15" s="236" t="s">
        <v>157</v>
      </c>
      <c r="B15" s="187">
        <f t="shared" si="5"/>
        <v>29593.83331528266</v>
      </c>
      <c r="C15" s="382"/>
      <c r="D15" s="161">
        <v>6824.0543334646391</v>
      </c>
      <c r="E15" s="162">
        <v>317.56781357099999</v>
      </c>
      <c r="F15" s="163">
        <v>22452.21116824702</v>
      </c>
      <c r="G15" s="187">
        <f t="shared" si="1"/>
        <v>1380.21625419526</v>
      </c>
      <c r="H15" s="382"/>
      <c r="I15" s="161">
        <v>546.53747203572004</v>
      </c>
      <c r="J15" s="162">
        <v>46.710678497509996</v>
      </c>
      <c r="K15" s="163">
        <v>786.96810366202999</v>
      </c>
      <c r="L15" s="161">
        <v>929.03428299999996</v>
      </c>
      <c r="M15" s="162">
        <v>29.460915</v>
      </c>
      <c r="N15" s="163">
        <v>6.7658745039219488</v>
      </c>
    </row>
    <row r="16" spans="1:17">
      <c r="A16" s="236" t="s">
        <v>158</v>
      </c>
      <c r="B16" s="187">
        <f t="shared" si="5"/>
        <v>30908.476961270004</v>
      </c>
      <c r="C16" s="382"/>
      <c r="D16" s="161">
        <v>7253.3195696800012</v>
      </c>
      <c r="E16" s="162">
        <v>312.17576353999999</v>
      </c>
      <c r="F16" s="163">
        <v>23342.981628050002</v>
      </c>
      <c r="G16" s="187">
        <f t="shared" si="1"/>
        <v>1495.6890548512401</v>
      </c>
      <c r="H16" s="382"/>
      <c r="I16" s="161">
        <v>634.68383011000014</v>
      </c>
      <c r="J16" s="162">
        <v>42.629664080000005</v>
      </c>
      <c r="K16" s="163">
        <v>818.37556066124012</v>
      </c>
      <c r="L16" s="161">
        <v>823.63996599999996</v>
      </c>
      <c r="M16" s="162">
        <v>29.501913999999999</v>
      </c>
      <c r="N16" s="163">
        <v>7.177452338952274</v>
      </c>
    </row>
    <row r="17" spans="1:17" ht="13.9" thickBot="1">
      <c r="A17" s="237" t="s">
        <v>159</v>
      </c>
      <c r="B17" s="186">
        <f t="shared" si="5"/>
        <v>28174.910520342786</v>
      </c>
      <c r="C17" s="564"/>
      <c r="D17" s="158">
        <v>5269.081357895212</v>
      </c>
      <c r="E17" s="159">
        <v>294.86398598029268</v>
      </c>
      <c r="F17" s="160">
        <v>22610.965176467282</v>
      </c>
      <c r="G17" s="186">
        <f t="shared" si="1"/>
        <v>1404.5160106160342</v>
      </c>
      <c r="H17" s="564"/>
      <c r="I17" s="158">
        <v>554.92390804764727</v>
      </c>
      <c r="J17" s="159">
        <v>41.541418980912511</v>
      </c>
      <c r="K17" s="160">
        <v>808.05068358747428</v>
      </c>
      <c r="L17" s="158">
        <v>692.60798199999999</v>
      </c>
      <c r="M17" s="159">
        <v>30.117334</v>
      </c>
      <c r="N17" s="160">
        <v>7.9706947601835516</v>
      </c>
    </row>
    <row r="18" spans="1:17" ht="13.9" thickBot="1">
      <c r="A18" s="237" t="s">
        <v>66</v>
      </c>
      <c r="B18" s="186">
        <f>SUM(D18:F18)</f>
        <v>119692.37575342033</v>
      </c>
      <c r="C18" s="564">
        <f>(B18-B13)/B13</f>
        <v>1.7551312305636824E-2</v>
      </c>
      <c r="D18" s="158">
        <v>26555.314165577049</v>
      </c>
      <c r="E18" s="159">
        <v>1230.9035015523225</v>
      </c>
      <c r="F18" s="160">
        <v>91906.158086290961</v>
      </c>
      <c r="G18" s="186">
        <f>SUM(I18:K18)</f>
        <v>5735.0161764058448</v>
      </c>
      <c r="H18" s="564">
        <f>(G18-G13)/G13</f>
        <v>8.0961756764864376E-2</v>
      </c>
      <c r="I18" s="158">
        <v>2325.8148958739976</v>
      </c>
      <c r="J18" s="159">
        <v>177.05578486868251</v>
      </c>
      <c r="K18" s="160">
        <v>3232.1454956631646</v>
      </c>
      <c r="L18" s="158">
        <v>692.60798199999999</v>
      </c>
      <c r="M18" s="159">
        <v>30.117334</v>
      </c>
      <c r="N18" s="160">
        <v>29.92175787363745</v>
      </c>
      <c r="Q18" s="536"/>
    </row>
    <row r="19" spans="1:17">
      <c r="A19" s="494" t="s">
        <v>160</v>
      </c>
      <c r="B19" s="185">
        <f t="shared" si="0"/>
        <v>34494.176856537226</v>
      </c>
      <c r="C19" s="565"/>
      <c r="D19" s="155">
        <v>4361.4290292836404</v>
      </c>
      <c r="E19" s="156">
        <v>370.81383255013998</v>
      </c>
      <c r="F19" s="157">
        <v>29761.933994703446</v>
      </c>
      <c r="G19" s="185">
        <f t="shared" si="1"/>
        <v>1589.5778174634897</v>
      </c>
      <c r="H19" s="565"/>
      <c r="I19" s="155">
        <v>451.70241181017997</v>
      </c>
      <c r="J19" s="156">
        <v>53.14617530408001</v>
      </c>
      <c r="K19" s="157">
        <v>1084.7292303492297</v>
      </c>
      <c r="L19" s="155">
        <v>853.64902400000005</v>
      </c>
      <c r="M19" s="156">
        <v>29.246462000000001</v>
      </c>
      <c r="N19" s="157">
        <v>8.0507453986555948</v>
      </c>
    </row>
    <row r="20" spans="1:17">
      <c r="A20" s="236" t="s">
        <v>161</v>
      </c>
      <c r="B20" s="187">
        <f t="shared" si="0"/>
        <v>32847.909069834277</v>
      </c>
      <c r="C20" s="382"/>
      <c r="D20" s="161">
        <v>7027.4168171817391</v>
      </c>
      <c r="E20" s="162">
        <v>339.40637400353</v>
      </c>
      <c r="F20" s="163">
        <v>25481.08587864901</v>
      </c>
      <c r="G20" s="187">
        <f t="shared" si="1"/>
        <v>1550.0715212789401</v>
      </c>
      <c r="H20" s="382"/>
      <c r="I20" s="161">
        <v>590.33098880292994</v>
      </c>
      <c r="J20" s="162">
        <v>45.48953559588</v>
      </c>
      <c r="K20" s="163">
        <v>914.25099688012995</v>
      </c>
      <c r="L20" s="161">
        <v>821.33213499999999</v>
      </c>
      <c r="M20" s="162">
        <v>30.144265000000001</v>
      </c>
      <c r="N20" s="163">
        <v>7.2305947946441247</v>
      </c>
    </row>
    <row r="21" spans="1:17">
      <c r="A21" s="236" t="s">
        <v>162</v>
      </c>
      <c r="B21" s="187">
        <f t="shared" si="0"/>
        <v>35987.492114740657</v>
      </c>
      <c r="C21" s="382"/>
      <c r="D21" s="161">
        <v>7625.1276656176306</v>
      </c>
      <c r="E21" s="162">
        <v>344.72609470633006</v>
      </c>
      <c r="F21" s="163">
        <v>28017.638354416697</v>
      </c>
      <c r="G21" s="187">
        <f t="shared" si="1"/>
        <v>1858.9051293615998</v>
      </c>
      <c r="H21" s="382"/>
      <c r="I21" s="161">
        <v>820.08314430881001</v>
      </c>
      <c r="J21" s="162">
        <v>44.161445276180004</v>
      </c>
      <c r="K21" s="163">
        <v>994.66053977660999</v>
      </c>
      <c r="L21" s="161">
        <v>899.78892699999994</v>
      </c>
      <c r="M21" s="162">
        <v>30.499690000000001</v>
      </c>
      <c r="N21" s="163">
        <v>8.406165232750153</v>
      </c>
    </row>
    <row r="22" spans="1:17" ht="13.9" thickBot="1">
      <c r="A22" s="237" t="s">
        <v>163</v>
      </c>
      <c r="B22" s="186">
        <f t="shared" si="0"/>
        <v>38048.499186868823</v>
      </c>
      <c r="C22" s="564"/>
      <c r="D22" s="158">
        <v>8215.6462619721879</v>
      </c>
      <c r="E22" s="159">
        <v>352.13040432508001</v>
      </c>
      <c r="F22" s="160">
        <v>29480.722520571559</v>
      </c>
      <c r="G22" s="186">
        <f t="shared" si="1"/>
        <v>1844.0436520274295</v>
      </c>
      <c r="H22" s="564"/>
      <c r="I22" s="158">
        <v>777.40212423501976</v>
      </c>
      <c r="J22" s="159">
        <v>46.157515186389993</v>
      </c>
      <c r="K22" s="160">
        <v>1020.4840126060197</v>
      </c>
      <c r="L22" s="158">
        <v>893.76283799999999</v>
      </c>
      <c r="M22" s="159">
        <v>32.000214999999997</v>
      </c>
      <c r="N22" s="160">
        <v>9.2983504127356191</v>
      </c>
    </row>
    <row r="23" spans="1:17" ht="14.65" thickBot="1">
      <c r="A23" s="537" t="s">
        <v>67</v>
      </c>
      <c r="B23" s="187">
        <f t="shared" ref="B23" si="6">SUM(D23:F23)</f>
        <v>141378.077227981</v>
      </c>
      <c r="C23" s="382">
        <f>(B23-B18)/B18</f>
        <v>0.18117863680169269</v>
      </c>
      <c r="D23" s="161">
        <v>27229.619774055194</v>
      </c>
      <c r="E23" s="162">
        <v>1407.0767055850799</v>
      </c>
      <c r="F23" s="163">
        <v>112741.38074834071</v>
      </c>
      <c r="G23" s="187">
        <f t="shared" ref="G23" si="7">SUM(I23:K23)</f>
        <v>6842.5981201314589</v>
      </c>
      <c r="H23" s="382">
        <f>(G23-G18)/G18</f>
        <v>0.19312621092199597</v>
      </c>
      <c r="I23" s="161">
        <v>2639.5186691569397</v>
      </c>
      <c r="J23" s="162">
        <v>188.95467136252998</v>
      </c>
      <c r="K23" s="163">
        <v>4014.1247796119897</v>
      </c>
      <c r="L23" s="161">
        <v>893.76283799999999</v>
      </c>
      <c r="M23" s="162">
        <v>32.000214999999997</v>
      </c>
      <c r="N23" s="163">
        <v>32.985855838785497</v>
      </c>
    </row>
    <row r="24" spans="1:17">
      <c r="A24" s="494" t="s">
        <v>164</v>
      </c>
      <c r="B24" s="185">
        <f t="shared" ref="B24:B27" si="8">SUM(D24:F24)</f>
        <v>36762.90057114706</v>
      </c>
      <c r="C24" s="565"/>
      <c r="D24" s="155">
        <v>7696.1130231281295</v>
      </c>
      <c r="E24" s="156">
        <v>337.64841789500997</v>
      </c>
      <c r="F24" s="157">
        <v>28729.13913012392</v>
      </c>
      <c r="G24" s="185">
        <f t="shared" ref="G24:G27" si="9">SUM(I24:K24)</f>
        <v>1810.26763425333</v>
      </c>
      <c r="H24" s="565"/>
      <c r="I24" s="155">
        <v>734.57540684275</v>
      </c>
      <c r="J24" s="156">
        <v>47.065234050800001</v>
      </c>
      <c r="K24" s="157">
        <v>1028.62699335978</v>
      </c>
      <c r="L24" s="155">
        <v>896.135087</v>
      </c>
      <c r="M24" s="156">
        <v>31.547184000000001</v>
      </c>
      <c r="N24" s="157">
        <v>9.19949022839576</v>
      </c>
    </row>
    <row r="25" spans="1:17">
      <c r="A25" s="236" t="s">
        <v>165</v>
      </c>
      <c r="B25" s="187">
        <f t="shared" si="8"/>
        <v>33298.644939152946</v>
      </c>
      <c r="C25" s="382"/>
      <c r="D25" s="161">
        <v>6432.5580657160908</v>
      </c>
      <c r="E25" s="162">
        <v>334.36848429071995</v>
      </c>
      <c r="F25" s="163">
        <v>26531.718389146132</v>
      </c>
      <c r="G25" s="187">
        <f t="shared" si="9"/>
        <v>1553.80074340024</v>
      </c>
      <c r="H25" s="382"/>
      <c r="I25" s="161">
        <v>556.77110530178993</v>
      </c>
      <c r="J25" s="162">
        <v>45.987878961650004</v>
      </c>
      <c r="K25" s="163">
        <v>951.04175913680001</v>
      </c>
      <c r="L25" s="161">
        <v>943.22249099999999</v>
      </c>
      <c r="M25" s="162">
        <v>32.392054000000002</v>
      </c>
      <c r="N25" s="163">
        <v>7.7258333721285579</v>
      </c>
    </row>
    <row r="26" spans="1:17">
      <c r="A26" s="236" t="s">
        <v>166</v>
      </c>
      <c r="B26" s="187">
        <f t="shared" si="8"/>
        <v>33087.393850542991</v>
      </c>
      <c r="C26" s="382"/>
      <c r="D26" s="161">
        <v>6569.7939987628506</v>
      </c>
      <c r="E26" s="162">
        <v>320.62261852595003</v>
      </c>
      <c r="F26" s="163">
        <v>26196.977233254191</v>
      </c>
      <c r="G26" s="187">
        <f t="shared" si="9"/>
        <v>1457.4123883372702</v>
      </c>
      <c r="H26" s="382"/>
      <c r="I26" s="161">
        <v>460.52119177855002</v>
      </c>
      <c r="J26" s="162">
        <v>46.185361246499994</v>
      </c>
      <c r="K26" s="163">
        <v>950.70583531222007</v>
      </c>
      <c r="L26" s="161">
        <v>909.677683</v>
      </c>
      <c r="M26" s="162">
        <v>35.021571999999999</v>
      </c>
      <c r="N26" s="163">
        <v>7.9515163456805675</v>
      </c>
    </row>
    <row r="27" spans="1:17" ht="13.9" thickBot="1">
      <c r="A27" s="237" t="s">
        <v>167</v>
      </c>
      <c r="B27" s="186">
        <f t="shared" si="8"/>
        <v>31468.086269190258</v>
      </c>
      <c r="C27" s="564"/>
      <c r="D27" s="158">
        <v>6420.7849165403895</v>
      </c>
      <c r="E27" s="159">
        <v>299.10902313891006</v>
      </c>
      <c r="F27" s="160">
        <v>24748.192329510959</v>
      </c>
      <c r="G27" s="186">
        <f t="shared" si="9"/>
        <v>1502.2410408118594</v>
      </c>
      <c r="H27" s="564"/>
      <c r="I27" s="158">
        <v>533.94204292651989</v>
      </c>
      <c r="J27" s="159">
        <v>44.698514849559999</v>
      </c>
      <c r="K27" s="160">
        <v>923.60048303577969</v>
      </c>
      <c r="L27" s="158">
        <v>910.58332399999995</v>
      </c>
      <c r="M27" s="159">
        <v>35.021571999999999</v>
      </c>
      <c r="N27" s="160">
        <v>8.0870465234176461</v>
      </c>
    </row>
    <row r="28" spans="1:17" ht="14.65" thickBot="1">
      <c r="A28" s="537" t="s">
        <v>68</v>
      </c>
      <c r="B28" s="186">
        <f t="shared" ref="B28" si="10">SUM(D28:F28)</f>
        <v>134617.02563003325</v>
      </c>
      <c r="C28" s="564">
        <f>(B28-B23)/B23</f>
        <v>-4.7822489388118714E-2</v>
      </c>
      <c r="D28" s="158">
        <v>27119.250004147463</v>
      </c>
      <c r="E28" s="159">
        <v>1291.7485438505901</v>
      </c>
      <c r="F28" s="160">
        <v>106206.0270820352</v>
      </c>
      <c r="G28" s="186">
        <f t="shared" ref="G28" si="11">SUM(I28:K28)</f>
        <v>6323.7218068026996</v>
      </c>
      <c r="H28" s="564">
        <f>(G28-G23)/G23</f>
        <v>-7.5830306591027852E-2</v>
      </c>
      <c r="I28" s="158">
        <v>2285.8097468496098</v>
      </c>
      <c r="J28" s="159">
        <v>183.93698910851003</v>
      </c>
      <c r="K28" s="160">
        <v>3853.9750708445799</v>
      </c>
      <c r="L28" s="158">
        <v>910.58332399999995</v>
      </c>
      <c r="M28" s="159">
        <v>35.021571999999999</v>
      </c>
      <c r="N28" s="160">
        <v>32.96388646962253</v>
      </c>
      <c r="P28" s="644"/>
    </row>
    <row r="29" spans="1:17">
      <c r="A29" s="494" t="s">
        <v>168</v>
      </c>
      <c r="B29" s="185">
        <f t="shared" ref="B29:B32" si="12">SUM(D29:F29)</f>
        <v>32170.142836881223</v>
      </c>
      <c r="C29" s="565"/>
      <c r="D29" s="155">
        <v>6586.0035788801806</v>
      </c>
      <c r="E29" s="156">
        <v>300.25558720061997</v>
      </c>
      <c r="F29" s="157">
        <v>25283.883670800424</v>
      </c>
      <c r="G29" s="185">
        <f t="shared" ref="G29:G32" si="13">SUM(I29:K29)</f>
        <v>1582.8367304181795</v>
      </c>
      <c r="H29" s="565"/>
      <c r="I29" s="155">
        <v>560.52633180487976</v>
      </c>
      <c r="J29" s="156">
        <v>45.195607311099991</v>
      </c>
      <c r="K29" s="157">
        <v>977.11479130219982</v>
      </c>
      <c r="L29" s="155">
        <v>872.51590199999998</v>
      </c>
      <c r="M29" s="156">
        <v>31.890847999999998</v>
      </c>
      <c r="N29" s="157">
        <v>9.269497371272843</v>
      </c>
    </row>
    <row r="30" spans="1:17">
      <c r="A30" s="236" t="s">
        <v>169</v>
      </c>
      <c r="B30" s="187">
        <f t="shared" si="12"/>
        <v>30632.456401738422</v>
      </c>
      <c r="C30" s="382"/>
      <c r="D30" s="161">
        <v>5739.107512598679</v>
      </c>
      <c r="E30" s="162">
        <v>284.63658673726002</v>
      </c>
      <c r="F30" s="163">
        <v>24608.712302402484</v>
      </c>
      <c r="G30" s="187">
        <f t="shared" si="13"/>
        <v>1544.1804234285501</v>
      </c>
      <c r="H30" s="382"/>
      <c r="I30" s="161">
        <v>528.62656185028993</v>
      </c>
      <c r="J30" s="162">
        <v>42.149593845230001</v>
      </c>
      <c r="K30" s="163">
        <v>973.40426773303022</v>
      </c>
      <c r="L30" s="161">
        <v>860.29999699999996</v>
      </c>
      <c r="M30" s="162">
        <v>33.219749</v>
      </c>
      <c r="N30" s="163">
        <v>8.3881335121944165</v>
      </c>
    </row>
    <row r="31" spans="1:17">
      <c r="A31" s="236" t="s">
        <v>170</v>
      </c>
      <c r="B31" s="187">
        <f t="shared" si="12"/>
        <v>33012.22353896706</v>
      </c>
      <c r="C31" s="382"/>
      <c r="D31" s="161">
        <v>6355.4760005757789</v>
      </c>
      <c r="E31" s="162">
        <v>261.71985044831001</v>
      </c>
      <c r="F31" s="163">
        <v>26395.027687942973</v>
      </c>
      <c r="G31" s="187">
        <f t="shared" si="13"/>
        <v>1639.72609884951</v>
      </c>
      <c r="H31" s="382"/>
      <c r="I31" s="161">
        <v>540.52785546506004</v>
      </c>
      <c r="J31" s="162">
        <v>44.30357737991001</v>
      </c>
      <c r="K31" s="163">
        <v>1054.8946660045399</v>
      </c>
      <c r="L31" s="161">
        <v>901.50308199999995</v>
      </c>
      <c r="M31" s="162">
        <v>34.807811000000001</v>
      </c>
      <c r="N31" s="163">
        <v>8.8989466103294159</v>
      </c>
    </row>
    <row r="32" spans="1:17" ht="13.9" thickBot="1">
      <c r="A32" s="237" t="s">
        <v>171</v>
      </c>
      <c r="B32" s="186">
        <f t="shared" si="12"/>
        <v>32510.763488205361</v>
      </c>
      <c r="C32" s="564"/>
      <c r="D32" s="158">
        <v>6469.6185331051101</v>
      </c>
      <c r="E32" s="159">
        <v>257.34038222499993</v>
      </c>
      <c r="F32" s="160">
        <v>25783.804572875251</v>
      </c>
      <c r="G32" s="186">
        <f t="shared" si="13"/>
        <v>1732.86270930558</v>
      </c>
      <c r="H32" s="564"/>
      <c r="I32" s="158">
        <v>658.49027191702987</v>
      </c>
      <c r="J32" s="159">
        <v>41.991243413069995</v>
      </c>
      <c r="K32" s="160">
        <v>1032.3811939754801</v>
      </c>
      <c r="L32" s="158">
        <v>877.46060399999999</v>
      </c>
      <c r="M32" s="159">
        <v>36.430357999999998</v>
      </c>
      <c r="N32" s="160">
        <v>9.8896130166295286</v>
      </c>
    </row>
    <row r="33" spans="1:16" ht="14.65" thickBot="1">
      <c r="A33" s="537" t="s">
        <v>69</v>
      </c>
      <c r="B33" s="186">
        <f t="shared" ref="B33" si="14">SUM(D33:F33)</f>
        <v>128325.58626579208</v>
      </c>
      <c r="C33" s="564">
        <f>(B33-B28)/B28</f>
        <v>-4.6735836977500007E-2</v>
      </c>
      <c r="D33" s="158">
        <v>25150.205625159746</v>
      </c>
      <c r="E33" s="159">
        <v>1103.9524066111899</v>
      </c>
      <c r="F33" s="160">
        <v>102071.42823402114</v>
      </c>
      <c r="G33" s="186">
        <f t="shared" ref="G33" si="15">SUM(I33:K33)</f>
        <v>6499.6059620018195</v>
      </c>
      <c r="H33" s="564">
        <f>(G33-G28)/G28</f>
        <v>2.7813392266863132E-2</v>
      </c>
      <c r="I33" s="158">
        <v>2288.1710210372598</v>
      </c>
      <c r="J33" s="159">
        <v>173.64002194930998</v>
      </c>
      <c r="K33" s="160">
        <v>4037.7949190152499</v>
      </c>
      <c r="L33" s="158">
        <v>877.46060399999999</v>
      </c>
      <c r="M33" s="159">
        <v>36.430357999999998</v>
      </c>
      <c r="N33" s="160">
        <v>36.446190510426206</v>
      </c>
    </row>
    <row r="34" spans="1:16">
      <c r="A34" s="313"/>
      <c r="B34" s="310"/>
      <c r="C34" s="310"/>
      <c r="D34" s="162"/>
      <c r="E34" s="162"/>
      <c r="F34" s="162"/>
      <c r="G34" s="162"/>
      <c r="H34" s="382"/>
      <c r="I34" s="310"/>
      <c r="J34" s="310"/>
      <c r="K34" s="162"/>
      <c r="L34" s="162"/>
      <c r="M34" s="162"/>
      <c r="N34" s="162"/>
      <c r="O34" s="162"/>
    </row>
    <row r="35" spans="1:16" s="26" customFormat="1">
      <c r="A35" s="404" t="s">
        <v>23</v>
      </c>
      <c r="D35" s="272"/>
      <c r="E35" s="272"/>
      <c r="F35" s="272"/>
      <c r="G35" s="542"/>
      <c r="I35" s="272"/>
      <c r="J35" s="272"/>
      <c r="K35" s="272"/>
      <c r="L35" s="645"/>
      <c r="M35" s="519"/>
      <c r="N35" s="644"/>
      <c r="O35" s="644"/>
      <c r="P35" s="644"/>
    </row>
    <row r="36" spans="1:16" s="26" customFormat="1">
      <c r="A36" s="148" t="s">
        <v>24</v>
      </c>
      <c r="D36" s="272"/>
      <c r="E36" s="272"/>
      <c r="F36" s="272"/>
      <c r="I36" s="272"/>
      <c r="J36" s="272"/>
      <c r="K36" s="272"/>
      <c r="L36" s="519"/>
      <c r="N36" s="644"/>
      <c r="O36" s="644"/>
      <c r="P36" s="644"/>
    </row>
    <row r="37" spans="1:16" s="26" customFormat="1" ht="13.15">
      <c r="A37" s="404" t="s">
        <v>25</v>
      </c>
      <c r="B37" s="37"/>
      <c r="C37" s="43"/>
      <c r="D37" s="273"/>
      <c r="E37" s="274"/>
      <c r="F37" s="273"/>
      <c r="G37" s="75"/>
      <c r="H37" s="75"/>
      <c r="I37" s="273"/>
      <c r="J37" s="273"/>
      <c r="K37" s="273"/>
    </row>
    <row r="43" spans="1:16">
      <c r="F43" s="315"/>
      <c r="G43" s="315"/>
      <c r="K43" s="266"/>
      <c r="M43" s="266"/>
    </row>
    <row r="44" spans="1:16">
      <c r="F44" s="315"/>
      <c r="G44" s="315"/>
      <c r="K44" s="266"/>
      <c r="M44" s="266"/>
    </row>
    <row r="45" spans="1:16">
      <c r="F45" s="315"/>
      <c r="G45" s="315"/>
      <c r="K45" s="266"/>
      <c r="M45" s="266"/>
    </row>
    <row r="46" spans="1:16">
      <c r="F46" s="315"/>
      <c r="G46" s="315"/>
      <c r="K46" s="266"/>
    </row>
    <row r="47" spans="1:16">
      <c r="K47" s="266"/>
    </row>
  </sheetData>
  <mergeCells count="4">
    <mergeCell ref="A4:A5"/>
    <mergeCell ref="L7:N7"/>
    <mergeCell ref="B7:F7"/>
    <mergeCell ref="G7:K7"/>
  </mergeCells>
  <phoneticPr fontId="46" type="noConversion"/>
  <hyperlinks>
    <hyperlink ref="A35" location="'10a'!A1" display="10a - Casino (remote)" xr:uid="{00000000-0004-0000-1500-000000000000}"/>
    <hyperlink ref="A37" location="'10c'!A1" display="10c - Bingo (remote)" xr:uid="{00000000-0004-0000-1500-000001000000}"/>
    <hyperlink ref="A36" location="'10b'!A1" display="10b - Betting (remote)" xr:uid="{00000000-0004-0000-1500-000002000000}"/>
  </hyperlinks>
  <pageMargins left="0.7" right="0.7" top="0.75" bottom="0.75" header="0.3" footer="0.3"/>
  <pageSetup paperSize="9" scale="56" orientation="portrait" r:id="rId1"/>
  <headerFooter alignWithMargins="0"/>
  <ignoredErrors>
    <ignoredError sqref="G19:G22 B9:B12 G9:G12 G14:G18 G24:G28" formulaRange="1"/>
    <ignoredError sqref="B13 B23" formula="1"/>
    <ignoredError sqref="G13 G23" formula="1" formulaRange="1"/>
    <ignoredError sqref="H28 C28 C23" evalError="1"/>
    <ignoredError sqref="H23" evalError="1" 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E52"/>
  <sheetViews>
    <sheetView showGridLines="0" zoomScale="90" zoomScaleNormal="90" workbookViewId="0">
      <selection activeCell="H21" sqref="H21"/>
    </sheetView>
  </sheetViews>
  <sheetFormatPr defaultColWidth="9.265625" defaultRowHeight="14.25"/>
  <cols>
    <col min="1" max="1" width="19.59765625" style="50" customWidth="1"/>
    <col min="2" max="2" width="16.86328125" style="94" customWidth="1"/>
    <col min="3" max="3" width="10.265625" style="94" customWidth="1"/>
    <col min="4" max="5" width="10.59765625" style="94" bestFit="1" customWidth="1"/>
    <col min="6" max="7" width="10" style="94" bestFit="1" customWidth="1"/>
    <col min="8" max="8" width="10" style="309" bestFit="1" customWidth="1"/>
    <col min="9" max="9" width="10" style="50" bestFit="1" customWidth="1"/>
    <col min="10" max="10" width="10.73046875" style="50" customWidth="1"/>
    <col min="11" max="11" width="10.265625" style="266" customWidth="1"/>
    <col min="12" max="12" width="7" style="266" bestFit="1" customWidth="1"/>
    <col min="13" max="13" width="9.59765625" style="50" bestFit="1" customWidth="1"/>
    <col min="14" max="14" width="10" style="50" bestFit="1" customWidth="1"/>
    <col min="15" max="15" width="7.3984375" style="50" bestFit="1" customWidth="1"/>
    <col min="16" max="16" width="9.59765625" style="50" bestFit="1" customWidth="1"/>
    <col min="17" max="17" width="7.59765625" style="50" bestFit="1" customWidth="1"/>
    <col min="18" max="18" width="9" style="50" bestFit="1" customWidth="1"/>
    <col min="19" max="20" width="10.59765625" style="50" bestFit="1" customWidth="1"/>
    <col min="21" max="21" width="10" style="50" bestFit="1" customWidth="1"/>
    <col min="22" max="22" width="9" style="50" bestFit="1" customWidth="1"/>
    <col min="23" max="23" width="10" style="50" bestFit="1" customWidth="1"/>
    <col min="24" max="24" width="9" style="50" bestFit="1" customWidth="1"/>
    <col min="25" max="25" width="10" style="50" bestFit="1" customWidth="1"/>
    <col min="26" max="26" width="10" bestFit="1" customWidth="1"/>
    <col min="27" max="27" width="10.59765625" style="50" bestFit="1" customWidth="1"/>
    <col min="28" max="28" width="9" style="50" bestFit="1" customWidth="1"/>
    <col min="29" max="29" width="8.265625" style="50" bestFit="1" customWidth="1"/>
    <col min="30" max="30" width="10" style="50" bestFit="1" customWidth="1"/>
    <col min="31" max="31" width="7.265625" bestFit="1" customWidth="1"/>
    <col min="32" max="32" width="10.86328125" style="50" bestFit="1" customWidth="1"/>
    <col min="33" max="33" width="7.59765625" style="50" bestFit="1" customWidth="1"/>
    <col min="34" max="34" width="9" style="50" bestFit="1" customWidth="1"/>
    <col min="35" max="35" width="10.59765625" style="50" bestFit="1" customWidth="1"/>
    <col min="36" max="36" width="9.265625" style="50" customWidth="1"/>
    <col min="37" max="16384" width="9.265625" style="50"/>
  </cols>
  <sheetData>
    <row r="1" spans="1:31" s="294" customFormat="1" ht="20.65">
      <c r="A1" s="290" t="s">
        <v>0</v>
      </c>
      <c r="B1" s="291"/>
      <c r="C1" s="291"/>
      <c r="D1" s="291"/>
      <c r="E1" s="291"/>
      <c r="F1" s="291"/>
      <c r="G1" s="291"/>
      <c r="H1" s="292"/>
      <c r="I1" s="293"/>
      <c r="K1" s="272"/>
      <c r="L1" s="272"/>
    </row>
    <row r="2" spans="1:31" s="294" customFormat="1" ht="20.65">
      <c r="A2" s="290" t="s">
        <v>235</v>
      </c>
      <c r="B2" s="291"/>
      <c r="C2" s="291"/>
      <c r="D2" s="291"/>
      <c r="E2" s="291"/>
      <c r="F2" s="291"/>
      <c r="G2" s="291"/>
      <c r="H2" s="295"/>
      <c r="I2" s="296"/>
      <c r="K2" s="272"/>
      <c r="L2" s="272"/>
    </row>
    <row r="3" spans="1:31" s="296" customFormat="1" ht="12.75">
      <c r="A3" s="297"/>
      <c r="B3" s="298"/>
      <c r="C3" s="298"/>
      <c r="D3" s="298"/>
      <c r="E3" s="299"/>
      <c r="F3" s="299"/>
      <c r="G3" s="299"/>
      <c r="H3" s="300"/>
      <c r="K3" s="301"/>
      <c r="L3" s="301"/>
    </row>
    <row r="4" spans="1:31" s="294" customFormat="1" ht="12.75" customHeight="1">
      <c r="A4" s="784" t="s">
        <v>201</v>
      </c>
      <c r="B4" s="302"/>
      <c r="C4" s="302"/>
      <c r="D4" s="302"/>
      <c r="E4" s="302"/>
      <c r="F4" s="302"/>
      <c r="G4" s="302"/>
      <c r="H4" s="300"/>
      <c r="I4" s="296"/>
      <c r="K4" s="272"/>
      <c r="L4" s="272"/>
    </row>
    <row r="5" spans="1:31" s="294" customFormat="1" ht="18.75" customHeight="1" thickBot="1">
      <c r="A5" s="785"/>
      <c r="B5" s="303" t="s">
        <v>52</v>
      </c>
      <c r="C5" s="303"/>
      <c r="D5" s="303"/>
      <c r="E5" s="304"/>
      <c r="F5" s="304"/>
      <c r="G5" s="304"/>
      <c r="H5" s="305"/>
      <c r="I5" s="306"/>
      <c r="J5" s="307"/>
      <c r="K5" s="308"/>
      <c r="L5" s="308"/>
      <c r="M5" s="308"/>
      <c r="N5" s="308"/>
      <c r="O5" s="308"/>
      <c r="P5" s="308"/>
      <c r="Q5" s="308"/>
      <c r="R5" s="308"/>
      <c r="S5" s="308"/>
    </row>
    <row r="7" spans="1:31" ht="14.65" thickBot="1">
      <c r="A7" s="153"/>
      <c r="B7" s="153"/>
      <c r="C7" s="153"/>
      <c r="D7" s="50"/>
      <c r="E7" s="50"/>
      <c r="F7" s="50"/>
      <c r="G7" s="50"/>
      <c r="H7" s="50"/>
      <c r="K7" s="50"/>
      <c r="L7" s="50"/>
      <c r="Q7"/>
      <c r="Z7" s="50"/>
    </row>
    <row r="8" spans="1:31" ht="14.65" thickBot="1">
      <c r="A8" s="44"/>
      <c r="B8" s="786" t="s">
        <v>121</v>
      </c>
      <c r="C8" s="787"/>
      <c r="D8" s="787"/>
      <c r="E8" s="787"/>
      <c r="F8" s="787"/>
      <c r="G8" s="787"/>
      <c r="H8" s="787"/>
      <c r="I8" s="787"/>
      <c r="J8" s="788"/>
      <c r="K8" s="786" t="s">
        <v>122</v>
      </c>
      <c r="L8" s="787"/>
      <c r="M8" s="787"/>
      <c r="N8" s="787"/>
      <c r="O8" s="787"/>
      <c r="P8" s="787"/>
      <c r="Q8" s="787"/>
      <c r="R8" s="787"/>
      <c r="S8" s="788"/>
      <c r="Y8"/>
      <c r="Z8" s="50"/>
      <c r="AD8"/>
      <c r="AE8" s="50"/>
    </row>
    <row r="9" spans="1:31" ht="38.65" thickBot="1">
      <c r="A9" s="238" t="s">
        <v>46</v>
      </c>
      <c r="B9" s="533" t="s">
        <v>90</v>
      </c>
      <c r="C9" s="234" t="s">
        <v>48</v>
      </c>
      <c r="D9" s="324" t="s">
        <v>177</v>
      </c>
      <c r="E9" s="324" t="s">
        <v>202</v>
      </c>
      <c r="F9" s="324" t="s">
        <v>136</v>
      </c>
      <c r="G9" s="135" t="s">
        <v>203</v>
      </c>
      <c r="H9" s="324" t="s">
        <v>204</v>
      </c>
      <c r="I9" s="324" t="s">
        <v>205</v>
      </c>
      <c r="J9" s="323" t="s">
        <v>206</v>
      </c>
      <c r="K9" s="534" t="s">
        <v>90</v>
      </c>
      <c r="L9" s="234" t="s">
        <v>48</v>
      </c>
      <c r="M9" s="324" t="s">
        <v>177</v>
      </c>
      <c r="N9" s="324" t="s">
        <v>202</v>
      </c>
      <c r="O9" s="324" t="s">
        <v>136</v>
      </c>
      <c r="P9" s="135" t="s">
        <v>203</v>
      </c>
      <c r="Q9" s="324" t="s">
        <v>204</v>
      </c>
      <c r="R9" s="324" t="s">
        <v>205</v>
      </c>
      <c r="S9" s="323" t="s">
        <v>206</v>
      </c>
      <c r="Y9"/>
      <c r="Z9" s="50"/>
      <c r="AD9"/>
      <c r="AE9" s="50"/>
    </row>
    <row r="10" spans="1:31">
      <c r="A10" s="149" t="s">
        <v>200</v>
      </c>
      <c r="B10" s="185">
        <f t="shared" ref="B10:B23" si="0">SUM(D10:J10)</f>
        <v>6761.3389692502915</v>
      </c>
      <c r="C10" s="384"/>
      <c r="D10" s="156">
        <v>0</v>
      </c>
      <c r="E10" s="156">
        <v>492.80608640251307</v>
      </c>
      <c r="F10" s="156">
        <v>223.16322554625614</v>
      </c>
      <c r="G10" s="156">
        <v>0</v>
      </c>
      <c r="H10" s="156">
        <v>0</v>
      </c>
      <c r="I10" s="156">
        <v>5171.2316596935561</v>
      </c>
      <c r="J10" s="157">
        <v>874.13799760796621</v>
      </c>
      <c r="K10" s="185">
        <f t="shared" ref="K10:K23" si="1">SUM(M10:S10)</f>
        <v>899.79170664431331</v>
      </c>
      <c r="L10" s="384"/>
      <c r="M10" s="156">
        <v>0</v>
      </c>
      <c r="N10" s="156">
        <v>66.44820465161051</v>
      </c>
      <c r="O10" s="156">
        <v>59.146412692329207</v>
      </c>
      <c r="P10" s="156">
        <v>43.996122348337884</v>
      </c>
      <c r="Q10" s="156">
        <v>0</v>
      </c>
      <c r="R10" s="156">
        <v>594.31332430527868</v>
      </c>
      <c r="S10" s="157">
        <v>135.88764264675706</v>
      </c>
      <c r="U10" s="536"/>
      <c r="Y10"/>
      <c r="Z10" s="50"/>
      <c r="AD10"/>
      <c r="AE10" s="50"/>
    </row>
    <row r="11" spans="1:31">
      <c r="A11" s="130" t="s">
        <v>62</v>
      </c>
      <c r="B11" s="187">
        <f t="shared" si="0"/>
        <v>62227.588666435637</v>
      </c>
      <c r="C11" s="383">
        <f>(B11-B10)/B10</f>
        <v>8.2034416480875727</v>
      </c>
      <c r="D11" s="162">
        <v>0</v>
      </c>
      <c r="E11" s="162">
        <v>8350.1861370044171</v>
      </c>
      <c r="F11" s="162">
        <v>3464.1030390741853</v>
      </c>
      <c r="G11" s="162">
        <v>0</v>
      </c>
      <c r="H11" s="162">
        <v>0</v>
      </c>
      <c r="I11" s="162">
        <v>34938.887695258556</v>
      </c>
      <c r="J11" s="163">
        <v>15474.411795098484</v>
      </c>
      <c r="K11" s="187">
        <f t="shared" si="1"/>
        <v>2364.4358893444723</v>
      </c>
      <c r="L11" s="383">
        <f>(K11-K10)/K10</f>
        <v>1.6277591490172862</v>
      </c>
      <c r="M11" s="162">
        <v>0</v>
      </c>
      <c r="N11" s="162">
        <v>184.22851216924968</v>
      </c>
      <c r="O11" s="162">
        <v>132.79556209777624</v>
      </c>
      <c r="P11" s="162">
        <v>103.67988080383594</v>
      </c>
      <c r="Q11" s="162">
        <v>0</v>
      </c>
      <c r="R11" s="162">
        <v>1559.0982056003299</v>
      </c>
      <c r="S11" s="163">
        <v>384.63372867328053</v>
      </c>
      <c r="U11" s="536"/>
      <c r="Y11"/>
      <c r="Z11" s="50"/>
      <c r="AD11"/>
      <c r="AE11" s="50"/>
    </row>
    <row r="12" spans="1:31">
      <c r="A12" s="236" t="s">
        <v>63</v>
      </c>
      <c r="B12" s="187">
        <f t="shared" si="0"/>
        <v>71778.835120755451</v>
      </c>
      <c r="C12" s="383">
        <f>(B12-B11)/B11</f>
        <v>0.15348893728661503</v>
      </c>
      <c r="D12" s="162">
        <v>0</v>
      </c>
      <c r="E12" s="162">
        <v>8826.1339056574816</v>
      </c>
      <c r="F12" s="162">
        <v>5055.5515682180194</v>
      </c>
      <c r="G12" s="162">
        <v>0</v>
      </c>
      <c r="H12" s="162">
        <v>0</v>
      </c>
      <c r="I12" s="162">
        <v>41270.199500952709</v>
      </c>
      <c r="J12" s="163">
        <v>16626.950145927243</v>
      </c>
      <c r="K12" s="187">
        <f t="shared" si="1"/>
        <v>2661.0391678523406</v>
      </c>
      <c r="L12" s="383">
        <f>(K12-K11)/K11</f>
        <v>0.12544356979376589</v>
      </c>
      <c r="M12" s="162">
        <v>0</v>
      </c>
      <c r="N12" s="162">
        <v>203.91383061467991</v>
      </c>
      <c r="O12" s="162">
        <v>175.10225057187995</v>
      </c>
      <c r="P12" s="162">
        <v>98.350446919940012</v>
      </c>
      <c r="Q12" s="162">
        <v>0</v>
      </c>
      <c r="R12" s="162">
        <v>1772.7055326536906</v>
      </c>
      <c r="S12" s="163">
        <v>410.96710709214994</v>
      </c>
      <c r="U12" s="536"/>
      <c r="Y12"/>
      <c r="Z12" s="50"/>
      <c r="AD12"/>
      <c r="AE12" s="50"/>
    </row>
    <row r="13" spans="1:31">
      <c r="A13" s="236" t="s">
        <v>64</v>
      </c>
      <c r="B13" s="187">
        <f t="shared" si="0"/>
        <v>81262.009640999997</v>
      </c>
      <c r="C13" s="383">
        <f>(B13-B12)/B12</f>
        <v>0.13211658428686879</v>
      </c>
      <c r="D13" s="162">
        <v>2194.0385730000003</v>
      </c>
      <c r="E13" s="162">
        <v>6510.4124039999997</v>
      </c>
      <c r="F13" s="162">
        <v>6587.6491589999996</v>
      </c>
      <c r="G13" s="162">
        <v>0</v>
      </c>
      <c r="H13" s="162">
        <v>4459.2297180000005</v>
      </c>
      <c r="I13" s="162">
        <v>49252.448476000005</v>
      </c>
      <c r="J13" s="163">
        <v>12258.231311</v>
      </c>
      <c r="K13" s="187">
        <f t="shared" si="1"/>
        <v>2931.125219</v>
      </c>
      <c r="L13" s="383">
        <f>(K13-K12)/K12</f>
        <v>0.10149645838006933</v>
      </c>
      <c r="M13" s="162">
        <v>50.283587999999995</v>
      </c>
      <c r="N13" s="162">
        <v>153.16028800000001</v>
      </c>
      <c r="O13" s="162">
        <v>214.10215400000001</v>
      </c>
      <c r="P13" s="162">
        <v>95.738855000000001</v>
      </c>
      <c r="Q13" s="162">
        <v>110.15055699999999</v>
      </c>
      <c r="R13" s="162">
        <v>1999.847072</v>
      </c>
      <c r="S13" s="163">
        <v>307.84270500000002</v>
      </c>
      <c r="U13" s="536"/>
      <c r="Y13"/>
      <c r="Z13" s="50"/>
      <c r="AD13"/>
      <c r="AE13" s="50"/>
    </row>
    <row r="14" spans="1:31" ht="14.65" thickBot="1">
      <c r="A14" s="236" t="s">
        <v>65</v>
      </c>
      <c r="B14" s="187">
        <f t="shared" ref="B14:B18" si="2">SUM(D14:J14)</f>
        <v>88572.999347999998</v>
      </c>
      <c r="C14" s="383">
        <f>(B14-B13)/B13</f>
        <v>8.9968113504681382E-2</v>
      </c>
      <c r="D14" s="162">
        <v>9326.6088500000005</v>
      </c>
      <c r="E14" s="162">
        <v>0</v>
      </c>
      <c r="F14" s="162">
        <v>4962.2840630000001</v>
      </c>
      <c r="G14" s="162">
        <v>0</v>
      </c>
      <c r="H14" s="162">
        <v>18186.224107999999</v>
      </c>
      <c r="I14" s="162">
        <v>56097.882326999999</v>
      </c>
      <c r="J14" s="163">
        <v>0</v>
      </c>
      <c r="K14" s="187">
        <f t="shared" ref="K14:K18" si="3">SUM(M14:S14)</f>
        <v>3108.4326600000004</v>
      </c>
      <c r="L14" s="383">
        <f>(K14-K13)/K13</f>
        <v>6.0491254297382641E-2</v>
      </c>
      <c r="M14" s="162">
        <v>214.41127800000001</v>
      </c>
      <c r="N14" s="162">
        <v>0</v>
      </c>
      <c r="O14" s="162">
        <v>153.083527</v>
      </c>
      <c r="P14" s="162">
        <v>95.718158000000003</v>
      </c>
      <c r="Q14" s="162">
        <v>434.09150099999999</v>
      </c>
      <c r="R14" s="162">
        <v>2211.1281960000001</v>
      </c>
      <c r="S14" s="163">
        <v>0</v>
      </c>
      <c r="U14" s="536"/>
      <c r="Y14"/>
      <c r="Z14" s="50"/>
      <c r="AD14"/>
      <c r="AE14" s="50"/>
    </row>
    <row r="15" spans="1:31">
      <c r="A15" s="494" t="s">
        <v>156</v>
      </c>
      <c r="B15" s="185">
        <f t="shared" si="2"/>
        <v>23500.000113526665</v>
      </c>
      <c r="C15" s="495"/>
      <c r="D15" s="156">
        <v>2384.6841388003204</v>
      </c>
      <c r="E15" s="156">
        <v>0</v>
      </c>
      <c r="F15" s="156">
        <v>1341.1283074335602</v>
      </c>
      <c r="G15" s="156">
        <v>0</v>
      </c>
      <c r="H15" s="156">
        <v>4701.0927284074196</v>
      </c>
      <c r="I15" s="156">
        <v>15073.094938885366</v>
      </c>
      <c r="J15" s="157">
        <v>0</v>
      </c>
      <c r="K15" s="185">
        <f t="shared" si="3"/>
        <v>818.75114775242002</v>
      </c>
      <c r="L15" s="495"/>
      <c r="M15" s="156">
        <v>50.376225282210008</v>
      </c>
      <c r="N15" s="156">
        <v>0</v>
      </c>
      <c r="O15" s="156">
        <v>45.138093920849997</v>
      </c>
      <c r="P15" s="156">
        <v>22.238265714579999</v>
      </c>
      <c r="Q15" s="156">
        <v>111.83670591048997</v>
      </c>
      <c r="R15" s="156">
        <v>589.16185692429008</v>
      </c>
      <c r="S15" s="157">
        <v>0</v>
      </c>
      <c r="U15" s="536"/>
      <c r="Y15"/>
      <c r="Z15" s="50"/>
      <c r="AD15"/>
      <c r="AE15" s="50"/>
    </row>
    <row r="16" spans="1:31">
      <c r="A16" s="236" t="s">
        <v>157</v>
      </c>
      <c r="B16" s="187">
        <f t="shared" si="2"/>
        <v>22452.21116824702</v>
      </c>
      <c r="C16" s="383"/>
      <c r="D16" s="162">
        <v>1988.30115820234</v>
      </c>
      <c r="E16" s="162">
        <v>0</v>
      </c>
      <c r="F16" s="162">
        <v>1232.0334448287099</v>
      </c>
      <c r="G16" s="162">
        <v>0</v>
      </c>
      <c r="H16" s="162">
        <v>4439.4270896575008</v>
      </c>
      <c r="I16" s="162">
        <v>14792.449475558471</v>
      </c>
      <c r="J16" s="163">
        <v>0</v>
      </c>
      <c r="K16" s="187">
        <f t="shared" si="3"/>
        <v>786.96810366202999</v>
      </c>
      <c r="L16" s="383"/>
      <c r="M16" s="162">
        <v>45.849355893459986</v>
      </c>
      <c r="N16" s="162">
        <v>0</v>
      </c>
      <c r="O16" s="162">
        <v>40.809164434869999</v>
      </c>
      <c r="P16" s="162">
        <v>22.43657866589</v>
      </c>
      <c r="Q16" s="162">
        <v>103.97037697427999</v>
      </c>
      <c r="R16" s="162">
        <v>573.90262769353001</v>
      </c>
      <c r="S16" s="163">
        <v>0</v>
      </c>
      <c r="U16" s="536"/>
      <c r="Y16"/>
      <c r="Z16" s="50"/>
      <c r="AD16"/>
      <c r="AE16" s="50"/>
    </row>
    <row r="17" spans="1:31">
      <c r="A17" s="236" t="s">
        <v>158</v>
      </c>
      <c r="B17" s="187">
        <f t="shared" si="2"/>
        <v>23342.981628050002</v>
      </c>
      <c r="C17" s="383"/>
      <c r="D17" s="162">
        <v>2093.69676364</v>
      </c>
      <c r="E17" s="162">
        <v>0</v>
      </c>
      <c r="F17" s="162">
        <v>1376.6846718100001</v>
      </c>
      <c r="G17" s="162">
        <v>0</v>
      </c>
      <c r="H17" s="162">
        <v>4591.0948618000002</v>
      </c>
      <c r="I17" s="162">
        <v>15281.505330800002</v>
      </c>
      <c r="J17" s="163">
        <v>0</v>
      </c>
      <c r="K17" s="187">
        <f t="shared" si="3"/>
        <v>818.37556066124012</v>
      </c>
      <c r="L17" s="383"/>
      <c r="M17" s="162">
        <v>47.532153080000015</v>
      </c>
      <c r="N17" s="162">
        <v>0</v>
      </c>
      <c r="O17" s="162">
        <v>45.472251669999991</v>
      </c>
      <c r="P17" s="162">
        <v>22.659620411239999</v>
      </c>
      <c r="Q17" s="162">
        <v>110.34378316000002</v>
      </c>
      <c r="R17" s="162">
        <v>592.36775234000004</v>
      </c>
      <c r="S17" s="163">
        <v>0</v>
      </c>
      <c r="U17" s="536"/>
      <c r="Y17"/>
      <c r="Z17" s="50"/>
      <c r="AD17"/>
      <c r="AE17" s="50"/>
    </row>
    <row r="18" spans="1:31" ht="14.65" thickBot="1">
      <c r="A18" s="237" t="s">
        <v>159</v>
      </c>
      <c r="B18" s="186">
        <f t="shared" si="2"/>
        <v>22610.965176467282</v>
      </c>
      <c r="C18" s="496"/>
      <c r="D18" s="159">
        <v>1774.2233143309759</v>
      </c>
      <c r="E18" s="159">
        <v>0</v>
      </c>
      <c r="F18" s="159">
        <v>1425.7911387905124</v>
      </c>
      <c r="G18" s="159">
        <v>0</v>
      </c>
      <c r="H18" s="159">
        <v>4423.4849162772134</v>
      </c>
      <c r="I18" s="159">
        <v>14987.465807068578</v>
      </c>
      <c r="J18" s="160">
        <v>0</v>
      </c>
      <c r="K18" s="186">
        <f t="shared" si="3"/>
        <v>808.05068358747428</v>
      </c>
      <c r="L18" s="496"/>
      <c r="M18" s="159">
        <v>41.608540368035314</v>
      </c>
      <c r="N18" s="159">
        <v>0</v>
      </c>
      <c r="O18" s="159">
        <v>43.743153872788533</v>
      </c>
      <c r="P18" s="159">
        <v>30.067757117608735</v>
      </c>
      <c r="Q18" s="159">
        <v>102.59543493408395</v>
      </c>
      <c r="R18" s="159">
        <v>590.03579729495777</v>
      </c>
      <c r="S18" s="160">
        <v>0</v>
      </c>
      <c r="U18" s="536"/>
      <c r="Y18"/>
      <c r="Z18" s="50"/>
      <c r="AD18"/>
      <c r="AE18" s="50"/>
    </row>
    <row r="19" spans="1:31" ht="14.65" thickBot="1">
      <c r="A19" s="237" t="s">
        <v>66</v>
      </c>
      <c r="B19" s="186">
        <f>SUM(D19:J19)</f>
        <v>91906.158086290976</v>
      </c>
      <c r="C19" s="496">
        <f>(B19-B14)/B14</f>
        <v>3.7631769984384549E-2</v>
      </c>
      <c r="D19" s="159">
        <v>8240.9053749736377</v>
      </c>
      <c r="E19" s="159">
        <v>0</v>
      </c>
      <c r="F19" s="159">
        <v>5375.6375628627829</v>
      </c>
      <c r="G19" s="159">
        <v>0</v>
      </c>
      <c r="H19" s="159">
        <v>18155.099596142136</v>
      </c>
      <c r="I19" s="159">
        <v>60134.515552312419</v>
      </c>
      <c r="J19" s="160">
        <v>0</v>
      </c>
      <c r="K19" s="186">
        <f>SUM(M19:S19)</f>
        <v>3232.1454956631646</v>
      </c>
      <c r="L19" s="496">
        <f>(K19-K14)/K14</f>
        <v>3.9799104305886499E-2</v>
      </c>
      <c r="M19" s="159">
        <v>185.36627462370532</v>
      </c>
      <c r="N19" s="159">
        <v>0</v>
      </c>
      <c r="O19" s="159">
        <v>175.16266389850853</v>
      </c>
      <c r="P19" s="159">
        <v>97.402221909318726</v>
      </c>
      <c r="Q19" s="159">
        <v>428.74630097885392</v>
      </c>
      <c r="R19" s="159">
        <v>2345.4680342527781</v>
      </c>
      <c r="S19" s="160">
        <v>0</v>
      </c>
      <c r="U19" s="536"/>
      <c r="Y19"/>
      <c r="Z19" s="50"/>
      <c r="AD19"/>
      <c r="AE19" s="50"/>
    </row>
    <row r="20" spans="1:31">
      <c r="A20" s="494" t="s">
        <v>160</v>
      </c>
      <c r="B20" s="185">
        <f t="shared" si="0"/>
        <v>29761.933994703446</v>
      </c>
      <c r="C20" s="495"/>
      <c r="D20" s="156">
        <v>2448.9663520151807</v>
      </c>
      <c r="E20" s="156">
        <v>0</v>
      </c>
      <c r="F20" s="156">
        <v>1893.7748423050098</v>
      </c>
      <c r="G20" s="156">
        <v>0</v>
      </c>
      <c r="H20" s="156">
        <v>5789.7565153666492</v>
      </c>
      <c r="I20" s="156">
        <v>19629.436285016607</v>
      </c>
      <c r="J20" s="157">
        <v>0</v>
      </c>
      <c r="K20" s="185">
        <f t="shared" si="1"/>
        <v>1084.7292303492297</v>
      </c>
      <c r="L20" s="495"/>
      <c r="M20" s="156">
        <v>55.42338217011001</v>
      </c>
      <c r="N20" s="156">
        <v>0</v>
      </c>
      <c r="O20" s="156">
        <v>66.228423305660002</v>
      </c>
      <c r="P20" s="156">
        <v>46.837376110450009</v>
      </c>
      <c r="Q20" s="156">
        <v>140.00897856806998</v>
      </c>
      <c r="R20" s="156">
        <v>776.23107019493978</v>
      </c>
      <c r="S20" s="157">
        <v>0</v>
      </c>
      <c r="Y20"/>
      <c r="Z20" s="50"/>
      <c r="AD20"/>
      <c r="AE20" s="50"/>
    </row>
    <row r="21" spans="1:31">
      <c r="A21" s="236" t="s">
        <v>161</v>
      </c>
      <c r="B21" s="187">
        <f t="shared" si="0"/>
        <v>25481.08587864901</v>
      </c>
      <c r="C21" s="383"/>
      <c r="D21" s="162">
        <v>1775.5637401330798</v>
      </c>
      <c r="E21" s="162">
        <v>0</v>
      </c>
      <c r="F21" s="162">
        <v>1577.1198971596298</v>
      </c>
      <c r="G21" s="162">
        <v>0</v>
      </c>
      <c r="H21" s="162">
        <v>4795.3372208682094</v>
      </c>
      <c r="I21" s="162">
        <v>17333.065020488091</v>
      </c>
      <c r="J21" s="163">
        <v>0</v>
      </c>
      <c r="K21" s="187">
        <f t="shared" si="1"/>
        <v>914.25099688012995</v>
      </c>
      <c r="L21" s="383"/>
      <c r="M21" s="162">
        <v>41.332503713310011</v>
      </c>
      <c r="N21" s="162">
        <v>0</v>
      </c>
      <c r="O21" s="162">
        <v>54.129785788429999</v>
      </c>
      <c r="P21" s="162">
        <v>32.100539913669998</v>
      </c>
      <c r="Q21" s="162">
        <v>113.32620309545993</v>
      </c>
      <c r="R21" s="162">
        <v>673.36196436926002</v>
      </c>
      <c r="S21" s="163">
        <v>0</v>
      </c>
      <c r="Y21"/>
      <c r="Z21" s="50"/>
      <c r="AD21"/>
      <c r="AE21" s="50"/>
    </row>
    <row r="22" spans="1:31">
      <c r="A22" s="236" t="s">
        <v>162</v>
      </c>
      <c r="B22" s="187">
        <f t="shared" si="0"/>
        <v>28017.638354416697</v>
      </c>
      <c r="C22" s="383"/>
      <c r="D22" s="162">
        <v>2038.2814591349804</v>
      </c>
      <c r="E22" s="162">
        <v>0</v>
      </c>
      <c r="F22" s="162">
        <v>1748.1781281170202</v>
      </c>
      <c r="G22" s="162">
        <v>0</v>
      </c>
      <c r="H22" s="162">
        <v>5379.6988048871517</v>
      </c>
      <c r="I22" s="162">
        <v>18851.479962277543</v>
      </c>
      <c r="J22" s="163">
        <v>0</v>
      </c>
      <c r="K22" s="187">
        <f t="shared" si="1"/>
        <v>994.66053977660999</v>
      </c>
      <c r="L22" s="383"/>
      <c r="M22" s="162">
        <v>47.439825104669978</v>
      </c>
      <c r="N22" s="162">
        <v>0</v>
      </c>
      <c r="O22" s="162">
        <v>55.97873973562001</v>
      </c>
      <c r="P22" s="162">
        <v>31.139729457460003</v>
      </c>
      <c r="Q22" s="162">
        <v>130.98630761537007</v>
      </c>
      <c r="R22" s="162">
        <v>729.11593786348999</v>
      </c>
      <c r="S22" s="163">
        <v>0</v>
      </c>
      <c r="Y22"/>
      <c r="Z22" s="50"/>
      <c r="AD22"/>
      <c r="AE22" s="50"/>
    </row>
    <row r="23" spans="1:31" ht="14.65" thickBot="1">
      <c r="A23" s="237" t="s">
        <v>163</v>
      </c>
      <c r="B23" s="186">
        <f t="shared" si="0"/>
        <v>29480.722520571559</v>
      </c>
      <c r="C23" s="496"/>
      <c r="D23" s="159">
        <v>2192.4929155810401</v>
      </c>
      <c r="E23" s="159">
        <v>0</v>
      </c>
      <c r="F23" s="159">
        <v>1704.2046988278598</v>
      </c>
      <c r="G23" s="159">
        <v>0</v>
      </c>
      <c r="H23" s="159">
        <v>5991.7246665742723</v>
      </c>
      <c r="I23" s="159">
        <v>19592.300239588385</v>
      </c>
      <c r="J23" s="160">
        <v>0</v>
      </c>
      <c r="K23" s="186">
        <f t="shared" si="1"/>
        <v>1020.4840126060197</v>
      </c>
      <c r="L23" s="496"/>
      <c r="M23" s="159">
        <v>50.948846249049993</v>
      </c>
      <c r="N23" s="159">
        <v>0</v>
      </c>
      <c r="O23" s="159">
        <v>52.764193375569981</v>
      </c>
      <c r="P23" s="159">
        <v>31.622041690910002</v>
      </c>
      <c r="Q23" s="159">
        <v>142.32730438578</v>
      </c>
      <c r="R23" s="159">
        <v>742.82162690470977</v>
      </c>
      <c r="S23" s="160">
        <v>0</v>
      </c>
      <c r="Y23"/>
      <c r="Z23" s="50"/>
      <c r="AD23"/>
      <c r="AE23" s="50"/>
    </row>
    <row r="24" spans="1:31" ht="14.65" thickBot="1">
      <c r="A24" s="537" t="s">
        <v>67</v>
      </c>
      <c r="B24" s="538">
        <f>SUM(D24:J24)</f>
        <v>112741.38074834071</v>
      </c>
      <c r="C24" s="566">
        <f>(B24-B19)/B19</f>
        <v>0.22670105133202809</v>
      </c>
      <c r="D24" s="539">
        <v>8455.3044668642815</v>
      </c>
      <c r="E24" s="159">
        <v>0</v>
      </c>
      <c r="F24" s="539">
        <v>6923.2775664095188</v>
      </c>
      <c r="G24" s="539">
        <v>0</v>
      </c>
      <c r="H24" s="539">
        <v>21956.517207696284</v>
      </c>
      <c r="I24" s="539">
        <v>75406.28150737063</v>
      </c>
      <c r="J24" s="540">
        <v>0</v>
      </c>
      <c r="K24" s="538">
        <f>SUM(M24:S24)</f>
        <v>4014.1247796119897</v>
      </c>
      <c r="L24" s="566">
        <f>(K24-K19)/K19</f>
        <v>0.2419381444919701</v>
      </c>
      <c r="M24" s="539">
        <v>195.14455723714002</v>
      </c>
      <c r="N24" s="159">
        <v>0</v>
      </c>
      <c r="O24" s="539">
        <v>229.10114220528001</v>
      </c>
      <c r="P24" s="539">
        <v>141.69968717249</v>
      </c>
      <c r="Q24" s="539">
        <v>526.64879366467994</v>
      </c>
      <c r="R24" s="539">
        <v>2921.5305993323996</v>
      </c>
      <c r="S24" s="540">
        <v>0</v>
      </c>
      <c r="Y24"/>
      <c r="Z24" s="50"/>
      <c r="AD24"/>
      <c r="AE24" s="50"/>
    </row>
    <row r="25" spans="1:31">
      <c r="A25" s="494" t="s">
        <v>164</v>
      </c>
      <c r="B25" s="185">
        <f t="shared" ref="B25:B28" si="4">SUM(D25:J25)</f>
        <v>28729.13913012392</v>
      </c>
      <c r="C25" s="495"/>
      <c r="D25" s="156">
        <v>2069.2093043456298</v>
      </c>
      <c r="E25" s="156">
        <v>0</v>
      </c>
      <c r="F25" s="156">
        <v>1483.31321199585</v>
      </c>
      <c r="G25" s="156">
        <v>0</v>
      </c>
      <c r="H25" s="156">
        <v>5619.1842542867989</v>
      </c>
      <c r="I25" s="156">
        <v>19557.43235949564</v>
      </c>
      <c r="J25" s="157">
        <v>0</v>
      </c>
      <c r="K25" s="185">
        <f t="shared" ref="K25:K28" si="5">SUM(M25:S25)</f>
        <v>1028.62699335978</v>
      </c>
      <c r="L25" s="495"/>
      <c r="M25" s="156">
        <v>49.129633297959998</v>
      </c>
      <c r="N25" s="156">
        <v>0</v>
      </c>
      <c r="O25" s="156">
        <v>48.71726237763999</v>
      </c>
      <c r="P25" s="156">
        <v>22.498880963879998</v>
      </c>
      <c r="Q25" s="156">
        <v>134.62734203703999</v>
      </c>
      <c r="R25" s="156">
        <v>773.65387468326003</v>
      </c>
      <c r="S25" s="157">
        <v>0</v>
      </c>
      <c r="Y25"/>
      <c r="Z25" s="50"/>
      <c r="AD25"/>
      <c r="AE25" s="50"/>
    </row>
    <row r="26" spans="1:31">
      <c r="A26" s="236" t="s">
        <v>165</v>
      </c>
      <c r="B26" s="187">
        <f t="shared" si="4"/>
        <v>26531.718389146132</v>
      </c>
      <c r="C26" s="383"/>
      <c r="D26" s="162">
        <v>1803.9581988030898</v>
      </c>
      <c r="E26" s="162">
        <v>0</v>
      </c>
      <c r="F26" s="162">
        <v>1463.1678833758401</v>
      </c>
      <c r="G26" s="162">
        <v>0</v>
      </c>
      <c r="H26" s="162">
        <v>4857.8208366921726</v>
      </c>
      <c r="I26" s="162">
        <v>18406.771470275031</v>
      </c>
      <c r="J26" s="163">
        <v>0</v>
      </c>
      <c r="K26" s="187">
        <f t="shared" si="5"/>
        <v>951.04175913680001</v>
      </c>
      <c r="L26" s="383"/>
      <c r="M26" s="162">
        <v>39.940724196280009</v>
      </c>
      <c r="N26" s="162">
        <v>0</v>
      </c>
      <c r="O26" s="162">
        <v>46.462839750329991</v>
      </c>
      <c r="P26" s="162">
        <v>21.493841181520001</v>
      </c>
      <c r="Q26" s="162">
        <v>112.30228885765001</v>
      </c>
      <c r="R26" s="162">
        <v>730.84206515101994</v>
      </c>
      <c r="S26" s="163">
        <v>0</v>
      </c>
      <c r="Y26"/>
      <c r="Z26" s="50"/>
      <c r="AD26"/>
      <c r="AE26" s="50"/>
    </row>
    <row r="27" spans="1:31">
      <c r="A27" s="236" t="s">
        <v>166</v>
      </c>
      <c r="B27" s="187">
        <f t="shared" si="4"/>
        <v>26196.977233254191</v>
      </c>
      <c r="C27" s="383"/>
      <c r="D27" s="162">
        <v>1578.8095624014397</v>
      </c>
      <c r="E27" s="162">
        <v>0</v>
      </c>
      <c r="F27" s="162">
        <v>1470.3344423995502</v>
      </c>
      <c r="G27" s="162">
        <v>0</v>
      </c>
      <c r="H27" s="162">
        <v>4353.5068162725111</v>
      </c>
      <c r="I27" s="162">
        <v>18794.32641218069</v>
      </c>
      <c r="J27" s="163">
        <v>0</v>
      </c>
      <c r="K27" s="187">
        <f t="shared" si="5"/>
        <v>950.70583531222007</v>
      </c>
      <c r="L27" s="383"/>
      <c r="M27" s="162">
        <v>38.922809047700028</v>
      </c>
      <c r="N27" s="162">
        <v>0</v>
      </c>
      <c r="O27" s="162">
        <v>44.053586659320011</v>
      </c>
      <c r="P27" s="162">
        <v>22.876816493300002</v>
      </c>
      <c r="Q27" s="162">
        <v>105.11744610722002</v>
      </c>
      <c r="R27" s="162">
        <v>739.73517700468005</v>
      </c>
      <c r="S27" s="163">
        <v>0</v>
      </c>
      <c r="Y27"/>
      <c r="Z27" s="50"/>
      <c r="AD27"/>
      <c r="AE27" s="50"/>
    </row>
    <row r="28" spans="1:31" ht="14.65" thickBot="1">
      <c r="A28" s="237" t="s">
        <v>167</v>
      </c>
      <c r="B28" s="186">
        <f t="shared" si="4"/>
        <v>24748.192329510959</v>
      </c>
      <c r="C28" s="496"/>
      <c r="D28" s="159">
        <v>1485.1257321992102</v>
      </c>
      <c r="E28" s="159">
        <v>0</v>
      </c>
      <c r="F28" s="159">
        <v>1382.3466279164595</v>
      </c>
      <c r="G28" s="159">
        <v>0</v>
      </c>
      <c r="H28" s="159">
        <v>3949.4970281065093</v>
      </c>
      <c r="I28" s="159">
        <v>17931.222941288779</v>
      </c>
      <c r="J28" s="160">
        <v>0</v>
      </c>
      <c r="K28" s="186">
        <f t="shared" si="5"/>
        <v>923.60048303577969</v>
      </c>
      <c r="L28" s="496"/>
      <c r="M28" s="159">
        <v>36.987274279939996</v>
      </c>
      <c r="N28" s="159">
        <v>0</v>
      </c>
      <c r="O28" s="159">
        <v>44.129472586239999</v>
      </c>
      <c r="P28" s="159">
        <v>22.677335965259999</v>
      </c>
      <c r="Q28" s="159">
        <v>95.676618521899954</v>
      </c>
      <c r="R28" s="159">
        <v>724.12978168243978</v>
      </c>
      <c r="S28" s="160">
        <v>0</v>
      </c>
      <c r="Y28"/>
      <c r="Z28" s="50"/>
      <c r="AD28"/>
      <c r="AE28" s="50"/>
    </row>
    <row r="29" spans="1:31" ht="14.65" thickBot="1">
      <c r="A29" s="537" t="s">
        <v>68</v>
      </c>
      <c r="B29" s="538">
        <f>SUM(D29:J29)</f>
        <v>106206.0270820352</v>
      </c>
      <c r="C29" s="566">
        <f>(B29-B24)/B24</f>
        <v>-5.7967656799357566E-2</v>
      </c>
      <c r="D29" s="539">
        <v>6937.1027977493686</v>
      </c>
      <c r="E29" s="159">
        <v>0</v>
      </c>
      <c r="F29" s="539">
        <v>5799.1621656876996</v>
      </c>
      <c r="G29" s="539">
        <v>0</v>
      </c>
      <c r="H29" s="539">
        <v>18780.008935357993</v>
      </c>
      <c r="I29" s="539">
        <v>74689.753183240144</v>
      </c>
      <c r="J29" s="540">
        <v>0</v>
      </c>
      <c r="K29" s="538">
        <f>SUM(M29:S29)</f>
        <v>3853.9750708445795</v>
      </c>
      <c r="L29" s="566">
        <f>(K29-K24)/K24</f>
        <v>-3.9896544716502419E-2</v>
      </c>
      <c r="M29" s="539">
        <v>164.98044082188002</v>
      </c>
      <c r="N29" s="159">
        <v>0</v>
      </c>
      <c r="O29" s="539">
        <v>183.36316137352998</v>
      </c>
      <c r="P29" s="539">
        <v>89.546874603959992</v>
      </c>
      <c r="Q29" s="539">
        <v>447.72369552380997</v>
      </c>
      <c r="R29" s="539">
        <v>2968.3608985213996</v>
      </c>
      <c r="S29" s="540">
        <v>0</v>
      </c>
      <c r="Z29" s="50"/>
      <c r="AD29"/>
      <c r="AE29" s="50"/>
    </row>
    <row r="30" spans="1:31">
      <c r="A30" s="494" t="s">
        <v>168</v>
      </c>
      <c r="B30" s="185">
        <f t="shared" ref="B30:B33" si="6">SUM(D30:J30)</f>
        <v>25283.883670800424</v>
      </c>
      <c r="C30" s="495"/>
      <c r="D30" s="156">
        <v>1443.44398506733</v>
      </c>
      <c r="E30" s="156">
        <v>0</v>
      </c>
      <c r="F30" s="156">
        <v>1483.5568997024598</v>
      </c>
      <c r="G30" s="156">
        <v>0</v>
      </c>
      <c r="H30" s="156">
        <v>3867.0425845990085</v>
      </c>
      <c r="I30" s="156">
        <v>18489.840201431623</v>
      </c>
      <c r="J30" s="157">
        <v>0</v>
      </c>
      <c r="K30" s="185">
        <f t="shared" ref="K30:K33" si="7">SUM(M30:S30)</f>
        <v>977.11479130219982</v>
      </c>
      <c r="L30" s="495"/>
      <c r="M30" s="156">
        <v>38.242923836730007</v>
      </c>
      <c r="N30" s="156">
        <v>0</v>
      </c>
      <c r="O30" s="156">
        <v>47.646011577820026</v>
      </c>
      <c r="P30" s="156">
        <v>22.057885318050001</v>
      </c>
      <c r="Q30" s="156">
        <v>98.370998349650023</v>
      </c>
      <c r="R30" s="156">
        <v>770.79697221994979</v>
      </c>
      <c r="S30" s="157">
        <v>0</v>
      </c>
      <c r="Y30"/>
      <c r="Z30" s="50"/>
      <c r="AD30"/>
      <c r="AE30" s="50"/>
    </row>
    <row r="31" spans="1:31">
      <c r="A31" s="236" t="s">
        <v>169</v>
      </c>
      <c r="B31" s="187">
        <f t="shared" si="6"/>
        <v>24608.712302402484</v>
      </c>
      <c r="C31" s="383"/>
      <c r="D31" s="162">
        <v>1444.1140366054506</v>
      </c>
      <c r="E31" s="162">
        <v>0</v>
      </c>
      <c r="F31" s="162">
        <v>1546.2364464246898</v>
      </c>
      <c r="G31" s="162">
        <v>0</v>
      </c>
      <c r="H31" s="162">
        <v>3347.0153304925293</v>
      </c>
      <c r="I31" s="162">
        <v>18271.346488879815</v>
      </c>
      <c r="J31" s="163">
        <v>0</v>
      </c>
      <c r="K31" s="187">
        <f t="shared" si="7"/>
        <v>973.40426773303022</v>
      </c>
      <c r="L31" s="383"/>
      <c r="M31" s="162">
        <v>38.159761701250012</v>
      </c>
      <c r="N31" s="162">
        <v>0</v>
      </c>
      <c r="O31" s="162">
        <v>48.586319608259984</v>
      </c>
      <c r="P31" s="162">
        <v>23.213362137419999</v>
      </c>
      <c r="Q31" s="162">
        <v>85.141776321160009</v>
      </c>
      <c r="R31" s="162">
        <v>778.30304796494022</v>
      </c>
      <c r="S31" s="163">
        <v>0</v>
      </c>
      <c r="Y31"/>
      <c r="Z31" s="50"/>
      <c r="AD31"/>
      <c r="AE31" s="50"/>
    </row>
    <row r="32" spans="1:31">
      <c r="A32" s="236" t="s">
        <v>170</v>
      </c>
      <c r="B32" s="187">
        <f t="shared" si="6"/>
        <v>26395.027687942973</v>
      </c>
      <c r="C32" s="383"/>
      <c r="D32" s="162">
        <v>1606.6878748162401</v>
      </c>
      <c r="E32" s="162">
        <v>0</v>
      </c>
      <c r="F32" s="162">
        <v>1531.3324760396101</v>
      </c>
      <c r="G32" s="162">
        <v>0</v>
      </c>
      <c r="H32" s="162">
        <v>4001.5544905306306</v>
      </c>
      <c r="I32" s="162">
        <v>19255.452846556494</v>
      </c>
      <c r="J32" s="163">
        <v>0</v>
      </c>
      <c r="K32" s="187">
        <f t="shared" si="7"/>
        <v>1054.8946660045399</v>
      </c>
      <c r="L32" s="383"/>
      <c r="M32" s="162">
        <v>40.009572338199987</v>
      </c>
      <c r="N32" s="162">
        <v>0</v>
      </c>
      <c r="O32" s="162">
        <v>51.252045137490015</v>
      </c>
      <c r="P32" s="162">
        <v>22.931185753219999</v>
      </c>
      <c r="Q32" s="162">
        <v>92.565012283310026</v>
      </c>
      <c r="R32" s="162">
        <v>848.13685049231981</v>
      </c>
      <c r="S32" s="163">
        <v>0</v>
      </c>
      <c r="Y32"/>
      <c r="Z32" s="50"/>
      <c r="AD32"/>
      <c r="AE32" s="50"/>
    </row>
    <row r="33" spans="1:31" ht="14.65" thickBot="1">
      <c r="A33" s="237" t="s">
        <v>171</v>
      </c>
      <c r="B33" s="186">
        <f t="shared" si="6"/>
        <v>25783.804572875251</v>
      </c>
      <c r="C33" s="496"/>
      <c r="D33" s="159">
        <v>1582.7732376646102</v>
      </c>
      <c r="E33" s="159">
        <v>0</v>
      </c>
      <c r="F33" s="159">
        <v>1567.74145522811</v>
      </c>
      <c r="G33" s="159">
        <v>0</v>
      </c>
      <c r="H33" s="159">
        <v>3840.9820745378397</v>
      </c>
      <c r="I33" s="159">
        <v>18792.307805444692</v>
      </c>
      <c r="J33" s="160">
        <v>0</v>
      </c>
      <c r="K33" s="186">
        <f t="shared" si="7"/>
        <v>1032.3811939754801</v>
      </c>
      <c r="L33" s="496"/>
      <c r="M33" s="159">
        <v>38.811714582720015</v>
      </c>
      <c r="N33" s="159">
        <v>0</v>
      </c>
      <c r="O33" s="159">
        <v>54.032866314979998</v>
      </c>
      <c r="P33" s="159">
        <v>23.285734360680003</v>
      </c>
      <c r="Q33" s="159">
        <v>91.038161782149984</v>
      </c>
      <c r="R33" s="159">
        <v>825.21271693494998</v>
      </c>
      <c r="S33" s="160">
        <v>0</v>
      </c>
      <c r="Y33"/>
      <c r="Z33" s="50"/>
      <c r="AD33"/>
      <c r="AE33" s="50"/>
    </row>
    <row r="34" spans="1:31" ht="14.65" thickBot="1">
      <c r="A34" s="537" t="s">
        <v>69</v>
      </c>
      <c r="B34" s="538">
        <f>SUM(D34:J34)</f>
        <v>102071.42823402115</v>
      </c>
      <c r="C34" s="566">
        <f>(B34-B29)/B29</f>
        <v>-3.8929983180901989E-2</v>
      </c>
      <c r="D34" s="539">
        <v>6077.0191341536301</v>
      </c>
      <c r="E34" s="539">
        <v>0</v>
      </c>
      <c r="F34" s="539">
        <v>6128.8672773948692</v>
      </c>
      <c r="G34" s="539">
        <v>0</v>
      </c>
      <c r="H34" s="539">
        <v>15056.594480160009</v>
      </c>
      <c r="I34" s="539">
        <v>74808.947342312633</v>
      </c>
      <c r="J34" s="540">
        <v>0</v>
      </c>
      <c r="K34" s="538">
        <f>SUM(M34:S34)</f>
        <v>4037.7949190152503</v>
      </c>
      <c r="L34" s="566">
        <f>(K34-K29)/K29</f>
        <v>4.7696169485182391E-2</v>
      </c>
      <c r="M34" s="539">
        <v>155.22397245890002</v>
      </c>
      <c r="N34" s="159">
        <v>0</v>
      </c>
      <c r="O34" s="539">
        <v>201.51724263855002</v>
      </c>
      <c r="P34" s="539">
        <v>91.488167569370006</v>
      </c>
      <c r="Q34" s="539">
        <v>367.11594873627001</v>
      </c>
      <c r="R34" s="539">
        <v>3222.44958761216</v>
      </c>
      <c r="S34" s="540">
        <v>0</v>
      </c>
      <c r="Z34" s="50"/>
      <c r="AD34"/>
      <c r="AE34" s="50"/>
    </row>
    <row r="35" spans="1:31">
      <c r="A35" s="313"/>
      <c r="B35" s="162"/>
      <c r="C35" s="162"/>
      <c r="D35" s="162"/>
      <c r="E35" s="162"/>
      <c r="F35" s="162"/>
      <c r="G35" s="162"/>
      <c r="H35" s="162"/>
      <c r="I35" s="162"/>
      <c r="J35" s="162"/>
      <c r="K35" s="521"/>
      <c r="L35" s="162"/>
      <c r="M35" s="521"/>
      <c r="N35" s="521"/>
      <c r="O35" s="521"/>
      <c r="P35" s="521"/>
      <c r="Q35" s="521"/>
      <c r="R35" s="521"/>
      <c r="S35" s="162"/>
      <c r="Z35" s="50"/>
      <c r="AD35"/>
      <c r="AE35" s="50"/>
    </row>
    <row r="36" spans="1:31">
      <c r="B36" s="124"/>
      <c r="C36" s="124"/>
      <c r="D36" s="123"/>
      <c r="E36" s="123"/>
      <c r="F36" s="123"/>
      <c r="G36" s="123"/>
      <c r="H36" s="126"/>
      <c r="I36" s="126"/>
      <c r="J36" s="126"/>
      <c r="K36" s="123"/>
      <c r="L36" s="123"/>
    </row>
    <row r="37" spans="1:31">
      <c r="M37" s="266"/>
      <c r="N37" s="266"/>
    </row>
    <row r="38" spans="1:31">
      <c r="M38" s="266"/>
      <c r="N38" s="266"/>
    </row>
    <row r="39" spans="1:31">
      <c r="M39" s="266"/>
      <c r="N39" s="266"/>
    </row>
    <row r="40" spans="1:31">
      <c r="M40" s="266"/>
      <c r="N40" s="266"/>
    </row>
    <row r="41" spans="1:31">
      <c r="M41" s="266"/>
      <c r="N41" s="266"/>
    </row>
    <row r="42" spans="1:31">
      <c r="M42" s="266"/>
      <c r="N42" s="266"/>
    </row>
    <row r="43" spans="1:31">
      <c r="M43" s="266"/>
      <c r="N43" s="266"/>
    </row>
    <row r="45" spans="1:31">
      <c r="M45" s="266"/>
    </row>
    <row r="46" spans="1:31">
      <c r="M46" s="266"/>
      <c r="V46" s="644"/>
    </row>
    <row r="47" spans="1:31">
      <c r="D47" s="315"/>
      <c r="E47" s="315"/>
      <c r="M47" s="266"/>
    </row>
    <row r="48" spans="1:31">
      <c r="D48" s="315"/>
      <c r="E48" s="315"/>
      <c r="M48" s="266"/>
    </row>
    <row r="49" spans="4:13">
      <c r="D49" s="315"/>
      <c r="E49" s="315"/>
      <c r="M49" s="266"/>
    </row>
    <row r="50" spans="4:13">
      <c r="D50" s="315"/>
      <c r="E50" s="315"/>
      <c r="M50" s="266"/>
    </row>
    <row r="51" spans="4:13">
      <c r="D51" s="315"/>
      <c r="E51" s="315"/>
      <c r="M51" s="266"/>
    </row>
    <row r="52" spans="4:13">
      <c r="D52" s="315"/>
      <c r="E52" s="315"/>
    </row>
  </sheetData>
  <mergeCells count="3">
    <mergeCell ref="A4:A5"/>
    <mergeCell ref="B8:J8"/>
    <mergeCell ref="K8:S8"/>
  </mergeCells>
  <phoneticPr fontId="46" type="noConversion"/>
  <pageMargins left="0.7" right="0.7" top="0.75" bottom="0.75" header="0.3" footer="0.3"/>
  <pageSetup paperSize="9" scale="44" orientation="portrait" r:id="rId1"/>
  <headerFooter alignWithMargins="0"/>
  <ignoredErrors>
    <ignoredError sqref="B10:B13" formulaRange="1"/>
    <ignoredError sqref="B14 K14" 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V70"/>
  <sheetViews>
    <sheetView showGridLines="0" topLeftCell="A10" zoomScaleNormal="100" workbookViewId="0">
      <selection activeCell="H21" sqref="H21"/>
    </sheetView>
  </sheetViews>
  <sheetFormatPr defaultColWidth="9.265625" defaultRowHeight="14.25"/>
  <cols>
    <col min="1" max="1" width="21.265625" style="50" customWidth="1"/>
    <col min="2" max="6" width="12" style="94" customWidth="1"/>
    <col min="7" max="7" width="12" style="309" customWidth="1"/>
    <col min="8" max="9" width="12" style="50" customWidth="1"/>
    <col min="10" max="13" width="12" style="266" customWidth="1"/>
    <col min="14" max="16" width="12" style="103" customWidth="1"/>
    <col min="17" max="25" width="12" style="50" customWidth="1"/>
    <col min="26" max="26" width="10" style="50" bestFit="1" customWidth="1"/>
    <col min="27" max="28" width="7.59765625" style="50" bestFit="1" customWidth="1"/>
    <col min="29" max="29" width="8.59765625" style="50" bestFit="1" customWidth="1"/>
    <col min="30" max="30" width="10" style="50" bestFit="1" customWidth="1"/>
    <col min="31" max="31" width="7.59765625" style="50" bestFit="1" customWidth="1"/>
    <col min="32" max="34" width="9" style="50" bestFit="1" customWidth="1"/>
    <col min="35" max="35" width="7.59765625" style="50" bestFit="1" customWidth="1"/>
    <col min="36" max="36" width="10" style="50" bestFit="1" customWidth="1"/>
    <col min="37" max="37" width="9" style="50" bestFit="1" customWidth="1"/>
    <col min="38" max="39" width="6.59765625" style="50" bestFit="1" customWidth="1"/>
    <col min="40" max="40" width="8.59765625" style="50" bestFit="1" customWidth="1"/>
    <col min="41" max="41" width="9" style="50" bestFit="1" customWidth="1"/>
    <col min="42" max="42" width="6.59765625" style="50" bestFit="1" customWidth="1"/>
    <col min="43" max="45" width="7.59765625" style="50" bestFit="1" customWidth="1"/>
    <col min="46" max="46" width="6.59765625" style="50" bestFit="1" customWidth="1"/>
    <col min="47" max="47" width="10" style="50" bestFit="1" customWidth="1"/>
    <col min="48" max="48" width="9.265625" customWidth="1"/>
    <col min="49" max="49" width="9.265625" style="50" customWidth="1"/>
    <col min="50" max="16384" width="9.265625" style="50"/>
  </cols>
  <sheetData>
    <row r="1" spans="1:25" s="294" customFormat="1" ht="20.65">
      <c r="A1" s="290" t="s">
        <v>0</v>
      </c>
      <c r="B1" s="291"/>
      <c r="C1" s="291"/>
      <c r="D1" s="291"/>
      <c r="E1" s="291"/>
      <c r="F1" s="291"/>
      <c r="G1" s="292"/>
      <c r="H1" s="293"/>
      <c r="J1" s="272"/>
      <c r="K1" s="272"/>
      <c r="L1" s="272"/>
      <c r="M1" s="272"/>
      <c r="N1" s="316"/>
      <c r="O1" s="316"/>
      <c r="P1" s="316"/>
    </row>
    <row r="2" spans="1:25" s="294" customFormat="1" ht="20.65">
      <c r="A2" s="290" t="s">
        <v>235</v>
      </c>
      <c r="B2" s="291"/>
      <c r="C2" s="291"/>
      <c r="D2" s="291"/>
      <c r="E2" s="291"/>
      <c r="F2" s="291"/>
      <c r="G2" s="295"/>
      <c r="H2" s="296"/>
      <c r="J2" s="272"/>
      <c r="K2" s="272"/>
      <c r="L2" s="272"/>
      <c r="M2" s="272"/>
      <c r="N2" s="316"/>
      <c r="O2" s="316"/>
      <c r="P2" s="316"/>
    </row>
    <row r="3" spans="1:25" s="296" customFormat="1" ht="12.75">
      <c r="A3" s="297"/>
      <c r="B3" s="298"/>
      <c r="C3" s="298"/>
      <c r="D3" s="298"/>
      <c r="E3" s="299"/>
      <c r="F3" s="299"/>
      <c r="G3" s="300"/>
      <c r="J3" s="301"/>
      <c r="K3" s="301"/>
      <c r="L3" s="301"/>
      <c r="M3" s="301"/>
      <c r="N3" s="297"/>
      <c r="O3" s="297"/>
      <c r="P3" s="297"/>
    </row>
    <row r="4" spans="1:25" s="294" customFormat="1" ht="12.75">
      <c r="A4" s="784" t="s">
        <v>207</v>
      </c>
      <c r="B4" s="302"/>
      <c r="C4" s="302"/>
      <c r="D4" s="302"/>
      <c r="E4" s="302"/>
      <c r="F4" s="302"/>
      <c r="G4" s="300"/>
      <c r="H4" s="296"/>
      <c r="J4" s="272"/>
      <c r="K4" s="272"/>
      <c r="L4" s="272"/>
      <c r="M4" s="272"/>
      <c r="N4" s="316"/>
      <c r="O4" s="316"/>
      <c r="P4" s="316"/>
    </row>
    <row r="5" spans="1:25" s="294" customFormat="1" ht="18" thickBot="1">
      <c r="A5" s="785"/>
      <c r="B5" s="303" t="s">
        <v>50</v>
      </c>
      <c r="C5" s="303"/>
      <c r="D5" s="303"/>
      <c r="E5" s="304"/>
      <c r="F5" s="304"/>
      <c r="G5" s="305"/>
      <c r="H5" s="306"/>
      <c r="I5" s="307"/>
      <c r="J5" s="308"/>
      <c r="K5" s="308"/>
      <c r="L5" s="308"/>
      <c r="M5" s="308"/>
      <c r="N5" s="308"/>
      <c r="O5" s="308"/>
      <c r="P5" s="308"/>
      <c r="Q5" s="308"/>
      <c r="R5" s="308"/>
      <c r="S5" s="308"/>
      <c r="T5" s="308"/>
      <c r="U5" s="308"/>
      <c r="V5" s="308"/>
      <c r="W5" s="308"/>
      <c r="X5" s="308"/>
      <c r="Y5" s="308"/>
    </row>
    <row r="6" spans="1:25" s="294" customFormat="1" ht="30.4" thickBot="1">
      <c r="A6" s="532"/>
      <c r="B6" s="329"/>
      <c r="C6" s="329"/>
      <c r="D6" s="329"/>
      <c r="E6" s="330"/>
      <c r="F6" s="330"/>
      <c r="G6" s="300"/>
      <c r="H6" s="296"/>
      <c r="J6" s="328"/>
      <c r="K6" s="328"/>
      <c r="L6" s="328"/>
      <c r="M6" s="328"/>
      <c r="N6" s="328"/>
      <c r="O6" s="328"/>
      <c r="P6" s="328"/>
      <c r="Q6" s="328"/>
      <c r="R6" s="328"/>
      <c r="S6" s="328"/>
      <c r="T6" s="328"/>
      <c r="U6" s="328"/>
      <c r="V6" s="328"/>
      <c r="W6" s="328"/>
      <c r="X6" s="328"/>
      <c r="Y6" s="328"/>
    </row>
    <row r="7" spans="1:25" s="294" customFormat="1" ht="14.65" customHeight="1" thickBot="1">
      <c r="A7" s="44"/>
      <c r="B7" s="786" t="s">
        <v>121</v>
      </c>
      <c r="C7" s="787"/>
      <c r="D7" s="787"/>
      <c r="E7" s="787"/>
      <c r="F7" s="788"/>
      <c r="G7" s="786" t="s">
        <v>122</v>
      </c>
      <c r="H7" s="787"/>
      <c r="I7" s="787"/>
      <c r="J7" s="787"/>
      <c r="K7" s="788"/>
      <c r="L7" s="343"/>
      <c r="M7" s="343"/>
      <c r="N7" s="343"/>
      <c r="O7" s="343"/>
    </row>
    <row r="8" spans="1:25" s="294" customFormat="1" ht="25.9" thickBot="1">
      <c r="A8" s="238" t="s">
        <v>46</v>
      </c>
      <c r="B8" s="533" t="s">
        <v>90</v>
      </c>
      <c r="C8" s="234" t="s">
        <v>48</v>
      </c>
      <c r="D8" s="324" t="s">
        <v>75</v>
      </c>
      <c r="E8" s="135" t="s">
        <v>208</v>
      </c>
      <c r="F8" s="135" t="s">
        <v>209</v>
      </c>
      <c r="G8" s="312" t="s">
        <v>90</v>
      </c>
      <c r="H8" s="234" t="s">
        <v>48</v>
      </c>
      <c r="I8" s="324" t="s">
        <v>75</v>
      </c>
      <c r="J8" s="135" t="s">
        <v>208</v>
      </c>
      <c r="K8" s="136" t="s">
        <v>209</v>
      </c>
    </row>
    <row r="9" spans="1:25" s="294" customFormat="1" ht="13.15">
      <c r="A9" s="149" t="s">
        <v>200</v>
      </c>
      <c r="B9" s="185">
        <f t="shared" ref="B9:B22" si="0">SUM(D9:F9)</f>
        <v>5352.3870585396735</v>
      </c>
      <c r="C9" s="311"/>
      <c r="D9" s="155">
        <v>5322.8450406368038</v>
      </c>
      <c r="E9" s="156">
        <v>0</v>
      </c>
      <c r="F9" s="157">
        <v>29.542017902869343</v>
      </c>
      <c r="G9" s="185">
        <f t="shared" ref="G9:G22" si="1">SUM(I9:K9)</f>
        <v>518.70141866124868</v>
      </c>
      <c r="H9" s="311"/>
      <c r="I9" s="155">
        <v>456.43852942279761</v>
      </c>
      <c r="J9" s="156">
        <v>52.441266166463102</v>
      </c>
      <c r="K9" s="157">
        <v>9.8216230719879327</v>
      </c>
      <c r="M9" s="542"/>
    </row>
    <row r="10" spans="1:25" s="294" customFormat="1" ht="13.15">
      <c r="A10" s="130" t="s">
        <v>62</v>
      </c>
      <c r="B10" s="187">
        <f t="shared" si="0"/>
        <v>22953.562108307411</v>
      </c>
      <c r="C10" s="314">
        <f>(B10-B9)/B9</f>
        <v>3.2884720139372696</v>
      </c>
      <c r="D10" s="161">
        <v>22892.847012970436</v>
      </c>
      <c r="E10" s="162">
        <v>0</v>
      </c>
      <c r="F10" s="163">
        <v>60.715095336975139</v>
      </c>
      <c r="G10" s="187">
        <f t="shared" si="1"/>
        <v>1743.9130597481492</v>
      </c>
      <c r="H10" s="314">
        <f>(G10-G9)/G9</f>
        <v>2.3620749760992199</v>
      </c>
      <c r="I10" s="161">
        <v>1565.7507624276564</v>
      </c>
      <c r="J10" s="162">
        <v>151.8970736210826</v>
      </c>
      <c r="K10" s="163">
        <v>26.265223699410186</v>
      </c>
      <c r="M10" s="542"/>
    </row>
    <row r="11" spans="1:25" s="294" customFormat="1" ht="13.15">
      <c r="A11" s="236" t="s">
        <v>63</v>
      </c>
      <c r="B11" s="187">
        <f t="shared" si="0"/>
        <v>25955.794138862108</v>
      </c>
      <c r="C11" s="314">
        <f>(B11-B10)/B10</f>
        <v>0.13079590942741393</v>
      </c>
      <c r="D11" s="161">
        <v>25866.080355530987</v>
      </c>
      <c r="E11" s="162">
        <v>0</v>
      </c>
      <c r="F11" s="163">
        <v>89.713783331120013</v>
      </c>
      <c r="G11" s="187">
        <f t="shared" si="1"/>
        <v>1952.9929745037095</v>
      </c>
      <c r="H11" s="314">
        <f>(G11-G10)/G10</f>
        <v>0.11989124892828951</v>
      </c>
      <c r="I11" s="161">
        <v>1748.5824900928897</v>
      </c>
      <c r="J11" s="162">
        <v>171.52519784679998</v>
      </c>
      <c r="K11" s="163">
        <v>32.885286564019999</v>
      </c>
      <c r="M11" s="542"/>
    </row>
    <row r="12" spans="1:25" s="294" customFormat="1" ht="13.15">
      <c r="A12" s="236" t="s">
        <v>64</v>
      </c>
      <c r="B12" s="187">
        <f t="shared" si="0"/>
        <v>27107.443495</v>
      </c>
      <c r="C12" s="314">
        <f>(B12-B11)/B11</f>
        <v>4.4369644402965661E-2</v>
      </c>
      <c r="D12" s="161">
        <v>27019.257666999998</v>
      </c>
      <c r="E12" s="162">
        <v>0</v>
      </c>
      <c r="F12" s="163">
        <v>88.185828000000001</v>
      </c>
      <c r="G12" s="187">
        <f t="shared" si="1"/>
        <v>2251.6105419999999</v>
      </c>
      <c r="H12" s="314">
        <f>(G12-G11)/G11</f>
        <v>0.15290253031871476</v>
      </c>
      <c r="I12" s="161">
        <v>2054.2203450000002</v>
      </c>
      <c r="J12" s="162">
        <v>168.85423900000001</v>
      </c>
      <c r="K12" s="163">
        <v>28.535958000000001</v>
      </c>
      <c r="M12" s="542"/>
    </row>
    <row r="13" spans="1:25" s="294" customFormat="1" ht="13.5" thickBot="1">
      <c r="A13" s="236" t="s">
        <v>65</v>
      </c>
      <c r="B13" s="187">
        <f t="shared" ref="B13" si="2">SUM(D13:F13)</f>
        <v>27748.899586</v>
      </c>
      <c r="C13" s="314">
        <f>(B13-B12)/B12</f>
        <v>2.3663466867257968E-2</v>
      </c>
      <c r="D13" s="161">
        <v>27645.039996</v>
      </c>
      <c r="E13" s="162">
        <v>0</v>
      </c>
      <c r="F13" s="163">
        <v>103.85959</v>
      </c>
      <c r="G13" s="187">
        <f t="shared" ref="G13" si="3">SUM(I13:K13)</f>
        <v>2020.857424</v>
      </c>
      <c r="H13" s="314">
        <f>(G13-G12)/G12</f>
        <v>-0.10248358394832914</v>
      </c>
      <c r="I13" s="161">
        <v>1822.0470700000001</v>
      </c>
      <c r="J13" s="162">
        <v>165.34282300000001</v>
      </c>
      <c r="K13" s="163">
        <v>33.467531000000001</v>
      </c>
      <c r="M13" s="542"/>
    </row>
    <row r="14" spans="1:25" s="294" customFormat="1" ht="13.15">
      <c r="A14" s="494" t="s">
        <v>156</v>
      </c>
      <c r="B14" s="185">
        <f t="shared" si="0"/>
        <v>7208.8589045372</v>
      </c>
      <c r="C14" s="569"/>
      <c r="D14" s="155">
        <v>7183.1853845047499</v>
      </c>
      <c r="E14" s="156">
        <v>0</v>
      </c>
      <c r="F14" s="157">
        <v>25.67352003245</v>
      </c>
      <c r="G14" s="185">
        <f t="shared" si="1"/>
        <v>589.66968568062998</v>
      </c>
      <c r="H14" s="569"/>
      <c r="I14" s="155">
        <v>538.20525578354</v>
      </c>
      <c r="J14" s="156">
        <v>43.480855410730001</v>
      </c>
      <c r="K14" s="157">
        <v>7.9835744863600002</v>
      </c>
      <c r="M14" s="542"/>
    </row>
    <row r="15" spans="1:25" s="294" customFormat="1" ht="13.15">
      <c r="A15" s="236" t="s">
        <v>157</v>
      </c>
      <c r="B15" s="187">
        <f t="shared" si="0"/>
        <v>6824.0543334646391</v>
      </c>
      <c r="C15" s="314"/>
      <c r="D15" s="161">
        <v>6800.4943729187589</v>
      </c>
      <c r="E15" s="162">
        <v>0</v>
      </c>
      <c r="F15" s="163">
        <v>23.559960545880003</v>
      </c>
      <c r="G15" s="187">
        <f t="shared" si="1"/>
        <v>546.53747203572004</v>
      </c>
      <c r="H15" s="314"/>
      <c r="I15" s="161">
        <v>500.02480627568013</v>
      </c>
      <c r="J15" s="162">
        <v>39.860024070099996</v>
      </c>
      <c r="K15" s="163">
        <v>6.6526416899400003</v>
      </c>
      <c r="M15" s="542"/>
    </row>
    <row r="16" spans="1:25" s="294" customFormat="1" ht="13.15">
      <c r="A16" s="236" t="s">
        <v>158</v>
      </c>
      <c r="B16" s="187">
        <f t="shared" si="0"/>
        <v>7253.3195696800012</v>
      </c>
      <c r="C16" s="314"/>
      <c r="D16" s="161">
        <v>7225.360368730001</v>
      </c>
      <c r="E16" s="162">
        <v>0</v>
      </c>
      <c r="F16" s="163">
        <v>27.959200950000003</v>
      </c>
      <c r="G16" s="187">
        <f t="shared" si="1"/>
        <v>634.68383011000014</v>
      </c>
      <c r="H16" s="314"/>
      <c r="I16" s="161">
        <v>584.13392460000011</v>
      </c>
      <c r="J16" s="162">
        <v>43.185861779999996</v>
      </c>
      <c r="K16" s="163">
        <v>7.3640437299999997</v>
      </c>
      <c r="M16" s="542"/>
    </row>
    <row r="17" spans="1:13" s="294" customFormat="1" ht="13.5" thickBot="1">
      <c r="A17" s="237" t="s">
        <v>159</v>
      </c>
      <c r="B17" s="186">
        <f t="shared" si="0"/>
        <v>5269.081357895212</v>
      </c>
      <c r="C17" s="567"/>
      <c r="D17" s="158">
        <v>5243.3388333814173</v>
      </c>
      <c r="E17" s="159">
        <v>0</v>
      </c>
      <c r="F17" s="160">
        <v>25.742524513794852</v>
      </c>
      <c r="G17" s="186">
        <f t="shared" si="1"/>
        <v>554.92390804764727</v>
      </c>
      <c r="H17" s="567"/>
      <c r="I17" s="158">
        <v>514.51337966007281</v>
      </c>
      <c r="J17" s="159">
        <v>34.103615989754203</v>
      </c>
      <c r="K17" s="160">
        <v>6.3069123978202999</v>
      </c>
      <c r="M17" s="542"/>
    </row>
    <row r="18" spans="1:13" s="294" customFormat="1" ht="13.5" thickBot="1">
      <c r="A18" s="237" t="s">
        <v>66</v>
      </c>
      <c r="B18" s="186">
        <f>SUM(D18:F18)</f>
        <v>26555.314165577056</v>
      </c>
      <c r="C18" s="567">
        <f>(B18-B13)/B13</f>
        <v>-4.301379291541841E-2</v>
      </c>
      <c r="D18" s="158">
        <v>26452.37895953493</v>
      </c>
      <c r="E18" s="159">
        <v>0</v>
      </c>
      <c r="F18" s="160">
        <v>102.93520604212486</v>
      </c>
      <c r="G18" s="186">
        <f>SUM(I18:K18)</f>
        <v>2325.8148958739976</v>
      </c>
      <c r="H18" s="567">
        <f>(G18-G13)/G13</f>
        <v>0.15090499124395304</v>
      </c>
      <c r="I18" s="158">
        <v>2136.8773663192933</v>
      </c>
      <c r="J18" s="159">
        <v>160.63035725058421</v>
      </c>
      <c r="K18" s="160">
        <v>28.3071723041203</v>
      </c>
      <c r="M18" s="542"/>
    </row>
    <row r="19" spans="1:13" s="294" customFormat="1" ht="13.15">
      <c r="A19" s="494" t="s">
        <v>160</v>
      </c>
      <c r="B19" s="185">
        <f t="shared" si="0"/>
        <v>4361.4290292836404</v>
      </c>
      <c r="C19" s="569"/>
      <c r="D19" s="155">
        <v>4342.9603552585404</v>
      </c>
      <c r="E19" s="156">
        <v>0</v>
      </c>
      <c r="F19" s="157">
        <v>18.4686740251</v>
      </c>
      <c r="G19" s="185">
        <f t="shared" si="1"/>
        <v>451.70241181017997</v>
      </c>
      <c r="H19" s="569"/>
      <c r="I19" s="155">
        <v>429.17221622215993</v>
      </c>
      <c r="J19" s="156">
        <v>16.847015221710002</v>
      </c>
      <c r="K19" s="157">
        <v>5.6831803663099985</v>
      </c>
      <c r="M19" s="542"/>
    </row>
    <row r="20" spans="1:13" s="294" customFormat="1" ht="13.15">
      <c r="A20" s="236" t="s">
        <v>161</v>
      </c>
      <c r="B20" s="187">
        <f t="shared" si="0"/>
        <v>7027.4168171817391</v>
      </c>
      <c r="C20" s="314"/>
      <c r="D20" s="161">
        <v>6992.9351469374087</v>
      </c>
      <c r="E20" s="162">
        <v>0</v>
      </c>
      <c r="F20" s="163">
        <v>34.481670244330012</v>
      </c>
      <c r="G20" s="187">
        <f t="shared" si="1"/>
        <v>590.33098880292994</v>
      </c>
      <c r="H20" s="314"/>
      <c r="I20" s="161">
        <v>550.94031933125996</v>
      </c>
      <c r="J20" s="162">
        <v>33.172796876359996</v>
      </c>
      <c r="K20" s="163">
        <v>6.2178725953100011</v>
      </c>
      <c r="M20" s="542"/>
    </row>
    <row r="21" spans="1:13" s="294" customFormat="1" ht="13.15">
      <c r="A21" s="236" t="s">
        <v>162</v>
      </c>
      <c r="B21" s="187">
        <f t="shared" si="0"/>
        <v>7625.1276656176306</v>
      </c>
      <c r="C21" s="314"/>
      <c r="D21" s="161">
        <v>7589.7018495680904</v>
      </c>
      <c r="E21" s="162">
        <v>0</v>
      </c>
      <c r="F21" s="163">
        <v>35.425816049540003</v>
      </c>
      <c r="G21" s="187">
        <f t="shared" si="1"/>
        <v>820.08314430881001</v>
      </c>
      <c r="H21" s="314"/>
      <c r="I21" s="161">
        <v>764.34417371653001</v>
      </c>
      <c r="J21" s="162">
        <v>47.946161395829996</v>
      </c>
      <c r="K21" s="163">
        <v>7.7928091964499995</v>
      </c>
      <c r="M21" s="542"/>
    </row>
    <row r="22" spans="1:13" s="294" customFormat="1" ht="13.5" thickBot="1">
      <c r="A22" s="237" t="s">
        <v>163</v>
      </c>
      <c r="B22" s="186">
        <f t="shared" si="0"/>
        <v>8215.6462619721879</v>
      </c>
      <c r="C22" s="567"/>
      <c r="D22" s="158">
        <v>8178.7041015042187</v>
      </c>
      <c r="E22" s="159">
        <v>0</v>
      </c>
      <c r="F22" s="160">
        <v>36.942160467969998</v>
      </c>
      <c r="G22" s="186">
        <f t="shared" si="1"/>
        <v>777.40212423501976</v>
      </c>
      <c r="H22" s="567"/>
      <c r="I22" s="158">
        <v>732.14598602103979</v>
      </c>
      <c r="J22" s="159">
        <v>37.723132035279995</v>
      </c>
      <c r="K22" s="160">
        <v>7.5330061787</v>
      </c>
      <c r="M22" s="542"/>
    </row>
    <row r="23" spans="1:13" s="294" customFormat="1" ht="14.65" thickBot="1">
      <c r="A23" s="537" t="s">
        <v>67</v>
      </c>
      <c r="B23" s="538">
        <f t="shared" ref="B23" si="4">SUM(D23:F23)</f>
        <v>27229.619774055198</v>
      </c>
      <c r="C23" s="568">
        <f>(B23-B18)/B18</f>
        <v>2.5392492224860449E-2</v>
      </c>
      <c r="D23" s="541">
        <v>27104.301453268257</v>
      </c>
      <c r="E23" s="539">
        <v>0</v>
      </c>
      <c r="F23" s="540">
        <v>125.31832078694002</v>
      </c>
      <c r="G23" s="538">
        <f t="shared" ref="G23" si="5">SUM(I23:K23)</f>
        <v>2639.5186691569397</v>
      </c>
      <c r="H23" s="568">
        <f>(G23-G18)/G18</f>
        <v>0.13487907994718479</v>
      </c>
      <c r="I23" s="541">
        <v>2476.6026952909897</v>
      </c>
      <c r="J23" s="539">
        <v>135.68910552917998</v>
      </c>
      <c r="K23" s="540">
        <v>27.226868336769996</v>
      </c>
      <c r="M23" s="542"/>
    </row>
    <row r="24" spans="1:13" s="294" customFormat="1" ht="13.15">
      <c r="A24" s="494" t="s">
        <v>164</v>
      </c>
      <c r="B24" s="185">
        <f t="shared" ref="B24:B27" si="6">SUM(D24:F24)</f>
        <v>7696.1130231281295</v>
      </c>
      <c r="C24" s="569"/>
      <c r="D24" s="155">
        <v>7661.6139218561493</v>
      </c>
      <c r="E24" s="156">
        <v>0</v>
      </c>
      <c r="F24" s="157">
        <v>34.499101271980003</v>
      </c>
      <c r="G24" s="185">
        <f t="shared" ref="G24:G27" si="7">SUM(I24:K24)</f>
        <v>734.57540684275</v>
      </c>
      <c r="H24" s="569"/>
      <c r="I24" s="155">
        <v>691.0209088063001</v>
      </c>
      <c r="J24" s="156">
        <v>36.39911497416</v>
      </c>
      <c r="K24" s="157">
        <v>7.1553830622899985</v>
      </c>
      <c r="M24" s="542"/>
    </row>
    <row r="25" spans="1:13" s="294" customFormat="1" ht="13.15">
      <c r="A25" s="236" t="s">
        <v>165</v>
      </c>
      <c r="B25" s="187">
        <f t="shared" si="6"/>
        <v>6432.5580657160908</v>
      </c>
      <c r="C25" s="314"/>
      <c r="D25" s="161">
        <v>6401.4854555767306</v>
      </c>
      <c r="E25" s="162">
        <v>0</v>
      </c>
      <c r="F25" s="163">
        <v>31.072610139359998</v>
      </c>
      <c r="G25" s="187">
        <f t="shared" si="7"/>
        <v>556.77110530178993</v>
      </c>
      <c r="H25" s="314"/>
      <c r="I25" s="161">
        <v>518.7075302843399</v>
      </c>
      <c r="J25" s="162">
        <v>31.72494410941</v>
      </c>
      <c r="K25" s="163">
        <v>6.3386309080400007</v>
      </c>
      <c r="M25" s="542"/>
    </row>
    <row r="26" spans="1:13" s="294" customFormat="1" ht="13.15">
      <c r="A26" s="236" t="s">
        <v>166</v>
      </c>
      <c r="B26" s="187">
        <f t="shared" si="6"/>
        <v>6569.7939987628506</v>
      </c>
      <c r="C26" s="314"/>
      <c r="D26" s="161">
        <v>6539.071773662441</v>
      </c>
      <c r="E26" s="162">
        <v>0</v>
      </c>
      <c r="F26" s="163">
        <v>30.722225100409997</v>
      </c>
      <c r="G26" s="187">
        <f t="shared" si="7"/>
        <v>460.52119177855002</v>
      </c>
      <c r="H26" s="314"/>
      <c r="I26" s="161">
        <v>426.21999467429998</v>
      </c>
      <c r="J26" s="162">
        <v>28.860149785589996</v>
      </c>
      <c r="K26" s="163">
        <v>5.4410473186599999</v>
      </c>
      <c r="M26" s="542"/>
    </row>
    <row r="27" spans="1:13" s="294" customFormat="1" ht="13.5" thickBot="1">
      <c r="A27" s="237" t="s">
        <v>167</v>
      </c>
      <c r="B27" s="186">
        <f t="shared" si="6"/>
        <v>6420.7849165403895</v>
      </c>
      <c r="C27" s="567"/>
      <c r="D27" s="158">
        <v>6389.0464593782699</v>
      </c>
      <c r="E27" s="159">
        <v>0</v>
      </c>
      <c r="F27" s="160">
        <v>31.738457162120007</v>
      </c>
      <c r="G27" s="186">
        <f t="shared" si="7"/>
        <v>533.94204292651989</v>
      </c>
      <c r="H27" s="567"/>
      <c r="I27" s="158">
        <v>499.3503303481699</v>
      </c>
      <c r="J27" s="159">
        <v>28.808218511890001</v>
      </c>
      <c r="K27" s="160">
        <v>5.7834940664600012</v>
      </c>
      <c r="M27" s="542"/>
    </row>
    <row r="28" spans="1:13" s="294" customFormat="1" ht="14.65" thickBot="1">
      <c r="A28" s="537" t="s">
        <v>68</v>
      </c>
      <c r="B28" s="538">
        <f t="shared" ref="B28" si="8">SUM(D28:F28)</f>
        <v>27119.250004147463</v>
      </c>
      <c r="C28" s="568">
        <f>(B28-B23)/B23</f>
        <v>-4.0532982400619767E-3</v>
      </c>
      <c r="D28" s="541">
        <v>26991.217610473592</v>
      </c>
      <c r="E28" s="539">
        <v>0</v>
      </c>
      <c r="F28" s="540">
        <v>128.03239367387002</v>
      </c>
      <c r="G28" s="538">
        <f t="shared" ref="G28" si="9">SUM(I28:K28)</f>
        <v>2285.8097468496098</v>
      </c>
      <c r="H28" s="568">
        <f>(G28-G23)/G23</f>
        <v>-0.13400508450288939</v>
      </c>
      <c r="I28" s="541">
        <v>2135.2987641131099</v>
      </c>
      <c r="J28" s="539">
        <v>125.79242738105</v>
      </c>
      <c r="K28" s="540">
        <v>24.71855535545</v>
      </c>
      <c r="M28" s="542"/>
    </row>
    <row r="29" spans="1:13" s="294" customFormat="1" ht="13.15">
      <c r="A29" s="494" t="s">
        <v>168</v>
      </c>
      <c r="B29" s="185">
        <f t="shared" ref="B29:B32" si="10">SUM(D29:F29)</f>
        <v>6586.0035788801806</v>
      </c>
      <c r="C29" s="569"/>
      <c r="D29" s="155">
        <v>6552.5860120650905</v>
      </c>
      <c r="E29" s="156">
        <v>0</v>
      </c>
      <c r="F29" s="157">
        <v>33.417566815089998</v>
      </c>
      <c r="G29" s="185">
        <f t="shared" ref="G29:G32" si="11">SUM(I29:K29)</f>
        <v>560.52633180487976</v>
      </c>
      <c r="H29" s="569"/>
      <c r="I29" s="155">
        <v>522.41107818488979</v>
      </c>
      <c r="J29" s="156">
        <v>33.704032516740007</v>
      </c>
      <c r="K29" s="157">
        <v>4.4112211032499999</v>
      </c>
      <c r="M29" s="542"/>
    </row>
    <row r="30" spans="1:13" s="294" customFormat="1" ht="13.15">
      <c r="A30" s="236" t="s">
        <v>169</v>
      </c>
      <c r="B30" s="187">
        <f t="shared" si="10"/>
        <v>5739.107512598679</v>
      </c>
      <c r="C30" s="314"/>
      <c r="D30" s="161">
        <v>5706.2117405661493</v>
      </c>
      <c r="E30" s="162">
        <v>0</v>
      </c>
      <c r="F30" s="163">
        <v>32.89577203252999</v>
      </c>
      <c r="G30" s="187">
        <f t="shared" si="11"/>
        <v>528.62656185028993</v>
      </c>
      <c r="H30" s="314"/>
      <c r="I30" s="161">
        <v>496.57427808439996</v>
      </c>
      <c r="J30" s="162">
        <v>28.857772966380004</v>
      </c>
      <c r="K30" s="163">
        <v>3.1945107995099993</v>
      </c>
      <c r="M30" s="542"/>
    </row>
    <row r="31" spans="1:13" s="294" customFormat="1" ht="13.15">
      <c r="A31" s="236" t="s">
        <v>170</v>
      </c>
      <c r="B31" s="187">
        <f t="shared" si="10"/>
        <v>6355.4760005757789</v>
      </c>
      <c r="C31" s="314"/>
      <c r="D31" s="161">
        <v>6318.7614364295187</v>
      </c>
      <c r="E31" s="162">
        <v>0</v>
      </c>
      <c r="F31" s="163">
        <v>36.714564146260003</v>
      </c>
      <c r="G31" s="187">
        <f t="shared" si="11"/>
        <v>540.52785546506004</v>
      </c>
      <c r="H31" s="314"/>
      <c r="I31" s="161">
        <v>509.02948957676006</v>
      </c>
      <c r="J31" s="162">
        <v>27.411722648449995</v>
      </c>
      <c r="K31" s="163">
        <v>4.0866432398499999</v>
      </c>
      <c r="M31" s="542"/>
    </row>
    <row r="32" spans="1:13" s="294" customFormat="1" ht="13.5" thickBot="1">
      <c r="A32" s="237" t="s">
        <v>171</v>
      </c>
      <c r="B32" s="186">
        <f t="shared" si="10"/>
        <v>6469.6185331051101</v>
      </c>
      <c r="C32" s="567"/>
      <c r="D32" s="158">
        <v>6433.0636892598604</v>
      </c>
      <c r="E32" s="159">
        <v>0</v>
      </c>
      <c r="F32" s="160">
        <v>36.554843845249998</v>
      </c>
      <c r="G32" s="186">
        <f t="shared" si="11"/>
        <v>658.49027191702987</v>
      </c>
      <c r="H32" s="567"/>
      <c r="I32" s="158">
        <v>625.30723631909996</v>
      </c>
      <c r="J32" s="159">
        <v>27.838274972120001</v>
      </c>
      <c r="K32" s="160">
        <v>5.3447606258100002</v>
      </c>
      <c r="M32" s="542"/>
    </row>
    <row r="33" spans="1:48" s="294" customFormat="1" ht="14.65" thickBot="1">
      <c r="A33" s="537" t="s">
        <v>69</v>
      </c>
      <c r="B33" s="538">
        <f t="shared" ref="B33" si="12">SUM(D33:F33)</f>
        <v>25150.205625159746</v>
      </c>
      <c r="C33" s="568">
        <f>(B33-B28)/B28</f>
        <v>-7.2606889153888216E-2</v>
      </c>
      <c r="D33" s="541">
        <v>25010.622878320617</v>
      </c>
      <c r="E33" s="539">
        <v>0</v>
      </c>
      <c r="F33" s="540">
        <v>139.58274683912998</v>
      </c>
      <c r="G33" s="538">
        <f t="shared" ref="G33" si="13">SUM(I33:K33)</f>
        <v>2288.1710210372598</v>
      </c>
      <c r="H33" s="568">
        <f>(G33-G28)/G28</f>
        <v>1.0330143140322133E-3</v>
      </c>
      <c r="I33" s="541">
        <v>2153.3220821651498</v>
      </c>
      <c r="J33" s="539">
        <v>117.81180310369001</v>
      </c>
      <c r="K33" s="540">
        <v>17.037135768420001</v>
      </c>
      <c r="M33" s="542"/>
    </row>
    <row r="34" spans="1:48" s="294" customFormat="1" ht="13.15">
      <c r="A34" s="153"/>
      <c r="B34" s="44"/>
      <c r="C34" s="44"/>
      <c r="D34" s="44"/>
      <c r="E34" s="44"/>
      <c r="F34" s="44"/>
      <c r="G34" s="44"/>
      <c r="H34" s="44"/>
      <c r="I34" s="44"/>
      <c r="J34" s="44"/>
      <c r="K34" s="44"/>
      <c r="L34" s="44"/>
      <c r="M34" s="44"/>
      <c r="N34" s="44"/>
      <c r="O34" s="44"/>
      <c r="P34" s="334"/>
      <c r="Q34" s="44"/>
      <c r="R34" s="44"/>
      <c r="S34" s="343"/>
      <c r="T34" s="343"/>
      <c r="U34" s="343"/>
      <c r="V34" s="343"/>
      <c r="W34" s="343"/>
      <c r="X34" s="343"/>
      <c r="Y34" s="343"/>
    </row>
    <row r="35" spans="1:48" ht="14.65" thickBot="1">
      <c r="A35" s="44"/>
      <c r="B35" s="344"/>
      <c r="C35" s="344"/>
      <c r="D35" s="344"/>
      <c r="E35" s="344"/>
      <c r="F35" s="344"/>
      <c r="G35" s="345"/>
      <c r="H35" s="44"/>
      <c r="I35" s="44"/>
      <c r="J35" s="346"/>
      <c r="K35" s="346"/>
      <c r="L35" s="346"/>
      <c r="M35" s="346"/>
      <c r="N35" s="347"/>
      <c r="O35" s="347"/>
      <c r="P35" s="347"/>
      <c r="Q35" s="44"/>
      <c r="R35" s="44"/>
      <c r="S35" s="44"/>
      <c r="T35" s="44"/>
      <c r="U35" s="44"/>
      <c r="V35" s="44"/>
      <c r="W35" s="44"/>
      <c r="X35" s="44"/>
      <c r="Y35" s="44"/>
    </row>
    <row r="36" spans="1:48" ht="14.65" thickBot="1">
      <c r="A36" s="44"/>
      <c r="B36" s="786" t="s">
        <v>121</v>
      </c>
      <c r="C36" s="787"/>
      <c r="D36" s="787"/>
      <c r="E36" s="787"/>
      <c r="F36" s="787"/>
      <c r="G36" s="787"/>
      <c r="H36" s="787"/>
      <c r="I36" s="787"/>
      <c r="J36" s="787"/>
      <c r="K36" s="787"/>
      <c r="L36" s="787"/>
      <c r="M36" s="788"/>
      <c r="N36" s="786" t="s">
        <v>122</v>
      </c>
      <c r="O36" s="787"/>
      <c r="P36" s="787"/>
      <c r="Q36" s="787"/>
      <c r="R36" s="787"/>
      <c r="S36" s="787"/>
      <c r="T36" s="787"/>
      <c r="U36" s="787"/>
      <c r="V36" s="787"/>
      <c r="W36" s="787"/>
      <c r="X36" s="787"/>
      <c r="Y36" s="788"/>
    </row>
    <row r="37" spans="1:48" ht="38.65" thickBot="1">
      <c r="A37" s="570" t="s">
        <v>46</v>
      </c>
      <c r="B37" s="312" t="s">
        <v>90</v>
      </c>
      <c r="C37" s="571" t="s">
        <v>48</v>
      </c>
      <c r="D37" s="325" t="s">
        <v>210</v>
      </c>
      <c r="E37" s="325" t="s">
        <v>132</v>
      </c>
      <c r="F37" s="325" t="s">
        <v>211</v>
      </c>
      <c r="G37" s="325" t="s">
        <v>133</v>
      </c>
      <c r="H37" s="325" t="s">
        <v>212</v>
      </c>
      <c r="I37" s="325" t="s">
        <v>134</v>
      </c>
      <c r="J37" s="325" t="s">
        <v>136</v>
      </c>
      <c r="K37" s="325" t="s">
        <v>213</v>
      </c>
      <c r="L37" s="325" t="s">
        <v>214</v>
      </c>
      <c r="M37" s="317" t="s">
        <v>215</v>
      </c>
      <c r="N37" s="312" t="s">
        <v>90</v>
      </c>
      <c r="O37" s="571" t="s">
        <v>48</v>
      </c>
      <c r="P37" s="325" t="s">
        <v>210</v>
      </c>
      <c r="Q37" s="325" t="s">
        <v>132</v>
      </c>
      <c r="R37" s="325" t="s">
        <v>211</v>
      </c>
      <c r="S37" s="325" t="s">
        <v>133</v>
      </c>
      <c r="T37" s="325" t="s">
        <v>212</v>
      </c>
      <c r="U37" s="325" t="s">
        <v>134</v>
      </c>
      <c r="V37" s="325" t="s">
        <v>136</v>
      </c>
      <c r="W37" s="325" t="s">
        <v>213</v>
      </c>
      <c r="X37" s="325" t="s">
        <v>214</v>
      </c>
      <c r="Y37" s="317" t="s">
        <v>215</v>
      </c>
      <c r="AU37"/>
      <c r="AV37" s="50"/>
    </row>
    <row r="38" spans="1:48">
      <c r="A38" s="149" t="s">
        <v>200</v>
      </c>
      <c r="B38" s="185">
        <f t="shared" ref="B38:B51" si="14">SUM(D38:M38)</f>
        <v>5352.3870585396735</v>
      </c>
      <c r="C38" s="157"/>
      <c r="D38" s="155">
        <v>238.11358253040532</v>
      </c>
      <c r="E38" s="156">
        <v>86.480155507714258</v>
      </c>
      <c r="F38" s="156">
        <v>56.500696532608693</v>
      </c>
      <c r="G38" s="156">
        <v>2119.33040051019</v>
      </c>
      <c r="H38" s="156">
        <v>34.92591514382557</v>
      </c>
      <c r="I38" s="156">
        <v>1631.0132733144317</v>
      </c>
      <c r="J38" s="156">
        <v>741.97108195960152</v>
      </c>
      <c r="K38" s="156">
        <v>444.05195304089654</v>
      </c>
      <c r="L38" s="156">
        <v>0</v>
      </c>
      <c r="M38" s="157">
        <v>0</v>
      </c>
      <c r="N38" s="185">
        <f t="shared" ref="N38:N51" si="15">SUM(P38:Y38)</f>
        <v>518.70141866124868</v>
      </c>
      <c r="O38" s="157"/>
      <c r="P38" s="155">
        <v>4.2179203680427655</v>
      </c>
      <c r="Q38" s="156">
        <v>9.0152541499956325</v>
      </c>
      <c r="R38" s="156">
        <v>3.0951853369565203</v>
      </c>
      <c r="S38" s="156">
        <v>160.70647327468046</v>
      </c>
      <c r="T38" s="156">
        <v>2.6169083290799593</v>
      </c>
      <c r="U38" s="156">
        <v>115.46895230454435</v>
      </c>
      <c r="V38" s="156">
        <v>41.434325509499764</v>
      </c>
      <c r="W38" s="156">
        <v>22.797890933325924</v>
      </c>
      <c r="X38" s="156">
        <v>0</v>
      </c>
      <c r="Y38" s="157">
        <v>159.34850845512327</v>
      </c>
      <c r="AU38"/>
      <c r="AV38" s="50"/>
    </row>
    <row r="39" spans="1:48">
      <c r="A39" s="130" t="s">
        <v>62</v>
      </c>
      <c r="B39" s="187">
        <f t="shared" si="14"/>
        <v>22953.562108307415</v>
      </c>
      <c r="C39" s="383">
        <f>(B39-B38)/B38</f>
        <v>3.2884720139372701</v>
      </c>
      <c r="D39" s="161">
        <v>492.38912756266888</v>
      </c>
      <c r="E39" s="162">
        <v>284.36295762806617</v>
      </c>
      <c r="F39" s="162">
        <v>234.75294394214239</v>
      </c>
      <c r="G39" s="162">
        <v>5890.4552518275768</v>
      </c>
      <c r="H39" s="162">
        <v>182.43993553858118</v>
      </c>
      <c r="I39" s="162">
        <v>5354.4192035621745</v>
      </c>
      <c r="J39" s="162">
        <v>2136.5513304503934</v>
      </c>
      <c r="K39" s="162">
        <v>1467.736961252439</v>
      </c>
      <c r="L39" s="162">
        <v>0</v>
      </c>
      <c r="M39" s="163">
        <v>6910.4543965433713</v>
      </c>
      <c r="N39" s="187">
        <f t="shared" si="15"/>
        <v>1743.9130597481492</v>
      </c>
      <c r="O39" s="383">
        <f>(N39-N38)/N38</f>
        <v>2.3620749760992199</v>
      </c>
      <c r="P39" s="161">
        <v>21.234586413318553</v>
      </c>
      <c r="Q39" s="162">
        <v>28.441757224915218</v>
      </c>
      <c r="R39" s="162">
        <v>12.701071333023464</v>
      </c>
      <c r="S39" s="162">
        <v>577.80315786203812</v>
      </c>
      <c r="T39" s="162">
        <v>14.389376028487106</v>
      </c>
      <c r="U39" s="162">
        <v>346.05659469694507</v>
      </c>
      <c r="V39" s="162">
        <v>156.23982157883316</v>
      </c>
      <c r="W39" s="162">
        <v>72.20783409832049</v>
      </c>
      <c r="X39" s="162">
        <v>0</v>
      </c>
      <c r="Y39" s="163">
        <v>514.83886051226796</v>
      </c>
      <c r="AU39"/>
      <c r="AV39" s="50"/>
    </row>
    <row r="40" spans="1:48">
      <c r="A40" s="236" t="s">
        <v>63</v>
      </c>
      <c r="B40" s="187">
        <f t="shared" si="14"/>
        <v>25955.794138862108</v>
      </c>
      <c r="C40" s="383">
        <f>(B40-B39)/B39</f>
        <v>0.13079590942741376</v>
      </c>
      <c r="D40" s="161">
        <v>508.24318159227005</v>
      </c>
      <c r="E40" s="162">
        <v>443.50548624742987</v>
      </c>
      <c r="F40" s="162">
        <v>275.9408033779099</v>
      </c>
      <c r="G40" s="162">
        <v>8188.6849518513245</v>
      </c>
      <c r="H40" s="162">
        <v>194.15991830122996</v>
      </c>
      <c r="I40" s="162">
        <v>6403.148484833253</v>
      </c>
      <c r="J40" s="162">
        <v>2246.4849635700889</v>
      </c>
      <c r="K40" s="162">
        <v>1588.9037747756604</v>
      </c>
      <c r="L40" s="162">
        <v>0</v>
      </c>
      <c r="M40" s="163">
        <v>6106.7225743129411</v>
      </c>
      <c r="N40" s="187">
        <f t="shared" si="15"/>
        <v>1952.9929745037102</v>
      </c>
      <c r="O40" s="383">
        <f>(N40-N39)/N39</f>
        <v>0.1198912489282899</v>
      </c>
      <c r="P40" s="161">
        <v>20.803801276989997</v>
      </c>
      <c r="Q40" s="162">
        <v>44.410522489009999</v>
      </c>
      <c r="R40" s="162">
        <v>37.032068931099992</v>
      </c>
      <c r="S40" s="162">
        <v>663.24592671945982</v>
      </c>
      <c r="T40" s="162">
        <v>14.200994172949999</v>
      </c>
      <c r="U40" s="162">
        <v>436.19673810250998</v>
      </c>
      <c r="V40" s="162">
        <v>159.45995396779006</v>
      </c>
      <c r="W40" s="162">
        <v>89.952327038650012</v>
      </c>
      <c r="X40" s="162">
        <v>0</v>
      </c>
      <c r="Y40" s="163">
        <v>487.6906418052501</v>
      </c>
      <c r="AU40"/>
      <c r="AV40" s="50"/>
    </row>
    <row r="41" spans="1:48">
      <c r="A41" s="236" t="s">
        <v>64</v>
      </c>
      <c r="B41" s="187">
        <f t="shared" si="14"/>
        <v>27107.443495</v>
      </c>
      <c r="C41" s="383">
        <f>(B41-B40)/B40</f>
        <v>4.4369644402965661E-2</v>
      </c>
      <c r="D41" s="161">
        <v>750.69746399999997</v>
      </c>
      <c r="E41" s="162">
        <v>584.95090099999993</v>
      </c>
      <c r="F41" s="162">
        <v>176.75430900000001</v>
      </c>
      <c r="G41" s="162">
        <v>10447.600573</v>
      </c>
      <c r="H41" s="162">
        <v>258.52720499999998</v>
      </c>
      <c r="I41" s="162">
        <v>9005.5915750000004</v>
      </c>
      <c r="J41" s="162">
        <v>2770.7064</v>
      </c>
      <c r="K41" s="162">
        <v>2341.126843</v>
      </c>
      <c r="L41" s="162">
        <v>771.48822500000006</v>
      </c>
      <c r="M41" s="163">
        <v>0</v>
      </c>
      <c r="N41" s="187">
        <f t="shared" si="15"/>
        <v>2251.6105419999999</v>
      </c>
      <c r="O41" s="383">
        <f>(N41-N40)/N40</f>
        <v>0.15290253031871434</v>
      </c>
      <c r="P41" s="161">
        <v>31.985105999999998</v>
      </c>
      <c r="Q41" s="162">
        <v>54.710280999999995</v>
      </c>
      <c r="R41" s="162">
        <v>21.997029999999999</v>
      </c>
      <c r="S41" s="162">
        <v>1037.193323</v>
      </c>
      <c r="T41" s="162">
        <v>14.25451</v>
      </c>
      <c r="U41" s="162">
        <v>611.82129400000008</v>
      </c>
      <c r="V41" s="162">
        <v>257.028841</v>
      </c>
      <c r="W41" s="162">
        <v>144.227237</v>
      </c>
      <c r="X41" s="162">
        <v>78.392919999999989</v>
      </c>
      <c r="Y41" s="163">
        <v>0</v>
      </c>
      <c r="AU41"/>
      <c r="AV41" s="50"/>
    </row>
    <row r="42" spans="1:48" ht="14.65" thickBot="1">
      <c r="A42" s="236" t="s">
        <v>65</v>
      </c>
      <c r="B42" s="187">
        <f t="shared" ref="B42" si="16">SUM(D42:M42)</f>
        <v>27748.899586</v>
      </c>
      <c r="C42" s="383">
        <f t="shared" ref="C42" si="17">(B42-B41)/B41</f>
        <v>2.3663466867257968E-2</v>
      </c>
      <c r="D42" s="161">
        <v>712.54697199999998</v>
      </c>
      <c r="E42" s="162">
        <v>640.03756299999998</v>
      </c>
      <c r="F42" s="162">
        <v>2.3909999999999999E-3</v>
      </c>
      <c r="G42" s="162">
        <v>11012.767977</v>
      </c>
      <c r="H42" s="162">
        <v>272.40598199999999</v>
      </c>
      <c r="I42" s="162">
        <v>9647.0670099999988</v>
      </c>
      <c r="J42" s="162">
        <v>2616.0751520000003</v>
      </c>
      <c r="K42" s="162">
        <v>2160.12905</v>
      </c>
      <c r="L42" s="162">
        <v>687.86748899999998</v>
      </c>
      <c r="M42" s="163">
        <v>0</v>
      </c>
      <c r="N42" s="187">
        <f t="shared" ref="N42" si="18">SUM(P42:Y42)</f>
        <v>2020.8574240000003</v>
      </c>
      <c r="O42" s="383">
        <f t="shared" ref="O42" si="19">(N42-N41)/N41</f>
        <v>-0.10248358394832904</v>
      </c>
      <c r="P42" s="161">
        <v>36.936081999999999</v>
      </c>
      <c r="Q42" s="162">
        <v>56.563652000000005</v>
      </c>
      <c r="R42" s="162">
        <v>3.0230000000000001E-3</v>
      </c>
      <c r="S42" s="162">
        <v>993.74736700000005</v>
      </c>
      <c r="T42" s="162">
        <v>14.071248000000001</v>
      </c>
      <c r="U42" s="162">
        <v>512.46814799999993</v>
      </c>
      <c r="V42" s="162">
        <v>218.12415200000001</v>
      </c>
      <c r="W42" s="162">
        <v>120.39260400000001</v>
      </c>
      <c r="X42" s="162">
        <v>68.551147999999998</v>
      </c>
      <c r="Y42" s="163">
        <v>0</v>
      </c>
      <c r="AU42"/>
      <c r="AV42" s="50"/>
    </row>
    <row r="43" spans="1:48">
      <c r="A43" s="494" t="s">
        <v>156</v>
      </c>
      <c r="B43" s="185">
        <f t="shared" si="14"/>
        <v>7208.8589045372</v>
      </c>
      <c r="C43" s="495"/>
      <c r="D43" s="155">
        <v>271.56436225310006</v>
      </c>
      <c r="E43" s="156">
        <v>169.33099824084999</v>
      </c>
      <c r="F43" s="156">
        <v>0</v>
      </c>
      <c r="G43" s="156">
        <v>2502.0483489196404</v>
      </c>
      <c r="H43" s="156">
        <v>95.634247949180022</v>
      </c>
      <c r="I43" s="156">
        <v>2815.0003308579198</v>
      </c>
      <c r="J43" s="156">
        <v>631.45927296836999</v>
      </c>
      <c r="K43" s="156">
        <v>552.9458653767</v>
      </c>
      <c r="L43" s="156">
        <v>170.87547797144003</v>
      </c>
      <c r="M43" s="157">
        <v>0</v>
      </c>
      <c r="N43" s="185">
        <f t="shared" si="15"/>
        <v>589.66968568062998</v>
      </c>
      <c r="O43" s="495"/>
      <c r="P43" s="155">
        <v>17.643662596420004</v>
      </c>
      <c r="Q43" s="156">
        <v>18.258387164179997</v>
      </c>
      <c r="R43" s="156">
        <v>1.0000899999999999E-6</v>
      </c>
      <c r="S43" s="156">
        <v>267.20545357948998</v>
      </c>
      <c r="T43" s="156">
        <v>6.84730521987</v>
      </c>
      <c r="U43" s="156">
        <v>179.32681248650002</v>
      </c>
      <c r="V43" s="156">
        <v>47.956253489299989</v>
      </c>
      <c r="W43" s="156">
        <v>34.291855024000007</v>
      </c>
      <c r="X43" s="156">
        <v>18.139955120779995</v>
      </c>
      <c r="Y43" s="157">
        <v>0</v>
      </c>
      <c r="AU43"/>
      <c r="AV43" s="50"/>
    </row>
    <row r="44" spans="1:48">
      <c r="A44" s="236" t="s">
        <v>157</v>
      </c>
      <c r="B44" s="187">
        <f t="shared" si="14"/>
        <v>6824.0543334646391</v>
      </c>
      <c r="C44" s="383"/>
      <c r="D44" s="161">
        <v>202.99916212427996</v>
      </c>
      <c r="E44" s="162">
        <v>167.47111312239002</v>
      </c>
      <c r="F44" s="162">
        <v>1.3900004000000002E-4</v>
      </c>
      <c r="G44" s="162">
        <v>2446.6002641602895</v>
      </c>
      <c r="H44" s="162">
        <v>65.396024961390012</v>
      </c>
      <c r="I44" s="162">
        <v>2506.73929153379</v>
      </c>
      <c r="J44" s="162">
        <v>636.01175816811985</v>
      </c>
      <c r="K44" s="162">
        <v>629.16329122705008</v>
      </c>
      <c r="L44" s="162">
        <v>169.67328916728999</v>
      </c>
      <c r="M44" s="163">
        <v>0</v>
      </c>
      <c r="N44" s="187">
        <f t="shared" si="15"/>
        <v>546.53747204474007</v>
      </c>
      <c r="O44" s="383"/>
      <c r="P44" s="161">
        <v>10.637182309470001</v>
      </c>
      <c r="Q44" s="162">
        <v>16.530814141</v>
      </c>
      <c r="R44" s="162">
        <v>1.7299956E-4</v>
      </c>
      <c r="S44" s="162">
        <v>253.04142412436011</v>
      </c>
      <c r="T44" s="162">
        <v>3.0356271111599993</v>
      </c>
      <c r="U44" s="162">
        <v>158.53779360727003</v>
      </c>
      <c r="V44" s="162">
        <v>48.651899515819984</v>
      </c>
      <c r="W44" s="162">
        <v>38.299649850250013</v>
      </c>
      <c r="X44" s="162">
        <v>17.802908385850003</v>
      </c>
      <c r="Y44" s="163">
        <v>0</v>
      </c>
      <c r="AU44"/>
      <c r="AV44" s="50"/>
    </row>
    <row r="45" spans="1:48">
      <c r="A45" s="236" t="s">
        <v>158</v>
      </c>
      <c r="B45" s="187">
        <f t="shared" si="14"/>
        <v>7253.3195696800012</v>
      </c>
      <c r="C45" s="383"/>
      <c r="D45" s="161">
        <v>151.92440979000003</v>
      </c>
      <c r="E45" s="162">
        <v>188.83816748000001</v>
      </c>
      <c r="F45" s="162">
        <v>2.7680000000000001E-3</v>
      </c>
      <c r="G45" s="162">
        <v>3160.0805520900003</v>
      </c>
      <c r="H45" s="162">
        <v>28.943753680000007</v>
      </c>
      <c r="I45" s="162">
        <v>2115.0195250099996</v>
      </c>
      <c r="J45" s="162">
        <v>1011.9240492400002</v>
      </c>
      <c r="K45" s="162">
        <v>399.25392264000004</v>
      </c>
      <c r="L45" s="162">
        <v>197.33242174999998</v>
      </c>
      <c r="M45" s="163">
        <v>0</v>
      </c>
      <c r="N45" s="187">
        <f t="shared" si="15"/>
        <v>634.68383011000014</v>
      </c>
      <c r="O45" s="383"/>
      <c r="P45" s="161">
        <v>7.8333332800000015</v>
      </c>
      <c r="Q45" s="162">
        <v>19.2793618</v>
      </c>
      <c r="R45" s="162">
        <v>4.0000000000000003E-5</v>
      </c>
      <c r="S45" s="162">
        <v>316.12119608000006</v>
      </c>
      <c r="T45" s="162">
        <v>2.3986268000000002</v>
      </c>
      <c r="U45" s="162">
        <v>169.36234860000008</v>
      </c>
      <c r="V45" s="162">
        <v>77.202402449999994</v>
      </c>
      <c r="W45" s="162">
        <v>22.382768219999996</v>
      </c>
      <c r="X45" s="162">
        <v>20.103752880000002</v>
      </c>
      <c r="Y45" s="163">
        <v>0</v>
      </c>
      <c r="AU45"/>
      <c r="AV45" s="50"/>
    </row>
    <row r="46" spans="1:48" ht="14.65" thickBot="1">
      <c r="A46" s="237" t="s">
        <v>159</v>
      </c>
      <c r="B46" s="186">
        <f t="shared" si="14"/>
        <v>5269.081357895212</v>
      </c>
      <c r="C46" s="496"/>
      <c r="D46" s="158">
        <v>135.00278853847362</v>
      </c>
      <c r="E46" s="159">
        <v>146.71643915000874</v>
      </c>
      <c r="F46" s="159">
        <v>2.1499999999999999E-4</v>
      </c>
      <c r="G46" s="159">
        <v>2048.2454165923837</v>
      </c>
      <c r="H46" s="159">
        <v>29.131093538149564</v>
      </c>
      <c r="I46" s="159">
        <v>1702.2297522203107</v>
      </c>
      <c r="J46" s="159">
        <v>678.49035919539187</v>
      </c>
      <c r="K46" s="159">
        <v>353.72600658998761</v>
      </c>
      <c r="L46" s="159">
        <v>175.53928707050605</v>
      </c>
      <c r="M46" s="160">
        <v>0</v>
      </c>
      <c r="N46" s="186">
        <f t="shared" si="15"/>
        <v>554.92390804764716</v>
      </c>
      <c r="O46" s="496"/>
      <c r="P46" s="158">
        <v>7.2979619653862562</v>
      </c>
      <c r="Q46" s="159">
        <v>18.998552928395398</v>
      </c>
      <c r="R46" s="159">
        <v>6.4899999999999995E-4</v>
      </c>
      <c r="S46" s="159">
        <v>293.90952279844817</v>
      </c>
      <c r="T46" s="159">
        <v>4.1103612879150315</v>
      </c>
      <c r="U46" s="159">
        <v>146.75703022448792</v>
      </c>
      <c r="V46" s="159">
        <v>43.622403846552416</v>
      </c>
      <c r="W46" s="159">
        <v>21.730703852617516</v>
      </c>
      <c r="X46" s="159">
        <v>18.496722143844529</v>
      </c>
      <c r="Y46" s="160">
        <v>0</v>
      </c>
      <c r="AU46"/>
      <c r="AV46" s="50"/>
    </row>
    <row r="47" spans="1:48" ht="14.65" thickBot="1">
      <c r="A47" s="237" t="s">
        <v>66</v>
      </c>
      <c r="B47" s="186">
        <f>SUM(D47:M47)</f>
        <v>26555.314165577049</v>
      </c>
      <c r="C47" s="496">
        <f>(B47-B42)/B42</f>
        <v>-4.3013792915418674E-2</v>
      </c>
      <c r="D47" s="158">
        <v>761.49072270585361</v>
      </c>
      <c r="E47" s="159">
        <v>672.35671799324882</v>
      </c>
      <c r="F47" s="159">
        <v>3.12200004E-3</v>
      </c>
      <c r="G47" s="159">
        <v>10156.974581762313</v>
      </c>
      <c r="H47" s="159">
        <v>219.10512012871962</v>
      </c>
      <c r="I47" s="159">
        <v>9138.9888996220197</v>
      </c>
      <c r="J47" s="159">
        <v>2957.8854395718818</v>
      </c>
      <c r="K47" s="159">
        <v>1935.089085833738</v>
      </c>
      <c r="L47" s="159">
        <v>713.420475959236</v>
      </c>
      <c r="M47" s="160">
        <v>0</v>
      </c>
      <c r="N47" s="186">
        <f>SUM(P47:Y47)</f>
        <v>2325.8148958830179</v>
      </c>
      <c r="O47" s="496">
        <f>(N47-N42)/N42</f>
        <v>0.15090499124841655</v>
      </c>
      <c r="P47" s="158">
        <v>43.412140151276269</v>
      </c>
      <c r="Q47" s="159">
        <v>73.067116033575402</v>
      </c>
      <c r="R47" s="159">
        <v>8.6299964999999993E-4</v>
      </c>
      <c r="S47" s="159">
        <v>1130.2775965822984</v>
      </c>
      <c r="T47" s="159">
        <v>16.39192041894503</v>
      </c>
      <c r="U47" s="159">
        <v>653.98398491825799</v>
      </c>
      <c r="V47" s="159">
        <v>217.43295930167238</v>
      </c>
      <c r="W47" s="159">
        <v>116.70497694686753</v>
      </c>
      <c r="X47" s="159">
        <v>74.543338530474529</v>
      </c>
      <c r="Y47" s="160">
        <v>0</v>
      </c>
      <c r="AU47"/>
      <c r="AV47" s="50"/>
    </row>
    <row r="48" spans="1:48">
      <c r="A48" s="494" t="s">
        <v>160</v>
      </c>
      <c r="B48" s="185">
        <f t="shared" si="14"/>
        <v>4361.4290292836404</v>
      </c>
      <c r="C48" s="495"/>
      <c r="D48" s="155">
        <v>8.9822284199699993</v>
      </c>
      <c r="E48" s="156">
        <v>66.015628642869999</v>
      </c>
      <c r="F48" s="156">
        <v>2.9500015999999997E-4</v>
      </c>
      <c r="G48" s="156">
        <v>1200.3418610080801</v>
      </c>
      <c r="H48" s="156">
        <v>17.618565660459996</v>
      </c>
      <c r="I48" s="156">
        <v>1566.7902933496803</v>
      </c>
      <c r="J48" s="156">
        <v>1015.2431534741503</v>
      </c>
      <c r="K48" s="156">
        <v>158.76463749721003</v>
      </c>
      <c r="L48" s="156">
        <v>327.67236623105993</v>
      </c>
      <c r="M48" s="157">
        <v>0</v>
      </c>
      <c r="N48" s="185">
        <f t="shared" si="15"/>
        <v>451.70241181017991</v>
      </c>
      <c r="O48" s="495"/>
      <c r="P48" s="155">
        <v>0.28532149884000002</v>
      </c>
      <c r="Q48" s="156">
        <v>8.6291181789999989</v>
      </c>
      <c r="R48" s="156">
        <v>-7.6847299999999965E-6</v>
      </c>
      <c r="S48" s="156">
        <v>157.73228433733999</v>
      </c>
      <c r="T48" s="156">
        <v>2.5873729732100008</v>
      </c>
      <c r="U48" s="156">
        <v>168.46000213961</v>
      </c>
      <c r="V48" s="156">
        <v>74.019855104119969</v>
      </c>
      <c r="W48" s="156">
        <v>6.9003217819199989</v>
      </c>
      <c r="X48" s="156">
        <v>33.088143480869995</v>
      </c>
      <c r="Y48" s="157">
        <v>0</v>
      </c>
      <c r="AU48"/>
      <c r="AV48" s="50"/>
    </row>
    <row r="49" spans="1:48">
      <c r="A49" s="236" t="s">
        <v>161</v>
      </c>
      <c r="B49" s="187">
        <f t="shared" si="14"/>
        <v>7027.4168171817391</v>
      </c>
      <c r="C49" s="383"/>
      <c r="D49" s="161">
        <v>138.07632922841</v>
      </c>
      <c r="E49" s="162">
        <v>163.10250514527996</v>
      </c>
      <c r="F49" s="162">
        <v>0</v>
      </c>
      <c r="G49" s="162">
        <v>2483.5168158062193</v>
      </c>
      <c r="H49" s="162">
        <v>87.859129949599975</v>
      </c>
      <c r="I49" s="162">
        <v>2713.6388744917995</v>
      </c>
      <c r="J49" s="162">
        <v>877.61211404829032</v>
      </c>
      <c r="K49" s="162">
        <v>351.16056179657994</v>
      </c>
      <c r="L49" s="162">
        <v>212.45048671556003</v>
      </c>
      <c r="M49" s="163">
        <v>0</v>
      </c>
      <c r="N49" s="187">
        <f t="shared" si="15"/>
        <v>590.33098880293005</v>
      </c>
      <c r="O49" s="383"/>
      <c r="P49" s="161">
        <v>8.4341170397300012</v>
      </c>
      <c r="Q49" s="162">
        <v>17.946288999970001</v>
      </c>
      <c r="R49" s="162">
        <v>1.6848500000000001E-6</v>
      </c>
      <c r="S49" s="162">
        <v>222.75849640331001</v>
      </c>
      <c r="T49" s="162">
        <v>6.5832083548999982</v>
      </c>
      <c r="U49" s="162">
        <v>232.90615342315004</v>
      </c>
      <c r="V49" s="162">
        <v>61.135715047210013</v>
      </c>
      <c r="W49" s="162">
        <v>18.915506434089998</v>
      </c>
      <c r="X49" s="162">
        <v>21.651501415720006</v>
      </c>
      <c r="Y49" s="163">
        <v>0</v>
      </c>
      <c r="AU49"/>
      <c r="AV49" s="50"/>
    </row>
    <row r="50" spans="1:48">
      <c r="A50" s="236" t="s">
        <v>162</v>
      </c>
      <c r="B50" s="187">
        <f t="shared" si="14"/>
        <v>7625.1276656176296</v>
      </c>
      <c r="C50" s="383"/>
      <c r="D50" s="161">
        <v>194.73486223779003</v>
      </c>
      <c r="E50" s="162">
        <v>189.89752175018998</v>
      </c>
      <c r="F50" s="162">
        <v>0</v>
      </c>
      <c r="G50" s="162">
        <v>3202.6152209967404</v>
      </c>
      <c r="H50" s="162">
        <v>69.682681538760022</v>
      </c>
      <c r="I50" s="162">
        <v>2436.1961780697402</v>
      </c>
      <c r="J50" s="162">
        <v>1051.47244233623</v>
      </c>
      <c r="K50" s="162">
        <v>255.07338227261999</v>
      </c>
      <c r="L50" s="162">
        <v>225.45537641556001</v>
      </c>
      <c r="M50" s="163">
        <v>0</v>
      </c>
      <c r="N50" s="187">
        <f t="shared" si="15"/>
        <v>820.08314430881001</v>
      </c>
      <c r="O50" s="383"/>
      <c r="P50" s="161">
        <v>13.86600663051</v>
      </c>
      <c r="Q50" s="162">
        <v>23.543206927669999</v>
      </c>
      <c r="R50" s="162">
        <v>3.8456229999999995E-5</v>
      </c>
      <c r="S50" s="162">
        <v>424.64876046127006</v>
      </c>
      <c r="T50" s="162">
        <v>8.1956728335799998</v>
      </c>
      <c r="U50" s="162">
        <v>234.95790301923995</v>
      </c>
      <c r="V50" s="162">
        <v>75.012392339149997</v>
      </c>
      <c r="W50" s="162">
        <v>17.039259500560007</v>
      </c>
      <c r="X50" s="162">
        <v>22.819904140599998</v>
      </c>
      <c r="Y50" s="163">
        <v>0</v>
      </c>
      <c r="AU50"/>
      <c r="AV50" s="50"/>
    </row>
    <row r="51" spans="1:48" ht="14.65" thickBot="1">
      <c r="A51" s="237" t="s">
        <v>163</v>
      </c>
      <c r="B51" s="186">
        <f t="shared" si="14"/>
        <v>8215.6462619721897</v>
      </c>
      <c r="C51" s="496"/>
      <c r="D51" s="158">
        <v>179.34125663498</v>
      </c>
      <c r="E51" s="159">
        <v>233.16307655439999</v>
      </c>
      <c r="F51" s="159">
        <v>0</v>
      </c>
      <c r="G51" s="159">
        <v>3316.3838697591395</v>
      </c>
      <c r="H51" s="159">
        <v>68.778040493109998</v>
      </c>
      <c r="I51" s="159">
        <v>2898.6948903985995</v>
      </c>
      <c r="J51" s="159">
        <v>919.28326586740991</v>
      </c>
      <c r="K51" s="159">
        <v>358.14599475970999</v>
      </c>
      <c r="L51" s="159">
        <v>241.85586750484009</v>
      </c>
      <c r="M51" s="160">
        <v>0</v>
      </c>
      <c r="N51" s="186">
        <f t="shared" si="15"/>
        <v>777.40212423501976</v>
      </c>
      <c r="O51" s="496"/>
      <c r="P51" s="158">
        <v>9.1815632612999973</v>
      </c>
      <c r="Q51" s="159">
        <v>28.252008756419997</v>
      </c>
      <c r="R51" s="159">
        <v>1.9543330000000002E-5</v>
      </c>
      <c r="S51" s="159">
        <v>413.12165735362987</v>
      </c>
      <c r="T51" s="159">
        <v>3.9940821421399999</v>
      </c>
      <c r="U51" s="159">
        <v>218.99616619134997</v>
      </c>
      <c r="V51" s="159">
        <v>55.504219980839991</v>
      </c>
      <c r="W51" s="159">
        <v>23.031980112500005</v>
      </c>
      <c r="X51" s="159">
        <v>25.320426893510003</v>
      </c>
      <c r="Y51" s="160">
        <v>0</v>
      </c>
      <c r="AU51"/>
      <c r="AV51" s="50"/>
    </row>
    <row r="52" spans="1:48" ht="14.65" thickBot="1">
      <c r="A52" s="537" t="s">
        <v>67</v>
      </c>
      <c r="B52" s="538">
        <f t="shared" ref="B52" si="20">SUM(D52:M52)</f>
        <v>27229.619774055198</v>
      </c>
      <c r="C52" s="566">
        <f>(B52-B47)/B47</f>
        <v>2.539249222486073E-2</v>
      </c>
      <c r="D52" s="541">
        <v>521.13467652115003</v>
      </c>
      <c r="E52" s="539">
        <v>652.17873209273989</v>
      </c>
      <c r="F52" s="539">
        <v>2.9500015999999997E-4</v>
      </c>
      <c r="G52" s="539">
        <v>10202.85776757018</v>
      </c>
      <c r="H52" s="539">
        <v>243.93841764192996</v>
      </c>
      <c r="I52" s="539">
        <v>9615.3202363098189</v>
      </c>
      <c r="J52" s="539">
        <v>3863.6109757260801</v>
      </c>
      <c r="K52" s="539">
        <v>1123.1445763261199</v>
      </c>
      <c r="L52" s="539">
        <v>1007.4340968670201</v>
      </c>
      <c r="M52" s="540">
        <v>0</v>
      </c>
      <c r="N52" s="538">
        <f t="shared" ref="N52" si="21">SUM(P52:Y52)</f>
        <v>2639.5186691569397</v>
      </c>
      <c r="O52" s="566">
        <f>(N52-N47)/N47</f>
        <v>0.13487907994278331</v>
      </c>
      <c r="P52" s="541">
        <v>31.767008430380002</v>
      </c>
      <c r="Q52" s="539">
        <v>78.370622863059992</v>
      </c>
      <c r="R52" s="539">
        <v>5.1999680000000002E-5</v>
      </c>
      <c r="S52" s="539">
        <v>1218.26119855555</v>
      </c>
      <c r="T52" s="539">
        <v>21.360336303830003</v>
      </c>
      <c r="U52" s="539">
        <v>855.32022477334988</v>
      </c>
      <c r="V52" s="539">
        <v>265.67218247131996</v>
      </c>
      <c r="W52" s="539">
        <v>65.887067829070006</v>
      </c>
      <c r="X52" s="539">
        <v>102.8799759307</v>
      </c>
      <c r="Y52" s="540">
        <v>0</v>
      </c>
      <c r="AU52"/>
      <c r="AV52" s="50"/>
    </row>
    <row r="53" spans="1:48">
      <c r="A53" s="494" t="s">
        <v>164</v>
      </c>
      <c r="B53" s="185">
        <f t="shared" ref="B53:B56" si="22">SUM(D53:M53)</f>
        <v>7696.1130231281304</v>
      </c>
      <c r="C53" s="495"/>
      <c r="D53" s="155">
        <v>128.97370531718002</v>
      </c>
      <c r="E53" s="156">
        <v>194.05710435365</v>
      </c>
      <c r="F53" s="156">
        <v>0</v>
      </c>
      <c r="G53" s="156">
        <v>2856.4437699054401</v>
      </c>
      <c r="H53" s="156">
        <v>104.69655637379998</v>
      </c>
      <c r="I53" s="156">
        <v>3066.6708747503303</v>
      </c>
      <c r="J53" s="156">
        <v>762.30057426345991</v>
      </c>
      <c r="K53" s="156">
        <v>369.71890145035002</v>
      </c>
      <c r="L53" s="156">
        <v>213.25153671392002</v>
      </c>
      <c r="M53" s="157">
        <v>0</v>
      </c>
      <c r="N53" s="185">
        <f t="shared" ref="N53:N56" si="23">SUM(P53:Y53)</f>
        <v>734.57540684275011</v>
      </c>
      <c r="O53" s="495"/>
      <c r="P53" s="155">
        <v>8.1106142385800002</v>
      </c>
      <c r="Q53" s="156">
        <v>23.522216213220005</v>
      </c>
      <c r="R53" s="156">
        <v>0</v>
      </c>
      <c r="S53" s="156">
        <v>338.75462512081003</v>
      </c>
      <c r="T53" s="156">
        <v>9.3727777896800006</v>
      </c>
      <c r="U53" s="156">
        <v>246.66850372905003</v>
      </c>
      <c r="V53" s="156">
        <v>63.323873996510002</v>
      </c>
      <c r="W53" s="156">
        <v>25.902061717539997</v>
      </c>
      <c r="X53" s="156">
        <v>18.920734037360003</v>
      </c>
      <c r="Y53" s="157">
        <v>0</v>
      </c>
      <c r="AU53"/>
      <c r="AV53" s="50"/>
    </row>
    <row r="54" spans="1:48" ht="13.5">
      <c r="A54" s="236" t="s">
        <v>165</v>
      </c>
      <c r="B54" s="187">
        <f t="shared" si="22"/>
        <v>6432.5580657160899</v>
      </c>
      <c r="C54" s="383"/>
      <c r="D54" s="161">
        <v>199.38351404332002</v>
      </c>
      <c r="E54" s="162">
        <v>175.65381671684997</v>
      </c>
      <c r="F54" s="162">
        <v>0</v>
      </c>
      <c r="G54" s="162">
        <v>2355.2706352946807</v>
      </c>
      <c r="H54" s="162">
        <v>110.29256332668</v>
      </c>
      <c r="I54" s="162">
        <v>2449.9480039923601</v>
      </c>
      <c r="J54" s="162">
        <v>574.29250610815984</v>
      </c>
      <c r="K54" s="162">
        <v>380.95538081206001</v>
      </c>
      <c r="L54" s="162">
        <v>186.76164542198001</v>
      </c>
      <c r="M54" s="163">
        <v>0</v>
      </c>
      <c r="N54" s="187">
        <f t="shared" si="23"/>
        <v>556.77110530178993</v>
      </c>
      <c r="O54" s="383"/>
      <c r="P54" s="161">
        <v>12.213838795939999</v>
      </c>
      <c r="Q54" s="162">
        <v>18.906956774490002</v>
      </c>
      <c r="R54" s="162">
        <v>0</v>
      </c>
      <c r="S54" s="162">
        <v>241.80423310739997</v>
      </c>
      <c r="T54" s="162">
        <v>14.297352650759999</v>
      </c>
      <c r="U54" s="162">
        <v>188.14474633146</v>
      </c>
      <c r="V54" s="162">
        <v>45.547514717159984</v>
      </c>
      <c r="W54" s="162">
        <v>20.827934518799996</v>
      </c>
      <c r="X54" s="162">
        <v>15.028528405780003</v>
      </c>
      <c r="Y54" s="163">
        <v>0</v>
      </c>
      <c r="AV54" s="50"/>
    </row>
    <row r="55" spans="1:48" ht="13.5">
      <c r="A55" s="236" t="s">
        <v>166</v>
      </c>
      <c r="B55" s="187">
        <f t="shared" si="22"/>
        <v>6569.7939987628497</v>
      </c>
      <c r="C55" s="383"/>
      <c r="D55" s="161">
        <v>205.34695507559007</v>
      </c>
      <c r="E55" s="162">
        <v>183.45550778941998</v>
      </c>
      <c r="F55" s="162">
        <v>0</v>
      </c>
      <c r="G55" s="162">
        <v>2740.7919308841601</v>
      </c>
      <c r="H55" s="162">
        <v>29.371736399749995</v>
      </c>
      <c r="I55" s="162">
        <v>2114.5433639575999</v>
      </c>
      <c r="J55" s="162">
        <v>839.89935806561994</v>
      </c>
      <c r="K55" s="162">
        <v>273.73760848376003</v>
      </c>
      <c r="L55" s="162">
        <v>182.64753810695001</v>
      </c>
      <c r="M55" s="163">
        <v>0</v>
      </c>
      <c r="N55" s="187">
        <f t="shared" si="23"/>
        <v>460.52119177854991</v>
      </c>
      <c r="O55" s="383"/>
      <c r="P55" s="161">
        <v>9.5831095025300002</v>
      </c>
      <c r="Q55" s="162">
        <v>20.014037167460003</v>
      </c>
      <c r="R55" s="162">
        <v>0</v>
      </c>
      <c r="S55" s="162">
        <v>216.11348395723996</v>
      </c>
      <c r="T55" s="162">
        <v>-0.63751977933000015</v>
      </c>
      <c r="U55" s="162">
        <v>142.35998523635999</v>
      </c>
      <c r="V55" s="162">
        <v>43.51293240007999</v>
      </c>
      <c r="W55" s="162">
        <v>14.854293469800002</v>
      </c>
      <c r="X55" s="162">
        <v>14.720869824410002</v>
      </c>
      <c r="Y55" s="163">
        <v>0</v>
      </c>
      <c r="AV55" s="50"/>
    </row>
    <row r="56" spans="1:48" ht="13.9" thickBot="1">
      <c r="A56" s="237" t="s">
        <v>167</v>
      </c>
      <c r="B56" s="186">
        <f t="shared" si="22"/>
        <v>6420.7849165403895</v>
      </c>
      <c r="C56" s="496"/>
      <c r="D56" s="158">
        <v>165.19263117240996</v>
      </c>
      <c r="E56" s="159">
        <v>182.51736820170004</v>
      </c>
      <c r="F56" s="159">
        <v>8.375889059999999E-3</v>
      </c>
      <c r="G56" s="159">
        <v>2409.7836501092997</v>
      </c>
      <c r="H56" s="159">
        <v>51.341914642769993</v>
      </c>
      <c r="I56" s="159">
        <v>2384.2929737018103</v>
      </c>
      <c r="J56" s="159">
        <v>738.99983806549994</v>
      </c>
      <c r="K56" s="159">
        <v>334.17717592683999</v>
      </c>
      <c r="L56" s="159">
        <v>154.47098883099997</v>
      </c>
      <c r="M56" s="160">
        <v>0</v>
      </c>
      <c r="N56" s="186">
        <f t="shared" si="23"/>
        <v>533.94204292652</v>
      </c>
      <c r="O56" s="496"/>
      <c r="P56" s="158">
        <v>10.334276378319998</v>
      </c>
      <c r="Q56" s="159">
        <v>19.295208767509997</v>
      </c>
      <c r="R56" s="159">
        <v>1.3235445299999999E-3</v>
      </c>
      <c r="S56" s="159">
        <v>263.01572418299003</v>
      </c>
      <c r="T56" s="159">
        <v>4.3242289015200006</v>
      </c>
      <c r="U56" s="159">
        <v>157.36732737426996</v>
      </c>
      <c r="V56" s="159">
        <v>49.362266531260005</v>
      </c>
      <c r="W56" s="159">
        <v>17.58096250777</v>
      </c>
      <c r="X56" s="159">
        <v>12.660724738349996</v>
      </c>
      <c r="Y56" s="160">
        <v>0</v>
      </c>
      <c r="AV56" s="50"/>
    </row>
    <row r="57" spans="1:48" ht="14.65" thickBot="1">
      <c r="A57" s="537" t="s">
        <v>68</v>
      </c>
      <c r="B57" s="538">
        <f t="shared" ref="B57" si="24">SUM(D57:M57)</f>
        <v>27119.25000414746</v>
      </c>
      <c r="C57" s="566">
        <f>(B57-B52)/B52</f>
        <v>-4.0532982400621103E-3</v>
      </c>
      <c r="D57" s="541">
        <v>698.89680560850013</v>
      </c>
      <c r="E57" s="539">
        <v>735.68379706162</v>
      </c>
      <c r="F57" s="539">
        <v>8.375889059999999E-3</v>
      </c>
      <c r="G57" s="539">
        <v>10362.28998619358</v>
      </c>
      <c r="H57" s="539">
        <v>295.70277074299997</v>
      </c>
      <c r="I57" s="539">
        <v>10015.455216402101</v>
      </c>
      <c r="J57" s="539">
        <v>2915.4922765027395</v>
      </c>
      <c r="K57" s="539">
        <v>1358.5890666730102</v>
      </c>
      <c r="L57" s="539">
        <v>737.13170907385006</v>
      </c>
      <c r="M57" s="540">
        <v>0</v>
      </c>
      <c r="N57" s="538">
        <f t="shared" ref="N57" si="25">SUM(P57:Y57)</f>
        <v>2285.8097468496103</v>
      </c>
      <c r="O57" s="566">
        <f>(N57-N52)/N52</f>
        <v>-0.13400508450288923</v>
      </c>
      <c r="P57" s="541">
        <v>40.241838915369996</v>
      </c>
      <c r="Q57" s="539">
        <v>81.738418922680012</v>
      </c>
      <c r="R57" s="539">
        <v>1.3235445299999999E-3</v>
      </c>
      <c r="S57" s="539">
        <v>1059.6880663684401</v>
      </c>
      <c r="T57" s="539">
        <v>27.35683956263</v>
      </c>
      <c r="U57" s="539">
        <v>734.54056267113992</v>
      </c>
      <c r="V57" s="539">
        <v>201.74658764500998</v>
      </c>
      <c r="W57" s="539">
        <v>79.165252213909994</v>
      </c>
      <c r="X57" s="539">
        <v>61.330857005900008</v>
      </c>
      <c r="Y57" s="540">
        <v>0</v>
      </c>
      <c r="AV57" s="50"/>
    </row>
    <row r="58" spans="1:48">
      <c r="A58" s="494" t="s">
        <v>168</v>
      </c>
      <c r="B58" s="185">
        <f t="shared" ref="B58:B61" si="26">SUM(D58:M58)</f>
        <v>6586.0035788801788</v>
      </c>
      <c r="C58" s="495"/>
      <c r="D58" s="155">
        <v>194.64230839136997</v>
      </c>
      <c r="E58" s="156">
        <v>171.95634030782</v>
      </c>
      <c r="F58" s="156">
        <v>1.4141111399999999E-3</v>
      </c>
      <c r="G58" s="156">
        <v>2209.3544023710597</v>
      </c>
      <c r="H58" s="156">
        <v>92.322086011459987</v>
      </c>
      <c r="I58" s="156">
        <v>2742.1097403663402</v>
      </c>
      <c r="J58" s="156">
        <v>650.21030660506005</v>
      </c>
      <c r="K58" s="156">
        <v>384.94835368380001</v>
      </c>
      <c r="L58" s="156">
        <v>140.45862703213001</v>
      </c>
      <c r="M58" s="157">
        <v>0</v>
      </c>
      <c r="N58" s="185">
        <f t="shared" ref="N58:N61" si="27">SUM(P58:Y58)</f>
        <v>560.52633180487987</v>
      </c>
      <c r="O58" s="495"/>
      <c r="P58" s="155">
        <v>13.665578513459998</v>
      </c>
      <c r="Q58" s="156">
        <v>19.097287118520001</v>
      </c>
      <c r="R58" s="156">
        <v>2.2345557000000001E-4</v>
      </c>
      <c r="S58" s="156">
        <v>237.10089728500989</v>
      </c>
      <c r="T58" s="156">
        <v>2.5740159491499996</v>
      </c>
      <c r="U58" s="156">
        <v>211.15011385120997</v>
      </c>
      <c r="V58" s="156">
        <v>41.322459591200001</v>
      </c>
      <c r="W58" s="156">
        <v>23.123512061489997</v>
      </c>
      <c r="X58" s="156">
        <v>12.492243979270004</v>
      </c>
      <c r="Y58" s="157">
        <v>0</v>
      </c>
      <c r="AU58"/>
      <c r="AV58" s="50"/>
    </row>
    <row r="59" spans="1:48" ht="13.5">
      <c r="A59" s="236" t="s">
        <v>169</v>
      </c>
      <c r="B59" s="187">
        <f t="shared" si="26"/>
        <v>5739.107512598679</v>
      </c>
      <c r="C59" s="383"/>
      <c r="D59" s="161">
        <v>191.52383572508</v>
      </c>
      <c r="E59" s="162">
        <v>149.18964923076999</v>
      </c>
      <c r="F59" s="162">
        <v>3.6666269999999999E-4</v>
      </c>
      <c r="G59" s="162">
        <v>2000.8082715578396</v>
      </c>
      <c r="H59" s="162">
        <v>71.911338400759988</v>
      </c>
      <c r="I59" s="162">
        <v>2235.0000937326899</v>
      </c>
      <c r="J59" s="162">
        <v>581.21173690998012</v>
      </c>
      <c r="K59" s="162">
        <v>375.51917853361005</v>
      </c>
      <c r="L59" s="162">
        <v>133.94304184524998</v>
      </c>
      <c r="M59" s="163">
        <v>0</v>
      </c>
      <c r="N59" s="187">
        <f t="shared" si="27"/>
        <v>528.62656185028993</v>
      </c>
      <c r="O59" s="383"/>
      <c r="P59" s="161">
        <v>12.057806105449998</v>
      </c>
      <c r="Q59" s="162">
        <v>17.085724710879997</v>
      </c>
      <c r="R59" s="162">
        <v>3.0741269999999998E-4</v>
      </c>
      <c r="S59" s="162">
        <v>242.61873924692995</v>
      </c>
      <c r="T59" s="162">
        <v>-1.0370204959400002</v>
      </c>
      <c r="U59" s="162">
        <v>170.64780322297997</v>
      </c>
      <c r="V59" s="162">
        <v>47.578480345270009</v>
      </c>
      <c r="W59" s="162">
        <v>26.930808794669996</v>
      </c>
      <c r="X59" s="162">
        <v>12.743912507349998</v>
      </c>
      <c r="Y59" s="163">
        <v>0</v>
      </c>
      <c r="AV59" s="50"/>
    </row>
    <row r="60" spans="1:48" ht="13.5">
      <c r="A60" s="236" t="s">
        <v>170</v>
      </c>
      <c r="B60" s="187">
        <f t="shared" si="26"/>
        <v>6355.4760005757798</v>
      </c>
      <c r="C60" s="383"/>
      <c r="D60" s="161">
        <v>161.30939935908003</v>
      </c>
      <c r="E60" s="162">
        <v>173.58191029467</v>
      </c>
      <c r="F60" s="162">
        <v>3.1536944E-4</v>
      </c>
      <c r="G60" s="162">
        <v>2886.0808399140196</v>
      </c>
      <c r="H60" s="162">
        <v>26.819797358819994</v>
      </c>
      <c r="I60" s="162">
        <v>1945.5051212172098</v>
      </c>
      <c r="J60" s="162">
        <v>776.50854118928987</v>
      </c>
      <c r="K60" s="162">
        <v>242.77358787365006</v>
      </c>
      <c r="L60" s="162">
        <v>142.89648799959997</v>
      </c>
      <c r="M60" s="163">
        <v>0</v>
      </c>
      <c r="N60" s="187">
        <f t="shared" si="27"/>
        <v>540.52785546506016</v>
      </c>
      <c r="O60" s="383"/>
      <c r="P60" s="161">
        <v>9.266861175079999</v>
      </c>
      <c r="Q60" s="162">
        <v>19.929194250479998</v>
      </c>
      <c r="R60" s="162">
        <v>1.1413055E-4</v>
      </c>
      <c r="S60" s="162">
        <v>268.97286135533005</v>
      </c>
      <c r="T60" s="162">
        <v>0.58538489738999999</v>
      </c>
      <c r="U60" s="162">
        <v>151.45234957790001</v>
      </c>
      <c r="V60" s="162">
        <v>60.688103176479991</v>
      </c>
      <c r="W60" s="162">
        <v>15.56456350417</v>
      </c>
      <c r="X60" s="162">
        <v>14.068423397679997</v>
      </c>
      <c r="Y60" s="163">
        <v>0</v>
      </c>
      <c r="AV60" s="50"/>
    </row>
    <row r="61" spans="1:48" ht="13.9" thickBot="1">
      <c r="A61" s="237" t="s">
        <v>171</v>
      </c>
      <c r="B61" s="186">
        <f t="shared" si="26"/>
        <v>6469.6185331051111</v>
      </c>
      <c r="C61" s="496"/>
      <c r="D61" s="158">
        <v>170.18467353043999</v>
      </c>
      <c r="E61" s="159">
        <v>175.93748045039999</v>
      </c>
      <c r="F61" s="159">
        <v>3.4226737999999999E-4</v>
      </c>
      <c r="G61" s="159">
        <v>2667.9997411448007</v>
      </c>
      <c r="H61" s="159">
        <v>52.810205772090008</v>
      </c>
      <c r="I61" s="159">
        <v>2198.8981640990705</v>
      </c>
      <c r="J61" s="159">
        <v>746.31432545310008</v>
      </c>
      <c r="K61" s="159">
        <v>323.91583972656997</v>
      </c>
      <c r="L61" s="159">
        <v>133.55776066126003</v>
      </c>
      <c r="M61" s="160">
        <v>0</v>
      </c>
      <c r="N61" s="186">
        <f t="shared" si="27"/>
        <v>658.49027191702999</v>
      </c>
      <c r="O61" s="496"/>
      <c r="P61" s="158">
        <v>11.07282408373</v>
      </c>
      <c r="Q61" s="159">
        <v>23.060756168119998</v>
      </c>
      <c r="R61" s="159">
        <v>2.0210108E-4</v>
      </c>
      <c r="S61" s="159">
        <v>329.07496221804996</v>
      </c>
      <c r="T61" s="159">
        <v>6.1845484803900019</v>
      </c>
      <c r="U61" s="159">
        <v>200.20908670796001</v>
      </c>
      <c r="V61" s="159">
        <v>54.730691321639995</v>
      </c>
      <c r="W61" s="159">
        <v>20.627738410170004</v>
      </c>
      <c r="X61" s="159">
        <v>13.529462425889999</v>
      </c>
      <c r="Y61" s="160">
        <v>0</v>
      </c>
      <c r="AV61" s="50"/>
    </row>
    <row r="62" spans="1:48" ht="14.65" thickBot="1">
      <c r="A62" s="537" t="s">
        <v>69</v>
      </c>
      <c r="B62" s="538">
        <f t="shared" ref="B62" si="28">SUM(D62:M62)</f>
        <v>25150.205625159753</v>
      </c>
      <c r="C62" s="566">
        <f>(B62-B57)/B57</f>
        <v>-7.2606889153887813E-2</v>
      </c>
      <c r="D62" s="541">
        <v>717.66021700597003</v>
      </c>
      <c r="E62" s="539">
        <v>670.66538028366006</v>
      </c>
      <c r="F62" s="539">
        <v>2.4384106599999998E-3</v>
      </c>
      <c r="G62" s="539">
        <v>9764.2432549877194</v>
      </c>
      <c r="H62" s="539">
        <v>243.86342754312994</v>
      </c>
      <c r="I62" s="539">
        <v>9121.5131194153109</v>
      </c>
      <c r="J62" s="539">
        <v>2754.2449101574302</v>
      </c>
      <c r="K62" s="539">
        <v>1327.1569598176302</v>
      </c>
      <c r="L62" s="539">
        <v>550.85591753823996</v>
      </c>
      <c r="M62" s="540">
        <v>0</v>
      </c>
      <c r="N62" s="538">
        <f t="shared" ref="N62" si="29">SUM(P62:Y62)</f>
        <v>2288.1710210372598</v>
      </c>
      <c r="O62" s="566">
        <f>(N62-N57)/N57</f>
        <v>1.033014314032014E-3</v>
      </c>
      <c r="P62" s="541">
        <v>46.063069877719997</v>
      </c>
      <c r="Q62" s="539">
        <v>79.17296224799999</v>
      </c>
      <c r="R62" s="539">
        <v>8.4709990000000001E-4</v>
      </c>
      <c r="S62" s="539">
        <v>1077.7674601053197</v>
      </c>
      <c r="T62" s="539">
        <v>8.3069288309900013</v>
      </c>
      <c r="U62" s="539">
        <v>733.45935336005005</v>
      </c>
      <c r="V62" s="539">
        <v>204.31973443459</v>
      </c>
      <c r="W62" s="539">
        <v>86.246622770499982</v>
      </c>
      <c r="X62" s="539">
        <v>52.83404231019</v>
      </c>
      <c r="Y62" s="540">
        <v>0</v>
      </c>
      <c r="AV62" s="50"/>
    </row>
    <row r="63" spans="1:48" ht="13.5">
      <c r="D63" s="315"/>
      <c r="E63" s="315"/>
      <c r="P63" s="319"/>
      <c r="Q63" s="266"/>
      <c r="R63" s="266"/>
      <c r="AV63" s="50"/>
    </row>
    <row r="64" spans="1:48" ht="13.5">
      <c r="D64" s="315"/>
      <c r="E64" s="315"/>
      <c r="P64" s="319"/>
      <c r="Q64" s="266"/>
      <c r="R64" s="266"/>
      <c r="AV64" s="50"/>
    </row>
    <row r="65" spans="4:48" ht="13.5">
      <c r="D65" s="315"/>
      <c r="E65" s="315"/>
      <c r="P65" s="319"/>
      <c r="Q65" s="266"/>
      <c r="R65" s="266"/>
      <c r="AV65" s="50"/>
    </row>
    <row r="66" spans="4:48" ht="13.5">
      <c r="D66" s="315"/>
      <c r="E66" s="315"/>
      <c r="P66" s="319"/>
      <c r="Q66" s="266"/>
      <c r="R66" s="266"/>
      <c r="AV66" s="50"/>
    </row>
    <row r="67" spans="4:48" ht="13.5">
      <c r="D67" s="315"/>
      <c r="E67" s="315"/>
      <c r="P67" s="319"/>
      <c r="Q67" s="266"/>
      <c r="R67" s="266"/>
      <c r="AV67" s="50"/>
    </row>
    <row r="68" spans="4:48" ht="13.5">
      <c r="D68" s="315"/>
      <c r="E68" s="315"/>
      <c r="P68" s="319"/>
      <c r="Q68" s="266"/>
      <c r="R68" s="266"/>
      <c r="AV68" s="50"/>
    </row>
    <row r="69" spans="4:48" ht="13.5">
      <c r="D69" s="315"/>
      <c r="E69" s="315"/>
      <c r="AV69" s="50"/>
    </row>
    <row r="70" spans="4:48" ht="13.5">
      <c r="AV70" s="50"/>
    </row>
  </sheetData>
  <mergeCells count="5">
    <mergeCell ref="A4:A5"/>
    <mergeCell ref="B36:M36"/>
    <mergeCell ref="N36:Y36"/>
    <mergeCell ref="B7:F7"/>
    <mergeCell ref="G7:K7"/>
  </mergeCells>
  <phoneticPr fontId="46" type="noConversion"/>
  <pageMargins left="0.7" right="0.7" top="0.75" bottom="0.75" header="0.3" footer="0.3"/>
  <pageSetup paperSize="9" scale="28" orientation="portrait" r:id="rId1"/>
  <headerFooter alignWithMargins="0"/>
  <ignoredErrors>
    <ignoredError sqref="B38:B41 B43:B46" formulaRange="1"/>
    <ignoredError sqref="B13 G13 B42 N42 G23 B23"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2"/>
  <sheetViews>
    <sheetView showGridLines="0" workbookViewId="0">
      <selection activeCell="H21" sqref="H21"/>
    </sheetView>
  </sheetViews>
  <sheetFormatPr defaultColWidth="9.265625" defaultRowHeight="13.5"/>
  <cols>
    <col min="1" max="1" width="22.86328125" style="50" customWidth="1"/>
    <col min="2" max="4" width="14" style="94" customWidth="1"/>
    <col min="5" max="5" width="14" style="50" customWidth="1"/>
    <col min="6" max="6" width="9.265625" style="50" customWidth="1"/>
    <col min="7" max="16384" width="9.265625" style="50"/>
  </cols>
  <sheetData>
    <row r="1" spans="1:5" s="26" customFormat="1" ht="20.65">
      <c r="A1" s="55" t="s">
        <v>0</v>
      </c>
      <c r="B1" s="91"/>
      <c r="C1" s="91"/>
      <c r="D1" s="91"/>
    </row>
    <row r="2" spans="1:5" s="26" customFormat="1" ht="20.65">
      <c r="A2" s="55" t="s">
        <v>235</v>
      </c>
      <c r="B2" s="91"/>
      <c r="C2" s="91"/>
      <c r="D2" s="91"/>
    </row>
    <row r="3" spans="1:5" s="27" customFormat="1" ht="12.75">
      <c r="A3" s="49"/>
      <c r="B3" s="92"/>
      <c r="C3" s="92"/>
      <c r="D3" s="92"/>
    </row>
    <row r="4" spans="1:5" s="26" customFormat="1" ht="12.75">
      <c r="A4" s="771" t="s">
        <v>216</v>
      </c>
      <c r="B4" s="93"/>
      <c r="C4" s="93"/>
      <c r="D4" s="93"/>
    </row>
    <row r="5" spans="1:5" s="26" customFormat="1" ht="18" thickBot="1">
      <c r="A5" s="772"/>
      <c r="B5" s="95" t="s">
        <v>51</v>
      </c>
      <c r="C5" s="95"/>
      <c r="D5" s="95"/>
      <c r="E5" s="63"/>
    </row>
    <row r="6" spans="1:5" s="26" customFormat="1" ht="30.4" thickBot="1">
      <c r="A6" s="528"/>
      <c r="B6" s="255"/>
      <c r="C6" s="255"/>
      <c r="D6" s="255"/>
      <c r="E6" s="256"/>
    </row>
    <row r="7" spans="1:5" ht="39.75" thickBot="1">
      <c r="A7" s="146" t="s">
        <v>46</v>
      </c>
      <c r="B7" s="285" t="s">
        <v>121</v>
      </c>
      <c r="C7" s="234" t="s">
        <v>48</v>
      </c>
      <c r="D7" s="285" t="s">
        <v>122</v>
      </c>
      <c r="E7" s="234" t="s">
        <v>48</v>
      </c>
    </row>
    <row r="8" spans="1:5">
      <c r="A8" s="149" t="s">
        <v>200</v>
      </c>
      <c r="B8" s="185">
        <v>330.50841189887637</v>
      </c>
      <c r="C8" s="318"/>
      <c r="D8" s="187">
        <v>66.979264282070702</v>
      </c>
      <c r="E8" s="384"/>
    </row>
    <row r="9" spans="1:5">
      <c r="A9" s="132" t="s">
        <v>62</v>
      </c>
      <c r="B9" s="187">
        <v>1468.8120138602178</v>
      </c>
      <c r="C9" s="383">
        <f>(B9-B8)/B8</f>
        <v>3.4440987308656492</v>
      </c>
      <c r="D9" s="187">
        <v>122.4069270993693</v>
      </c>
      <c r="E9" s="383">
        <f>(D9-D8)/D8</f>
        <v>0.82753466183019442</v>
      </c>
    </row>
    <row r="10" spans="1:5">
      <c r="A10" s="147" t="s">
        <v>63</v>
      </c>
      <c r="B10" s="187">
        <v>1403.6673449121402</v>
      </c>
      <c r="C10" s="383">
        <f>(B10-B9)/B9</f>
        <v>-4.4351944519346272E-2</v>
      </c>
      <c r="D10" s="187">
        <v>161.15049216750995</v>
      </c>
      <c r="E10" s="383">
        <f>(D10-D9)/D9</f>
        <v>0.31651448154309791</v>
      </c>
    </row>
    <row r="11" spans="1:5" ht="14.65" customHeight="1">
      <c r="A11" s="147" t="s">
        <v>64</v>
      </c>
      <c r="B11" s="187">
        <v>1307.900294</v>
      </c>
      <c r="C11" s="383">
        <f>(B11-B10)/B10</f>
        <v>-6.8226315344063565E-2</v>
      </c>
      <c r="D11" s="187">
        <v>163.928271</v>
      </c>
      <c r="E11" s="383">
        <f>(D11-D10)/D10</f>
        <v>1.7237172503343303E-2</v>
      </c>
    </row>
    <row r="12" spans="1:5" ht="14.65" customHeight="1" thickBot="1">
      <c r="A12" s="147" t="s">
        <v>65</v>
      </c>
      <c r="B12" s="187">
        <v>1305.9536429999998</v>
      </c>
      <c r="C12" s="383">
        <f t="shared" ref="C12" si="0">(B12-B11)/B11</f>
        <v>-1.4883787464002218E-3</v>
      </c>
      <c r="D12" s="187">
        <v>176.18547100000001</v>
      </c>
      <c r="E12" s="383">
        <f t="shared" ref="E12" si="1">(D12-D11)/D11</f>
        <v>7.477172744657333E-2</v>
      </c>
    </row>
    <row r="13" spans="1:5" ht="14.65" customHeight="1">
      <c r="A13" s="579" t="s">
        <v>156</v>
      </c>
      <c r="B13" s="185">
        <v>306.29593846102995</v>
      </c>
      <c r="C13" s="495"/>
      <c r="D13" s="185">
        <v>46.174023310260004</v>
      </c>
      <c r="E13" s="495"/>
    </row>
    <row r="14" spans="1:5" ht="14.65" customHeight="1">
      <c r="A14" s="147" t="s">
        <v>157</v>
      </c>
      <c r="B14" s="187">
        <v>317.56781357099999</v>
      </c>
      <c r="C14" s="383"/>
      <c r="D14" s="187">
        <v>46.710678497509996</v>
      </c>
      <c r="E14" s="383"/>
    </row>
    <row r="15" spans="1:5" ht="14.65" customHeight="1">
      <c r="A15" s="147" t="s">
        <v>158</v>
      </c>
      <c r="B15" s="187">
        <v>312.17576353999999</v>
      </c>
      <c r="C15" s="383"/>
      <c r="D15" s="187">
        <v>42.629664080000005</v>
      </c>
      <c r="E15" s="383"/>
    </row>
    <row r="16" spans="1:5" ht="14.65" customHeight="1" thickBot="1">
      <c r="A16" s="572" t="s">
        <v>159</v>
      </c>
      <c r="B16" s="186">
        <v>294.86398598029268</v>
      </c>
      <c r="C16" s="496"/>
      <c r="D16" s="186">
        <v>41.541418980912511</v>
      </c>
      <c r="E16" s="496"/>
    </row>
    <row r="17" spans="1:5" ht="14.65" customHeight="1" thickBot="1">
      <c r="A17" s="237" t="s">
        <v>66</v>
      </c>
      <c r="B17" s="186">
        <v>1230.9035015523225</v>
      </c>
      <c r="C17" s="496">
        <f>(B17-B12)/B12</f>
        <v>-5.7467691789789922E-2</v>
      </c>
      <c r="D17" s="186">
        <v>177.05578486868251</v>
      </c>
      <c r="E17" s="496">
        <f>(D17-D12)/D12</f>
        <v>4.9397595825736466E-3</v>
      </c>
    </row>
    <row r="18" spans="1:5" ht="14.65" customHeight="1">
      <c r="A18" s="494" t="s">
        <v>160</v>
      </c>
      <c r="B18" s="185">
        <v>370.81383255013998</v>
      </c>
      <c r="C18" s="495"/>
      <c r="D18" s="185">
        <v>53.14617530408001</v>
      </c>
      <c r="E18" s="495"/>
    </row>
    <row r="19" spans="1:5" ht="14.65" customHeight="1">
      <c r="A19" s="236" t="s">
        <v>161</v>
      </c>
      <c r="B19" s="187">
        <v>339.40637400353</v>
      </c>
      <c r="C19" s="383"/>
      <c r="D19" s="187">
        <v>45.48953559588</v>
      </c>
      <c r="E19" s="383"/>
    </row>
    <row r="20" spans="1:5" ht="14.65" customHeight="1">
      <c r="A20" s="236" t="s">
        <v>162</v>
      </c>
      <c r="B20" s="187">
        <v>344.72609470633006</v>
      </c>
      <c r="C20" s="383"/>
      <c r="D20" s="187">
        <v>44.161445276180004</v>
      </c>
      <c r="E20" s="383"/>
    </row>
    <row r="21" spans="1:5" ht="14.65" customHeight="1" thickBot="1">
      <c r="A21" s="237" t="s">
        <v>163</v>
      </c>
      <c r="B21" s="186">
        <v>352.13040432508001</v>
      </c>
      <c r="C21" s="496"/>
      <c r="D21" s="186">
        <v>46.157515186389993</v>
      </c>
      <c r="E21" s="496"/>
    </row>
    <row r="22" spans="1:5" ht="14.65" thickBot="1">
      <c r="A22" s="537" t="s">
        <v>67</v>
      </c>
      <c r="B22" s="538">
        <v>1407.0767055850799</v>
      </c>
      <c r="C22" s="566">
        <f>(B22-B17)/B17</f>
        <v>0.14312511404068728</v>
      </c>
      <c r="D22" s="538">
        <v>188.95467136252998</v>
      </c>
      <c r="E22" s="566">
        <f>(D22-D17)/D17</f>
        <v>6.7204166769657112E-2</v>
      </c>
    </row>
    <row r="23" spans="1:5">
      <c r="A23" s="494" t="s">
        <v>164</v>
      </c>
      <c r="B23" s="185">
        <v>337.64841789500997</v>
      </c>
      <c r="C23" s="495"/>
      <c r="D23" s="185">
        <v>47.065234050800001</v>
      </c>
      <c r="E23" s="495"/>
    </row>
    <row r="24" spans="1:5">
      <c r="A24" s="236" t="s">
        <v>165</v>
      </c>
      <c r="B24" s="187">
        <v>334.36848429071995</v>
      </c>
      <c r="C24" s="383"/>
      <c r="D24" s="187">
        <v>45.987878961650004</v>
      </c>
      <c r="E24" s="383"/>
    </row>
    <row r="25" spans="1:5">
      <c r="A25" s="236" t="s">
        <v>166</v>
      </c>
      <c r="B25" s="187">
        <v>320.62261852595003</v>
      </c>
      <c r="C25" s="383"/>
      <c r="D25" s="187">
        <v>46.185361246499994</v>
      </c>
      <c r="E25" s="383"/>
    </row>
    <row r="26" spans="1:5" ht="13.9" thickBot="1">
      <c r="A26" s="237" t="s">
        <v>167</v>
      </c>
      <c r="B26" s="186">
        <v>299.10902313891006</v>
      </c>
      <c r="C26" s="496"/>
      <c r="D26" s="186">
        <v>44.698514849559999</v>
      </c>
      <c r="E26" s="496"/>
    </row>
    <row r="27" spans="1:5" ht="14.65" thickBot="1">
      <c r="A27" s="537" t="s">
        <v>68</v>
      </c>
      <c r="B27" s="538">
        <v>1291.7485438505901</v>
      </c>
      <c r="C27" s="566">
        <f>(B27-B22)/B22</f>
        <v>-8.1962952891423912E-2</v>
      </c>
      <c r="D27" s="538">
        <v>183.93698910851003</v>
      </c>
      <c r="E27" s="566">
        <f>(D27-D22)/D22</f>
        <v>-2.6554952136605182E-2</v>
      </c>
    </row>
    <row r="28" spans="1:5">
      <c r="A28" s="494" t="s">
        <v>168</v>
      </c>
      <c r="B28" s="185">
        <v>300.25558720061997</v>
      </c>
      <c r="C28" s="495"/>
      <c r="D28" s="185">
        <v>45.195607311099991</v>
      </c>
      <c r="E28" s="495"/>
    </row>
    <row r="29" spans="1:5">
      <c r="A29" s="236" t="s">
        <v>169</v>
      </c>
      <c r="B29" s="187">
        <v>284.63658673726002</v>
      </c>
      <c r="C29" s="383"/>
      <c r="D29" s="187">
        <v>42.149593845230001</v>
      </c>
      <c r="E29" s="383"/>
    </row>
    <row r="30" spans="1:5">
      <c r="A30" s="236" t="s">
        <v>170</v>
      </c>
      <c r="B30" s="187">
        <v>261.71985044831001</v>
      </c>
      <c r="C30" s="383"/>
      <c r="D30" s="187">
        <v>44.30357737991001</v>
      </c>
      <c r="E30" s="383"/>
    </row>
    <row r="31" spans="1:5" ht="13.9" thickBot="1">
      <c r="A31" s="237" t="s">
        <v>171</v>
      </c>
      <c r="B31" s="186">
        <v>257.34038222499993</v>
      </c>
      <c r="C31" s="496"/>
      <c r="D31" s="186">
        <v>41.991243413069995</v>
      </c>
      <c r="E31" s="496"/>
    </row>
    <row r="32" spans="1:5" ht="14.65" thickBot="1">
      <c r="A32" s="537" t="s">
        <v>69</v>
      </c>
      <c r="B32" s="538">
        <v>1103.9524066111899</v>
      </c>
      <c r="C32" s="566">
        <f>(B32-B27)/B27</f>
        <v>-0.14538134231573913</v>
      </c>
      <c r="D32" s="538">
        <v>173.64002194930998</v>
      </c>
      <c r="E32" s="566">
        <f>(D32-D27)/D27</f>
        <v>-5.5980948742863003E-2</v>
      </c>
    </row>
  </sheetData>
  <mergeCells count="1">
    <mergeCell ref="A4:A5"/>
  </mergeCells>
  <phoneticPr fontId="46" type="noConversion"/>
  <pageMargins left="0.7" right="0.7" top="0.75" bottom="0.75" header="0.3" footer="0.3"/>
  <pageSetup paperSize="9" orientation="portrait" horizontalDpi="65533"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9">
    <pageSetUpPr fitToPage="1"/>
  </sheetPr>
  <dimension ref="A1:N49"/>
  <sheetViews>
    <sheetView showGridLines="0" zoomScaleNormal="100" workbookViewId="0">
      <selection activeCell="H21" sqref="H21"/>
    </sheetView>
  </sheetViews>
  <sheetFormatPr defaultColWidth="9" defaultRowHeight="14.25"/>
  <cols>
    <col min="1" max="1" width="19" customWidth="1"/>
    <col min="2" max="3" width="9" customWidth="1"/>
    <col min="4" max="5" width="13" customWidth="1"/>
    <col min="6" max="10" width="15.59765625" customWidth="1"/>
  </cols>
  <sheetData>
    <row r="1" spans="1:14" s="26" customFormat="1" ht="20.25" customHeight="1">
      <c r="A1" s="56" t="s">
        <v>0</v>
      </c>
      <c r="B1" s="33"/>
      <c r="C1" s="33"/>
      <c r="D1" s="33"/>
      <c r="E1" s="33"/>
      <c r="F1" s="33"/>
      <c r="G1" s="33"/>
      <c r="H1" s="33"/>
      <c r="I1" s="30"/>
    </row>
    <row r="2" spans="1:14" s="26" customFormat="1" ht="20.25" customHeight="1">
      <c r="A2" s="56" t="s">
        <v>235</v>
      </c>
      <c r="B2" s="33"/>
      <c r="C2" s="33"/>
      <c r="D2" s="33"/>
      <c r="E2" s="33"/>
      <c r="F2" s="23"/>
      <c r="G2" s="23"/>
      <c r="H2" s="23"/>
      <c r="I2" s="27"/>
    </row>
    <row r="3" spans="1:14" s="26" customFormat="1" ht="15.75" customHeight="1">
      <c r="A3" s="33"/>
      <c r="B3" s="33"/>
      <c r="C3" s="33"/>
      <c r="D3" s="33"/>
      <c r="E3" s="33"/>
      <c r="F3" s="23"/>
      <c r="G3" s="23"/>
      <c r="H3" s="23"/>
      <c r="I3" s="27"/>
    </row>
    <row r="4" spans="1:14" s="67" customFormat="1" ht="12.75" customHeight="1">
      <c r="A4" s="68"/>
      <c r="B4" s="69"/>
      <c r="C4" s="69"/>
      <c r="D4" s="69"/>
      <c r="E4" s="69"/>
      <c r="F4" s="69"/>
      <c r="G4" s="69"/>
      <c r="H4" s="69"/>
    </row>
    <row r="5" spans="1:14" s="65" customFormat="1" ht="33" customHeight="1" thickBot="1">
      <c r="A5" s="73">
        <v>11</v>
      </c>
      <c r="B5" s="112" t="s">
        <v>26</v>
      </c>
      <c r="C5" s="112"/>
      <c r="D5" s="112"/>
      <c r="E5" s="113"/>
      <c r="F5" s="70"/>
      <c r="G5" s="70"/>
      <c r="H5" s="70"/>
      <c r="I5" s="71"/>
      <c r="J5" s="72"/>
    </row>
    <row r="6" spans="1:14" ht="14.65" thickBot="1">
      <c r="A6" s="44"/>
      <c r="B6" s="44"/>
      <c r="C6" s="44"/>
      <c r="D6" s="44"/>
      <c r="E6" s="44"/>
      <c r="F6" s="44"/>
      <c r="G6" s="44"/>
      <c r="H6" s="44"/>
      <c r="I6" s="44"/>
      <c r="J6" s="44"/>
    </row>
    <row r="7" spans="1:14" ht="15" customHeight="1" thickBot="1">
      <c r="A7" s="44"/>
      <c r="B7" s="762" t="s">
        <v>185</v>
      </c>
      <c r="C7" s="763"/>
      <c r="D7" s="763"/>
      <c r="E7" s="764"/>
      <c r="F7" s="762" t="s">
        <v>186</v>
      </c>
      <c r="G7" s="763"/>
      <c r="H7" s="763"/>
      <c r="I7" s="763"/>
      <c r="J7" s="764"/>
    </row>
    <row r="8" spans="1:14" s="129" customFormat="1" ht="67.900000000000006" customHeight="1" thickBot="1">
      <c r="A8" s="146" t="s">
        <v>46</v>
      </c>
      <c r="B8" s="285" t="s">
        <v>90</v>
      </c>
      <c r="C8" s="396" t="s">
        <v>73</v>
      </c>
      <c r="D8" s="396" t="s">
        <v>217</v>
      </c>
      <c r="E8" s="275" t="s">
        <v>218</v>
      </c>
      <c r="F8" s="135" t="s">
        <v>219</v>
      </c>
      <c r="G8" s="135" t="s">
        <v>220</v>
      </c>
      <c r="H8" s="135" t="s">
        <v>221</v>
      </c>
      <c r="I8" s="135" t="s">
        <v>222</v>
      </c>
      <c r="J8" s="136" t="s">
        <v>223</v>
      </c>
    </row>
    <row r="9" spans="1:14">
      <c r="A9" s="131" t="s">
        <v>55</v>
      </c>
      <c r="B9" s="397">
        <f t="shared" ref="B9:B28" si="0">SUM(F9:J9)</f>
        <v>5149.0999999999995</v>
      </c>
      <c r="C9" s="398"/>
      <c r="D9" s="400">
        <v>0</v>
      </c>
      <c r="E9" s="311">
        <v>0</v>
      </c>
      <c r="F9" s="288">
        <v>2627.6</v>
      </c>
      <c r="G9" s="288">
        <v>1299.3</v>
      </c>
      <c r="H9" s="288">
        <v>617.9</v>
      </c>
      <c r="I9" s="288">
        <v>247.7</v>
      </c>
      <c r="J9" s="289">
        <v>356.6</v>
      </c>
      <c r="L9" s="320"/>
    </row>
    <row r="10" spans="1:14">
      <c r="A10" s="132" t="s">
        <v>56</v>
      </c>
      <c r="B10" s="164">
        <f t="shared" si="0"/>
        <v>5476.5</v>
      </c>
      <c r="C10" s="395">
        <f t="shared" ref="C10:C19" si="1">(B10-B9)/B9</f>
        <v>6.3583927288264078E-2</v>
      </c>
      <c r="D10" s="310">
        <v>4781.8999999999996</v>
      </c>
      <c r="E10" s="401">
        <v>694.6</v>
      </c>
      <c r="F10" s="165">
        <v>2797.3</v>
      </c>
      <c r="G10" s="165">
        <v>1468.5</v>
      </c>
      <c r="H10" s="165">
        <v>657.2</v>
      </c>
      <c r="I10" s="165">
        <v>257.39999999999998</v>
      </c>
      <c r="J10" s="166">
        <v>296.10000000000002</v>
      </c>
      <c r="L10" s="320"/>
    </row>
    <row r="11" spans="1:14">
      <c r="A11" s="132" t="s">
        <v>57</v>
      </c>
      <c r="B11" s="164">
        <f t="shared" si="0"/>
        <v>5824.7000000000007</v>
      </c>
      <c r="C11" s="395">
        <f t="shared" si="1"/>
        <v>6.3580754131288358E-2</v>
      </c>
      <c r="D11" s="310">
        <v>5002</v>
      </c>
      <c r="E11" s="401">
        <v>822.7</v>
      </c>
      <c r="F11" s="165">
        <v>2984.5</v>
      </c>
      <c r="G11" s="165">
        <v>1558.1</v>
      </c>
      <c r="H11" s="165">
        <v>699.3</v>
      </c>
      <c r="I11" s="165">
        <v>270</v>
      </c>
      <c r="J11" s="166">
        <v>312.8</v>
      </c>
      <c r="L11" s="320"/>
      <c r="N11" s="50"/>
    </row>
    <row r="12" spans="1:14">
      <c r="A12" s="132" t="s">
        <v>58</v>
      </c>
      <c r="B12" s="164">
        <f t="shared" si="0"/>
        <v>6503.3</v>
      </c>
      <c r="C12" s="395">
        <f t="shared" si="1"/>
        <v>0.11650385427575659</v>
      </c>
      <c r="D12" s="310">
        <v>5471.1</v>
      </c>
      <c r="E12" s="401">
        <v>1032.2</v>
      </c>
      <c r="F12" s="165">
        <v>3379.4</v>
      </c>
      <c r="G12" s="165">
        <v>1705.3</v>
      </c>
      <c r="H12" s="165">
        <v>780.5</v>
      </c>
      <c r="I12" s="165">
        <v>296.3</v>
      </c>
      <c r="J12" s="166">
        <v>341.8</v>
      </c>
      <c r="L12" s="320"/>
    </row>
    <row r="13" spans="1:14">
      <c r="A13" s="132" t="s">
        <v>59</v>
      </c>
      <c r="B13" s="164">
        <f t="shared" si="0"/>
        <v>6977.1</v>
      </c>
      <c r="C13" s="395">
        <f t="shared" si="1"/>
        <v>7.2855319606968796E-2</v>
      </c>
      <c r="D13" s="310">
        <v>5792.5</v>
      </c>
      <c r="E13" s="401">
        <v>1184.5999999999999</v>
      </c>
      <c r="F13" s="165">
        <v>3697.6</v>
      </c>
      <c r="G13" s="165">
        <v>1762.1</v>
      </c>
      <c r="H13" s="165">
        <v>837.2</v>
      </c>
      <c r="I13" s="165">
        <v>315.60000000000002</v>
      </c>
      <c r="J13" s="166">
        <v>364.6</v>
      </c>
      <c r="L13" s="320"/>
    </row>
    <row r="14" spans="1:14">
      <c r="A14" s="132" t="s">
        <v>60</v>
      </c>
      <c r="B14" s="164">
        <f t="shared" si="0"/>
        <v>6736.3</v>
      </c>
      <c r="C14" s="395">
        <f t="shared" si="1"/>
        <v>-3.4512906508434762E-2</v>
      </c>
      <c r="D14" s="310">
        <v>5559</v>
      </c>
      <c r="E14" s="401">
        <v>1177.3</v>
      </c>
      <c r="F14" s="165">
        <v>3636.5</v>
      </c>
      <c r="G14" s="165">
        <v>1574.8</v>
      </c>
      <c r="H14" s="165">
        <v>808.4</v>
      </c>
      <c r="I14" s="165">
        <v>304.60000000000002</v>
      </c>
      <c r="J14" s="166">
        <v>412</v>
      </c>
      <c r="L14" s="320"/>
    </row>
    <row r="15" spans="1:14">
      <c r="A15" s="132" t="s">
        <v>61</v>
      </c>
      <c r="B15" s="164">
        <f t="shared" si="0"/>
        <v>7275.2</v>
      </c>
      <c r="C15" s="395">
        <f t="shared" si="1"/>
        <v>7.9999406202217779E-2</v>
      </c>
      <c r="D15" s="310">
        <v>5937.3</v>
      </c>
      <c r="E15" s="401">
        <v>1337.9</v>
      </c>
      <c r="F15" s="165">
        <v>4043.1</v>
      </c>
      <c r="G15" s="165">
        <v>1668.7</v>
      </c>
      <c r="H15" s="165">
        <v>873</v>
      </c>
      <c r="I15" s="165">
        <v>328.2</v>
      </c>
      <c r="J15" s="166">
        <v>362.2</v>
      </c>
      <c r="L15" s="320"/>
    </row>
    <row r="16" spans="1:14">
      <c r="A16" s="132" t="s">
        <v>62</v>
      </c>
      <c r="B16" s="164">
        <f t="shared" si="0"/>
        <v>7615.6999999999989</v>
      </c>
      <c r="C16" s="395">
        <f t="shared" si="1"/>
        <v>4.6802837035407836E-2</v>
      </c>
      <c r="D16" s="310">
        <v>6020.4</v>
      </c>
      <c r="E16" s="401">
        <v>1595.3</v>
      </c>
      <c r="F16" s="165">
        <v>4198.8999999999996</v>
      </c>
      <c r="G16" s="165">
        <v>1788.3</v>
      </c>
      <c r="H16" s="165">
        <v>913.9</v>
      </c>
      <c r="I16" s="165">
        <v>330.2</v>
      </c>
      <c r="J16" s="166">
        <v>384.4</v>
      </c>
      <c r="L16" s="320"/>
    </row>
    <row r="17" spans="1:12">
      <c r="A17" s="147" t="s">
        <v>63</v>
      </c>
      <c r="B17" s="164">
        <f t="shared" si="0"/>
        <v>6921.8000000000011</v>
      </c>
      <c r="C17" s="395">
        <f t="shared" si="1"/>
        <v>-9.1114408393187477E-2</v>
      </c>
      <c r="D17" s="310">
        <v>5402.7</v>
      </c>
      <c r="E17" s="401">
        <v>1519.1</v>
      </c>
      <c r="F17" s="165">
        <v>3943.2</v>
      </c>
      <c r="G17" s="165">
        <v>1486.9</v>
      </c>
      <c r="H17" s="165">
        <v>830.6</v>
      </c>
      <c r="I17" s="165">
        <v>296.3</v>
      </c>
      <c r="J17" s="166">
        <v>364.8</v>
      </c>
      <c r="L17" s="320"/>
    </row>
    <row r="18" spans="1:12">
      <c r="A18" s="147" t="s">
        <v>64</v>
      </c>
      <c r="B18" s="164">
        <f t="shared" si="0"/>
        <v>6936.2</v>
      </c>
      <c r="C18" s="395">
        <f t="shared" si="1"/>
        <v>2.0803837152184004E-3</v>
      </c>
      <c r="D18" s="310">
        <v>5290</v>
      </c>
      <c r="E18" s="401">
        <v>1646.2</v>
      </c>
      <c r="F18" s="165">
        <v>3928.4</v>
      </c>
      <c r="G18" s="165">
        <v>1508.6</v>
      </c>
      <c r="H18" s="165">
        <v>832.3</v>
      </c>
      <c r="I18" s="165">
        <v>290.39999999999998</v>
      </c>
      <c r="J18" s="166">
        <v>376.5</v>
      </c>
      <c r="L18" s="320"/>
    </row>
    <row r="19" spans="1:12" ht="14.65" thickBot="1">
      <c r="A19" s="147" t="s">
        <v>65</v>
      </c>
      <c r="B19" s="164">
        <f t="shared" ref="B19:B23" si="2">SUM(F19:J19)</f>
        <v>7207.7999999999993</v>
      </c>
      <c r="C19" s="183">
        <f t="shared" si="1"/>
        <v>3.9156887056313178E-2</v>
      </c>
      <c r="D19" s="310">
        <v>5374.4</v>
      </c>
      <c r="E19" s="401">
        <v>1833.4</v>
      </c>
      <c r="F19" s="165">
        <v>4128.5</v>
      </c>
      <c r="G19" s="165">
        <v>1486.7</v>
      </c>
      <c r="H19" s="165">
        <v>864.9</v>
      </c>
      <c r="I19" s="165">
        <v>300.39999999999998</v>
      </c>
      <c r="J19" s="166">
        <v>427.3</v>
      </c>
      <c r="L19" s="320"/>
    </row>
    <row r="20" spans="1:12">
      <c r="A20" s="579" t="s">
        <v>156</v>
      </c>
      <c r="B20" s="397">
        <f t="shared" si="2"/>
        <v>1849.3253000999998</v>
      </c>
      <c r="C20" s="580"/>
      <c r="D20" s="400">
        <v>1331.5022550000001</v>
      </c>
      <c r="E20" s="311">
        <v>517.82304650000003</v>
      </c>
      <c r="F20" s="288">
        <v>1073.31013018</v>
      </c>
      <c r="G20" s="288">
        <v>377.87936931000002</v>
      </c>
      <c r="H20" s="288">
        <v>221.91903600999999</v>
      </c>
      <c r="I20" s="288">
        <v>75.61318854000001</v>
      </c>
      <c r="J20" s="289">
        <v>100.60357605999991</v>
      </c>
      <c r="L20" s="320"/>
    </row>
    <row r="21" spans="1:12">
      <c r="A21" s="147" t="s">
        <v>157</v>
      </c>
      <c r="B21" s="164">
        <f t="shared" si="2"/>
        <v>2066.32389483</v>
      </c>
      <c r="C21" s="183"/>
      <c r="D21" s="310">
        <v>1424.0416534999999</v>
      </c>
      <c r="E21" s="401">
        <v>642.28224175000003</v>
      </c>
      <c r="F21" s="165">
        <v>1165.13885392</v>
      </c>
      <c r="G21" s="165">
        <v>441.12885223000001</v>
      </c>
      <c r="H21" s="165">
        <v>247.95886737999999</v>
      </c>
      <c r="I21" s="165">
        <v>80.060024959999993</v>
      </c>
      <c r="J21" s="166">
        <v>132.03729634000018</v>
      </c>
      <c r="L21" s="320"/>
    </row>
    <row r="22" spans="1:12">
      <c r="A22" s="147" t="s">
        <v>158</v>
      </c>
      <c r="B22" s="164">
        <f t="shared" si="2"/>
        <v>2050.9439573999994</v>
      </c>
      <c r="C22" s="183"/>
      <c r="D22" s="310">
        <v>1385.0669375</v>
      </c>
      <c r="E22" s="401">
        <v>665.87701949999996</v>
      </c>
      <c r="F22" s="165">
        <v>1156.54970615</v>
      </c>
      <c r="G22" s="165">
        <v>448.01077708999998</v>
      </c>
      <c r="H22" s="165">
        <v>246.11327488999999</v>
      </c>
      <c r="I22" s="165">
        <v>77.876721520000004</v>
      </c>
      <c r="J22" s="166">
        <v>122.39347774999953</v>
      </c>
      <c r="L22" s="320"/>
    </row>
    <row r="23" spans="1:12" ht="14.65" thickBot="1">
      <c r="A23" s="572" t="s">
        <v>159</v>
      </c>
      <c r="B23" s="167">
        <f t="shared" si="2"/>
        <v>1937.6328857999988</v>
      </c>
      <c r="C23" s="573"/>
      <c r="D23" s="574">
        <v>1307.9923855</v>
      </c>
      <c r="E23" s="575">
        <v>629.64050199999997</v>
      </c>
      <c r="F23" s="168">
        <v>1110.0179154899997</v>
      </c>
      <c r="G23" s="168">
        <v>392.05652029000004</v>
      </c>
      <c r="H23" s="168">
        <v>232.51594630000008</v>
      </c>
      <c r="I23" s="168">
        <v>73.547431150000008</v>
      </c>
      <c r="J23" s="169">
        <v>129.49507256999922</v>
      </c>
      <c r="L23" s="320"/>
    </row>
    <row r="24" spans="1:12" ht="14.65" thickBot="1">
      <c r="A24" s="237" t="s">
        <v>66</v>
      </c>
      <c r="B24" s="167">
        <f>SUM(F24:J24)</f>
        <v>7904.2260381299984</v>
      </c>
      <c r="C24" s="573">
        <f>(B24-B19)/B19</f>
        <v>9.662116569965859E-2</v>
      </c>
      <c r="D24" s="574">
        <v>5448.6032314999993</v>
      </c>
      <c r="E24" s="575">
        <v>2455.6228097499998</v>
      </c>
      <c r="F24" s="168">
        <v>4505.0166057400002</v>
      </c>
      <c r="G24" s="168">
        <v>1659.0755189199999</v>
      </c>
      <c r="H24" s="168">
        <v>948.5071245800001</v>
      </c>
      <c r="I24" s="168">
        <v>307.09736617000004</v>
      </c>
      <c r="J24" s="169">
        <v>484.52942271999882</v>
      </c>
      <c r="L24" s="320"/>
    </row>
    <row r="25" spans="1:12">
      <c r="A25" s="494" t="s">
        <v>160</v>
      </c>
      <c r="B25" s="397">
        <f t="shared" si="0"/>
        <v>1827.13663225</v>
      </c>
      <c r="C25" s="580"/>
      <c r="D25" s="400">
        <v>1037.3777379999999</v>
      </c>
      <c r="E25" s="311">
        <v>789.75889400000005</v>
      </c>
      <c r="F25" s="288">
        <v>1076.2268127699999</v>
      </c>
      <c r="G25" s="288">
        <v>367.07403893999998</v>
      </c>
      <c r="H25" s="288">
        <v>219.25639593</v>
      </c>
      <c r="I25" s="288">
        <v>58.619041950000003</v>
      </c>
      <c r="J25" s="289">
        <v>105.96034265999999</v>
      </c>
      <c r="L25" s="320"/>
    </row>
    <row r="26" spans="1:12">
      <c r="A26" s="236" t="s">
        <v>161</v>
      </c>
      <c r="B26" s="164">
        <f t="shared" si="0"/>
        <v>2023.2199652499999</v>
      </c>
      <c r="C26" s="183"/>
      <c r="D26" s="310">
        <v>1196.3854530000001</v>
      </c>
      <c r="E26" s="401">
        <v>826.83451200000002</v>
      </c>
      <c r="F26" s="165">
        <v>1167.72290875</v>
      </c>
      <c r="G26" s="165">
        <v>408.06401736999999</v>
      </c>
      <c r="H26" s="165">
        <v>242.78639572999998</v>
      </c>
      <c r="I26" s="165">
        <v>67.814168499999994</v>
      </c>
      <c r="J26" s="166">
        <v>136.83247489999997</v>
      </c>
      <c r="L26" s="320"/>
    </row>
    <row r="27" spans="1:12">
      <c r="A27" s="236" t="s">
        <v>162</v>
      </c>
      <c r="B27" s="164">
        <f t="shared" si="0"/>
        <v>2116.0335957500001</v>
      </c>
      <c r="C27" s="183"/>
      <c r="D27" s="310">
        <v>1247.5789629999999</v>
      </c>
      <c r="E27" s="401">
        <v>868.45463299999994</v>
      </c>
      <c r="F27" s="165">
        <v>1223.6525270999998</v>
      </c>
      <c r="G27" s="165">
        <v>434.40112714999998</v>
      </c>
      <c r="H27" s="165">
        <v>253.92403153999999</v>
      </c>
      <c r="I27" s="165">
        <v>70.979470290000009</v>
      </c>
      <c r="J27" s="166">
        <v>133.07643967000001</v>
      </c>
      <c r="L27" s="320"/>
    </row>
    <row r="28" spans="1:12" ht="14.65" thickBot="1">
      <c r="A28" s="237" t="s">
        <v>163</v>
      </c>
      <c r="B28" s="167">
        <f t="shared" si="0"/>
        <v>2419.9974295000002</v>
      </c>
      <c r="C28" s="573"/>
      <c r="D28" s="574">
        <v>1388.022614</v>
      </c>
      <c r="E28" s="575">
        <v>1031.9748159999999</v>
      </c>
      <c r="F28" s="168">
        <v>1387.1380014400002</v>
      </c>
      <c r="G28" s="168">
        <v>515.31681937999997</v>
      </c>
      <c r="H28" s="168">
        <v>290.39991552999999</v>
      </c>
      <c r="I28" s="168">
        <v>78.479828359999999</v>
      </c>
      <c r="J28" s="169">
        <v>148.66286478999999</v>
      </c>
      <c r="L28" s="320"/>
    </row>
    <row r="29" spans="1:12" ht="14.65" thickBot="1">
      <c r="A29" s="537" t="s">
        <v>224</v>
      </c>
      <c r="B29" s="543">
        <f t="shared" ref="B29" si="3">SUM(F29:J29)</f>
        <v>8386.3876227500004</v>
      </c>
      <c r="C29" s="576">
        <f>(B29-B24)/B24</f>
        <v>6.1000480286628168E-2</v>
      </c>
      <c r="D29" s="577">
        <v>4869.3647679999995</v>
      </c>
      <c r="E29" s="578">
        <v>3517.0228549999997</v>
      </c>
      <c r="F29" s="545">
        <v>4854.7402500600001</v>
      </c>
      <c r="G29" s="545">
        <v>1724.85600284</v>
      </c>
      <c r="H29" s="545">
        <v>1006.36673873</v>
      </c>
      <c r="I29" s="545">
        <v>275.89250909999998</v>
      </c>
      <c r="J29" s="546">
        <v>524.53212201999997</v>
      </c>
      <c r="L29" s="320"/>
    </row>
    <row r="30" spans="1:12">
      <c r="A30" s="494" t="s">
        <v>164</v>
      </c>
      <c r="B30" s="397">
        <f t="shared" ref="B30:B33" si="4">SUM(F30:J30)</f>
        <v>1989.7517185000002</v>
      </c>
      <c r="C30" s="580"/>
      <c r="D30" s="400">
        <v>1184.812729</v>
      </c>
      <c r="E30" s="311">
        <v>804.93898950000005</v>
      </c>
      <c r="F30" s="288">
        <v>1157.2461625599999</v>
      </c>
      <c r="G30" s="288">
        <v>410.17805173000011</v>
      </c>
      <c r="H30" s="288">
        <v>238.77020607</v>
      </c>
      <c r="I30" s="288">
        <v>67.661125209999994</v>
      </c>
      <c r="J30" s="289">
        <v>115.89617293000019</v>
      </c>
      <c r="L30" s="320"/>
    </row>
    <row r="31" spans="1:12">
      <c r="A31" s="236" t="s">
        <v>165</v>
      </c>
      <c r="B31" s="164">
        <f t="shared" si="4"/>
        <v>1954.7432775000002</v>
      </c>
      <c r="C31" s="183"/>
      <c r="D31" s="310">
        <v>1146.6919654999999</v>
      </c>
      <c r="E31" s="401">
        <v>808.05131200000005</v>
      </c>
      <c r="F31" s="165">
        <v>1117.2575641599999</v>
      </c>
      <c r="G31" s="165">
        <v>398.03753702000006</v>
      </c>
      <c r="H31" s="165">
        <v>234.56919325999999</v>
      </c>
      <c r="I31" s="165">
        <v>65.161468690000007</v>
      </c>
      <c r="J31" s="166">
        <v>139.71751437000023</v>
      </c>
      <c r="L31" s="320"/>
    </row>
    <row r="32" spans="1:12">
      <c r="A32" s="236" t="s">
        <v>166</v>
      </c>
      <c r="B32" s="164">
        <f t="shared" si="4"/>
        <v>2084.1323124999999</v>
      </c>
      <c r="C32" s="183"/>
      <c r="D32" s="310">
        <v>1177.1199595</v>
      </c>
      <c r="E32" s="401">
        <v>907.01235299999996</v>
      </c>
      <c r="F32" s="165">
        <v>1168.65368156</v>
      </c>
      <c r="G32" s="165">
        <v>458.68226866000003</v>
      </c>
      <c r="H32" s="165">
        <v>250.09587749999994</v>
      </c>
      <c r="I32" s="165">
        <v>66.565634890000013</v>
      </c>
      <c r="J32" s="166">
        <v>140.13484988999986</v>
      </c>
      <c r="L32" s="320"/>
    </row>
    <row r="33" spans="1:12" ht="14.65" thickBot="1">
      <c r="A33" s="237" t="s">
        <v>167</v>
      </c>
      <c r="B33" s="167">
        <f t="shared" si="4"/>
        <v>2066.8845469999997</v>
      </c>
      <c r="C33" s="573"/>
      <c r="D33" s="574">
        <v>1167.981344</v>
      </c>
      <c r="E33" s="575">
        <v>898.90320299999996</v>
      </c>
      <c r="F33" s="168">
        <v>1169.1185151599998</v>
      </c>
      <c r="G33" s="168">
        <v>448.52716276999996</v>
      </c>
      <c r="H33" s="168">
        <v>248.0261456400001</v>
      </c>
      <c r="I33" s="168">
        <v>65.992766189999969</v>
      </c>
      <c r="J33" s="169">
        <v>135.21995724000001</v>
      </c>
      <c r="L33" s="320"/>
    </row>
    <row r="34" spans="1:12" ht="14.65" thickBot="1">
      <c r="A34" s="537" t="s">
        <v>225</v>
      </c>
      <c r="B34" s="543">
        <f t="shared" ref="B34" si="5">SUM(F34:J34)</f>
        <v>8095.5118555000008</v>
      </c>
      <c r="C34" s="576">
        <f>(B34-B29)/B29</f>
        <v>-3.4684274127865539E-2</v>
      </c>
      <c r="D34" s="577">
        <v>4676.605998</v>
      </c>
      <c r="E34" s="578">
        <v>3418.9058574999999</v>
      </c>
      <c r="F34" s="545">
        <v>4612.27592344</v>
      </c>
      <c r="G34" s="545">
        <v>1715.42502018</v>
      </c>
      <c r="H34" s="545">
        <v>971.46142247</v>
      </c>
      <c r="I34" s="545">
        <v>265.38099497999997</v>
      </c>
      <c r="J34" s="546">
        <v>530.96849443000031</v>
      </c>
      <c r="L34" s="258"/>
    </row>
    <row r="35" spans="1:12">
      <c r="A35" s="494" t="s">
        <v>168</v>
      </c>
      <c r="B35" s="397">
        <f t="shared" ref="B35:B38" si="6">SUM(F35:J35)</f>
        <v>1887.4562799999999</v>
      </c>
      <c r="C35" s="580"/>
      <c r="D35" s="400">
        <v>1054.6941565</v>
      </c>
      <c r="E35" s="311">
        <v>832.76212350000003</v>
      </c>
      <c r="F35" s="288">
        <v>1078.29508207</v>
      </c>
      <c r="G35" s="288">
        <v>412.05121990000004</v>
      </c>
      <c r="H35" s="288">
        <v>226.4947536</v>
      </c>
      <c r="I35" s="288">
        <v>59.784314760000008</v>
      </c>
      <c r="J35" s="289">
        <v>110.83090966999995</v>
      </c>
      <c r="L35" s="258"/>
    </row>
    <row r="36" spans="1:12">
      <c r="A36" s="236" t="s">
        <v>169</v>
      </c>
      <c r="B36" s="164">
        <f t="shared" si="6"/>
        <v>2154.2034975000001</v>
      </c>
      <c r="C36" s="183"/>
      <c r="D36" s="310">
        <v>1165.7262035000001</v>
      </c>
      <c r="E36" s="401">
        <v>988.47729400000003</v>
      </c>
      <c r="F36" s="165">
        <v>1224.8495601099999</v>
      </c>
      <c r="G36" s="165">
        <v>466.27159298000004</v>
      </c>
      <c r="H36" s="165">
        <v>258.50441966</v>
      </c>
      <c r="I36" s="165">
        <v>65.777323989999999</v>
      </c>
      <c r="J36" s="166">
        <v>138.80060075999998</v>
      </c>
      <c r="L36" s="258"/>
    </row>
    <row r="37" spans="1:12">
      <c r="A37" s="236" t="s">
        <v>170</v>
      </c>
      <c r="B37" s="164">
        <f t="shared" si="6"/>
        <v>2203.9037774999997</v>
      </c>
      <c r="C37" s="183"/>
      <c r="D37" s="310">
        <v>1205.1085165</v>
      </c>
      <c r="E37" s="401">
        <v>998.79526099999998</v>
      </c>
      <c r="F37" s="165">
        <v>1287.19945906</v>
      </c>
      <c r="G37" s="165">
        <v>422.56527172999995</v>
      </c>
      <c r="H37" s="165">
        <v>264.46845345999992</v>
      </c>
      <c r="I37" s="165">
        <v>68.382027909999991</v>
      </c>
      <c r="J37" s="166">
        <v>161.28856533999988</v>
      </c>
      <c r="L37" s="258"/>
    </row>
    <row r="38" spans="1:12" ht="14.65" thickBot="1">
      <c r="A38" s="237" t="s">
        <v>171</v>
      </c>
      <c r="B38" s="167">
        <f t="shared" si="6"/>
        <v>1938.58869</v>
      </c>
      <c r="C38" s="573"/>
      <c r="D38" s="574">
        <v>1072.984402</v>
      </c>
      <c r="E38" s="575">
        <v>865.604288</v>
      </c>
      <c r="F38" s="168">
        <v>1103.6896918400003</v>
      </c>
      <c r="G38" s="168">
        <v>408.06345683000006</v>
      </c>
      <c r="H38" s="168">
        <v>232.63064272000014</v>
      </c>
      <c r="I38" s="168">
        <v>60.776678629999992</v>
      </c>
      <c r="J38" s="169">
        <v>133.42821997999954</v>
      </c>
      <c r="L38" s="258"/>
    </row>
    <row r="39" spans="1:12" ht="14.65" thickBot="1">
      <c r="A39" s="537" t="s">
        <v>226</v>
      </c>
      <c r="B39" s="543">
        <f t="shared" ref="B39" si="7">SUM(F39:J39)</f>
        <v>8184.1522449999993</v>
      </c>
      <c r="C39" s="576">
        <f>(B39-B34)/B34</f>
        <v>1.094932489534645E-2</v>
      </c>
      <c r="D39" s="577">
        <v>4498.5132785000005</v>
      </c>
      <c r="E39" s="578">
        <v>3685.6389665000002</v>
      </c>
      <c r="F39" s="545">
        <v>4694.0337930799997</v>
      </c>
      <c r="G39" s="545">
        <v>1708.9515414400003</v>
      </c>
      <c r="H39" s="545">
        <v>982.09826944000019</v>
      </c>
      <c r="I39" s="545">
        <v>254.72034529000001</v>
      </c>
      <c r="J39" s="546">
        <v>544.34829574999935</v>
      </c>
      <c r="L39" s="258"/>
    </row>
    <row r="46" spans="1:12">
      <c r="F46" s="258"/>
      <c r="G46" s="320"/>
      <c r="H46" s="258"/>
    </row>
    <row r="47" spans="1:12">
      <c r="F47" s="258"/>
      <c r="G47" s="588"/>
      <c r="H47" s="258"/>
    </row>
    <row r="48" spans="1:12">
      <c r="F48" s="258"/>
      <c r="G48" s="258"/>
      <c r="H48" s="258"/>
    </row>
    <row r="49" spans="6:8">
      <c r="F49" s="258"/>
      <c r="G49" s="258"/>
      <c r="H49" s="258"/>
    </row>
  </sheetData>
  <mergeCells count="2">
    <mergeCell ref="F7:J7"/>
    <mergeCell ref="B7:E7"/>
  </mergeCells>
  <phoneticPr fontId="46" type="noConversion"/>
  <pageMargins left="0.7" right="0.7" top="0.75" bottom="0.75" header="0.3" footer="0.3"/>
  <pageSetup paperSize="9" scale="62" orientation="portrait" r:id="rId1"/>
  <headerFooter alignWithMargins="0"/>
  <ignoredErrors>
    <ignoredError sqref="B9:B19 B20:B23 B25:B28 B24 B30:B33" formulaRange="1"/>
    <ignoredError sqref="B29 B34:B39" formula="1" formulaRange="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3002-627A-444B-9EE3-1BD3473DDFAC}">
  <sheetPr>
    <pageSetUpPr fitToPage="1"/>
  </sheetPr>
  <dimension ref="A1:V59"/>
  <sheetViews>
    <sheetView showGridLines="0" zoomScaleNormal="100" workbookViewId="0">
      <selection activeCell="H21" sqref="H21"/>
    </sheetView>
  </sheetViews>
  <sheetFormatPr defaultRowHeight="12.75"/>
  <cols>
    <col min="1" max="1" width="22.59765625" style="428" customWidth="1"/>
    <col min="2" max="2" width="20.59765625" style="26" customWidth="1"/>
    <col min="3" max="30" width="10.59765625" style="26" customWidth="1"/>
    <col min="31" max="241" width="9" style="26"/>
    <col min="242" max="242" width="2.73046875" style="26" customWidth="1"/>
    <col min="243" max="243" width="8.265625" style="26" customWidth="1"/>
    <col min="244" max="244" width="7" style="26" customWidth="1"/>
    <col min="245" max="245" width="4.265625" style="26" customWidth="1"/>
    <col min="246" max="248" width="9" style="26"/>
    <col min="249" max="249" width="11.265625" style="26" customWidth="1"/>
    <col min="250" max="252" width="9" style="26"/>
    <col min="253" max="253" width="2.73046875" style="26" customWidth="1"/>
    <col min="254" max="254" width="8.265625" style="26" customWidth="1"/>
    <col min="255" max="255" width="7.265625" style="26" customWidth="1"/>
    <col min="256" max="256" width="4.265625" style="26" customWidth="1"/>
    <col min="257" max="257" width="9" style="26"/>
    <col min="258" max="258" width="11.265625" style="26" customWidth="1"/>
    <col min="259" max="263" width="9" style="26"/>
    <col min="264" max="264" width="2.73046875" style="26" customWidth="1"/>
    <col min="265" max="497" width="9" style="26"/>
    <col min="498" max="498" width="2.73046875" style="26" customWidth="1"/>
    <col min="499" max="499" width="8.265625" style="26" customWidth="1"/>
    <col min="500" max="500" width="7" style="26" customWidth="1"/>
    <col min="501" max="501" width="4.265625" style="26" customWidth="1"/>
    <col min="502" max="504" width="9" style="26"/>
    <col min="505" max="505" width="11.265625" style="26" customWidth="1"/>
    <col min="506" max="508" width="9" style="26"/>
    <col min="509" max="509" width="2.73046875" style="26" customWidth="1"/>
    <col min="510" max="510" width="8.265625" style="26" customWidth="1"/>
    <col min="511" max="511" width="7.265625" style="26" customWidth="1"/>
    <col min="512" max="512" width="4.265625" style="26" customWidth="1"/>
    <col min="513" max="513" width="9" style="26"/>
    <col min="514" max="514" width="11.265625" style="26" customWidth="1"/>
    <col min="515" max="519" width="9" style="26"/>
    <col min="520" max="520" width="2.73046875" style="26" customWidth="1"/>
    <col min="521" max="753" width="9" style="26"/>
    <col min="754" max="754" width="2.73046875" style="26" customWidth="1"/>
    <col min="755" max="755" width="8.265625" style="26" customWidth="1"/>
    <col min="756" max="756" width="7" style="26" customWidth="1"/>
    <col min="757" max="757" width="4.265625" style="26" customWidth="1"/>
    <col min="758" max="760" width="9" style="26"/>
    <col min="761" max="761" width="11.265625" style="26" customWidth="1"/>
    <col min="762" max="764" width="9" style="26"/>
    <col min="765" max="765" width="2.73046875" style="26" customWidth="1"/>
    <col min="766" max="766" width="8.265625" style="26" customWidth="1"/>
    <col min="767" max="767" width="7.265625" style="26" customWidth="1"/>
    <col min="768" max="768" width="4.265625" style="26" customWidth="1"/>
    <col min="769" max="769" width="9" style="26"/>
    <col min="770" max="770" width="11.265625" style="26" customWidth="1"/>
    <col min="771" max="775" width="9" style="26"/>
    <col min="776" max="776" width="2.73046875" style="26" customWidth="1"/>
    <col min="777" max="1009" width="9" style="26"/>
    <col min="1010" max="1010" width="2.73046875" style="26" customWidth="1"/>
    <col min="1011" max="1011" width="8.265625" style="26" customWidth="1"/>
    <col min="1012" max="1012" width="7" style="26" customWidth="1"/>
    <col min="1013" max="1013" width="4.265625" style="26" customWidth="1"/>
    <col min="1014" max="1016" width="9" style="26"/>
    <col min="1017" max="1017" width="11.265625" style="26" customWidth="1"/>
    <col min="1018" max="1020" width="9" style="26"/>
    <col min="1021" max="1021" width="2.73046875" style="26" customWidth="1"/>
    <col min="1022" max="1022" width="8.265625" style="26" customWidth="1"/>
    <col min="1023" max="1023" width="7.265625" style="26" customWidth="1"/>
    <col min="1024" max="1024" width="4.265625" style="26" customWidth="1"/>
    <col min="1025" max="1025" width="9" style="26"/>
    <col min="1026" max="1026" width="11.265625" style="26" customWidth="1"/>
    <col min="1027" max="1031" width="9" style="26"/>
    <col min="1032" max="1032" width="2.73046875" style="26" customWidth="1"/>
    <col min="1033" max="1265" width="9" style="26"/>
    <col min="1266" max="1266" width="2.73046875" style="26" customWidth="1"/>
    <col min="1267" max="1267" width="8.265625" style="26" customWidth="1"/>
    <col min="1268" max="1268" width="7" style="26" customWidth="1"/>
    <col min="1269" max="1269" width="4.265625" style="26" customWidth="1"/>
    <col min="1270" max="1272" width="9" style="26"/>
    <col min="1273" max="1273" width="11.265625" style="26" customWidth="1"/>
    <col min="1274" max="1276" width="9" style="26"/>
    <col min="1277" max="1277" width="2.73046875" style="26" customWidth="1"/>
    <col min="1278" max="1278" width="8.265625" style="26" customWidth="1"/>
    <col min="1279" max="1279" width="7.265625" style="26" customWidth="1"/>
    <col min="1280" max="1280" width="4.265625" style="26" customWidth="1"/>
    <col min="1281" max="1281" width="9" style="26"/>
    <col min="1282" max="1282" width="11.265625" style="26" customWidth="1"/>
    <col min="1283" max="1287" width="9" style="26"/>
    <col min="1288" max="1288" width="2.73046875" style="26" customWidth="1"/>
    <col min="1289" max="1521" width="9" style="26"/>
    <col min="1522" max="1522" width="2.73046875" style="26" customWidth="1"/>
    <col min="1523" max="1523" width="8.265625" style="26" customWidth="1"/>
    <col min="1524" max="1524" width="7" style="26" customWidth="1"/>
    <col min="1525" max="1525" width="4.265625" style="26" customWidth="1"/>
    <col min="1526" max="1528" width="9" style="26"/>
    <col min="1529" max="1529" width="11.265625" style="26" customWidth="1"/>
    <col min="1530" max="1532" width="9" style="26"/>
    <col min="1533" max="1533" width="2.73046875" style="26" customWidth="1"/>
    <col min="1534" max="1534" width="8.265625" style="26" customWidth="1"/>
    <col min="1535" max="1535" width="7.265625" style="26" customWidth="1"/>
    <col min="1536" max="1536" width="4.265625" style="26" customWidth="1"/>
    <col min="1537" max="1537" width="9" style="26"/>
    <col min="1538" max="1538" width="11.265625" style="26" customWidth="1"/>
    <col min="1539" max="1543" width="9" style="26"/>
    <col min="1544" max="1544" width="2.73046875" style="26" customWidth="1"/>
    <col min="1545" max="1777" width="9" style="26"/>
    <col min="1778" max="1778" width="2.73046875" style="26" customWidth="1"/>
    <col min="1779" max="1779" width="8.265625" style="26" customWidth="1"/>
    <col min="1780" max="1780" width="7" style="26" customWidth="1"/>
    <col min="1781" max="1781" width="4.265625" style="26" customWidth="1"/>
    <col min="1782" max="1784" width="9" style="26"/>
    <col min="1785" max="1785" width="11.265625" style="26" customWidth="1"/>
    <col min="1786" max="1788" width="9" style="26"/>
    <col min="1789" max="1789" width="2.73046875" style="26" customWidth="1"/>
    <col min="1790" max="1790" width="8.265625" style="26" customWidth="1"/>
    <col min="1791" max="1791" width="7.265625" style="26" customWidth="1"/>
    <col min="1792" max="1792" width="4.265625" style="26" customWidth="1"/>
    <col min="1793" max="1793" width="9" style="26"/>
    <col min="1794" max="1794" width="11.265625" style="26" customWidth="1"/>
    <col min="1795" max="1799" width="9" style="26"/>
    <col min="1800" max="1800" width="2.73046875" style="26" customWidth="1"/>
    <col min="1801" max="2033" width="9" style="26"/>
    <col min="2034" max="2034" width="2.73046875" style="26" customWidth="1"/>
    <col min="2035" max="2035" width="8.265625" style="26" customWidth="1"/>
    <col min="2036" max="2036" width="7" style="26" customWidth="1"/>
    <col min="2037" max="2037" width="4.265625" style="26" customWidth="1"/>
    <col min="2038" max="2040" width="9" style="26"/>
    <col min="2041" max="2041" width="11.265625" style="26" customWidth="1"/>
    <col min="2042" max="2044" width="9" style="26"/>
    <col min="2045" max="2045" width="2.73046875" style="26" customWidth="1"/>
    <col min="2046" max="2046" width="8.265625" style="26" customWidth="1"/>
    <col min="2047" max="2047" width="7.265625" style="26" customWidth="1"/>
    <col min="2048" max="2048" width="4.265625" style="26" customWidth="1"/>
    <col min="2049" max="2049" width="9" style="26"/>
    <col min="2050" max="2050" width="11.265625" style="26" customWidth="1"/>
    <col min="2051" max="2055" width="9" style="26"/>
    <col min="2056" max="2056" width="2.73046875" style="26" customWidth="1"/>
    <col min="2057" max="2289" width="9" style="26"/>
    <col min="2290" max="2290" width="2.73046875" style="26" customWidth="1"/>
    <col min="2291" max="2291" width="8.265625" style="26" customWidth="1"/>
    <col min="2292" max="2292" width="7" style="26" customWidth="1"/>
    <col min="2293" max="2293" width="4.265625" style="26" customWidth="1"/>
    <col min="2294" max="2296" width="9" style="26"/>
    <col min="2297" max="2297" width="11.265625" style="26" customWidth="1"/>
    <col min="2298" max="2300" width="9" style="26"/>
    <col min="2301" max="2301" width="2.73046875" style="26" customWidth="1"/>
    <col min="2302" max="2302" width="8.265625" style="26" customWidth="1"/>
    <col min="2303" max="2303" width="7.265625" style="26" customWidth="1"/>
    <col min="2304" max="2304" width="4.265625" style="26" customWidth="1"/>
    <col min="2305" max="2305" width="9" style="26"/>
    <col min="2306" max="2306" width="11.265625" style="26" customWidth="1"/>
    <col min="2307" max="2311" width="9" style="26"/>
    <col min="2312" max="2312" width="2.73046875" style="26" customWidth="1"/>
    <col min="2313" max="2545" width="9" style="26"/>
    <col min="2546" max="2546" width="2.73046875" style="26" customWidth="1"/>
    <col min="2547" max="2547" width="8.265625" style="26" customWidth="1"/>
    <col min="2548" max="2548" width="7" style="26" customWidth="1"/>
    <col min="2549" max="2549" width="4.265625" style="26" customWidth="1"/>
    <col min="2550" max="2552" width="9" style="26"/>
    <col min="2553" max="2553" width="11.265625" style="26" customWidth="1"/>
    <col min="2554" max="2556" width="9" style="26"/>
    <col min="2557" max="2557" width="2.73046875" style="26" customWidth="1"/>
    <col min="2558" max="2558" width="8.265625" style="26" customWidth="1"/>
    <col min="2559" max="2559" width="7.265625" style="26" customWidth="1"/>
    <col min="2560" max="2560" width="4.265625" style="26" customWidth="1"/>
    <col min="2561" max="2561" width="9" style="26"/>
    <col min="2562" max="2562" width="11.265625" style="26" customWidth="1"/>
    <col min="2563" max="2567" width="9" style="26"/>
    <col min="2568" max="2568" width="2.73046875" style="26" customWidth="1"/>
    <col min="2569" max="2801" width="9" style="26"/>
    <col min="2802" max="2802" width="2.73046875" style="26" customWidth="1"/>
    <col min="2803" max="2803" width="8.265625" style="26" customWidth="1"/>
    <col min="2804" max="2804" width="7" style="26" customWidth="1"/>
    <col min="2805" max="2805" width="4.265625" style="26" customWidth="1"/>
    <col min="2806" max="2808" width="9" style="26"/>
    <col min="2809" max="2809" width="11.265625" style="26" customWidth="1"/>
    <col min="2810" max="2812" width="9" style="26"/>
    <col min="2813" max="2813" width="2.73046875" style="26" customWidth="1"/>
    <col min="2814" max="2814" width="8.265625" style="26" customWidth="1"/>
    <col min="2815" max="2815" width="7.265625" style="26" customWidth="1"/>
    <col min="2816" max="2816" width="4.265625" style="26" customWidth="1"/>
    <col min="2817" max="2817" width="9" style="26"/>
    <col min="2818" max="2818" width="11.265625" style="26" customWidth="1"/>
    <col min="2819" max="2823" width="9" style="26"/>
    <col min="2824" max="2824" width="2.73046875" style="26" customWidth="1"/>
    <col min="2825" max="3057" width="9" style="26"/>
    <col min="3058" max="3058" width="2.73046875" style="26" customWidth="1"/>
    <col min="3059" max="3059" width="8.265625" style="26" customWidth="1"/>
    <col min="3060" max="3060" width="7" style="26" customWidth="1"/>
    <col min="3061" max="3061" width="4.265625" style="26" customWidth="1"/>
    <col min="3062" max="3064" width="9" style="26"/>
    <col min="3065" max="3065" width="11.265625" style="26" customWidth="1"/>
    <col min="3066" max="3068" width="9" style="26"/>
    <col min="3069" max="3069" width="2.73046875" style="26" customWidth="1"/>
    <col min="3070" max="3070" width="8.265625" style="26" customWidth="1"/>
    <col min="3071" max="3071" width="7.265625" style="26" customWidth="1"/>
    <col min="3072" max="3072" width="4.265625" style="26" customWidth="1"/>
    <col min="3073" max="3073" width="9" style="26"/>
    <col min="3074" max="3074" width="11.265625" style="26" customWidth="1"/>
    <col min="3075" max="3079" width="9" style="26"/>
    <col min="3080" max="3080" width="2.73046875" style="26" customWidth="1"/>
    <col min="3081" max="3313" width="9" style="26"/>
    <col min="3314" max="3314" width="2.73046875" style="26" customWidth="1"/>
    <col min="3315" max="3315" width="8.265625" style="26" customWidth="1"/>
    <col min="3316" max="3316" width="7" style="26" customWidth="1"/>
    <col min="3317" max="3317" width="4.265625" style="26" customWidth="1"/>
    <col min="3318" max="3320" width="9" style="26"/>
    <col min="3321" max="3321" width="11.265625" style="26" customWidth="1"/>
    <col min="3322" max="3324" width="9" style="26"/>
    <col min="3325" max="3325" width="2.73046875" style="26" customWidth="1"/>
    <col min="3326" max="3326" width="8.265625" style="26" customWidth="1"/>
    <col min="3327" max="3327" width="7.265625" style="26" customWidth="1"/>
    <col min="3328" max="3328" width="4.265625" style="26" customWidth="1"/>
    <col min="3329" max="3329" width="9" style="26"/>
    <col min="3330" max="3330" width="11.265625" style="26" customWidth="1"/>
    <col min="3331" max="3335" width="9" style="26"/>
    <col min="3336" max="3336" width="2.73046875" style="26" customWidth="1"/>
    <col min="3337" max="3569" width="9" style="26"/>
    <col min="3570" max="3570" width="2.73046875" style="26" customWidth="1"/>
    <col min="3571" max="3571" width="8.265625" style="26" customWidth="1"/>
    <col min="3572" max="3572" width="7" style="26" customWidth="1"/>
    <col min="3573" max="3573" width="4.265625" style="26" customWidth="1"/>
    <col min="3574" max="3576" width="9" style="26"/>
    <col min="3577" max="3577" width="11.265625" style="26" customWidth="1"/>
    <col min="3578" max="3580" width="9" style="26"/>
    <col min="3581" max="3581" width="2.73046875" style="26" customWidth="1"/>
    <col min="3582" max="3582" width="8.265625" style="26" customWidth="1"/>
    <col min="3583" max="3583" width="7.265625" style="26" customWidth="1"/>
    <col min="3584" max="3584" width="4.265625" style="26" customWidth="1"/>
    <col min="3585" max="3585" width="9" style="26"/>
    <col min="3586" max="3586" width="11.265625" style="26" customWidth="1"/>
    <col min="3587" max="3591" width="9" style="26"/>
    <col min="3592" max="3592" width="2.73046875" style="26" customWidth="1"/>
    <col min="3593" max="3825" width="9" style="26"/>
    <col min="3826" max="3826" width="2.73046875" style="26" customWidth="1"/>
    <col min="3827" max="3827" width="8.265625" style="26" customWidth="1"/>
    <col min="3828" max="3828" width="7" style="26" customWidth="1"/>
    <col min="3829" max="3829" width="4.265625" style="26" customWidth="1"/>
    <col min="3830" max="3832" width="9" style="26"/>
    <col min="3833" max="3833" width="11.265625" style="26" customWidth="1"/>
    <col min="3834" max="3836" width="9" style="26"/>
    <col min="3837" max="3837" width="2.73046875" style="26" customWidth="1"/>
    <col min="3838" max="3838" width="8.265625" style="26" customWidth="1"/>
    <col min="3839" max="3839" width="7.265625" style="26" customWidth="1"/>
    <col min="3840" max="3840" width="4.265625" style="26" customWidth="1"/>
    <col min="3841" max="3841" width="9" style="26"/>
    <col min="3842" max="3842" width="11.265625" style="26" customWidth="1"/>
    <col min="3843" max="3847" width="9" style="26"/>
    <col min="3848" max="3848" width="2.73046875" style="26" customWidth="1"/>
    <col min="3849" max="4081" width="9" style="26"/>
    <col min="4082" max="4082" width="2.73046875" style="26" customWidth="1"/>
    <col min="4083" max="4083" width="8.265625" style="26" customWidth="1"/>
    <col min="4084" max="4084" width="7" style="26" customWidth="1"/>
    <col min="4085" max="4085" width="4.265625" style="26" customWidth="1"/>
    <col min="4086" max="4088" width="9" style="26"/>
    <col min="4089" max="4089" width="11.265625" style="26" customWidth="1"/>
    <col min="4090" max="4092" width="9" style="26"/>
    <col min="4093" max="4093" width="2.73046875" style="26" customWidth="1"/>
    <col min="4094" max="4094" width="8.265625" style="26" customWidth="1"/>
    <col min="4095" max="4095" width="7.265625" style="26" customWidth="1"/>
    <col min="4096" max="4096" width="4.265625" style="26" customWidth="1"/>
    <col min="4097" max="4097" width="9" style="26"/>
    <col min="4098" max="4098" width="11.265625" style="26" customWidth="1"/>
    <col min="4099" max="4103" width="9" style="26"/>
    <col min="4104" max="4104" width="2.73046875" style="26" customWidth="1"/>
    <col min="4105" max="4337" width="9" style="26"/>
    <col min="4338" max="4338" width="2.73046875" style="26" customWidth="1"/>
    <col min="4339" max="4339" width="8.265625" style="26" customWidth="1"/>
    <col min="4340" max="4340" width="7" style="26" customWidth="1"/>
    <col min="4341" max="4341" width="4.265625" style="26" customWidth="1"/>
    <col min="4342" max="4344" width="9" style="26"/>
    <col min="4345" max="4345" width="11.265625" style="26" customWidth="1"/>
    <col min="4346" max="4348" width="9" style="26"/>
    <col min="4349" max="4349" width="2.73046875" style="26" customWidth="1"/>
    <col min="4350" max="4350" width="8.265625" style="26" customWidth="1"/>
    <col min="4351" max="4351" width="7.265625" style="26" customWidth="1"/>
    <col min="4352" max="4352" width="4.265625" style="26" customWidth="1"/>
    <col min="4353" max="4353" width="9" style="26"/>
    <col min="4354" max="4354" width="11.265625" style="26" customWidth="1"/>
    <col min="4355" max="4359" width="9" style="26"/>
    <col min="4360" max="4360" width="2.73046875" style="26" customWidth="1"/>
    <col min="4361" max="4593" width="9" style="26"/>
    <col min="4594" max="4594" width="2.73046875" style="26" customWidth="1"/>
    <col min="4595" max="4595" width="8.265625" style="26" customWidth="1"/>
    <col min="4596" max="4596" width="7" style="26" customWidth="1"/>
    <col min="4597" max="4597" width="4.265625" style="26" customWidth="1"/>
    <col min="4598" max="4600" width="9" style="26"/>
    <col min="4601" max="4601" width="11.265625" style="26" customWidth="1"/>
    <col min="4602" max="4604" width="9" style="26"/>
    <col min="4605" max="4605" width="2.73046875" style="26" customWidth="1"/>
    <col min="4606" max="4606" width="8.265625" style="26" customWidth="1"/>
    <col min="4607" max="4607" width="7.265625" style="26" customWidth="1"/>
    <col min="4608" max="4608" width="4.265625" style="26" customWidth="1"/>
    <col min="4609" max="4609" width="9" style="26"/>
    <col min="4610" max="4610" width="11.265625" style="26" customWidth="1"/>
    <col min="4611" max="4615" width="9" style="26"/>
    <col min="4616" max="4616" width="2.73046875" style="26" customWidth="1"/>
    <col min="4617" max="4849" width="9" style="26"/>
    <col min="4850" max="4850" width="2.73046875" style="26" customWidth="1"/>
    <col min="4851" max="4851" width="8.265625" style="26" customWidth="1"/>
    <col min="4852" max="4852" width="7" style="26" customWidth="1"/>
    <col min="4853" max="4853" width="4.265625" style="26" customWidth="1"/>
    <col min="4854" max="4856" width="9" style="26"/>
    <col min="4857" max="4857" width="11.265625" style="26" customWidth="1"/>
    <col min="4858" max="4860" width="9" style="26"/>
    <col min="4861" max="4861" width="2.73046875" style="26" customWidth="1"/>
    <col min="4862" max="4862" width="8.265625" style="26" customWidth="1"/>
    <col min="4863" max="4863" width="7.265625" style="26" customWidth="1"/>
    <col min="4864" max="4864" width="4.265625" style="26" customWidth="1"/>
    <col min="4865" max="4865" width="9" style="26"/>
    <col min="4866" max="4866" width="11.265625" style="26" customWidth="1"/>
    <col min="4867" max="4871" width="9" style="26"/>
    <col min="4872" max="4872" width="2.73046875" style="26" customWidth="1"/>
    <col min="4873" max="5105" width="9" style="26"/>
    <col min="5106" max="5106" width="2.73046875" style="26" customWidth="1"/>
    <col min="5107" max="5107" width="8.265625" style="26" customWidth="1"/>
    <col min="5108" max="5108" width="7" style="26" customWidth="1"/>
    <col min="5109" max="5109" width="4.265625" style="26" customWidth="1"/>
    <col min="5110" max="5112" width="9" style="26"/>
    <col min="5113" max="5113" width="11.265625" style="26" customWidth="1"/>
    <col min="5114" max="5116" width="9" style="26"/>
    <col min="5117" max="5117" width="2.73046875" style="26" customWidth="1"/>
    <col min="5118" max="5118" width="8.265625" style="26" customWidth="1"/>
    <col min="5119" max="5119" width="7.265625" style="26" customWidth="1"/>
    <col min="5120" max="5120" width="4.265625" style="26" customWidth="1"/>
    <col min="5121" max="5121" width="9" style="26"/>
    <col min="5122" max="5122" width="11.265625" style="26" customWidth="1"/>
    <col min="5123" max="5127" width="9" style="26"/>
    <col min="5128" max="5128" width="2.73046875" style="26" customWidth="1"/>
    <col min="5129" max="5361" width="9" style="26"/>
    <col min="5362" max="5362" width="2.73046875" style="26" customWidth="1"/>
    <col min="5363" max="5363" width="8.265625" style="26" customWidth="1"/>
    <col min="5364" max="5364" width="7" style="26" customWidth="1"/>
    <col min="5365" max="5365" width="4.265625" style="26" customWidth="1"/>
    <col min="5366" max="5368" width="9" style="26"/>
    <col min="5369" max="5369" width="11.265625" style="26" customWidth="1"/>
    <col min="5370" max="5372" width="9" style="26"/>
    <col min="5373" max="5373" width="2.73046875" style="26" customWidth="1"/>
    <col min="5374" max="5374" width="8.265625" style="26" customWidth="1"/>
    <col min="5375" max="5375" width="7.265625" style="26" customWidth="1"/>
    <col min="5376" max="5376" width="4.265625" style="26" customWidth="1"/>
    <col min="5377" max="5377" width="9" style="26"/>
    <col min="5378" max="5378" width="11.265625" style="26" customWidth="1"/>
    <col min="5379" max="5383" width="9" style="26"/>
    <col min="5384" max="5384" width="2.73046875" style="26" customWidth="1"/>
    <col min="5385" max="5617" width="9" style="26"/>
    <col min="5618" max="5618" width="2.73046875" style="26" customWidth="1"/>
    <col min="5619" max="5619" width="8.265625" style="26" customWidth="1"/>
    <col min="5620" max="5620" width="7" style="26" customWidth="1"/>
    <col min="5621" max="5621" width="4.265625" style="26" customWidth="1"/>
    <col min="5622" max="5624" width="9" style="26"/>
    <col min="5625" max="5625" width="11.265625" style="26" customWidth="1"/>
    <col min="5626" max="5628" width="9" style="26"/>
    <col min="5629" max="5629" width="2.73046875" style="26" customWidth="1"/>
    <col min="5630" max="5630" width="8.265625" style="26" customWidth="1"/>
    <col min="5631" max="5631" width="7.265625" style="26" customWidth="1"/>
    <col min="5632" max="5632" width="4.265625" style="26" customWidth="1"/>
    <col min="5633" max="5633" width="9" style="26"/>
    <col min="5634" max="5634" width="11.265625" style="26" customWidth="1"/>
    <col min="5635" max="5639" width="9" style="26"/>
    <col min="5640" max="5640" width="2.73046875" style="26" customWidth="1"/>
    <col min="5641" max="5873" width="9" style="26"/>
    <col min="5874" max="5874" width="2.73046875" style="26" customWidth="1"/>
    <col min="5875" max="5875" width="8.265625" style="26" customWidth="1"/>
    <col min="5876" max="5876" width="7" style="26" customWidth="1"/>
    <col min="5877" max="5877" width="4.265625" style="26" customWidth="1"/>
    <col min="5878" max="5880" width="9" style="26"/>
    <col min="5881" max="5881" width="11.265625" style="26" customWidth="1"/>
    <col min="5882" max="5884" width="9" style="26"/>
    <col min="5885" max="5885" width="2.73046875" style="26" customWidth="1"/>
    <col min="5886" max="5886" width="8.265625" style="26" customWidth="1"/>
    <col min="5887" max="5887" width="7.265625" style="26" customWidth="1"/>
    <col min="5888" max="5888" width="4.265625" style="26" customWidth="1"/>
    <col min="5889" max="5889" width="9" style="26"/>
    <col min="5890" max="5890" width="11.265625" style="26" customWidth="1"/>
    <col min="5891" max="5895" width="9" style="26"/>
    <col min="5896" max="5896" width="2.73046875" style="26" customWidth="1"/>
    <col min="5897" max="6129" width="9" style="26"/>
    <col min="6130" max="6130" width="2.73046875" style="26" customWidth="1"/>
    <col min="6131" max="6131" width="8.265625" style="26" customWidth="1"/>
    <col min="6132" max="6132" width="7" style="26" customWidth="1"/>
    <col min="6133" max="6133" width="4.265625" style="26" customWidth="1"/>
    <col min="6134" max="6136" width="9" style="26"/>
    <col min="6137" max="6137" width="11.265625" style="26" customWidth="1"/>
    <col min="6138" max="6140" width="9" style="26"/>
    <col min="6141" max="6141" width="2.73046875" style="26" customWidth="1"/>
    <col min="6142" max="6142" width="8.265625" style="26" customWidth="1"/>
    <col min="6143" max="6143" width="7.265625" style="26" customWidth="1"/>
    <col min="6144" max="6144" width="4.265625" style="26" customWidth="1"/>
    <col min="6145" max="6145" width="9" style="26"/>
    <col min="6146" max="6146" width="11.265625" style="26" customWidth="1"/>
    <col min="6147" max="6151" width="9" style="26"/>
    <col min="6152" max="6152" width="2.73046875" style="26" customWidth="1"/>
    <col min="6153" max="6385" width="9" style="26"/>
    <col min="6386" max="6386" width="2.73046875" style="26" customWidth="1"/>
    <col min="6387" max="6387" width="8.265625" style="26" customWidth="1"/>
    <col min="6388" max="6388" width="7" style="26" customWidth="1"/>
    <col min="6389" max="6389" width="4.265625" style="26" customWidth="1"/>
    <col min="6390" max="6392" width="9" style="26"/>
    <col min="6393" max="6393" width="11.265625" style="26" customWidth="1"/>
    <col min="6394" max="6396" width="9" style="26"/>
    <col min="6397" max="6397" width="2.73046875" style="26" customWidth="1"/>
    <col min="6398" max="6398" width="8.265625" style="26" customWidth="1"/>
    <col min="6399" max="6399" width="7.265625" style="26" customWidth="1"/>
    <col min="6400" max="6400" width="4.265625" style="26" customWidth="1"/>
    <col min="6401" max="6401" width="9" style="26"/>
    <col min="6402" max="6402" width="11.265625" style="26" customWidth="1"/>
    <col min="6403" max="6407" width="9" style="26"/>
    <col min="6408" max="6408" width="2.73046875" style="26" customWidth="1"/>
    <col min="6409" max="6641" width="9" style="26"/>
    <col min="6642" max="6642" width="2.73046875" style="26" customWidth="1"/>
    <col min="6643" max="6643" width="8.265625" style="26" customWidth="1"/>
    <col min="6644" max="6644" width="7" style="26" customWidth="1"/>
    <col min="6645" max="6645" width="4.265625" style="26" customWidth="1"/>
    <col min="6646" max="6648" width="9" style="26"/>
    <col min="6649" max="6649" width="11.265625" style="26" customWidth="1"/>
    <col min="6650" max="6652" width="9" style="26"/>
    <col min="6653" max="6653" width="2.73046875" style="26" customWidth="1"/>
    <col min="6654" max="6654" width="8.265625" style="26" customWidth="1"/>
    <col min="6655" max="6655" width="7.265625" style="26" customWidth="1"/>
    <col min="6656" max="6656" width="4.265625" style="26" customWidth="1"/>
    <col min="6657" max="6657" width="9" style="26"/>
    <col min="6658" max="6658" width="11.265625" style="26" customWidth="1"/>
    <col min="6659" max="6663" width="9" style="26"/>
    <col min="6664" max="6664" width="2.73046875" style="26" customWidth="1"/>
    <col min="6665" max="6897" width="9" style="26"/>
    <col min="6898" max="6898" width="2.73046875" style="26" customWidth="1"/>
    <col min="6899" max="6899" width="8.265625" style="26" customWidth="1"/>
    <col min="6900" max="6900" width="7" style="26" customWidth="1"/>
    <col min="6901" max="6901" width="4.265625" style="26" customWidth="1"/>
    <col min="6902" max="6904" width="9" style="26"/>
    <col min="6905" max="6905" width="11.265625" style="26" customWidth="1"/>
    <col min="6906" max="6908" width="9" style="26"/>
    <col min="6909" max="6909" width="2.73046875" style="26" customWidth="1"/>
    <col min="6910" max="6910" width="8.265625" style="26" customWidth="1"/>
    <col min="6911" max="6911" width="7.265625" style="26" customWidth="1"/>
    <col min="6912" max="6912" width="4.265625" style="26" customWidth="1"/>
    <col min="6913" max="6913" width="9" style="26"/>
    <col min="6914" max="6914" width="11.265625" style="26" customWidth="1"/>
    <col min="6915" max="6919" width="9" style="26"/>
    <col min="6920" max="6920" width="2.73046875" style="26" customWidth="1"/>
    <col min="6921" max="7153" width="9" style="26"/>
    <col min="7154" max="7154" width="2.73046875" style="26" customWidth="1"/>
    <col min="7155" max="7155" width="8.265625" style="26" customWidth="1"/>
    <col min="7156" max="7156" width="7" style="26" customWidth="1"/>
    <col min="7157" max="7157" width="4.265625" style="26" customWidth="1"/>
    <col min="7158" max="7160" width="9" style="26"/>
    <col min="7161" max="7161" width="11.265625" style="26" customWidth="1"/>
    <col min="7162" max="7164" width="9" style="26"/>
    <col min="7165" max="7165" width="2.73046875" style="26" customWidth="1"/>
    <col min="7166" max="7166" width="8.265625" style="26" customWidth="1"/>
    <col min="7167" max="7167" width="7.265625" style="26" customWidth="1"/>
    <col min="7168" max="7168" width="4.265625" style="26" customWidth="1"/>
    <col min="7169" max="7169" width="9" style="26"/>
    <col min="7170" max="7170" width="11.265625" style="26" customWidth="1"/>
    <col min="7171" max="7175" width="9" style="26"/>
    <col min="7176" max="7176" width="2.73046875" style="26" customWidth="1"/>
    <col min="7177" max="7409" width="9" style="26"/>
    <col min="7410" max="7410" width="2.73046875" style="26" customWidth="1"/>
    <col min="7411" max="7411" width="8.265625" style="26" customWidth="1"/>
    <col min="7412" max="7412" width="7" style="26" customWidth="1"/>
    <col min="7413" max="7413" width="4.265625" style="26" customWidth="1"/>
    <col min="7414" max="7416" width="9" style="26"/>
    <col min="7417" max="7417" width="11.265625" style="26" customWidth="1"/>
    <col min="7418" max="7420" width="9" style="26"/>
    <col min="7421" max="7421" width="2.73046875" style="26" customWidth="1"/>
    <col min="7422" max="7422" width="8.265625" style="26" customWidth="1"/>
    <col min="7423" max="7423" width="7.265625" style="26" customWidth="1"/>
    <col min="7424" max="7424" width="4.265625" style="26" customWidth="1"/>
    <col min="7425" max="7425" width="9" style="26"/>
    <col min="7426" max="7426" width="11.265625" style="26" customWidth="1"/>
    <col min="7427" max="7431" width="9" style="26"/>
    <col min="7432" max="7432" width="2.73046875" style="26" customWidth="1"/>
    <col min="7433" max="7665" width="9" style="26"/>
    <col min="7666" max="7666" width="2.73046875" style="26" customWidth="1"/>
    <col min="7667" max="7667" width="8.265625" style="26" customWidth="1"/>
    <col min="7668" max="7668" width="7" style="26" customWidth="1"/>
    <col min="7669" max="7669" width="4.265625" style="26" customWidth="1"/>
    <col min="7670" max="7672" width="9" style="26"/>
    <col min="7673" max="7673" width="11.265625" style="26" customWidth="1"/>
    <col min="7674" max="7676" width="9" style="26"/>
    <col min="7677" max="7677" width="2.73046875" style="26" customWidth="1"/>
    <col min="7678" max="7678" width="8.265625" style="26" customWidth="1"/>
    <col min="7679" max="7679" width="7.265625" style="26" customWidth="1"/>
    <col min="7680" max="7680" width="4.265625" style="26" customWidth="1"/>
    <col min="7681" max="7681" width="9" style="26"/>
    <col min="7682" max="7682" width="11.265625" style="26" customWidth="1"/>
    <col min="7683" max="7687" width="9" style="26"/>
    <col min="7688" max="7688" width="2.73046875" style="26" customWidth="1"/>
    <col min="7689" max="7921" width="9" style="26"/>
    <col min="7922" max="7922" width="2.73046875" style="26" customWidth="1"/>
    <col min="7923" max="7923" width="8.265625" style="26" customWidth="1"/>
    <col min="7924" max="7924" width="7" style="26" customWidth="1"/>
    <col min="7925" max="7925" width="4.265625" style="26" customWidth="1"/>
    <col min="7926" max="7928" width="9" style="26"/>
    <col min="7929" max="7929" width="11.265625" style="26" customWidth="1"/>
    <col min="7930" max="7932" width="9" style="26"/>
    <col min="7933" max="7933" width="2.73046875" style="26" customWidth="1"/>
    <col min="7934" max="7934" width="8.265625" style="26" customWidth="1"/>
    <col min="7935" max="7935" width="7.265625" style="26" customWidth="1"/>
    <col min="7936" max="7936" width="4.265625" style="26" customWidth="1"/>
    <col min="7937" max="7937" width="9" style="26"/>
    <col min="7938" max="7938" width="11.265625" style="26" customWidth="1"/>
    <col min="7939" max="7943" width="9" style="26"/>
    <col min="7944" max="7944" width="2.73046875" style="26" customWidth="1"/>
    <col min="7945" max="8177" width="9" style="26"/>
    <col min="8178" max="8178" width="2.73046875" style="26" customWidth="1"/>
    <col min="8179" max="8179" width="8.265625" style="26" customWidth="1"/>
    <col min="8180" max="8180" width="7" style="26" customWidth="1"/>
    <col min="8181" max="8181" width="4.265625" style="26" customWidth="1"/>
    <col min="8182" max="8184" width="9" style="26"/>
    <col min="8185" max="8185" width="11.265625" style="26" customWidth="1"/>
    <col min="8186" max="8188" width="9" style="26"/>
    <col min="8189" max="8189" width="2.73046875" style="26" customWidth="1"/>
    <col min="8190" max="8190" width="8.265625" style="26" customWidth="1"/>
    <col min="8191" max="8191" width="7.265625" style="26" customWidth="1"/>
    <col min="8192" max="8192" width="4.265625" style="26" customWidth="1"/>
    <col min="8193" max="8193" width="9" style="26"/>
    <col min="8194" max="8194" width="11.265625" style="26" customWidth="1"/>
    <col min="8195" max="8199" width="9" style="26"/>
    <col min="8200" max="8200" width="2.73046875" style="26" customWidth="1"/>
    <col min="8201" max="8433" width="9" style="26"/>
    <col min="8434" max="8434" width="2.73046875" style="26" customWidth="1"/>
    <col min="8435" max="8435" width="8.265625" style="26" customWidth="1"/>
    <col min="8436" max="8436" width="7" style="26" customWidth="1"/>
    <col min="8437" max="8437" width="4.265625" style="26" customWidth="1"/>
    <col min="8438" max="8440" width="9" style="26"/>
    <col min="8441" max="8441" width="11.265625" style="26" customWidth="1"/>
    <col min="8442" max="8444" width="9" style="26"/>
    <col min="8445" max="8445" width="2.73046875" style="26" customWidth="1"/>
    <col min="8446" max="8446" width="8.265625" style="26" customWidth="1"/>
    <col min="8447" max="8447" width="7.265625" style="26" customWidth="1"/>
    <col min="8448" max="8448" width="4.265625" style="26" customWidth="1"/>
    <col min="8449" max="8449" width="9" style="26"/>
    <col min="8450" max="8450" width="11.265625" style="26" customWidth="1"/>
    <col min="8451" max="8455" width="9" style="26"/>
    <col min="8456" max="8456" width="2.73046875" style="26" customWidth="1"/>
    <col min="8457" max="8689" width="9" style="26"/>
    <col min="8690" max="8690" width="2.73046875" style="26" customWidth="1"/>
    <col min="8691" max="8691" width="8.265625" style="26" customWidth="1"/>
    <col min="8692" max="8692" width="7" style="26" customWidth="1"/>
    <col min="8693" max="8693" width="4.265625" style="26" customWidth="1"/>
    <col min="8694" max="8696" width="9" style="26"/>
    <col min="8697" max="8697" width="11.265625" style="26" customWidth="1"/>
    <col min="8698" max="8700" width="9" style="26"/>
    <col min="8701" max="8701" width="2.73046875" style="26" customWidth="1"/>
    <col min="8702" max="8702" width="8.265625" style="26" customWidth="1"/>
    <col min="8703" max="8703" width="7.265625" style="26" customWidth="1"/>
    <col min="8704" max="8704" width="4.265625" style="26" customWidth="1"/>
    <col min="8705" max="8705" width="9" style="26"/>
    <col min="8706" max="8706" width="11.265625" style="26" customWidth="1"/>
    <col min="8707" max="8711" width="9" style="26"/>
    <col min="8712" max="8712" width="2.73046875" style="26" customWidth="1"/>
    <col min="8713" max="8945" width="9" style="26"/>
    <col min="8946" max="8946" width="2.73046875" style="26" customWidth="1"/>
    <col min="8947" max="8947" width="8.265625" style="26" customWidth="1"/>
    <col min="8948" max="8948" width="7" style="26" customWidth="1"/>
    <col min="8949" max="8949" width="4.265625" style="26" customWidth="1"/>
    <col min="8950" max="8952" width="9" style="26"/>
    <col min="8953" max="8953" width="11.265625" style="26" customWidth="1"/>
    <col min="8954" max="8956" width="9" style="26"/>
    <col min="8957" max="8957" width="2.73046875" style="26" customWidth="1"/>
    <col min="8958" max="8958" width="8.265625" style="26" customWidth="1"/>
    <col min="8959" max="8959" width="7.265625" style="26" customWidth="1"/>
    <col min="8960" max="8960" width="4.265625" style="26" customWidth="1"/>
    <col min="8961" max="8961" width="9" style="26"/>
    <col min="8962" max="8962" width="11.265625" style="26" customWidth="1"/>
    <col min="8963" max="8967" width="9" style="26"/>
    <col min="8968" max="8968" width="2.73046875" style="26" customWidth="1"/>
    <col min="8969" max="9201" width="9" style="26"/>
    <col min="9202" max="9202" width="2.73046875" style="26" customWidth="1"/>
    <col min="9203" max="9203" width="8.265625" style="26" customWidth="1"/>
    <col min="9204" max="9204" width="7" style="26" customWidth="1"/>
    <col min="9205" max="9205" width="4.265625" style="26" customWidth="1"/>
    <col min="9206" max="9208" width="9" style="26"/>
    <col min="9209" max="9209" width="11.265625" style="26" customWidth="1"/>
    <col min="9210" max="9212" width="9" style="26"/>
    <col min="9213" max="9213" width="2.73046875" style="26" customWidth="1"/>
    <col min="9214" max="9214" width="8.265625" style="26" customWidth="1"/>
    <col min="9215" max="9215" width="7.265625" style="26" customWidth="1"/>
    <col min="9216" max="9216" width="4.265625" style="26" customWidth="1"/>
    <col min="9217" max="9217" width="9" style="26"/>
    <col min="9218" max="9218" width="11.265625" style="26" customWidth="1"/>
    <col min="9219" max="9223" width="9" style="26"/>
    <col min="9224" max="9224" width="2.73046875" style="26" customWidth="1"/>
    <col min="9225" max="9457" width="9" style="26"/>
    <col min="9458" max="9458" width="2.73046875" style="26" customWidth="1"/>
    <col min="9459" max="9459" width="8.265625" style="26" customWidth="1"/>
    <col min="9460" max="9460" width="7" style="26" customWidth="1"/>
    <col min="9461" max="9461" width="4.265625" style="26" customWidth="1"/>
    <col min="9462" max="9464" width="9" style="26"/>
    <col min="9465" max="9465" width="11.265625" style="26" customWidth="1"/>
    <col min="9466" max="9468" width="9" style="26"/>
    <col min="9469" max="9469" width="2.73046875" style="26" customWidth="1"/>
    <col min="9470" max="9470" width="8.265625" style="26" customWidth="1"/>
    <col min="9471" max="9471" width="7.265625" style="26" customWidth="1"/>
    <col min="9472" max="9472" width="4.265625" style="26" customWidth="1"/>
    <col min="9473" max="9473" width="9" style="26"/>
    <col min="9474" max="9474" width="11.265625" style="26" customWidth="1"/>
    <col min="9475" max="9479" width="9" style="26"/>
    <col min="9480" max="9480" width="2.73046875" style="26" customWidth="1"/>
    <col min="9481" max="9713" width="9" style="26"/>
    <col min="9714" max="9714" width="2.73046875" style="26" customWidth="1"/>
    <col min="9715" max="9715" width="8.265625" style="26" customWidth="1"/>
    <col min="9716" max="9716" width="7" style="26" customWidth="1"/>
    <col min="9717" max="9717" width="4.265625" style="26" customWidth="1"/>
    <col min="9718" max="9720" width="9" style="26"/>
    <col min="9721" max="9721" width="11.265625" style="26" customWidth="1"/>
    <col min="9722" max="9724" width="9" style="26"/>
    <col min="9725" max="9725" width="2.73046875" style="26" customWidth="1"/>
    <col min="9726" max="9726" width="8.265625" style="26" customWidth="1"/>
    <col min="9727" max="9727" width="7.265625" style="26" customWidth="1"/>
    <col min="9728" max="9728" width="4.265625" style="26" customWidth="1"/>
    <col min="9729" max="9729" width="9" style="26"/>
    <col min="9730" max="9730" width="11.265625" style="26" customWidth="1"/>
    <col min="9731" max="9735" width="9" style="26"/>
    <col min="9736" max="9736" width="2.73046875" style="26" customWidth="1"/>
    <col min="9737" max="9969" width="9" style="26"/>
    <col min="9970" max="9970" width="2.73046875" style="26" customWidth="1"/>
    <col min="9971" max="9971" width="8.265625" style="26" customWidth="1"/>
    <col min="9972" max="9972" width="7" style="26" customWidth="1"/>
    <col min="9973" max="9973" width="4.265625" style="26" customWidth="1"/>
    <col min="9974" max="9976" width="9" style="26"/>
    <col min="9977" max="9977" width="11.265625" style="26" customWidth="1"/>
    <col min="9978" max="9980" width="9" style="26"/>
    <col min="9981" max="9981" width="2.73046875" style="26" customWidth="1"/>
    <col min="9982" max="9982" width="8.265625" style="26" customWidth="1"/>
    <col min="9983" max="9983" width="7.265625" style="26" customWidth="1"/>
    <col min="9984" max="9984" width="4.265625" style="26" customWidth="1"/>
    <col min="9985" max="9985" width="9" style="26"/>
    <col min="9986" max="9986" width="11.265625" style="26" customWidth="1"/>
    <col min="9987" max="9991" width="9" style="26"/>
    <col min="9992" max="9992" width="2.73046875" style="26" customWidth="1"/>
    <col min="9993" max="10225" width="9" style="26"/>
    <col min="10226" max="10226" width="2.73046875" style="26" customWidth="1"/>
    <col min="10227" max="10227" width="8.265625" style="26" customWidth="1"/>
    <col min="10228" max="10228" width="7" style="26" customWidth="1"/>
    <col min="10229" max="10229" width="4.265625" style="26" customWidth="1"/>
    <col min="10230" max="10232" width="9" style="26"/>
    <col min="10233" max="10233" width="11.265625" style="26" customWidth="1"/>
    <col min="10234" max="10236" width="9" style="26"/>
    <col min="10237" max="10237" width="2.73046875" style="26" customWidth="1"/>
    <col min="10238" max="10238" width="8.265625" style="26" customWidth="1"/>
    <col min="10239" max="10239" width="7.265625" style="26" customWidth="1"/>
    <col min="10240" max="10240" width="4.265625" style="26" customWidth="1"/>
    <col min="10241" max="10241" width="9" style="26"/>
    <col min="10242" max="10242" width="11.265625" style="26" customWidth="1"/>
    <col min="10243" max="10247" width="9" style="26"/>
    <col min="10248" max="10248" width="2.73046875" style="26" customWidth="1"/>
    <col min="10249" max="10481" width="9" style="26"/>
    <col min="10482" max="10482" width="2.73046875" style="26" customWidth="1"/>
    <col min="10483" max="10483" width="8.265625" style="26" customWidth="1"/>
    <col min="10484" max="10484" width="7" style="26" customWidth="1"/>
    <col min="10485" max="10485" width="4.265625" style="26" customWidth="1"/>
    <col min="10486" max="10488" width="9" style="26"/>
    <col min="10489" max="10489" width="11.265625" style="26" customWidth="1"/>
    <col min="10490" max="10492" width="9" style="26"/>
    <col min="10493" max="10493" width="2.73046875" style="26" customWidth="1"/>
    <col min="10494" max="10494" width="8.265625" style="26" customWidth="1"/>
    <col min="10495" max="10495" width="7.265625" style="26" customWidth="1"/>
    <col min="10496" max="10496" width="4.265625" style="26" customWidth="1"/>
    <col min="10497" max="10497" width="9" style="26"/>
    <col min="10498" max="10498" width="11.265625" style="26" customWidth="1"/>
    <col min="10499" max="10503" width="9" style="26"/>
    <col min="10504" max="10504" width="2.73046875" style="26" customWidth="1"/>
    <col min="10505" max="10737" width="9" style="26"/>
    <col min="10738" max="10738" width="2.73046875" style="26" customWidth="1"/>
    <col min="10739" max="10739" width="8.265625" style="26" customWidth="1"/>
    <col min="10740" max="10740" width="7" style="26" customWidth="1"/>
    <col min="10741" max="10741" width="4.265625" style="26" customWidth="1"/>
    <col min="10742" max="10744" width="9" style="26"/>
    <col min="10745" max="10745" width="11.265625" style="26" customWidth="1"/>
    <col min="10746" max="10748" width="9" style="26"/>
    <col min="10749" max="10749" width="2.73046875" style="26" customWidth="1"/>
    <col min="10750" max="10750" width="8.265625" style="26" customWidth="1"/>
    <col min="10751" max="10751" width="7.265625" style="26" customWidth="1"/>
    <col min="10752" max="10752" width="4.265625" style="26" customWidth="1"/>
    <col min="10753" max="10753" width="9" style="26"/>
    <col min="10754" max="10754" width="11.265625" style="26" customWidth="1"/>
    <col min="10755" max="10759" width="9" style="26"/>
    <col min="10760" max="10760" width="2.73046875" style="26" customWidth="1"/>
    <col min="10761" max="10993" width="9" style="26"/>
    <col min="10994" max="10994" width="2.73046875" style="26" customWidth="1"/>
    <col min="10995" max="10995" width="8.265625" style="26" customWidth="1"/>
    <col min="10996" max="10996" width="7" style="26" customWidth="1"/>
    <col min="10997" max="10997" width="4.265625" style="26" customWidth="1"/>
    <col min="10998" max="11000" width="9" style="26"/>
    <col min="11001" max="11001" width="11.265625" style="26" customWidth="1"/>
    <col min="11002" max="11004" width="9" style="26"/>
    <col min="11005" max="11005" width="2.73046875" style="26" customWidth="1"/>
    <col min="11006" max="11006" width="8.265625" style="26" customWidth="1"/>
    <col min="11007" max="11007" width="7.265625" style="26" customWidth="1"/>
    <col min="11008" max="11008" width="4.265625" style="26" customWidth="1"/>
    <col min="11009" max="11009" width="9" style="26"/>
    <col min="11010" max="11010" width="11.265625" style="26" customWidth="1"/>
    <col min="11011" max="11015" width="9" style="26"/>
    <col min="11016" max="11016" width="2.73046875" style="26" customWidth="1"/>
    <col min="11017" max="11249" width="9" style="26"/>
    <col min="11250" max="11250" width="2.73046875" style="26" customWidth="1"/>
    <col min="11251" max="11251" width="8.265625" style="26" customWidth="1"/>
    <col min="11252" max="11252" width="7" style="26" customWidth="1"/>
    <col min="11253" max="11253" width="4.265625" style="26" customWidth="1"/>
    <col min="11254" max="11256" width="9" style="26"/>
    <col min="11257" max="11257" width="11.265625" style="26" customWidth="1"/>
    <col min="11258" max="11260" width="9" style="26"/>
    <col min="11261" max="11261" width="2.73046875" style="26" customWidth="1"/>
    <col min="11262" max="11262" width="8.265625" style="26" customWidth="1"/>
    <col min="11263" max="11263" width="7.265625" style="26" customWidth="1"/>
    <col min="11264" max="11264" width="4.265625" style="26" customWidth="1"/>
    <col min="11265" max="11265" width="9" style="26"/>
    <col min="11266" max="11266" width="11.265625" style="26" customWidth="1"/>
    <col min="11267" max="11271" width="9" style="26"/>
    <col min="11272" max="11272" width="2.73046875" style="26" customWidth="1"/>
    <col min="11273" max="11505" width="9" style="26"/>
    <col min="11506" max="11506" width="2.73046875" style="26" customWidth="1"/>
    <col min="11507" max="11507" width="8.265625" style="26" customWidth="1"/>
    <col min="11508" max="11508" width="7" style="26" customWidth="1"/>
    <col min="11509" max="11509" width="4.265625" style="26" customWidth="1"/>
    <col min="11510" max="11512" width="9" style="26"/>
    <col min="11513" max="11513" width="11.265625" style="26" customWidth="1"/>
    <col min="11514" max="11516" width="9" style="26"/>
    <col min="11517" max="11517" width="2.73046875" style="26" customWidth="1"/>
    <col min="11518" max="11518" width="8.265625" style="26" customWidth="1"/>
    <col min="11519" max="11519" width="7.265625" style="26" customWidth="1"/>
    <col min="11520" max="11520" width="4.265625" style="26" customWidth="1"/>
    <col min="11521" max="11521" width="9" style="26"/>
    <col min="11522" max="11522" width="11.265625" style="26" customWidth="1"/>
    <col min="11523" max="11527" width="9" style="26"/>
    <col min="11528" max="11528" width="2.73046875" style="26" customWidth="1"/>
    <col min="11529" max="11761" width="9" style="26"/>
    <col min="11762" max="11762" width="2.73046875" style="26" customWidth="1"/>
    <col min="11763" max="11763" width="8.265625" style="26" customWidth="1"/>
    <col min="11764" max="11764" width="7" style="26" customWidth="1"/>
    <col min="11765" max="11765" width="4.265625" style="26" customWidth="1"/>
    <col min="11766" max="11768" width="9" style="26"/>
    <col min="11769" max="11769" width="11.265625" style="26" customWidth="1"/>
    <col min="11770" max="11772" width="9" style="26"/>
    <col min="11773" max="11773" width="2.73046875" style="26" customWidth="1"/>
    <col min="11774" max="11774" width="8.265625" style="26" customWidth="1"/>
    <col min="11775" max="11775" width="7.265625" style="26" customWidth="1"/>
    <col min="11776" max="11776" width="4.265625" style="26" customWidth="1"/>
    <col min="11777" max="11777" width="9" style="26"/>
    <col min="11778" max="11778" width="11.265625" style="26" customWidth="1"/>
    <col min="11779" max="11783" width="9" style="26"/>
    <col min="11784" max="11784" width="2.73046875" style="26" customWidth="1"/>
    <col min="11785" max="12017" width="9" style="26"/>
    <col min="12018" max="12018" width="2.73046875" style="26" customWidth="1"/>
    <col min="12019" max="12019" width="8.265625" style="26" customWidth="1"/>
    <col min="12020" max="12020" width="7" style="26" customWidth="1"/>
    <col min="12021" max="12021" width="4.265625" style="26" customWidth="1"/>
    <col min="12022" max="12024" width="9" style="26"/>
    <col min="12025" max="12025" width="11.265625" style="26" customWidth="1"/>
    <col min="12026" max="12028" width="9" style="26"/>
    <col min="12029" max="12029" width="2.73046875" style="26" customWidth="1"/>
    <col min="12030" max="12030" width="8.265625" style="26" customWidth="1"/>
    <col min="12031" max="12031" width="7.265625" style="26" customWidth="1"/>
    <col min="12032" max="12032" width="4.265625" style="26" customWidth="1"/>
    <col min="12033" max="12033" width="9" style="26"/>
    <col min="12034" max="12034" width="11.265625" style="26" customWidth="1"/>
    <col min="12035" max="12039" width="9" style="26"/>
    <col min="12040" max="12040" width="2.73046875" style="26" customWidth="1"/>
    <col min="12041" max="12273" width="9" style="26"/>
    <col min="12274" max="12274" width="2.73046875" style="26" customWidth="1"/>
    <col min="12275" max="12275" width="8.265625" style="26" customWidth="1"/>
    <col min="12276" max="12276" width="7" style="26" customWidth="1"/>
    <col min="12277" max="12277" width="4.265625" style="26" customWidth="1"/>
    <col min="12278" max="12280" width="9" style="26"/>
    <col min="12281" max="12281" width="11.265625" style="26" customWidth="1"/>
    <col min="12282" max="12284" width="9" style="26"/>
    <col min="12285" max="12285" width="2.73046875" style="26" customWidth="1"/>
    <col min="12286" max="12286" width="8.265625" style="26" customWidth="1"/>
    <col min="12287" max="12287" width="7.265625" style="26" customWidth="1"/>
    <col min="12288" max="12288" width="4.265625" style="26" customWidth="1"/>
    <col min="12289" max="12289" width="9" style="26"/>
    <col min="12290" max="12290" width="11.265625" style="26" customWidth="1"/>
    <col min="12291" max="12295" width="9" style="26"/>
    <col min="12296" max="12296" width="2.73046875" style="26" customWidth="1"/>
    <col min="12297" max="12529" width="9" style="26"/>
    <col min="12530" max="12530" width="2.73046875" style="26" customWidth="1"/>
    <col min="12531" max="12531" width="8.265625" style="26" customWidth="1"/>
    <col min="12532" max="12532" width="7" style="26" customWidth="1"/>
    <col min="12533" max="12533" width="4.265625" style="26" customWidth="1"/>
    <col min="12534" max="12536" width="9" style="26"/>
    <col min="12537" max="12537" width="11.265625" style="26" customWidth="1"/>
    <col min="12538" max="12540" width="9" style="26"/>
    <col min="12541" max="12541" width="2.73046875" style="26" customWidth="1"/>
    <col min="12542" max="12542" width="8.265625" style="26" customWidth="1"/>
    <col min="12543" max="12543" width="7.265625" style="26" customWidth="1"/>
    <col min="12544" max="12544" width="4.265625" style="26" customWidth="1"/>
    <col min="12545" max="12545" width="9" style="26"/>
    <col min="12546" max="12546" width="11.265625" style="26" customWidth="1"/>
    <col min="12547" max="12551" width="9" style="26"/>
    <col min="12552" max="12552" width="2.73046875" style="26" customWidth="1"/>
    <col min="12553" max="12785" width="9" style="26"/>
    <col min="12786" max="12786" width="2.73046875" style="26" customWidth="1"/>
    <col min="12787" max="12787" width="8.265625" style="26" customWidth="1"/>
    <col min="12788" max="12788" width="7" style="26" customWidth="1"/>
    <col min="12789" max="12789" width="4.265625" style="26" customWidth="1"/>
    <col min="12790" max="12792" width="9" style="26"/>
    <col min="12793" max="12793" width="11.265625" style="26" customWidth="1"/>
    <col min="12794" max="12796" width="9" style="26"/>
    <col min="12797" max="12797" width="2.73046875" style="26" customWidth="1"/>
    <col min="12798" max="12798" width="8.265625" style="26" customWidth="1"/>
    <col min="12799" max="12799" width="7.265625" style="26" customWidth="1"/>
    <col min="12800" max="12800" width="4.265625" style="26" customWidth="1"/>
    <col min="12801" max="12801" width="9" style="26"/>
    <col min="12802" max="12802" width="11.265625" style="26" customWidth="1"/>
    <col min="12803" max="12807" width="9" style="26"/>
    <col min="12808" max="12808" width="2.73046875" style="26" customWidth="1"/>
    <col min="12809" max="13041" width="9" style="26"/>
    <col min="13042" max="13042" width="2.73046875" style="26" customWidth="1"/>
    <col min="13043" max="13043" width="8.265625" style="26" customWidth="1"/>
    <col min="13044" max="13044" width="7" style="26" customWidth="1"/>
    <col min="13045" max="13045" width="4.265625" style="26" customWidth="1"/>
    <col min="13046" max="13048" width="9" style="26"/>
    <col min="13049" max="13049" width="11.265625" style="26" customWidth="1"/>
    <col min="13050" max="13052" width="9" style="26"/>
    <col min="13053" max="13053" width="2.73046875" style="26" customWidth="1"/>
    <col min="13054" max="13054" width="8.265625" style="26" customWidth="1"/>
    <col min="13055" max="13055" width="7.265625" style="26" customWidth="1"/>
    <col min="13056" max="13056" width="4.265625" style="26" customWidth="1"/>
    <col min="13057" max="13057" width="9" style="26"/>
    <col min="13058" max="13058" width="11.265625" style="26" customWidth="1"/>
    <col min="13059" max="13063" width="9" style="26"/>
    <col min="13064" max="13064" width="2.73046875" style="26" customWidth="1"/>
    <col min="13065" max="13297" width="9" style="26"/>
    <col min="13298" max="13298" width="2.73046875" style="26" customWidth="1"/>
    <col min="13299" max="13299" width="8.265625" style="26" customWidth="1"/>
    <col min="13300" max="13300" width="7" style="26" customWidth="1"/>
    <col min="13301" max="13301" width="4.265625" style="26" customWidth="1"/>
    <col min="13302" max="13304" width="9" style="26"/>
    <col min="13305" max="13305" width="11.265625" style="26" customWidth="1"/>
    <col min="13306" max="13308" width="9" style="26"/>
    <col min="13309" max="13309" width="2.73046875" style="26" customWidth="1"/>
    <col min="13310" max="13310" width="8.265625" style="26" customWidth="1"/>
    <col min="13311" max="13311" width="7.265625" style="26" customWidth="1"/>
    <col min="13312" max="13312" width="4.265625" style="26" customWidth="1"/>
    <col min="13313" max="13313" width="9" style="26"/>
    <col min="13314" max="13314" width="11.265625" style="26" customWidth="1"/>
    <col min="13315" max="13319" width="9" style="26"/>
    <col min="13320" max="13320" width="2.73046875" style="26" customWidth="1"/>
    <col min="13321" max="13553" width="9" style="26"/>
    <col min="13554" max="13554" width="2.73046875" style="26" customWidth="1"/>
    <col min="13555" max="13555" width="8.265625" style="26" customWidth="1"/>
    <col min="13556" max="13556" width="7" style="26" customWidth="1"/>
    <col min="13557" max="13557" width="4.265625" style="26" customWidth="1"/>
    <col min="13558" max="13560" width="9" style="26"/>
    <col min="13561" max="13561" width="11.265625" style="26" customWidth="1"/>
    <col min="13562" max="13564" width="9" style="26"/>
    <col min="13565" max="13565" width="2.73046875" style="26" customWidth="1"/>
    <col min="13566" max="13566" width="8.265625" style="26" customWidth="1"/>
    <col min="13567" max="13567" width="7.265625" style="26" customWidth="1"/>
    <col min="13568" max="13568" width="4.265625" style="26" customWidth="1"/>
    <col min="13569" max="13569" width="9" style="26"/>
    <col min="13570" max="13570" width="11.265625" style="26" customWidth="1"/>
    <col min="13571" max="13575" width="9" style="26"/>
    <col min="13576" max="13576" width="2.73046875" style="26" customWidth="1"/>
    <col min="13577" max="13809" width="9" style="26"/>
    <col min="13810" max="13810" width="2.73046875" style="26" customWidth="1"/>
    <col min="13811" max="13811" width="8.265625" style="26" customWidth="1"/>
    <col min="13812" max="13812" width="7" style="26" customWidth="1"/>
    <col min="13813" max="13813" width="4.265625" style="26" customWidth="1"/>
    <col min="13814" max="13816" width="9" style="26"/>
    <col min="13817" max="13817" width="11.265625" style="26" customWidth="1"/>
    <col min="13818" max="13820" width="9" style="26"/>
    <col min="13821" max="13821" width="2.73046875" style="26" customWidth="1"/>
    <col min="13822" max="13822" width="8.265625" style="26" customWidth="1"/>
    <col min="13823" max="13823" width="7.265625" style="26" customWidth="1"/>
    <col min="13824" max="13824" width="4.265625" style="26" customWidth="1"/>
    <col min="13825" max="13825" width="9" style="26"/>
    <col min="13826" max="13826" width="11.265625" style="26" customWidth="1"/>
    <col min="13827" max="13831" width="9" style="26"/>
    <col min="13832" max="13832" width="2.73046875" style="26" customWidth="1"/>
    <col min="13833" max="14065" width="9" style="26"/>
    <col min="14066" max="14066" width="2.73046875" style="26" customWidth="1"/>
    <col min="14067" max="14067" width="8.265625" style="26" customWidth="1"/>
    <col min="14068" max="14068" width="7" style="26" customWidth="1"/>
    <col min="14069" max="14069" width="4.265625" style="26" customWidth="1"/>
    <col min="14070" max="14072" width="9" style="26"/>
    <col min="14073" max="14073" width="11.265625" style="26" customWidth="1"/>
    <col min="14074" max="14076" width="9" style="26"/>
    <col min="14077" max="14077" width="2.73046875" style="26" customWidth="1"/>
    <col min="14078" max="14078" width="8.265625" style="26" customWidth="1"/>
    <col min="14079" max="14079" width="7.265625" style="26" customWidth="1"/>
    <col min="14080" max="14080" width="4.265625" style="26" customWidth="1"/>
    <col min="14081" max="14081" width="9" style="26"/>
    <col min="14082" max="14082" width="11.265625" style="26" customWidth="1"/>
    <col min="14083" max="14087" width="9" style="26"/>
    <col min="14088" max="14088" width="2.73046875" style="26" customWidth="1"/>
    <col min="14089" max="14321" width="9" style="26"/>
    <col min="14322" max="14322" width="2.73046875" style="26" customWidth="1"/>
    <col min="14323" max="14323" width="8.265625" style="26" customWidth="1"/>
    <col min="14324" max="14324" width="7" style="26" customWidth="1"/>
    <col min="14325" max="14325" width="4.265625" style="26" customWidth="1"/>
    <col min="14326" max="14328" width="9" style="26"/>
    <col min="14329" max="14329" width="11.265625" style="26" customWidth="1"/>
    <col min="14330" max="14332" width="9" style="26"/>
    <col min="14333" max="14333" width="2.73046875" style="26" customWidth="1"/>
    <col min="14334" max="14334" width="8.265625" style="26" customWidth="1"/>
    <col min="14335" max="14335" width="7.265625" style="26" customWidth="1"/>
    <col min="14336" max="14336" width="4.265625" style="26" customWidth="1"/>
    <col min="14337" max="14337" width="9" style="26"/>
    <col min="14338" max="14338" width="11.265625" style="26" customWidth="1"/>
    <col min="14339" max="14343" width="9" style="26"/>
    <col min="14344" max="14344" width="2.73046875" style="26" customWidth="1"/>
    <col min="14345" max="14577" width="9" style="26"/>
    <col min="14578" max="14578" width="2.73046875" style="26" customWidth="1"/>
    <col min="14579" max="14579" width="8.265625" style="26" customWidth="1"/>
    <col min="14580" max="14580" width="7" style="26" customWidth="1"/>
    <col min="14581" max="14581" width="4.265625" style="26" customWidth="1"/>
    <col min="14582" max="14584" width="9" style="26"/>
    <col min="14585" max="14585" width="11.265625" style="26" customWidth="1"/>
    <col min="14586" max="14588" width="9" style="26"/>
    <col min="14589" max="14589" width="2.73046875" style="26" customWidth="1"/>
    <col min="14590" max="14590" width="8.265625" style="26" customWidth="1"/>
    <col min="14591" max="14591" width="7.265625" style="26" customWidth="1"/>
    <col min="14592" max="14592" width="4.265625" style="26" customWidth="1"/>
    <col min="14593" max="14593" width="9" style="26"/>
    <col min="14594" max="14594" width="11.265625" style="26" customWidth="1"/>
    <col min="14595" max="14599" width="9" style="26"/>
    <col min="14600" max="14600" width="2.73046875" style="26" customWidth="1"/>
    <col min="14601" max="14833" width="9" style="26"/>
    <col min="14834" max="14834" width="2.73046875" style="26" customWidth="1"/>
    <col min="14835" max="14835" width="8.265625" style="26" customWidth="1"/>
    <col min="14836" max="14836" width="7" style="26" customWidth="1"/>
    <col min="14837" max="14837" width="4.265625" style="26" customWidth="1"/>
    <col min="14838" max="14840" width="9" style="26"/>
    <col min="14841" max="14841" width="11.265625" style="26" customWidth="1"/>
    <col min="14842" max="14844" width="9" style="26"/>
    <col min="14845" max="14845" width="2.73046875" style="26" customWidth="1"/>
    <col min="14846" max="14846" width="8.265625" style="26" customWidth="1"/>
    <col min="14847" max="14847" width="7.265625" style="26" customWidth="1"/>
    <col min="14848" max="14848" width="4.265625" style="26" customWidth="1"/>
    <col min="14849" max="14849" width="9" style="26"/>
    <col min="14850" max="14850" width="11.265625" style="26" customWidth="1"/>
    <col min="14851" max="14855" width="9" style="26"/>
    <col min="14856" max="14856" width="2.73046875" style="26" customWidth="1"/>
    <col min="14857" max="15089" width="9" style="26"/>
    <col min="15090" max="15090" width="2.73046875" style="26" customWidth="1"/>
    <col min="15091" max="15091" width="8.265625" style="26" customWidth="1"/>
    <col min="15092" max="15092" width="7" style="26" customWidth="1"/>
    <col min="15093" max="15093" width="4.265625" style="26" customWidth="1"/>
    <col min="15094" max="15096" width="9" style="26"/>
    <col min="15097" max="15097" width="11.265625" style="26" customWidth="1"/>
    <col min="15098" max="15100" width="9" style="26"/>
    <col min="15101" max="15101" width="2.73046875" style="26" customWidth="1"/>
    <col min="15102" max="15102" width="8.265625" style="26" customWidth="1"/>
    <col min="15103" max="15103" width="7.265625" style="26" customWidth="1"/>
    <col min="15104" max="15104" width="4.265625" style="26" customWidth="1"/>
    <col min="15105" max="15105" width="9" style="26"/>
    <col min="15106" max="15106" width="11.265625" style="26" customWidth="1"/>
    <col min="15107" max="15111" width="9" style="26"/>
    <col min="15112" max="15112" width="2.73046875" style="26" customWidth="1"/>
    <col min="15113" max="15345" width="9" style="26"/>
    <col min="15346" max="15346" width="2.73046875" style="26" customWidth="1"/>
    <col min="15347" max="15347" width="8.265625" style="26" customWidth="1"/>
    <col min="15348" max="15348" width="7" style="26" customWidth="1"/>
    <col min="15349" max="15349" width="4.265625" style="26" customWidth="1"/>
    <col min="15350" max="15352" width="9" style="26"/>
    <col min="15353" max="15353" width="11.265625" style="26" customWidth="1"/>
    <col min="15354" max="15356" width="9" style="26"/>
    <col min="15357" max="15357" width="2.73046875" style="26" customWidth="1"/>
    <col min="15358" max="15358" width="8.265625" style="26" customWidth="1"/>
    <col min="15359" max="15359" width="7.265625" style="26" customWidth="1"/>
    <col min="15360" max="15360" width="4.265625" style="26" customWidth="1"/>
    <col min="15361" max="15361" width="9" style="26"/>
    <col min="15362" max="15362" width="11.265625" style="26" customWidth="1"/>
    <col min="15363" max="15367" width="9" style="26"/>
    <col min="15368" max="15368" width="2.73046875" style="26" customWidth="1"/>
    <col min="15369" max="15601" width="9" style="26"/>
    <col min="15602" max="15602" width="2.73046875" style="26" customWidth="1"/>
    <col min="15603" max="15603" width="8.265625" style="26" customWidth="1"/>
    <col min="15604" max="15604" width="7" style="26" customWidth="1"/>
    <col min="15605" max="15605" width="4.265625" style="26" customWidth="1"/>
    <col min="15606" max="15608" width="9" style="26"/>
    <col min="15609" max="15609" width="11.265625" style="26" customWidth="1"/>
    <col min="15610" max="15612" width="9" style="26"/>
    <col min="15613" max="15613" width="2.73046875" style="26" customWidth="1"/>
    <col min="15614" max="15614" width="8.265625" style="26" customWidth="1"/>
    <col min="15615" max="15615" width="7.265625" style="26" customWidth="1"/>
    <col min="15616" max="15616" width="4.265625" style="26" customWidth="1"/>
    <col min="15617" max="15617" width="9" style="26"/>
    <col min="15618" max="15618" width="11.265625" style="26" customWidth="1"/>
    <col min="15619" max="15623" width="9" style="26"/>
    <col min="15624" max="15624" width="2.73046875" style="26" customWidth="1"/>
    <col min="15625" max="15857" width="9" style="26"/>
    <col min="15858" max="15858" width="2.73046875" style="26" customWidth="1"/>
    <col min="15859" max="15859" width="8.265625" style="26" customWidth="1"/>
    <col min="15860" max="15860" width="7" style="26" customWidth="1"/>
    <col min="15861" max="15861" width="4.265625" style="26" customWidth="1"/>
    <col min="15862" max="15864" width="9" style="26"/>
    <col min="15865" max="15865" width="11.265625" style="26" customWidth="1"/>
    <col min="15866" max="15868" width="9" style="26"/>
    <col min="15869" max="15869" width="2.73046875" style="26" customWidth="1"/>
    <col min="15870" max="15870" width="8.265625" style="26" customWidth="1"/>
    <col min="15871" max="15871" width="7.265625" style="26" customWidth="1"/>
    <col min="15872" max="15872" width="4.265625" style="26" customWidth="1"/>
    <col min="15873" max="15873" width="9" style="26"/>
    <col min="15874" max="15874" width="11.265625" style="26" customWidth="1"/>
    <col min="15875" max="15879" width="9" style="26"/>
    <col min="15880" max="15880" width="2.73046875" style="26" customWidth="1"/>
    <col min="15881" max="16113" width="9" style="26"/>
    <col min="16114" max="16114" width="2.73046875" style="26" customWidth="1"/>
    <col min="16115" max="16115" width="8.265625" style="26" customWidth="1"/>
    <col min="16116" max="16116" width="7" style="26" customWidth="1"/>
    <col min="16117" max="16117" width="4.265625" style="26" customWidth="1"/>
    <col min="16118" max="16120" width="9" style="26"/>
    <col min="16121" max="16121" width="11.265625" style="26" customWidth="1"/>
    <col min="16122" max="16124" width="9" style="26"/>
    <col min="16125" max="16125" width="2.73046875" style="26" customWidth="1"/>
    <col min="16126" max="16126" width="8.265625" style="26" customWidth="1"/>
    <col min="16127" max="16127" width="7.265625" style="26" customWidth="1"/>
    <col min="16128" max="16128" width="4.265625" style="26" customWidth="1"/>
    <col min="16129" max="16129" width="9" style="26"/>
    <col min="16130" max="16130" width="11.265625" style="26" customWidth="1"/>
    <col min="16131" max="16135" width="9" style="26"/>
    <col min="16136" max="16136" width="2.73046875" style="26" customWidth="1"/>
    <col min="16137" max="16384" width="9" style="26"/>
  </cols>
  <sheetData>
    <row r="1" spans="1:21" ht="20.25" customHeight="1">
      <c r="A1" s="55" t="s">
        <v>0</v>
      </c>
      <c r="B1" s="56"/>
      <c r="C1" s="56"/>
      <c r="D1" s="56"/>
      <c r="E1" s="56"/>
      <c r="F1" s="56"/>
      <c r="G1" s="56"/>
    </row>
    <row r="2" spans="1:21" ht="20.25" customHeight="1">
      <c r="A2" s="55" t="s">
        <v>235</v>
      </c>
      <c r="B2" s="56"/>
      <c r="C2" s="56"/>
      <c r="D2" s="56"/>
      <c r="E2" s="56"/>
      <c r="F2" s="27"/>
      <c r="G2" s="27"/>
    </row>
    <row r="3" spans="1:21" s="27" customFormat="1" ht="12.75" customHeight="1">
      <c r="A3" s="49"/>
      <c r="C3" s="57"/>
    </row>
    <row r="4" spans="1:21" ht="11.25" customHeight="1">
      <c r="A4" s="771">
        <v>12</v>
      </c>
      <c r="B4" s="419"/>
      <c r="C4" s="27"/>
      <c r="D4" s="52"/>
      <c r="E4" s="52"/>
      <c r="F4" s="27"/>
      <c r="G4" s="27"/>
    </row>
    <row r="5" spans="1:21" ht="26.25" customHeight="1" thickBot="1">
      <c r="A5" s="772"/>
      <c r="B5" s="59" t="s">
        <v>227</v>
      </c>
      <c r="C5" s="420"/>
      <c r="D5" s="421"/>
      <c r="E5" s="421"/>
      <c r="F5" s="53"/>
      <c r="G5" s="53"/>
      <c r="H5" s="53"/>
      <c r="I5" s="422"/>
      <c r="J5" s="422"/>
      <c r="K5" s="422"/>
      <c r="L5" s="422"/>
      <c r="M5" s="423"/>
      <c r="N5" s="423"/>
      <c r="O5" s="423"/>
      <c r="P5" s="423"/>
      <c r="Q5" s="422"/>
      <c r="R5" s="422"/>
      <c r="S5" s="422"/>
      <c r="T5" s="422"/>
      <c r="U5" s="422"/>
    </row>
    <row r="6" spans="1:21" ht="6" customHeight="1">
      <c r="A6" s="2"/>
      <c r="B6" s="424"/>
      <c r="C6" s="425"/>
      <c r="D6" s="58"/>
      <c r="E6" s="58"/>
      <c r="F6" s="52"/>
      <c r="G6" s="52"/>
      <c r="M6" s="426"/>
      <c r="N6" s="426"/>
      <c r="O6" s="426"/>
      <c r="P6" s="426"/>
    </row>
    <row r="7" spans="1:21" ht="6" customHeight="1">
      <c r="A7" s="427"/>
      <c r="B7" s="424"/>
      <c r="C7" s="425"/>
      <c r="D7" s="58"/>
      <c r="E7" s="58"/>
      <c r="F7" s="52"/>
      <c r="G7" s="52"/>
      <c r="M7" s="426"/>
      <c r="N7" s="426"/>
      <c r="O7" s="426"/>
      <c r="P7" s="426"/>
    </row>
    <row r="8" spans="1:21" ht="6" customHeight="1" thickBot="1">
      <c r="M8" s="321"/>
      <c r="N8" s="321"/>
      <c r="O8" s="321"/>
      <c r="P8" s="321"/>
    </row>
    <row r="9" spans="1:21" ht="14.65" customHeight="1" thickBot="1">
      <c r="A9" s="26"/>
      <c r="B9" s="789" t="s">
        <v>228</v>
      </c>
      <c r="C9" s="790"/>
      <c r="D9" s="790"/>
      <c r="E9" s="790"/>
      <c r="F9" s="790"/>
      <c r="G9" s="790"/>
      <c r="H9" s="790"/>
      <c r="I9" s="790"/>
      <c r="J9" s="790"/>
      <c r="K9" s="790"/>
      <c r="L9" s="790"/>
      <c r="M9" s="790"/>
      <c r="N9" s="790"/>
      <c r="O9" s="790"/>
      <c r="P9" s="790"/>
      <c r="Q9" s="790"/>
      <c r="R9" s="791"/>
    </row>
    <row r="10" spans="1:21" ht="14.65" customHeight="1" thickBot="1">
      <c r="A10" s="26"/>
      <c r="B10" s="789" t="s">
        <v>121</v>
      </c>
      <c r="C10" s="790"/>
      <c r="D10" s="790"/>
      <c r="E10" s="790"/>
      <c r="F10" s="790"/>
      <c r="G10" s="790"/>
      <c r="H10" s="791"/>
      <c r="I10" s="789" t="s">
        <v>122</v>
      </c>
      <c r="J10" s="790"/>
      <c r="K10" s="790"/>
      <c r="L10" s="790"/>
      <c r="M10" s="790"/>
      <c r="N10" s="790"/>
      <c r="O10" s="791"/>
      <c r="P10" s="786" t="s">
        <v>196</v>
      </c>
      <c r="Q10" s="787"/>
      <c r="R10" s="788"/>
    </row>
    <row r="11" spans="1:21" ht="76.900000000000006" thickBot="1">
      <c r="A11" s="238" t="s">
        <v>46</v>
      </c>
      <c r="B11" s="429" t="s">
        <v>90</v>
      </c>
      <c r="C11" s="430" t="s">
        <v>48</v>
      </c>
      <c r="D11" s="287" t="s">
        <v>75</v>
      </c>
      <c r="E11" s="287" t="s">
        <v>229</v>
      </c>
      <c r="F11" s="287" t="s">
        <v>76</v>
      </c>
      <c r="G11" s="287" t="s">
        <v>91</v>
      </c>
      <c r="H11" s="287" t="s">
        <v>230</v>
      </c>
      <c r="I11" s="429" t="s">
        <v>90</v>
      </c>
      <c r="J11" s="430" t="s">
        <v>48</v>
      </c>
      <c r="K11" s="431" t="s">
        <v>75</v>
      </c>
      <c r="L11" s="431" t="s">
        <v>229</v>
      </c>
      <c r="M11" s="431" t="s">
        <v>76</v>
      </c>
      <c r="N11" s="431" t="s">
        <v>91</v>
      </c>
      <c r="O11" s="432" t="s">
        <v>230</v>
      </c>
      <c r="P11" s="149" t="s">
        <v>197</v>
      </c>
      <c r="Q11" s="433" t="s">
        <v>198</v>
      </c>
      <c r="R11" s="317" t="s">
        <v>199</v>
      </c>
    </row>
    <row r="12" spans="1:21" ht="13.15">
      <c r="A12" s="434" t="s">
        <v>55</v>
      </c>
      <c r="B12" s="435">
        <f t="shared" ref="B12:B18" si="0">SUM(D12:H12)</f>
        <v>11217.7</v>
      </c>
      <c r="C12" s="436"/>
      <c r="D12" s="426">
        <v>10263.69</v>
      </c>
      <c r="E12" s="437" t="s">
        <v>195</v>
      </c>
      <c r="F12" s="426">
        <v>3.94</v>
      </c>
      <c r="G12" s="426">
        <v>950.07</v>
      </c>
      <c r="H12" s="437" t="s">
        <v>195</v>
      </c>
      <c r="I12" s="438">
        <f t="shared" ref="I12:I18" si="1">SUM(K12:O12)</f>
        <v>816.86</v>
      </c>
      <c r="J12" s="439"/>
      <c r="K12" s="440">
        <v>640.77</v>
      </c>
      <c r="L12" s="441">
        <v>142.54</v>
      </c>
      <c r="M12" s="442">
        <v>0.47</v>
      </c>
      <c r="N12" s="442">
        <v>33.08</v>
      </c>
      <c r="O12" s="443" t="s">
        <v>195</v>
      </c>
      <c r="P12" s="444">
        <v>281.02</v>
      </c>
      <c r="Q12" s="445">
        <v>4.92</v>
      </c>
      <c r="R12" s="446">
        <v>4.22</v>
      </c>
    </row>
    <row r="13" spans="1:21" ht="13.15">
      <c r="A13" s="447" t="s">
        <v>56</v>
      </c>
      <c r="B13" s="438">
        <f t="shared" si="0"/>
        <v>11530.79</v>
      </c>
      <c r="C13" s="448">
        <f t="shared" ref="C13:C18" si="2">(B13-B12)/B12</f>
        <v>2.7910355955320619E-2</v>
      </c>
      <c r="D13" s="426">
        <v>10825.64</v>
      </c>
      <c r="E13" s="437" t="s">
        <v>195</v>
      </c>
      <c r="F13" s="426">
        <v>20.440000000000001</v>
      </c>
      <c r="G13" s="426">
        <v>684.71</v>
      </c>
      <c r="H13" s="437" t="s">
        <v>195</v>
      </c>
      <c r="I13" s="438">
        <f t="shared" si="1"/>
        <v>632.22</v>
      </c>
      <c r="J13" s="448">
        <f t="shared" ref="J13:J18" si="3">(I13-I12)/I12</f>
        <v>-0.22603628528756456</v>
      </c>
      <c r="K13" s="449">
        <v>460.85</v>
      </c>
      <c r="L13" s="450">
        <v>146.91</v>
      </c>
      <c r="M13" s="426">
        <v>1.51</v>
      </c>
      <c r="N13" s="426">
        <v>22.95</v>
      </c>
      <c r="O13" s="437" t="s">
        <v>195</v>
      </c>
      <c r="P13" s="451">
        <v>256.76</v>
      </c>
      <c r="Q13" s="321">
        <v>4.1900000000000004</v>
      </c>
      <c r="R13" s="452">
        <v>3.95</v>
      </c>
    </row>
    <row r="14" spans="1:21" ht="13.15">
      <c r="A14" s="447" t="s">
        <v>57</v>
      </c>
      <c r="B14" s="438">
        <f t="shared" si="0"/>
        <v>13366.609999999999</v>
      </c>
      <c r="C14" s="448">
        <f t="shared" si="2"/>
        <v>0.15921025359060376</v>
      </c>
      <c r="D14" s="426">
        <v>12999.82</v>
      </c>
      <c r="E14" s="437" t="s">
        <v>195</v>
      </c>
      <c r="F14" s="426">
        <v>26.24</v>
      </c>
      <c r="G14" s="426">
        <v>340.55</v>
      </c>
      <c r="H14" s="437" t="s">
        <v>195</v>
      </c>
      <c r="I14" s="438">
        <f t="shared" si="1"/>
        <v>653.06000000000017</v>
      </c>
      <c r="J14" s="448">
        <f t="shared" si="3"/>
        <v>3.296320900952223E-2</v>
      </c>
      <c r="K14" s="449">
        <v>492.25</v>
      </c>
      <c r="L14" s="450">
        <v>145.93</v>
      </c>
      <c r="M14" s="426">
        <v>2.19</v>
      </c>
      <c r="N14" s="426">
        <v>12.69</v>
      </c>
      <c r="O14" s="437" t="s">
        <v>195</v>
      </c>
      <c r="P14" s="451">
        <v>265.95</v>
      </c>
      <c r="Q14" s="321">
        <v>3.5</v>
      </c>
      <c r="R14" s="452">
        <v>3.31</v>
      </c>
    </row>
    <row r="15" spans="1:21" ht="13.15">
      <c r="A15" s="447" t="s">
        <v>58</v>
      </c>
      <c r="B15" s="438">
        <f t="shared" si="0"/>
        <v>14793.44</v>
      </c>
      <c r="C15" s="448">
        <f t="shared" si="2"/>
        <v>0.10674583907213586</v>
      </c>
      <c r="D15" s="426">
        <v>14098.91</v>
      </c>
      <c r="E15" s="437" t="s">
        <v>195</v>
      </c>
      <c r="F15" s="426">
        <v>28.17</v>
      </c>
      <c r="G15" s="426">
        <v>512.25</v>
      </c>
      <c r="H15" s="453">
        <v>154.11000000000001</v>
      </c>
      <c r="I15" s="438">
        <f t="shared" si="1"/>
        <v>710.18999999999994</v>
      </c>
      <c r="J15" s="448">
        <f t="shared" si="3"/>
        <v>8.7480476525893108E-2</v>
      </c>
      <c r="K15" s="449">
        <v>563.96</v>
      </c>
      <c r="L15" s="450">
        <v>46.04</v>
      </c>
      <c r="M15" s="426">
        <v>2.0299999999999998</v>
      </c>
      <c r="N15" s="426">
        <v>20.239999999999998</v>
      </c>
      <c r="O15" s="453">
        <v>77.92</v>
      </c>
      <c r="P15" s="451">
        <v>147.13</v>
      </c>
      <c r="Q15" s="321">
        <v>3.99</v>
      </c>
      <c r="R15" s="452">
        <v>3.83</v>
      </c>
    </row>
    <row r="16" spans="1:21" ht="13.15">
      <c r="A16" s="447" t="s">
        <v>59</v>
      </c>
      <c r="B16" s="438">
        <f t="shared" si="0"/>
        <v>20625.36</v>
      </c>
      <c r="C16" s="448">
        <f t="shared" si="2"/>
        <v>0.39422338550060027</v>
      </c>
      <c r="D16" s="321">
        <v>19529.330000000002</v>
      </c>
      <c r="E16" s="437" t="s">
        <v>195</v>
      </c>
      <c r="F16" s="321">
        <v>33.78</v>
      </c>
      <c r="G16" s="321">
        <v>877.51</v>
      </c>
      <c r="H16" s="454">
        <v>184.74</v>
      </c>
      <c r="I16" s="438">
        <f t="shared" si="1"/>
        <v>932.61000000000013</v>
      </c>
      <c r="J16" s="448">
        <f t="shared" si="3"/>
        <v>0.31318379588560835</v>
      </c>
      <c r="K16" s="451">
        <v>751.7</v>
      </c>
      <c r="L16" s="450">
        <v>32.51</v>
      </c>
      <c r="M16" s="321">
        <v>2.46</v>
      </c>
      <c r="N16" s="321">
        <v>42.49</v>
      </c>
      <c r="O16" s="454">
        <v>103.45</v>
      </c>
      <c r="P16" s="451">
        <v>185.09</v>
      </c>
      <c r="Q16" s="321">
        <v>4.66</v>
      </c>
      <c r="R16" s="452">
        <v>4.62</v>
      </c>
    </row>
    <row r="17" spans="1:22" ht="13.15">
      <c r="A17" s="447" t="s">
        <v>60</v>
      </c>
      <c r="B17" s="438">
        <f t="shared" si="0"/>
        <v>26328.86</v>
      </c>
      <c r="C17" s="448">
        <f t="shared" si="2"/>
        <v>0.27652850665394446</v>
      </c>
      <c r="D17" s="321">
        <v>25398.18</v>
      </c>
      <c r="E17" s="437" t="s">
        <v>195</v>
      </c>
      <c r="F17" s="321">
        <v>44.4</v>
      </c>
      <c r="G17" s="321">
        <v>678.8</v>
      </c>
      <c r="H17" s="454">
        <v>207.48</v>
      </c>
      <c r="I17" s="438">
        <f t="shared" si="1"/>
        <v>1134.6600000000001</v>
      </c>
      <c r="J17" s="448">
        <f t="shared" si="3"/>
        <v>0.21665004664329132</v>
      </c>
      <c r="K17" s="451">
        <v>979.83</v>
      </c>
      <c r="L17" s="450">
        <v>29.8</v>
      </c>
      <c r="M17" s="321">
        <v>4.32</v>
      </c>
      <c r="N17" s="321">
        <v>27.49</v>
      </c>
      <c r="O17" s="454">
        <v>93.22</v>
      </c>
      <c r="P17" s="455">
        <v>205.15</v>
      </c>
      <c r="Q17" s="26">
        <v>4.88</v>
      </c>
      <c r="R17" s="439">
        <v>5.68</v>
      </c>
    </row>
    <row r="18" spans="1:22" ht="13.5" thickBot="1">
      <c r="A18" s="456" t="s">
        <v>231</v>
      </c>
      <c r="B18" s="457">
        <f t="shared" si="0"/>
        <v>18814.60510914</v>
      </c>
      <c r="C18" s="458">
        <f t="shared" si="2"/>
        <v>-0.28539993341375208</v>
      </c>
      <c r="D18" s="423">
        <v>18217.080574589101</v>
      </c>
      <c r="E18" s="459" t="s">
        <v>195</v>
      </c>
      <c r="F18" s="423">
        <v>58.722486465453002</v>
      </c>
      <c r="G18" s="423">
        <v>423.71709747867101</v>
      </c>
      <c r="H18" s="460">
        <v>115.084950606774</v>
      </c>
      <c r="I18" s="457">
        <f t="shared" si="1"/>
        <v>753.53177219786562</v>
      </c>
      <c r="J18" s="458">
        <f t="shared" si="3"/>
        <v>-0.33589641637330514</v>
      </c>
      <c r="K18" s="461">
        <v>653.60647240893843</v>
      </c>
      <c r="L18" s="462">
        <v>13.633721003402192</v>
      </c>
      <c r="M18" s="423">
        <v>5.2529970561647348</v>
      </c>
      <c r="N18" s="423">
        <v>15.587617715074229</v>
      </c>
      <c r="O18" s="460">
        <v>65.450964014286001</v>
      </c>
      <c r="P18" s="463">
        <v>228.29</v>
      </c>
      <c r="Q18" s="464">
        <v>5.59</v>
      </c>
      <c r="R18" s="465">
        <v>6.24</v>
      </c>
    </row>
    <row r="19" spans="1:22" ht="13.15">
      <c r="A19" s="26"/>
      <c r="B19" s="98"/>
      <c r="C19" s="466"/>
      <c r="D19" s="467"/>
      <c r="E19" s="426"/>
      <c r="F19" s="437"/>
      <c r="G19" s="426"/>
      <c r="H19" s="426"/>
      <c r="I19" s="453"/>
      <c r="J19" s="466"/>
      <c r="K19" s="467"/>
      <c r="L19" s="426"/>
      <c r="M19" s="450"/>
      <c r="N19" s="426"/>
      <c r="O19" s="426"/>
      <c r="P19" s="453"/>
    </row>
    <row r="20" spans="1:22" ht="13.5" thickBot="1">
      <c r="A20" s="26"/>
      <c r="B20" s="98"/>
      <c r="C20" s="466"/>
      <c r="D20" s="467"/>
      <c r="E20" s="426"/>
      <c r="F20" s="437"/>
      <c r="G20" s="426"/>
      <c r="H20" s="426"/>
      <c r="I20" s="453"/>
      <c r="J20" s="466"/>
      <c r="K20" s="467"/>
      <c r="L20" s="426"/>
      <c r="M20" s="450"/>
      <c r="N20" s="426"/>
      <c r="O20" s="426"/>
      <c r="P20" s="453"/>
    </row>
    <row r="21" spans="1:22" ht="14.65" customHeight="1" thickBot="1">
      <c r="A21" s="26"/>
      <c r="B21" s="789" t="s">
        <v>232</v>
      </c>
      <c r="C21" s="790"/>
      <c r="D21" s="790"/>
      <c r="E21" s="790"/>
      <c r="F21" s="790"/>
      <c r="G21" s="790"/>
      <c r="H21" s="790"/>
      <c r="I21" s="790"/>
      <c r="J21" s="790"/>
      <c r="K21" s="790"/>
      <c r="L21" s="790"/>
      <c r="M21" s="790"/>
      <c r="N21" s="790"/>
      <c r="O21" s="790"/>
      <c r="P21" s="790"/>
      <c r="Q21" s="790"/>
      <c r="R21" s="790"/>
      <c r="S21" s="790"/>
      <c r="T21" s="790"/>
      <c r="U21" s="791"/>
      <c r="V21" s="522"/>
    </row>
    <row r="22" spans="1:22" ht="14.65" customHeight="1" thickBot="1">
      <c r="A22" s="26"/>
      <c r="B22" s="789" t="s">
        <v>121</v>
      </c>
      <c r="C22" s="790"/>
      <c r="D22" s="790"/>
      <c r="E22" s="790"/>
      <c r="F22" s="790"/>
      <c r="G22" s="790"/>
      <c r="H22" s="790"/>
      <c r="I22" s="790"/>
      <c r="J22" s="790"/>
      <c r="K22" s="791"/>
      <c r="L22" s="789" t="s">
        <v>122</v>
      </c>
      <c r="M22" s="790"/>
      <c r="N22" s="790"/>
      <c r="O22" s="790"/>
      <c r="P22" s="790"/>
      <c r="Q22" s="790"/>
      <c r="R22" s="790"/>
      <c r="S22" s="790"/>
      <c r="T22" s="790"/>
      <c r="U22" s="791"/>
      <c r="V22" s="522"/>
    </row>
    <row r="23" spans="1:22" ht="25.9" thickBot="1">
      <c r="A23" s="146" t="s">
        <v>46</v>
      </c>
      <c r="B23" s="391" t="s">
        <v>90</v>
      </c>
      <c r="C23" s="137" t="s">
        <v>48</v>
      </c>
      <c r="D23" s="468" t="s">
        <v>210</v>
      </c>
      <c r="E23" s="469" t="s">
        <v>132</v>
      </c>
      <c r="F23" s="469" t="s">
        <v>211</v>
      </c>
      <c r="G23" s="469" t="s">
        <v>133</v>
      </c>
      <c r="H23" s="469" t="s">
        <v>212</v>
      </c>
      <c r="I23" s="469" t="s">
        <v>134</v>
      </c>
      <c r="J23" s="469" t="s">
        <v>213</v>
      </c>
      <c r="K23" s="470" t="s">
        <v>136</v>
      </c>
      <c r="L23" s="391" t="s">
        <v>90</v>
      </c>
      <c r="M23" s="137" t="s">
        <v>48</v>
      </c>
      <c r="N23" s="468" t="s">
        <v>210</v>
      </c>
      <c r="O23" s="469" t="s">
        <v>132</v>
      </c>
      <c r="P23" s="469" t="s">
        <v>211</v>
      </c>
      <c r="Q23" s="469" t="s">
        <v>133</v>
      </c>
      <c r="R23" s="469" t="s">
        <v>212</v>
      </c>
      <c r="S23" s="469" t="s">
        <v>134</v>
      </c>
      <c r="T23" s="469" t="s">
        <v>213</v>
      </c>
      <c r="U23" s="470" t="s">
        <v>136</v>
      </c>
      <c r="V23" s="431"/>
    </row>
    <row r="24" spans="1:22" ht="13.15">
      <c r="A24" s="434" t="s">
        <v>55</v>
      </c>
      <c r="B24" s="471">
        <v>10263.69</v>
      </c>
      <c r="C24" s="472"/>
      <c r="D24" s="473" t="s">
        <v>195</v>
      </c>
      <c r="E24" s="441" t="s">
        <v>195</v>
      </c>
      <c r="F24" s="441" t="s">
        <v>195</v>
      </c>
      <c r="G24" s="441" t="s">
        <v>195</v>
      </c>
      <c r="H24" s="441" t="s">
        <v>195</v>
      </c>
      <c r="I24" s="441" t="s">
        <v>195</v>
      </c>
      <c r="J24" s="441" t="s">
        <v>195</v>
      </c>
      <c r="K24" s="474" t="s">
        <v>195</v>
      </c>
      <c r="L24" s="471">
        <v>640.77</v>
      </c>
      <c r="M24" s="472"/>
      <c r="N24" s="473" t="s">
        <v>195</v>
      </c>
      <c r="O24" s="441" t="s">
        <v>195</v>
      </c>
      <c r="P24" s="441" t="s">
        <v>195</v>
      </c>
      <c r="Q24" s="441" t="s">
        <v>195</v>
      </c>
      <c r="R24" s="441" t="s">
        <v>195</v>
      </c>
      <c r="S24" s="441" t="s">
        <v>195</v>
      </c>
      <c r="T24" s="441" t="s">
        <v>195</v>
      </c>
      <c r="U24" s="474" t="s">
        <v>195</v>
      </c>
      <c r="V24" s="450"/>
    </row>
    <row r="25" spans="1:22" ht="13.15">
      <c r="A25" s="447" t="s">
        <v>56</v>
      </c>
      <c r="B25" s="471">
        <f t="shared" ref="B25:B30" si="4">SUM(D25:K25)</f>
        <v>10825.64</v>
      </c>
      <c r="C25" s="448">
        <f t="shared" ref="C25:C30" si="5">(B25-B24)/B24</f>
        <v>5.4751263921649904E-2</v>
      </c>
      <c r="D25" s="475" t="s">
        <v>195</v>
      </c>
      <c r="E25" s="450">
        <v>83.79</v>
      </c>
      <c r="F25" s="450" t="s">
        <v>195</v>
      </c>
      <c r="G25" s="450">
        <v>4130.0600000000004</v>
      </c>
      <c r="H25" s="450" t="s">
        <v>195</v>
      </c>
      <c r="I25" s="450">
        <v>2402.4499999999998</v>
      </c>
      <c r="J25" s="450" t="s">
        <v>195</v>
      </c>
      <c r="K25" s="472">
        <v>4209.34</v>
      </c>
      <c r="L25" s="471">
        <f t="shared" ref="L25:L30" si="6">SUM(N25:U25)</f>
        <v>607.76</v>
      </c>
      <c r="M25" s="448">
        <f t="shared" ref="M25:M30" si="7">(L25-L24)/L24</f>
        <v>-5.1516144638481816E-2</v>
      </c>
      <c r="N25" s="475" t="s">
        <v>195</v>
      </c>
      <c r="O25" s="450">
        <v>11.06</v>
      </c>
      <c r="P25" s="450" t="s">
        <v>195</v>
      </c>
      <c r="Q25" s="450">
        <v>172.19</v>
      </c>
      <c r="R25" s="450" t="s">
        <v>195</v>
      </c>
      <c r="S25" s="450">
        <v>201.29</v>
      </c>
      <c r="T25" s="450" t="s">
        <v>195</v>
      </c>
      <c r="U25" s="472">
        <v>223.22</v>
      </c>
      <c r="V25" s="450"/>
    </row>
    <row r="26" spans="1:22" ht="13.15">
      <c r="A26" s="447" t="s">
        <v>57</v>
      </c>
      <c r="B26" s="471">
        <f t="shared" si="4"/>
        <v>12999.810000000001</v>
      </c>
      <c r="C26" s="448">
        <f t="shared" si="5"/>
        <v>0.20083523930224928</v>
      </c>
      <c r="D26" s="475" t="s">
        <v>195</v>
      </c>
      <c r="E26" s="450">
        <v>71.5</v>
      </c>
      <c r="F26" s="450" t="s">
        <v>195</v>
      </c>
      <c r="G26" s="450">
        <v>5402.97</v>
      </c>
      <c r="H26" s="450" t="s">
        <v>195</v>
      </c>
      <c r="I26" s="450">
        <v>2441.9499999999998</v>
      </c>
      <c r="J26" s="450" t="s">
        <v>195</v>
      </c>
      <c r="K26" s="472">
        <v>5083.3900000000003</v>
      </c>
      <c r="L26" s="471">
        <f t="shared" si="6"/>
        <v>638.19000000000005</v>
      </c>
      <c r="M26" s="448">
        <f t="shared" si="7"/>
        <v>5.0069106226142003E-2</v>
      </c>
      <c r="N26" s="475" t="s">
        <v>195</v>
      </c>
      <c r="O26" s="450">
        <v>9.44</v>
      </c>
      <c r="P26" s="450" t="s">
        <v>195</v>
      </c>
      <c r="Q26" s="450">
        <v>271.19</v>
      </c>
      <c r="R26" s="450" t="s">
        <v>195</v>
      </c>
      <c r="S26" s="450">
        <v>105.97</v>
      </c>
      <c r="T26" s="450" t="s">
        <v>195</v>
      </c>
      <c r="U26" s="472">
        <v>251.59</v>
      </c>
      <c r="V26" s="450"/>
    </row>
    <row r="27" spans="1:22" ht="13.15">
      <c r="A27" s="447" t="s">
        <v>58</v>
      </c>
      <c r="B27" s="471">
        <f t="shared" si="4"/>
        <v>14253.02</v>
      </c>
      <c r="C27" s="448">
        <f t="shared" si="5"/>
        <v>9.6402178185681101E-2</v>
      </c>
      <c r="D27" s="475">
        <v>320.77</v>
      </c>
      <c r="E27" s="450">
        <v>59.33</v>
      </c>
      <c r="F27" s="450">
        <v>205.41</v>
      </c>
      <c r="G27" s="450">
        <v>5396.85</v>
      </c>
      <c r="H27" s="450">
        <v>52.25</v>
      </c>
      <c r="I27" s="450">
        <v>1956.56</v>
      </c>
      <c r="J27" s="450">
        <v>2071.02</v>
      </c>
      <c r="K27" s="472">
        <v>4190.83</v>
      </c>
      <c r="L27" s="471">
        <f t="shared" si="6"/>
        <v>687.91000000000008</v>
      </c>
      <c r="M27" s="448">
        <f t="shared" si="7"/>
        <v>7.7907833090458997E-2</v>
      </c>
      <c r="N27" s="475">
        <v>6.16</v>
      </c>
      <c r="O27" s="450">
        <v>5.83</v>
      </c>
      <c r="P27" s="450">
        <v>2.73</v>
      </c>
      <c r="Q27" s="450">
        <v>281.23</v>
      </c>
      <c r="R27" s="450">
        <v>2.5</v>
      </c>
      <c r="S27" s="450">
        <v>92.21</v>
      </c>
      <c r="T27" s="450">
        <v>68.81</v>
      </c>
      <c r="U27" s="472">
        <v>228.44</v>
      </c>
      <c r="V27" s="450"/>
    </row>
    <row r="28" spans="1:22" ht="13.15">
      <c r="A28" s="447" t="s">
        <v>59</v>
      </c>
      <c r="B28" s="471">
        <f t="shared" si="4"/>
        <v>19714.05</v>
      </c>
      <c r="C28" s="448">
        <f t="shared" si="5"/>
        <v>0.3831489747435981</v>
      </c>
      <c r="D28" s="451">
        <v>333.44</v>
      </c>
      <c r="E28" s="321">
        <v>90.93</v>
      </c>
      <c r="F28" s="321">
        <v>314.47000000000003</v>
      </c>
      <c r="G28" s="321">
        <v>7770.87</v>
      </c>
      <c r="H28" s="321">
        <v>60.18</v>
      </c>
      <c r="I28" s="321">
        <v>1881.32</v>
      </c>
      <c r="J28" s="321">
        <v>3948.78</v>
      </c>
      <c r="K28" s="452">
        <v>5314.06</v>
      </c>
      <c r="L28" s="471">
        <f t="shared" si="6"/>
        <v>887.65</v>
      </c>
      <c r="M28" s="448">
        <f t="shared" si="7"/>
        <v>0.29035775028710131</v>
      </c>
      <c r="N28" s="451">
        <v>9.23</v>
      </c>
      <c r="O28" s="321">
        <v>8.0500000000000007</v>
      </c>
      <c r="P28" s="321">
        <v>8.9600000000000009</v>
      </c>
      <c r="Q28" s="321">
        <v>377.22</v>
      </c>
      <c r="R28" s="321">
        <v>1.17</v>
      </c>
      <c r="S28" s="321">
        <v>111.99</v>
      </c>
      <c r="T28" s="321">
        <v>121.61</v>
      </c>
      <c r="U28" s="452">
        <v>249.42</v>
      </c>
      <c r="V28" s="321"/>
    </row>
    <row r="29" spans="1:22" ht="13.15">
      <c r="A29" s="447" t="s">
        <v>60</v>
      </c>
      <c r="B29" s="471">
        <f t="shared" si="4"/>
        <v>25605.65</v>
      </c>
      <c r="C29" s="448">
        <f t="shared" si="5"/>
        <v>0.29885284860290007</v>
      </c>
      <c r="D29" s="476">
        <v>490.29</v>
      </c>
      <c r="E29" s="26">
        <v>127.65</v>
      </c>
      <c r="F29" s="26">
        <v>341.75</v>
      </c>
      <c r="G29" s="321">
        <v>10183.82</v>
      </c>
      <c r="H29" s="26">
        <v>103.46</v>
      </c>
      <c r="I29" s="321">
        <v>1985.53</v>
      </c>
      <c r="J29" s="321">
        <v>5155.91</v>
      </c>
      <c r="K29" s="452">
        <v>7217.24</v>
      </c>
      <c r="L29" s="471">
        <f t="shared" si="6"/>
        <v>1102.8599999999999</v>
      </c>
      <c r="M29" s="448">
        <f t="shared" si="7"/>
        <v>0.24244916352165824</v>
      </c>
      <c r="N29" s="476">
        <v>6.36</v>
      </c>
      <c r="O29" s="26">
        <v>9.89</v>
      </c>
      <c r="P29" s="26">
        <v>8.65</v>
      </c>
      <c r="Q29" s="321">
        <v>488.25</v>
      </c>
      <c r="R29" s="26">
        <v>2.93</v>
      </c>
      <c r="S29" s="321">
        <v>114</v>
      </c>
      <c r="T29" s="321">
        <v>166.15</v>
      </c>
      <c r="U29" s="452">
        <v>306.63</v>
      </c>
      <c r="V29" s="321"/>
    </row>
    <row r="30" spans="1:22" ht="13.5" thickBot="1">
      <c r="A30" s="456" t="s">
        <v>231</v>
      </c>
      <c r="B30" s="477">
        <f t="shared" si="4"/>
        <v>18332.165525195858</v>
      </c>
      <c r="C30" s="458">
        <f t="shared" si="5"/>
        <v>-0.28405779485403193</v>
      </c>
      <c r="D30" s="478">
        <v>246.96213420639677</v>
      </c>
      <c r="E30" s="462">
        <v>80.6779217370553</v>
      </c>
      <c r="F30" s="462">
        <v>230.26851163751962</v>
      </c>
      <c r="G30" s="462">
        <v>8867.6750309294166</v>
      </c>
      <c r="H30" s="462">
        <v>50.235364857898276</v>
      </c>
      <c r="I30" s="462">
        <v>1360.8799941695631</v>
      </c>
      <c r="J30" s="462">
        <v>3466.6891712005872</v>
      </c>
      <c r="K30" s="479">
        <v>4028.7773964574226</v>
      </c>
      <c r="L30" s="477">
        <f t="shared" si="6"/>
        <v>732.68868643684164</v>
      </c>
      <c r="M30" s="458">
        <f t="shared" si="7"/>
        <v>-0.33564669456064983</v>
      </c>
      <c r="N30" s="478">
        <v>4.7917427733612312</v>
      </c>
      <c r="O30" s="462">
        <v>5.5832628372164246</v>
      </c>
      <c r="P30" s="462">
        <v>4.060467103782984</v>
      </c>
      <c r="Q30" s="462">
        <v>394.56007878746698</v>
      </c>
      <c r="R30" s="462">
        <v>-1.338236</v>
      </c>
      <c r="S30" s="462">
        <v>51.761529791888968</v>
      </c>
      <c r="T30" s="462">
        <v>116.24595427042736</v>
      </c>
      <c r="U30" s="479">
        <v>157.02388687269777</v>
      </c>
      <c r="V30" s="450"/>
    </row>
    <row r="31" spans="1:22">
      <c r="A31" s="26"/>
    </row>
    <row r="32" spans="1:22" ht="13.15" thickBot="1">
      <c r="A32" s="26"/>
    </row>
    <row r="33" spans="1:15" ht="14.65" customHeight="1" thickBot="1">
      <c r="A33" s="26"/>
      <c r="B33" s="789" t="s">
        <v>233</v>
      </c>
      <c r="C33" s="790"/>
      <c r="D33" s="790"/>
      <c r="E33" s="790"/>
      <c r="F33" s="790"/>
      <c r="G33" s="790"/>
      <c r="H33" s="790"/>
      <c r="I33" s="790"/>
      <c r="J33" s="790"/>
      <c r="K33" s="790"/>
      <c r="L33" s="790"/>
      <c r="M33" s="790"/>
      <c r="N33" s="790"/>
      <c r="O33" s="791"/>
    </row>
    <row r="34" spans="1:15" ht="14.65" customHeight="1" thickBot="1">
      <c r="A34" s="26"/>
      <c r="B34" s="789" t="s">
        <v>121</v>
      </c>
      <c r="C34" s="790"/>
      <c r="D34" s="790"/>
      <c r="E34" s="790"/>
      <c r="F34" s="790"/>
      <c r="G34" s="790"/>
      <c r="H34" s="791"/>
      <c r="I34" s="789" t="s">
        <v>122</v>
      </c>
      <c r="J34" s="790"/>
      <c r="K34" s="790"/>
      <c r="L34" s="790"/>
      <c r="M34" s="790"/>
      <c r="N34" s="790"/>
      <c r="O34" s="791"/>
    </row>
    <row r="35" spans="1:15" ht="25.9" thickBot="1">
      <c r="A35" s="146" t="s">
        <v>46</v>
      </c>
      <c r="B35" s="429" t="s">
        <v>90</v>
      </c>
      <c r="C35" s="137" t="s">
        <v>48</v>
      </c>
      <c r="D35" s="287" t="s">
        <v>202</v>
      </c>
      <c r="E35" s="287" t="s">
        <v>234</v>
      </c>
      <c r="F35" s="287" t="s">
        <v>205</v>
      </c>
      <c r="G35" s="287" t="s">
        <v>206</v>
      </c>
      <c r="H35" s="286" t="s">
        <v>136</v>
      </c>
      <c r="I35" s="429" t="s">
        <v>90</v>
      </c>
      <c r="J35" s="137" t="s">
        <v>48</v>
      </c>
      <c r="K35" s="287" t="s">
        <v>202</v>
      </c>
      <c r="L35" s="287" t="s">
        <v>234</v>
      </c>
      <c r="M35" s="287" t="s">
        <v>205</v>
      </c>
      <c r="N35" s="287" t="s">
        <v>206</v>
      </c>
      <c r="O35" s="286" t="s">
        <v>136</v>
      </c>
    </row>
    <row r="36" spans="1:15" ht="13.15">
      <c r="A36" s="434" t="s">
        <v>55</v>
      </c>
      <c r="B36" s="435">
        <v>950.07</v>
      </c>
      <c r="C36" s="436"/>
      <c r="D36" s="450" t="s">
        <v>195</v>
      </c>
      <c r="E36" s="437" t="s">
        <v>195</v>
      </c>
      <c r="F36" s="450" t="s">
        <v>195</v>
      </c>
      <c r="G36" s="450" t="s">
        <v>195</v>
      </c>
      <c r="H36" s="480" t="s">
        <v>195</v>
      </c>
      <c r="I36" s="435">
        <v>33.08</v>
      </c>
      <c r="J36" s="436"/>
      <c r="K36" s="450" t="s">
        <v>195</v>
      </c>
      <c r="L36" s="437" t="s">
        <v>195</v>
      </c>
      <c r="M36" s="450" t="s">
        <v>195</v>
      </c>
      <c r="N36" s="450" t="s">
        <v>195</v>
      </c>
      <c r="O36" s="480" t="s">
        <v>195</v>
      </c>
    </row>
    <row r="37" spans="1:15" ht="13.15">
      <c r="A37" s="447" t="s">
        <v>56</v>
      </c>
      <c r="B37" s="438">
        <f t="shared" ref="B37:B42" si="8">SUM(D37:H37)</f>
        <v>684.70999999999992</v>
      </c>
      <c r="C37" s="448">
        <f t="shared" ref="C37:C42" si="9">(B37-B36)/B36</f>
        <v>-0.27930573536686781</v>
      </c>
      <c r="D37" s="426">
        <v>48.9</v>
      </c>
      <c r="E37" s="437" t="s">
        <v>195</v>
      </c>
      <c r="F37" s="426">
        <v>86.08</v>
      </c>
      <c r="G37" s="426">
        <v>508.21</v>
      </c>
      <c r="H37" s="480">
        <v>41.52</v>
      </c>
      <c r="I37" s="438">
        <f t="shared" ref="I37:I42" si="10">SUM(K37:O37)</f>
        <v>22.95</v>
      </c>
      <c r="J37" s="448">
        <f t="shared" ref="J37:J42" si="11">(I37-I36)/I36</f>
        <v>-0.30622732769044736</v>
      </c>
      <c r="K37" s="426">
        <v>1.47</v>
      </c>
      <c r="L37" s="437">
        <v>0.78</v>
      </c>
      <c r="M37" s="426">
        <v>5.1100000000000003</v>
      </c>
      <c r="N37" s="426">
        <v>13.41</v>
      </c>
      <c r="O37" s="480">
        <v>2.1800000000000002</v>
      </c>
    </row>
    <row r="38" spans="1:15" ht="13.15">
      <c r="A38" s="447" t="s">
        <v>57</v>
      </c>
      <c r="B38" s="438">
        <f t="shared" si="8"/>
        <v>340.55</v>
      </c>
      <c r="C38" s="448">
        <f t="shared" si="9"/>
        <v>-0.50263615253172866</v>
      </c>
      <c r="D38" s="426">
        <v>43.71</v>
      </c>
      <c r="E38" s="437" t="s">
        <v>195</v>
      </c>
      <c r="F38" s="426">
        <v>102.18</v>
      </c>
      <c r="G38" s="426">
        <v>144.16</v>
      </c>
      <c r="H38" s="480">
        <v>50.5</v>
      </c>
      <c r="I38" s="438">
        <f t="shared" si="10"/>
        <v>12.69</v>
      </c>
      <c r="J38" s="448">
        <f t="shared" si="11"/>
        <v>-0.44705882352941179</v>
      </c>
      <c r="K38" s="426">
        <v>1.59</v>
      </c>
      <c r="L38" s="437">
        <v>0.01</v>
      </c>
      <c r="M38" s="426">
        <v>6.24</v>
      </c>
      <c r="N38" s="426">
        <v>3.24</v>
      </c>
      <c r="O38" s="480">
        <v>1.61</v>
      </c>
    </row>
    <row r="39" spans="1:15" ht="13.15">
      <c r="A39" s="447" t="s">
        <v>58</v>
      </c>
      <c r="B39" s="438">
        <f t="shared" si="8"/>
        <v>512.23</v>
      </c>
      <c r="C39" s="448">
        <f t="shared" si="9"/>
        <v>0.50412567904859784</v>
      </c>
      <c r="D39" s="426">
        <v>27.84</v>
      </c>
      <c r="E39" s="437" t="s">
        <v>195</v>
      </c>
      <c r="F39" s="426">
        <v>200.5</v>
      </c>
      <c r="G39" s="426">
        <v>238</v>
      </c>
      <c r="H39" s="481">
        <v>45.89</v>
      </c>
      <c r="I39" s="438">
        <f t="shared" si="10"/>
        <v>20.239999999999998</v>
      </c>
      <c r="J39" s="448">
        <f t="shared" si="11"/>
        <v>0.59495665878644599</v>
      </c>
      <c r="K39" s="426">
        <v>1.1000000000000001</v>
      </c>
      <c r="L39" s="437">
        <v>0.02</v>
      </c>
      <c r="M39" s="426">
        <v>12.44</v>
      </c>
      <c r="N39" s="426">
        <v>4.95</v>
      </c>
      <c r="O39" s="481">
        <v>1.73</v>
      </c>
    </row>
    <row r="40" spans="1:15" ht="13.15">
      <c r="A40" s="447" t="s">
        <v>59</v>
      </c>
      <c r="B40" s="438">
        <f t="shared" si="8"/>
        <v>877.51382014754438</v>
      </c>
      <c r="C40" s="448">
        <f t="shared" si="9"/>
        <v>0.71312461227875046</v>
      </c>
      <c r="D40" s="321">
        <v>56.257114146067401</v>
      </c>
      <c r="E40" s="437" t="s">
        <v>195</v>
      </c>
      <c r="F40" s="321">
        <v>405.94967883396703</v>
      </c>
      <c r="G40" s="321">
        <v>399.43616681960702</v>
      </c>
      <c r="H40" s="482">
        <v>15.870860347902999</v>
      </c>
      <c r="I40" s="438">
        <f t="shared" si="10"/>
        <v>42.49</v>
      </c>
      <c r="J40" s="448">
        <f t="shared" si="11"/>
        <v>1.0993083003952573</v>
      </c>
      <c r="K40" s="321">
        <v>2.5499999999999998</v>
      </c>
      <c r="L40" s="437">
        <v>0</v>
      </c>
      <c r="M40" s="321">
        <v>25.52</v>
      </c>
      <c r="N40" s="321">
        <v>10.32</v>
      </c>
      <c r="O40" s="482">
        <v>4.0999999999999996</v>
      </c>
    </row>
    <row r="41" spans="1:15" ht="13.15">
      <c r="A41" s="447" t="s">
        <v>60</v>
      </c>
      <c r="B41" s="438">
        <f t="shared" si="8"/>
        <v>678.81</v>
      </c>
      <c r="C41" s="448">
        <f t="shared" si="9"/>
        <v>-0.22643953358379534</v>
      </c>
      <c r="D41" s="321">
        <v>45.08</v>
      </c>
      <c r="E41" s="437" t="s">
        <v>195</v>
      </c>
      <c r="F41" s="321">
        <v>366.13</v>
      </c>
      <c r="G41" s="321">
        <v>264.37</v>
      </c>
      <c r="H41" s="482">
        <v>3.23</v>
      </c>
      <c r="I41" s="438">
        <f t="shared" si="10"/>
        <v>27.49</v>
      </c>
      <c r="J41" s="448">
        <f t="shared" si="11"/>
        <v>-0.35302424099788193</v>
      </c>
      <c r="K41" s="321">
        <v>1.69</v>
      </c>
      <c r="L41" s="437">
        <v>0</v>
      </c>
      <c r="M41" s="321">
        <v>22.08</v>
      </c>
      <c r="N41" s="321">
        <v>3.61</v>
      </c>
      <c r="O41" s="482">
        <v>0.11</v>
      </c>
    </row>
    <row r="42" spans="1:15" ht="13.5" thickBot="1">
      <c r="A42" s="456" t="s">
        <v>231</v>
      </c>
      <c r="B42" s="457">
        <f t="shared" si="8"/>
        <v>423.71709747867106</v>
      </c>
      <c r="C42" s="458">
        <f t="shared" si="9"/>
        <v>-0.37579426131219179</v>
      </c>
      <c r="D42" s="423">
        <v>43.567192392008401</v>
      </c>
      <c r="E42" s="459" t="s">
        <v>195</v>
      </c>
      <c r="F42" s="423">
        <v>245.35432474140572</v>
      </c>
      <c r="G42" s="423">
        <v>114.33063504025024</v>
      </c>
      <c r="H42" s="483">
        <v>20.464945305006719</v>
      </c>
      <c r="I42" s="457">
        <f t="shared" si="10"/>
        <v>15.59</v>
      </c>
      <c r="J42" s="458">
        <f t="shared" si="11"/>
        <v>-0.43288468534012364</v>
      </c>
      <c r="K42" s="423">
        <v>1.22</v>
      </c>
      <c r="L42" s="459">
        <v>0.03</v>
      </c>
      <c r="M42" s="423">
        <v>12.57</v>
      </c>
      <c r="N42" s="423">
        <v>1.28</v>
      </c>
      <c r="O42" s="483">
        <v>0.49</v>
      </c>
    </row>
    <row r="43" spans="1:15">
      <c r="A43" s="26"/>
    </row>
    <row r="44" spans="1:15">
      <c r="A44" s="26"/>
    </row>
    <row r="45" spans="1:15">
      <c r="A45" s="321"/>
    </row>
    <row r="46" spans="1:15">
      <c r="A46" s="26"/>
    </row>
    <row r="47" spans="1:15">
      <c r="F47" s="321"/>
      <c r="G47" s="321"/>
    </row>
    <row r="48" spans="1:15">
      <c r="B48" s="484"/>
      <c r="C48" s="484"/>
      <c r="D48" s="485"/>
      <c r="E48" s="485"/>
      <c r="F48" s="485"/>
      <c r="G48" s="485"/>
      <c r="H48" s="485"/>
    </row>
    <row r="49" spans="1:15" ht="12.75" customHeight="1">
      <c r="B49" s="486"/>
      <c r="C49" s="487"/>
      <c r="D49" s="487"/>
      <c r="E49" s="487"/>
      <c r="F49" s="487"/>
      <c r="G49" s="488"/>
      <c r="J49" s="489"/>
      <c r="K49" s="489"/>
      <c r="L49" s="489"/>
      <c r="M49" s="489"/>
      <c r="N49" s="489"/>
      <c r="O49" s="489"/>
    </row>
    <row r="50" spans="1:15">
      <c r="A50" s="26"/>
    </row>
    <row r="51" spans="1:15" ht="15" customHeight="1">
      <c r="A51" s="26"/>
    </row>
    <row r="52" spans="1:15" ht="15.75" customHeight="1">
      <c r="A52" s="26"/>
    </row>
    <row r="53" spans="1:15" ht="15" customHeight="1">
      <c r="A53" s="26"/>
    </row>
    <row r="54" spans="1:15">
      <c r="A54" s="26"/>
    </row>
    <row r="55" spans="1:15" ht="15" customHeight="1">
      <c r="A55" s="26"/>
      <c r="B55" s="490"/>
      <c r="C55" s="490"/>
      <c r="D55" s="490"/>
      <c r="E55" s="490"/>
      <c r="F55" s="490"/>
      <c r="G55" s="490"/>
    </row>
    <row r="56" spans="1:15" ht="26.25" customHeight="1">
      <c r="A56" s="26"/>
      <c r="B56" s="490"/>
      <c r="C56" s="490"/>
      <c r="D56" s="490"/>
      <c r="E56" s="490"/>
      <c r="F56" s="490"/>
      <c r="G56" s="490"/>
    </row>
    <row r="57" spans="1:15" ht="27.75" customHeight="1">
      <c r="A57" s="26"/>
      <c r="B57" s="490"/>
      <c r="C57" s="490"/>
      <c r="D57" s="490"/>
      <c r="E57" s="490"/>
      <c r="F57" s="490"/>
      <c r="G57" s="490"/>
    </row>
    <row r="58" spans="1:15" ht="26.25" customHeight="1">
      <c r="A58" s="26"/>
      <c r="B58" s="490"/>
      <c r="C58" s="490"/>
      <c r="D58" s="490"/>
      <c r="E58" s="490"/>
      <c r="F58" s="490"/>
      <c r="G58" s="490"/>
    </row>
    <row r="59" spans="1:15" ht="15" customHeight="1">
      <c r="A59" s="26"/>
      <c r="B59" s="490"/>
      <c r="C59" s="490"/>
      <c r="D59" s="490"/>
      <c r="E59" s="490"/>
      <c r="F59" s="490"/>
      <c r="G59" s="490"/>
    </row>
  </sheetData>
  <mergeCells count="11">
    <mergeCell ref="A4:A5"/>
    <mergeCell ref="B34:H34"/>
    <mergeCell ref="I34:O34"/>
    <mergeCell ref="B33:O33"/>
    <mergeCell ref="B9:R9"/>
    <mergeCell ref="B21:U21"/>
    <mergeCell ref="B22:K22"/>
    <mergeCell ref="B10:H10"/>
    <mergeCell ref="I10:O10"/>
    <mergeCell ref="P10:R10"/>
    <mergeCell ref="L22:U22"/>
  </mergeCells>
  <pageMargins left="0.7" right="0.7" top="0.75" bottom="0.75" header="0.3" footer="0.3"/>
  <pageSetup scale="50" orientation="landscape" horizontalDpi="1200" verticalDpi="1200" r:id="rId1"/>
  <ignoredErrors>
    <ignoredError sqref="I15:I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G41"/>
  <sheetViews>
    <sheetView showGridLines="0" zoomScaleNormal="100" workbookViewId="0">
      <selection activeCell="H21" sqref="H21"/>
    </sheetView>
  </sheetViews>
  <sheetFormatPr defaultColWidth="9" defaultRowHeight="14.25"/>
  <cols>
    <col min="1" max="2" width="11" customWidth="1"/>
    <col min="3" max="3" width="9.59765625" customWidth="1"/>
    <col min="4" max="4" width="10.59765625" customWidth="1"/>
    <col min="5" max="5" width="7" bestFit="1" customWidth="1"/>
    <col min="6" max="8" width="7" customWidth="1"/>
    <col min="9" max="9" width="13.59765625" customWidth="1"/>
    <col min="10" max="10" width="14" customWidth="1"/>
    <col min="11" max="12" width="12.73046875" customWidth="1"/>
    <col min="13" max="13" width="9.265625" customWidth="1"/>
    <col min="14" max="14" width="14" customWidth="1"/>
    <col min="15" max="15" width="9.73046875" customWidth="1"/>
    <col min="16" max="16" width="15.59765625" customWidth="1"/>
    <col min="17" max="19" width="5" bestFit="1" customWidth="1"/>
    <col min="20" max="20" width="6.59765625" bestFit="1" customWidth="1"/>
    <col min="21" max="21" width="4.86328125" bestFit="1" customWidth="1"/>
  </cols>
  <sheetData>
    <row r="1" spans="1:33" ht="20.65">
      <c r="A1" s="55" t="s">
        <v>0</v>
      </c>
      <c r="B1" s="55"/>
      <c r="C1" s="55"/>
      <c r="D1" s="55"/>
      <c r="E1" s="56"/>
      <c r="F1" s="56"/>
      <c r="G1" s="56"/>
      <c r="H1" s="56"/>
    </row>
    <row r="2" spans="1:33" ht="20.65">
      <c r="A2" s="55" t="s">
        <v>235</v>
      </c>
      <c r="B2" s="55"/>
      <c r="C2" s="55"/>
      <c r="D2" s="55"/>
      <c r="E2" s="56"/>
      <c r="F2" s="56"/>
      <c r="G2" s="56"/>
      <c r="H2" s="56"/>
    </row>
    <row r="3" spans="1:33">
      <c r="A3" s="27"/>
      <c r="B3" s="27"/>
      <c r="C3" s="27"/>
      <c r="D3" s="27"/>
      <c r="E3" s="27"/>
      <c r="F3" s="57"/>
      <c r="G3" s="57"/>
      <c r="H3" s="57"/>
    </row>
    <row r="4" spans="1:33" ht="30.4" thickBot="1">
      <c r="A4" s="127">
        <v>2</v>
      </c>
      <c r="B4" s="127"/>
      <c r="C4" s="59" t="s">
        <v>70</v>
      </c>
      <c r="D4" s="59"/>
      <c r="E4" s="59"/>
      <c r="F4" s="59"/>
      <c r="G4" s="59"/>
      <c r="H4" s="59"/>
      <c r="I4" s="59"/>
      <c r="J4" s="59"/>
      <c r="K4" s="59"/>
      <c r="L4" s="59"/>
      <c r="M4" s="59"/>
      <c r="N4" s="59"/>
      <c r="O4" s="59"/>
    </row>
    <row r="6" spans="1:33" ht="14.65" thickBot="1"/>
    <row r="7" spans="1:33" ht="23.65" customHeight="1" thickBot="1">
      <c r="A7" s="334"/>
      <c r="B7" s="765" t="s">
        <v>71</v>
      </c>
      <c r="C7" s="766"/>
      <c r="D7" s="766"/>
      <c r="E7" s="766"/>
      <c r="F7" s="766"/>
      <c r="G7" s="766"/>
      <c r="H7" s="766"/>
      <c r="I7" s="766"/>
      <c r="J7" s="766"/>
      <c r="K7" s="766"/>
      <c r="L7" s="766"/>
      <c r="M7" s="766"/>
      <c r="N7" s="766"/>
      <c r="O7" s="767"/>
    </row>
    <row r="8" spans="1:33" s="129" customFormat="1" ht="39.75" thickBot="1">
      <c r="A8" s="259" t="s">
        <v>46</v>
      </c>
      <c r="B8" s="527" t="s">
        <v>72</v>
      </c>
      <c r="C8" s="257" t="s">
        <v>73</v>
      </c>
      <c r="D8" s="335" t="s">
        <v>74</v>
      </c>
      <c r="E8" s="336" t="s">
        <v>75</v>
      </c>
      <c r="F8" s="336" t="s">
        <v>76</v>
      </c>
      <c r="G8" s="336" t="s">
        <v>77</v>
      </c>
      <c r="H8" s="336" t="s">
        <v>78</v>
      </c>
      <c r="I8" s="336" t="s">
        <v>79</v>
      </c>
      <c r="J8" s="336" t="s">
        <v>80</v>
      </c>
      <c r="K8" s="336" t="s">
        <v>81</v>
      </c>
      <c r="L8" s="336" t="s">
        <v>82</v>
      </c>
      <c r="M8" s="336" t="s">
        <v>83</v>
      </c>
      <c r="N8" s="336" t="s">
        <v>84</v>
      </c>
      <c r="O8" s="145" t="s">
        <v>85</v>
      </c>
      <c r="Q8" s="417"/>
      <c r="R8" s="417"/>
      <c r="S8" s="417"/>
      <c r="T8" s="417"/>
      <c r="U8" s="417"/>
      <c r="V8"/>
      <c r="W8"/>
      <c r="X8"/>
      <c r="Y8"/>
      <c r="Z8"/>
      <c r="AA8"/>
      <c r="AB8"/>
      <c r="AC8" s="418"/>
      <c r="AD8"/>
      <c r="AE8"/>
      <c r="AG8" s="418"/>
    </row>
    <row r="9" spans="1:33">
      <c r="A9" s="337">
        <v>39903</v>
      </c>
      <c r="B9" s="356">
        <v>4108</v>
      </c>
      <c r="C9" s="338" t="s">
        <v>86</v>
      </c>
      <c r="D9" s="357">
        <v>623</v>
      </c>
      <c r="E9" s="358">
        <v>1382</v>
      </c>
      <c r="F9" s="358">
        <v>214</v>
      </c>
      <c r="G9" s="358">
        <v>55</v>
      </c>
      <c r="H9" s="358">
        <v>3</v>
      </c>
      <c r="I9" s="358">
        <v>36</v>
      </c>
      <c r="J9" s="358">
        <v>312</v>
      </c>
      <c r="K9" s="358">
        <v>643</v>
      </c>
      <c r="L9" s="358">
        <v>99</v>
      </c>
      <c r="M9" s="358">
        <v>634</v>
      </c>
      <c r="N9" s="358">
        <v>201</v>
      </c>
      <c r="O9" s="359">
        <v>6</v>
      </c>
      <c r="U9" s="417"/>
      <c r="AC9" s="418"/>
      <c r="AG9" s="418"/>
    </row>
    <row r="10" spans="1:33">
      <c r="A10" s="339">
        <v>40268</v>
      </c>
      <c r="B10" s="356">
        <v>3989</v>
      </c>
      <c r="C10" s="360">
        <f t="shared" ref="C10:C22" si="0">SUM(B10-B9)/B9</f>
        <v>-2.8967867575462512E-2</v>
      </c>
      <c r="D10" s="361">
        <v>613</v>
      </c>
      <c r="E10" s="362">
        <v>1294</v>
      </c>
      <c r="F10" s="362">
        <v>229</v>
      </c>
      <c r="G10" s="362">
        <v>50</v>
      </c>
      <c r="H10" s="362">
        <v>3</v>
      </c>
      <c r="I10" s="362">
        <v>34</v>
      </c>
      <c r="J10" s="362">
        <v>275</v>
      </c>
      <c r="K10" s="362">
        <v>644</v>
      </c>
      <c r="L10" s="362">
        <v>90</v>
      </c>
      <c r="M10" s="362">
        <v>524</v>
      </c>
      <c r="N10" s="362">
        <v>219</v>
      </c>
      <c r="O10" s="363">
        <v>14</v>
      </c>
      <c r="U10" s="417"/>
      <c r="AC10" s="418"/>
      <c r="AG10" s="418"/>
    </row>
    <row r="11" spans="1:33">
      <c r="A11" s="339">
        <v>40633</v>
      </c>
      <c r="B11" s="356">
        <v>3899</v>
      </c>
      <c r="C11" s="360">
        <f t="shared" si="0"/>
        <v>-2.2562045625470043E-2</v>
      </c>
      <c r="D11" s="361">
        <v>575</v>
      </c>
      <c r="E11" s="362">
        <v>1224</v>
      </c>
      <c r="F11" s="362">
        <v>245</v>
      </c>
      <c r="G11" s="362">
        <v>47</v>
      </c>
      <c r="H11" s="362">
        <v>7</v>
      </c>
      <c r="I11" s="362">
        <v>40</v>
      </c>
      <c r="J11" s="362">
        <v>235</v>
      </c>
      <c r="K11" s="362">
        <v>607</v>
      </c>
      <c r="L11" s="362">
        <v>84</v>
      </c>
      <c r="M11" s="362">
        <v>626</v>
      </c>
      <c r="N11" s="362">
        <v>194</v>
      </c>
      <c r="O11" s="363">
        <v>15</v>
      </c>
      <c r="U11" s="417"/>
      <c r="AC11" s="418"/>
      <c r="AG11" s="418"/>
    </row>
    <row r="12" spans="1:33">
      <c r="A12" s="339">
        <v>40999</v>
      </c>
      <c r="B12" s="356">
        <v>3828</v>
      </c>
      <c r="C12" s="360">
        <f t="shared" si="0"/>
        <v>-1.8209797383944602E-2</v>
      </c>
      <c r="D12" s="361">
        <v>544</v>
      </c>
      <c r="E12" s="362">
        <v>1130</v>
      </c>
      <c r="F12" s="362">
        <v>230</v>
      </c>
      <c r="G12" s="362">
        <v>49</v>
      </c>
      <c r="H12" s="362">
        <v>5</v>
      </c>
      <c r="I12" s="362">
        <v>50</v>
      </c>
      <c r="J12" s="362">
        <v>212</v>
      </c>
      <c r="K12" s="362">
        <v>593</v>
      </c>
      <c r="L12" s="362">
        <v>91</v>
      </c>
      <c r="M12" s="362">
        <v>717</v>
      </c>
      <c r="N12" s="362">
        <v>194</v>
      </c>
      <c r="O12" s="363">
        <v>13</v>
      </c>
    </row>
    <row r="13" spans="1:33">
      <c r="A13" s="339">
        <v>41364</v>
      </c>
      <c r="B13" s="356">
        <v>3574</v>
      </c>
      <c r="C13" s="360">
        <f t="shared" si="0"/>
        <v>-6.635318704284221E-2</v>
      </c>
      <c r="D13" s="361">
        <v>532</v>
      </c>
      <c r="E13" s="362">
        <v>1038</v>
      </c>
      <c r="F13" s="362">
        <v>218</v>
      </c>
      <c r="G13" s="362">
        <v>47</v>
      </c>
      <c r="H13" s="362">
        <v>6</v>
      </c>
      <c r="I13" s="362">
        <v>46</v>
      </c>
      <c r="J13" s="362">
        <v>192</v>
      </c>
      <c r="K13" s="362">
        <v>589</v>
      </c>
      <c r="L13" s="362">
        <v>96</v>
      </c>
      <c r="M13" s="362">
        <v>616</v>
      </c>
      <c r="N13" s="362">
        <v>182</v>
      </c>
      <c r="O13" s="363">
        <v>12</v>
      </c>
    </row>
    <row r="14" spans="1:33">
      <c r="A14" s="339">
        <v>41729</v>
      </c>
      <c r="B14" s="356">
        <v>3403</v>
      </c>
      <c r="C14" s="360">
        <f t="shared" si="0"/>
        <v>-4.7845551203133746E-2</v>
      </c>
      <c r="D14" s="361">
        <v>505</v>
      </c>
      <c r="E14" s="362">
        <v>958</v>
      </c>
      <c r="F14" s="362">
        <v>215</v>
      </c>
      <c r="G14" s="362">
        <v>44</v>
      </c>
      <c r="H14" s="362">
        <v>7</v>
      </c>
      <c r="I14" s="362">
        <v>50</v>
      </c>
      <c r="J14" s="362">
        <v>178</v>
      </c>
      <c r="K14" s="362">
        <v>573</v>
      </c>
      <c r="L14" s="362">
        <v>89</v>
      </c>
      <c r="M14" s="362">
        <v>601</v>
      </c>
      <c r="N14" s="362">
        <v>173</v>
      </c>
      <c r="O14" s="363">
        <v>10</v>
      </c>
    </row>
    <row r="15" spans="1:33">
      <c r="A15" s="339">
        <v>42094</v>
      </c>
      <c r="B15" s="356">
        <v>3770</v>
      </c>
      <c r="C15" s="360">
        <f t="shared" si="0"/>
        <v>0.10784601821921834</v>
      </c>
      <c r="D15" s="361">
        <v>498</v>
      </c>
      <c r="E15" s="362">
        <v>892</v>
      </c>
      <c r="F15" s="362">
        <v>209</v>
      </c>
      <c r="G15" s="362">
        <v>44</v>
      </c>
      <c r="H15" s="362">
        <v>7</v>
      </c>
      <c r="I15" s="362">
        <v>53</v>
      </c>
      <c r="J15" s="362">
        <v>169</v>
      </c>
      <c r="K15" s="362">
        <v>563</v>
      </c>
      <c r="L15" s="362">
        <v>216</v>
      </c>
      <c r="M15" s="362">
        <v>613</v>
      </c>
      <c r="N15" s="362">
        <v>499</v>
      </c>
      <c r="O15" s="363">
        <v>7</v>
      </c>
    </row>
    <row r="16" spans="1:33">
      <c r="A16" s="339">
        <v>42460</v>
      </c>
      <c r="B16" s="356">
        <v>3728</v>
      </c>
      <c r="C16" s="360">
        <f t="shared" si="0"/>
        <v>-1.1140583554376658E-2</v>
      </c>
      <c r="D16" s="361">
        <v>490</v>
      </c>
      <c r="E16" s="362">
        <v>828</v>
      </c>
      <c r="F16" s="362">
        <v>200</v>
      </c>
      <c r="G16" s="362">
        <v>43</v>
      </c>
      <c r="H16" s="362">
        <v>7</v>
      </c>
      <c r="I16" s="362">
        <v>54</v>
      </c>
      <c r="J16" s="362">
        <v>161</v>
      </c>
      <c r="K16" s="362">
        <v>555</v>
      </c>
      <c r="L16" s="362">
        <v>241</v>
      </c>
      <c r="M16" s="362">
        <v>637</v>
      </c>
      <c r="N16" s="362">
        <v>506</v>
      </c>
      <c r="O16" s="363">
        <v>6</v>
      </c>
    </row>
    <row r="17" spans="1:29">
      <c r="A17" s="339">
        <v>42825</v>
      </c>
      <c r="B17" s="356">
        <v>3681</v>
      </c>
      <c r="C17" s="360">
        <f t="shared" si="0"/>
        <v>-1.2607296137339056E-2</v>
      </c>
      <c r="D17" s="361">
        <v>469</v>
      </c>
      <c r="E17" s="362">
        <v>792</v>
      </c>
      <c r="F17" s="362">
        <v>192</v>
      </c>
      <c r="G17" s="362">
        <v>44</v>
      </c>
      <c r="H17" s="362">
        <v>8</v>
      </c>
      <c r="I17" s="362">
        <v>53</v>
      </c>
      <c r="J17" s="362">
        <v>155</v>
      </c>
      <c r="K17" s="362">
        <v>532</v>
      </c>
      <c r="L17" s="362">
        <v>254</v>
      </c>
      <c r="M17" s="362">
        <v>649</v>
      </c>
      <c r="N17" s="362">
        <v>528</v>
      </c>
      <c r="O17" s="363">
        <v>5</v>
      </c>
    </row>
    <row r="18" spans="1:29">
      <c r="A18" s="339">
        <v>43190</v>
      </c>
      <c r="B18" s="356">
        <f t="shared" ref="B18:B23" si="1">SUM(D18:O18)</f>
        <v>3782</v>
      </c>
      <c r="C18" s="360">
        <f t="shared" si="0"/>
        <v>2.7438196142352621E-2</v>
      </c>
      <c r="D18" s="361">
        <v>458</v>
      </c>
      <c r="E18" s="362">
        <v>761</v>
      </c>
      <c r="F18" s="362">
        <v>185</v>
      </c>
      <c r="G18" s="362">
        <v>44</v>
      </c>
      <c r="H18" s="362">
        <v>8</v>
      </c>
      <c r="I18" s="362">
        <v>62</v>
      </c>
      <c r="J18" s="362">
        <v>141</v>
      </c>
      <c r="K18" s="362">
        <v>524</v>
      </c>
      <c r="L18" s="362">
        <v>299</v>
      </c>
      <c r="M18" s="362">
        <v>687</v>
      </c>
      <c r="N18" s="362">
        <v>608</v>
      </c>
      <c r="O18" s="363">
        <v>5</v>
      </c>
      <c r="Q18" s="418"/>
      <c r="T18" s="417"/>
    </row>
    <row r="19" spans="1:29">
      <c r="A19" s="339">
        <v>43555</v>
      </c>
      <c r="B19" s="356">
        <f t="shared" si="1"/>
        <v>3657</v>
      </c>
      <c r="C19" s="360">
        <f t="shared" si="0"/>
        <v>-3.3051295610787942E-2</v>
      </c>
      <c r="D19" s="361">
        <v>429</v>
      </c>
      <c r="E19" s="362">
        <v>721</v>
      </c>
      <c r="F19" s="362">
        <v>179</v>
      </c>
      <c r="G19" s="362">
        <v>48</v>
      </c>
      <c r="H19" s="362">
        <v>9</v>
      </c>
      <c r="I19" s="362">
        <v>53</v>
      </c>
      <c r="J19" s="362">
        <v>127</v>
      </c>
      <c r="K19" s="362">
        <v>505</v>
      </c>
      <c r="L19" s="362">
        <v>314</v>
      </c>
      <c r="M19" s="362">
        <v>643</v>
      </c>
      <c r="N19" s="362">
        <v>626</v>
      </c>
      <c r="O19" s="363">
        <v>3</v>
      </c>
      <c r="Q19" s="418"/>
      <c r="R19" s="653"/>
      <c r="S19" s="653"/>
      <c r="T19" s="654"/>
      <c r="U19" s="653"/>
      <c r="V19" s="653"/>
      <c r="W19" s="653"/>
      <c r="X19" s="653"/>
      <c r="Y19" s="653"/>
      <c r="Z19" s="653"/>
      <c r="AA19" s="653"/>
      <c r="AB19" s="653"/>
    </row>
    <row r="20" spans="1:29">
      <c r="A20" s="339">
        <v>43921</v>
      </c>
      <c r="B20" s="356">
        <f t="shared" si="1"/>
        <v>3534</v>
      </c>
      <c r="C20" s="360">
        <f t="shared" si="0"/>
        <v>-3.3634126333059886E-2</v>
      </c>
      <c r="D20" s="361">
        <v>417</v>
      </c>
      <c r="E20" s="362">
        <v>666</v>
      </c>
      <c r="F20" s="362">
        <v>174</v>
      </c>
      <c r="G20" s="362">
        <v>47</v>
      </c>
      <c r="H20" s="362">
        <v>9</v>
      </c>
      <c r="I20" s="362">
        <v>49</v>
      </c>
      <c r="J20" s="362">
        <v>124</v>
      </c>
      <c r="K20" s="362">
        <v>478</v>
      </c>
      <c r="L20" s="362">
        <v>322</v>
      </c>
      <c r="M20" s="362">
        <v>649</v>
      </c>
      <c r="N20" s="362">
        <v>597</v>
      </c>
      <c r="O20" s="363">
        <v>2</v>
      </c>
      <c r="Q20" s="418"/>
      <c r="R20" s="653"/>
      <c r="S20" s="653"/>
      <c r="T20" s="654"/>
      <c r="U20" s="653"/>
      <c r="V20" s="653"/>
      <c r="W20" s="653"/>
      <c r="X20" s="653"/>
      <c r="Y20" s="653"/>
      <c r="Z20" s="653"/>
      <c r="AA20" s="653"/>
      <c r="AB20" s="653"/>
    </row>
    <row r="21" spans="1:29">
      <c r="A21" s="339">
        <v>44286</v>
      </c>
      <c r="B21" s="356">
        <f t="shared" si="1"/>
        <v>3368</v>
      </c>
      <c r="C21" s="360">
        <f t="shared" si="0"/>
        <v>-4.6972269383135257E-2</v>
      </c>
      <c r="D21" s="361">
        <v>401</v>
      </c>
      <c r="E21" s="362">
        <v>614</v>
      </c>
      <c r="F21" s="362">
        <v>158</v>
      </c>
      <c r="G21" s="362">
        <v>45</v>
      </c>
      <c r="H21" s="362">
        <v>7</v>
      </c>
      <c r="I21" s="362">
        <v>47</v>
      </c>
      <c r="J21" s="362">
        <v>115</v>
      </c>
      <c r="K21" s="362">
        <v>437</v>
      </c>
      <c r="L21" s="362">
        <v>313</v>
      </c>
      <c r="M21" s="362">
        <v>632</v>
      </c>
      <c r="N21" s="362">
        <v>599</v>
      </c>
      <c r="O21" s="363">
        <v>0</v>
      </c>
      <c r="Q21" s="418"/>
      <c r="R21" s="653"/>
      <c r="S21" s="653"/>
      <c r="T21" s="654"/>
      <c r="U21" s="654"/>
      <c r="V21" s="654"/>
      <c r="W21" s="654"/>
      <c r="X21" s="653"/>
      <c r="Y21" s="653"/>
      <c r="Z21" s="653"/>
      <c r="AA21" s="653"/>
      <c r="AB21" s="653"/>
    </row>
    <row r="22" spans="1:29">
      <c r="A22" s="339">
        <v>44651</v>
      </c>
      <c r="B22" s="356">
        <f t="shared" si="1"/>
        <v>3335</v>
      </c>
      <c r="C22" s="360">
        <f t="shared" si="0"/>
        <v>-9.7980997624703085E-3</v>
      </c>
      <c r="D22" s="361">
        <v>405</v>
      </c>
      <c r="E22" s="362">
        <v>597</v>
      </c>
      <c r="F22" s="362">
        <v>157</v>
      </c>
      <c r="G22" s="362">
        <v>45</v>
      </c>
      <c r="H22" s="362">
        <v>7</v>
      </c>
      <c r="I22" s="362">
        <v>45</v>
      </c>
      <c r="J22" s="362">
        <v>114</v>
      </c>
      <c r="K22" s="362">
        <v>433</v>
      </c>
      <c r="L22" s="362">
        <v>309</v>
      </c>
      <c r="M22" s="362">
        <v>632</v>
      </c>
      <c r="N22" s="362">
        <v>591</v>
      </c>
      <c r="O22" s="363">
        <v>0</v>
      </c>
      <c r="Q22" s="418"/>
      <c r="R22" s="418"/>
      <c r="S22" s="418"/>
      <c r="T22" s="418"/>
      <c r="U22" s="418"/>
      <c r="V22" s="418"/>
      <c r="W22" s="418"/>
      <c r="X22" s="418"/>
      <c r="Y22" s="418"/>
      <c r="Z22" s="418"/>
      <c r="AA22" s="418"/>
      <c r="AB22" s="418"/>
      <c r="AC22" s="418"/>
    </row>
    <row r="23" spans="1:29" ht="14.65" thickBot="1">
      <c r="A23" s="563">
        <v>45016</v>
      </c>
      <c r="B23" s="364">
        <f t="shared" si="1"/>
        <v>3229</v>
      </c>
      <c r="C23" s="587">
        <f>SUM(B23-B22)/B22</f>
        <v>-3.1784107946026985E-2</v>
      </c>
      <c r="D23" s="365">
        <v>400</v>
      </c>
      <c r="E23" s="366">
        <v>565</v>
      </c>
      <c r="F23" s="366">
        <v>157</v>
      </c>
      <c r="G23" s="366">
        <v>41</v>
      </c>
      <c r="H23" s="366">
        <v>6</v>
      </c>
      <c r="I23" s="366">
        <v>44</v>
      </c>
      <c r="J23" s="366">
        <v>112</v>
      </c>
      <c r="K23" s="366">
        <v>414</v>
      </c>
      <c r="L23" s="366">
        <v>315</v>
      </c>
      <c r="M23" s="366">
        <v>616</v>
      </c>
      <c r="N23" s="366">
        <v>559</v>
      </c>
      <c r="O23" s="367">
        <v>0</v>
      </c>
      <c r="R23" s="418"/>
      <c r="S23" s="418"/>
      <c r="T23" s="418"/>
      <c r="U23" s="418"/>
      <c r="V23" s="418"/>
      <c r="W23" s="418"/>
      <c r="X23" s="418"/>
      <c r="Y23" s="418"/>
      <c r="Z23" s="418"/>
      <c r="AA23" s="418"/>
    </row>
    <row r="24" spans="1:29">
      <c r="D24" s="320"/>
      <c r="E24" s="320"/>
      <c r="F24" s="320"/>
      <c r="G24" s="320"/>
      <c r="H24" s="320"/>
      <c r="I24" s="320"/>
      <c r="J24" s="320"/>
      <c r="K24" s="320"/>
      <c r="L24" s="320"/>
      <c r="M24" s="320"/>
      <c r="N24" s="320"/>
      <c r="O24" s="320"/>
      <c r="R24" s="418"/>
      <c r="S24" s="418"/>
      <c r="T24" s="418"/>
      <c r="U24" s="418"/>
      <c r="V24" s="418"/>
      <c r="W24" s="418"/>
      <c r="X24" s="418"/>
      <c r="Y24" s="418"/>
      <c r="Z24" s="418"/>
      <c r="AA24" s="418"/>
    </row>
    <row r="25" spans="1:29" ht="14.65" thickBot="1">
      <c r="G25" s="362"/>
      <c r="H25" s="320"/>
      <c r="J25" s="362"/>
    </row>
    <row r="26" spans="1:29" ht="52.9" thickBot="1">
      <c r="A26" s="243" t="s">
        <v>46</v>
      </c>
      <c r="B26" s="340" t="s">
        <v>87</v>
      </c>
      <c r="C26" s="257" t="s">
        <v>73</v>
      </c>
      <c r="D26" s="341" t="s">
        <v>88</v>
      </c>
      <c r="G26" s="320"/>
      <c r="J26" s="516"/>
    </row>
    <row r="27" spans="1:29">
      <c r="A27" s="339">
        <v>39903</v>
      </c>
      <c r="B27" s="356">
        <v>3482</v>
      </c>
      <c r="C27" s="184" t="s">
        <v>86</v>
      </c>
      <c r="D27" s="368">
        <v>387</v>
      </c>
      <c r="J27" s="320"/>
    </row>
    <row r="28" spans="1:29">
      <c r="A28" s="339">
        <v>40268</v>
      </c>
      <c r="B28" s="356">
        <v>3288</v>
      </c>
      <c r="C28" s="369">
        <f t="shared" ref="C28:C41" si="2">SUM(B28-B27)/B27</f>
        <v>-5.571510626076967E-2</v>
      </c>
      <c r="D28" s="368">
        <v>375</v>
      </c>
    </row>
    <row r="29" spans="1:29">
      <c r="A29" s="339">
        <v>40633</v>
      </c>
      <c r="B29" s="356">
        <v>3137</v>
      </c>
      <c r="C29" s="369">
        <f t="shared" si="2"/>
        <v>-4.5924574209245742E-2</v>
      </c>
      <c r="D29" s="368">
        <v>371</v>
      </c>
    </row>
    <row r="30" spans="1:29">
      <c r="A30" s="339">
        <v>40999</v>
      </c>
      <c r="B30" s="356">
        <v>3034</v>
      </c>
      <c r="C30" s="369">
        <f t="shared" si="2"/>
        <v>-3.2833917755817663E-2</v>
      </c>
      <c r="D30" s="368">
        <v>351</v>
      </c>
    </row>
    <row r="31" spans="1:29">
      <c r="A31" s="339">
        <v>41364</v>
      </c>
      <c r="B31" s="356">
        <v>2887</v>
      </c>
      <c r="C31" s="369">
        <f t="shared" si="2"/>
        <v>-4.8450889914304546E-2</v>
      </c>
      <c r="D31" s="368">
        <v>325</v>
      </c>
    </row>
    <row r="32" spans="1:29">
      <c r="A32" s="339">
        <v>41729</v>
      </c>
      <c r="B32" s="356">
        <v>2760</v>
      </c>
      <c r="C32" s="369">
        <f t="shared" si="2"/>
        <v>-4.3990301350883269E-2</v>
      </c>
      <c r="D32" s="368">
        <v>305</v>
      </c>
    </row>
    <row r="33" spans="1:8">
      <c r="A33" s="339">
        <v>42094</v>
      </c>
      <c r="B33" s="356">
        <v>2910</v>
      </c>
      <c r="C33" s="369">
        <f t="shared" si="2"/>
        <v>5.434782608695652E-2</v>
      </c>
      <c r="D33" s="368">
        <v>356</v>
      </c>
    </row>
    <row r="34" spans="1:8">
      <c r="A34" s="339">
        <v>42460</v>
      </c>
      <c r="B34" s="356">
        <v>2862</v>
      </c>
      <c r="C34" s="369">
        <f t="shared" si="2"/>
        <v>-1.6494845360824743E-2</v>
      </c>
      <c r="D34" s="368">
        <v>349</v>
      </c>
    </row>
    <row r="35" spans="1:8">
      <c r="A35" s="339">
        <v>42825</v>
      </c>
      <c r="B35" s="356">
        <v>2789</v>
      </c>
      <c r="C35" s="369">
        <f t="shared" si="2"/>
        <v>-2.5506638714185886E-2</v>
      </c>
      <c r="D35" s="368">
        <v>358</v>
      </c>
    </row>
    <row r="36" spans="1:8">
      <c r="A36" s="339">
        <v>43190</v>
      </c>
      <c r="B36" s="356">
        <v>2819</v>
      </c>
      <c r="C36" s="369">
        <f t="shared" si="2"/>
        <v>1.0756543564001434E-2</v>
      </c>
      <c r="D36" s="368">
        <v>376</v>
      </c>
    </row>
    <row r="37" spans="1:8">
      <c r="A37" s="339">
        <v>43555</v>
      </c>
      <c r="B37" s="356">
        <v>2690</v>
      </c>
      <c r="C37" s="369">
        <f t="shared" si="2"/>
        <v>-4.5760908123448032E-2</v>
      </c>
      <c r="D37" s="368">
        <v>381</v>
      </c>
      <c r="G37" s="516"/>
      <c r="H37" s="320"/>
    </row>
    <row r="38" spans="1:8">
      <c r="A38" s="339">
        <v>43921</v>
      </c>
      <c r="B38" s="356">
        <v>2581</v>
      </c>
      <c r="C38" s="369">
        <f t="shared" si="2"/>
        <v>-4.0520446096654276E-2</v>
      </c>
      <c r="D38" s="368">
        <v>387</v>
      </c>
      <c r="G38" s="516"/>
      <c r="H38" s="320"/>
    </row>
    <row r="39" spans="1:8">
      <c r="A39" s="339">
        <v>44286</v>
      </c>
      <c r="B39" s="356">
        <v>2439</v>
      </c>
      <c r="C39" s="369">
        <f t="shared" si="2"/>
        <v>-5.501743510267338E-2</v>
      </c>
      <c r="D39" s="368">
        <v>368</v>
      </c>
      <c r="G39" s="516"/>
      <c r="H39" s="320"/>
    </row>
    <row r="40" spans="1:8">
      <c r="A40" s="339">
        <v>44651</v>
      </c>
      <c r="B40" s="356">
        <v>2416</v>
      </c>
      <c r="C40" s="369">
        <f t="shared" si="2"/>
        <v>-9.4300943009430101E-3</v>
      </c>
      <c r="D40" s="368">
        <v>367</v>
      </c>
      <c r="G40" s="516"/>
      <c r="H40" s="320"/>
    </row>
    <row r="41" spans="1:8" ht="14.65" thickBot="1">
      <c r="A41" s="563">
        <v>45016</v>
      </c>
      <c r="B41" s="364">
        <v>2343</v>
      </c>
      <c r="C41" s="370">
        <f t="shared" si="2"/>
        <v>-3.0215231788079472E-2</v>
      </c>
      <c r="D41" s="371">
        <v>376</v>
      </c>
      <c r="G41" s="320"/>
    </row>
  </sheetData>
  <mergeCells count="1">
    <mergeCell ref="B7:O7"/>
  </mergeCells>
  <pageMargins left="0.7" right="0.7" top="0.75" bottom="0.75" header="0.3" footer="0.3"/>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pageSetUpPr fitToPage="1"/>
  </sheetPr>
  <dimension ref="A1:J30"/>
  <sheetViews>
    <sheetView showGridLines="0" workbookViewId="0">
      <selection activeCell="H21" sqref="H21"/>
    </sheetView>
  </sheetViews>
  <sheetFormatPr defaultColWidth="9" defaultRowHeight="14.25"/>
  <cols>
    <col min="1" max="1" width="14.265625" customWidth="1"/>
    <col min="2" max="2" width="7" customWidth="1"/>
    <col min="3" max="3" width="10" bestFit="1" customWidth="1"/>
    <col min="4" max="8" width="12.59765625" customWidth="1"/>
    <col min="10" max="10" width="18.265625" customWidth="1"/>
  </cols>
  <sheetData>
    <row r="1" spans="1:8" s="26" customFormat="1" ht="20.25" customHeight="1">
      <c r="A1" s="55" t="s">
        <v>0</v>
      </c>
      <c r="B1" s="76"/>
      <c r="C1" s="37"/>
      <c r="D1" s="37"/>
      <c r="E1" s="37"/>
      <c r="F1" s="37"/>
      <c r="G1" s="37"/>
      <c r="H1" s="37"/>
    </row>
    <row r="2" spans="1:8" s="26" customFormat="1" ht="20.25" customHeight="1">
      <c r="A2" s="55" t="s">
        <v>235</v>
      </c>
      <c r="B2" s="76"/>
      <c r="C2" s="37"/>
      <c r="D2" s="37"/>
      <c r="E2" s="37"/>
      <c r="F2" s="75"/>
      <c r="G2" s="75"/>
      <c r="H2" s="75"/>
    </row>
    <row r="3" spans="1:8" s="27" customFormat="1" ht="12.75" customHeight="1">
      <c r="A3" s="38"/>
      <c r="B3" s="77"/>
      <c r="C3" s="78"/>
      <c r="D3" s="75"/>
      <c r="E3" s="75"/>
      <c r="F3" s="75"/>
      <c r="G3" s="75"/>
      <c r="H3" s="75"/>
    </row>
    <row r="4" spans="1:8" s="26" customFormat="1" ht="11.25" customHeight="1">
      <c r="A4" s="40"/>
      <c r="B4" s="76"/>
      <c r="C4" s="75"/>
      <c r="D4" s="42"/>
      <c r="E4" s="42"/>
      <c r="F4" s="75"/>
      <c r="G4" s="75"/>
      <c r="H4" s="75"/>
    </row>
    <row r="5" spans="1:8" s="26" customFormat="1" ht="33" customHeight="1" thickBot="1">
      <c r="A5" s="41">
        <v>3</v>
      </c>
      <c r="B5" s="110" t="s">
        <v>5</v>
      </c>
      <c r="C5" s="115"/>
      <c r="D5" s="32"/>
      <c r="E5" s="32"/>
      <c r="F5" s="79"/>
      <c r="G5" s="79"/>
      <c r="H5" s="79"/>
    </row>
    <row r="7" spans="1:8" ht="14.65" thickBot="1"/>
    <row r="8" spans="1:8" ht="14.65" thickBot="1">
      <c r="A8" s="44"/>
      <c r="B8" s="762" t="s">
        <v>89</v>
      </c>
      <c r="C8" s="763"/>
      <c r="D8" s="763"/>
      <c r="E8" s="763"/>
      <c r="F8" s="763"/>
      <c r="G8" s="763"/>
      <c r="H8" s="764"/>
    </row>
    <row r="9" spans="1:8" ht="38.65" thickBot="1">
      <c r="A9" s="238" t="s">
        <v>46</v>
      </c>
      <c r="B9" s="530" t="s">
        <v>90</v>
      </c>
      <c r="C9" s="240" t="s">
        <v>48</v>
      </c>
      <c r="D9" s="233" t="s">
        <v>74</v>
      </c>
      <c r="E9" s="152" t="s">
        <v>75</v>
      </c>
      <c r="F9" s="152" t="s">
        <v>76</v>
      </c>
      <c r="G9" s="152" t="s">
        <v>91</v>
      </c>
      <c r="H9" s="234" t="s">
        <v>80</v>
      </c>
    </row>
    <row r="10" spans="1:8">
      <c r="A10" s="244">
        <v>39903</v>
      </c>
      <c r="B10" s="230">
        <v>9656</v>
      </c>
      <c r="C10" s="260"/>
      <c r="D10" s="263" t="s">
        <v>86</v>
      </c>
      <c r="E10" s="231">
        <v>8872</v>
      </c>
      <c r="F10" s="231">
        <v>641</v>
      </c>
      <c r="G10" s="231">
        <v>143</v>
      </c>
      <c r="H10" s="232" t="s">
        <v>86</v>
      </c>
    </row>
    <row r="11" spans="1:8">
      <c r="A11" s="245">
        <v>40268</v>
      </c>
      <c r="B11" s="227">
        <v>9459</v>
      </c>
      <c r="C11" s="261">
        <f t="shared" ref="C11:C23" si="0">(B11-B10)/B10</f>
        <v>-2.040182270091135E-2</v>
      </c>
      <c r="D11" s="264" t="s">
        <v>86</v>
      </c>
      <c r="E11" s="228">
        <v>8822</v>
      </c>
      <c r="F11" s="228">
        <v>496</v>
      </c>
      <c r="G11" s="228">
        <v>141</v>
      </c>
      <c r="H11" s="229" t="s">
        <v>86</v>
      </c>
    </row>
    <row r="12" spans="1:8">
      <c r="A12" s="245">
        <v>40633</v>
      </c>
      <c r="B12" s="227">
        <f t="shared" ref="B12:B23" si="1">SUM(D12:H12)</f>
        <v>12307</v>
      </c>
      <c r="C12" s="261">
        <f t="shared" si="0"/>
        <v>0.30108891003277299</v>
      </c>
      <c r="D12" s="412">
        <v>2103</v>
      </c>
      <c r="E12" s="228">
        <v>9067</v>
      </c>
      <c r="F12" s="228">
        <v>695</v>
      </c>
      <c r="G12" s="228">
        <v>149</v>
      </c>
      <c r="H12" s="229">
        <v>293</v>
      </c>
    </row>
    <row r="13" spans="1:8">
      <c r="A13" s="245">
        <v>40999</v>
      </c>
      <c r="B13" s="227">
        <f t="shared" si="1"/>
        <v>12462</v>
      </c>
      <c r="C13" s="261">
        <f t="shared" si="0"/>
        <v>1.2594458438287154E-2</v>
      </c>
      <c r="D13" s="412">
        <v>2247</v>
      </c>
      <c r="E13" s="228">
        <v>9128</v>
      </c>
      <c r="F13" s="228">
        <v>646</v>
      </c>
      <c r="G13" s="228">
        <v>146</v>
      </c>
      <c r="H13" s="229">
        <v>295</v>
      </c>
    </row>
    <row r="14" spans="1:8">
      <c r="A14" s="245">
        <v>41364</v>
      </c>
      <c r="B14" s="227">
        <f t="shared" si="1"/>
        <v>11957</v>
      </c>
      <c r="C14" s="261">
        <f t="shared" si="0"/>
        <v>-4.0523190499117318E-2</v>
      </c>
      <c r="D14" s="412">
        <v>1671</v>
      </c>
      <c r="E14" s="228">
        <v>9100</v>
      </c>
      <c r="F14" s="228">
        <v>680</v>
      </c>
      <c r="G14" s="228">
        <v>144</v>
      </c>
      <c r="H14" s="229">
        <v>362</v>
      </c>
    </row>
    <row r="15" spans="1:8">
      <c r="A15" s="245">
        <v>41729</v>
      </c>
      <c r="B15" s="227">
        <f t="shared" si="1"/>
        <v>11999</v>
      </c>
      <c r="C15" s="261">
        <f t="shared" si="0"/>
        <v>3.5125867692565025E-3</v>
      </c>
      <c r="D15" s="412">
        <v>1642</v>
      </c>
      <c r="E15" s="228">
        <v>9111</v>
      </c>
      <c r="F15" s="228">
        <v>710</v>
      </c>
      <c r="G15" s="228">
        <v>147</v>
      </c>
      <c r="H15" s="229">
        <v>389</v>
      </c>
    </row>
    <row r="16" spans="1:8">
      <c r="A16" s="245">
        <v>42094</v>
      </c>
      <c r="B16" s="227">
        <f t="shared" si="1"/>
        <v>11758</v>
      </c>
      <c r="C16" s="261">
        <f t="shared" si="0"/>
        <v>-2.0085007083923662E-2</v>
      </c>
      <c r="D16" s="412">
        <v>1610</v>
      </c>
      <c r="E16" s="228">
        <v>8995</v>
      </c>
      <c r="F16" s="228">
        <v>674</v>
      </c>
      <c r="G16" s="228">
        <v>148</v>
      </c>
      <c r="H16" s="229">
        <v>331</v>
      </c>
    </row>
    <row r="17" spans="1:10">
      <c r="A17" s="245">
        <v>42460</v>
      </c>
      <c r="B17" s="227">
        <f t="shared" si="1"/>
        <v>11615</v>
      </c>
      <c r="C17" s="261">
        <f t="shared" si="0"/>
        <v>-1.2161932301411806E-2</v>
      </c>
      <c r="D17" s="412">
        <v>1549</v>
      </c>
      <c r="E17" s="228">
        <v>8915</v>
      </c>
      <c r="F17" s="228">
        <v>654</v>
      </c>
      <c r="G17" s="228">
        <v>152</v>
      </c>
      <c r="H17" s="229">
        <v>345</v>
      </c>
    </row>
    <row r="18" spans="1:10">
      <c r="A18" s="245">
        <v>42825</v>
      </c>
      <c r="B18" s="227">
        <f t="shared" si="1"/>
        <v>11404</v>
      </c>
      <c r="C18" s="261">
        <f t="shared" si="0"/>
        <v>-1.8166164442531208E-2</v>
      </c>
      <c r="D18" s="412">
        <v>1548</v>
      </c>
      <c r="E18" s="228">
        <v>8800</v>
      </c>
      <c r="F18" s="228">
        <v>635</v>
      </c>
      <c r="G18" s="228">
        <v>150</v>
      </c>
      <c r="H18" s="229">
        <v>271</v>
      </c>
    </row>
    <row r="19" spans="1:10">
      <c r="A19" s="245">
        <v>43190</v>
      </c>
      <c r="B19" s="227">
        <f t="shared" si="1"/>
        <v>11069</v>
      </c>
      <c r="C19" s="261">
        <f t="shared" si="0"/>
        <v>-2.9375657663977553E-2</v>
      </c>
      <c r="D19" s="412">
        <v>1481</v>
      </c>
      <c r="E19" s="228">
        <v>8559</v>
      </c>
      <c r="F19" s="228">
        <v>657</v>
      </c>
      <c r="G19" s="228">
        <v>152</v>
      </c>
      <c r="H19" s="229">
        <v>220</v>
      </c>
    </row>
    <row r="20" spans="1:10">
      <c r="A20" s="245">
        <v>43555</v>
      </c>
      <c r="B20" s="227">
        <f t="shared" si="1"/>
        <v>10761</v>
      </c>
      <c r="C20" s="261">
        <f t="shared" si="0"/>
        <v>-2.7825458487668264E-2</v>
      </c>
      <c r="D20" s="412">
        <v>1464</v>
      </c>
      <c r="E20" s="228">
        <v>8304</v>
      </c>
      <c r="F20" s="228">
        <v>631</v>
      </c>
      <c r="G20" s="228">
        <v>153</v>
      </c>
      <c r="H20" s="229">
        <v>209</v>
      </c>
    </row>
    <row r="21" spans="1:10">
      <c r="A21" s="245">
        <v>43921</v>
      </c>
      <c r="B21" s="227">
        <f t="shared" si="1"/>
        <v>10137</v>
      </c>
      <c r="C21" s="261">
        <f t="shared" si="0"/>
        <v>-5.7987175913019239E-2</v>
      </c>
      <c r="D21" s="412">
        <v>1464</v>
      </c>
      <c r="E21" s="228">
        <v>7683</v>
      </c>
      <c r="F21" s="228">
        <v>635</v>
      </c>
      <c r="G21" s="228">
        <v>156</v>
      </c>
      <c r="H21" s="229">
        <v>199</v>
      </c>
    </row>
    <row r="22" spans="1:10" ht="15">
      <c r="A22" s="245" t="s">
        <v>92</v>
      </c>
      <c r="B22" s="227">
        <f t="shared" si="1"/>
        <v>8668</v>
      </c>
      <c r="C22" s="261">
        <f t="shared" si="0"/>
        <v>-0.14491466903423103</v>
      </c>
      <c r="D22" s="412">
        <v>1402</v>
      </c>
      <c r="E22" s="228">
        <v>6472</v>
      </c>
      <c r="F22" s="228">
        <v>589</v>
      </c>
      <c r="G22" s="228">
        <v>7</v>
      </c>
      <c r="H22" s="229">
        <v>198</v>
      </c>
    </row>
    <row r="23" spans="1:10" ht="15">
      <c r="A23" s="245" t="s">
        <v>93</v>
      </c>
      <c r="B23" s="227">
        <f t="shared" si="1"/>
        <v>8487</v>
      </c>
      <c r="C23" s="261">
        <f t="shared" si="0"/>
        <v>-2.0881402861098294E-2</v>
      </c>
      <c r="D23" s="412">
        <v>1330</v>
      </c>
      <c r="E23" s="228">
        <v>6236</v>
      </c>
      <c r="F23" s="228">
        <v>614</v>
      </c>
      <c r="G23" s="228">
        <v>144</v>
      </c>
      <c r="H23" s="229">
        <v>163</v>
      </c>
    </row>
    <row r="24" spans="1:10" ht="15.4" thickBot="1">
      <c r="A24" s="246" t="s">
        <v>94</v>
      </c>
      <c r="B24" s="593">
        <f t="shared" ref="B24" si="2">SUM(D24:H24)</f>
        <v>8301</v>
      </c>
      <c r="C24" s="594">
        <f t="shared" ref="C24" si="3">(B24-B23)/B23</f>
        <v>-2.1915871332626371E-2</v>
      </c>
      <c r="D24" s="655">
        <v>1348</v>
      </c>
      <c r="E24" s="656">
        <v>5995</v>
      </c>
      <c r="F24" s="656">
        <v>650</v>
      </c>
      <c r="G24" s="656">
        <v>144</v>
      </c>
      <c r="H24" s="657">
        <v>164</v>
      </c>
    </row>
    <row r="25" spans="1:10">
      <c r="B25" s="517"/>
    </row>
    <row r="26" spans="1:10">
      <c r="J26" s="320"/>
    </row>
    <row r="30" spans="1:10">
      <c r="J30" s="511"/>
    </row>
  </sheetData>
  <mergeCells count="1">
    <mergeCell ref="B8:H8"/>
  </mergeCells>
  <pageMargins left="0.7" right="0.7" top="0.75" bottom="0.75" header="0.3" footer="0.3"/>
  <pageSetup paperSize="9" scale="9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pageSetUpPr fitToPage="1"/>
  </sheetPr>
  <dimension ref="A1:V48"/>
  <sheetViews>
    <sheetView showGridLines="0" workbookViewId="0">
      <selection activeCell="H21" sqref="H21"/>
    </sheetView>
  </sheetViews>
  <sheetFormatPr defaultColWidth="9.265625" defaultRowHeight="14.25"/>
  <cols>
    <col min="1" max="1" width="22.59765625" style="50" customWidth="1"/>
    <col min="2" max="2" width="12.59765625" style="99" customWidth="1"/>
    <col min="3" max="3" width="7" style="99" bestFit="1" customWidth="1"/>
    <col min="4" max="9" width="12.59765625" style="99" customWidth="1"/>
    <col min="10" max="10" width="10.59765625" style="99" bestFit="1" customWidth="1"/>
    <col min="11" max="13" width="12.59765625" style="99" customWidth="1"/>
    <col min="14" max="17" width="12.59765625" style="50" customWidth="1"/>
    <col min="18" max="18" width="10.59765625" bestFit="1" customWidth="1"/>
    <col min="19" max="19" width="21.1328125" style="50" customWidth="1"/>
    <col min="20" max="22" width="10.59765625" style="50" bestFit="1" customWidth="1"/>
    <col min="23" max="16384" width="9.265625" style="50"/>
  </cols>
  <sheetData>
    <row r="1" spans="1:22" s="26" customFormat="1" ht="20.65">
      <c r="A1" s="55" t="s">
        <v>0</v>
      </c>
      <c r="B1" s="75"/>
      <c r="C1" s="76"/>
      <c r="D1" s="76"/>
      <c r="E1" s="76"/>
      <c r="F1" s="76"/>
      <c r="G1" s="76"/>
      <c r="H1" s="76"/>
      <c r="I1" s="76"/>
      <c r="J1" s="76"/>
      <c r="K1" s="76"/>
      <c r="L1" s="76"/>
      <c r="M1" s="76"/>
    </row>
    <row r="2" spans="1:22" s="26" customFormat="1" ht="20.65">
      <c r="A2" s="55" t="s">
        <v>235</v>
      </c>
      <c r="B2" s="75"/>
      <c r="C2" s="76"/>
      <c r="D2" s="76"/>
      <c r="E2" s="76"/>
      <c r="F2" s="76"/>
      <c r="G2" s="76"/>
      <c r="H2" s="75"/>
      <c r="I2" s="75"/>
      <c r="J2" s="75"/>
      <c r="K2" s="75"/>
      <c r="L2" s="75"/>
      <c r="M2" s="75"/>
    </row>
    <row r="3" spans="1:22" s="27" customFormat="1" ht="13.15">
      <c r="A3" s="49"/>
      <c r="B3" s="75"/>
      <c r="C3" s="75"/>
      <c r="D3" s="78"/>
      <c r="E3" s="75"/>
      <c r="F3" s="75"/>
      <c r="G3" s="75"/>
      <c r="H3" s="75"/>
      <c r="I3" s="75"/>
      <c r="J3" s="75"/>
      <c r="K3" s="75"/>
      <c r="L3" s="75"/>
      <c r="M3" s="75"/>
    </row>
    <row r="4" spans="1:22" s="26" customFormat="1" ht="12.75">
      <c r="A4" s="771">
        <v>4</v>
      </c>
      <c r="B4" s="75"/>
      <c r="C4" s="96"/>
      <c r="D4" s="75"/>
      <c r="E4" s="52"/>
      <c r="F4" s="52"/>
      <c r="G4" s="52"/>
      <c r="H4" s="75"/>
      <c r="I4" s="75"/>
      <c r="J4" s="75"/>
      <c r="K4" s="75"/>
      <c r="L4" s="75"/>
      <c r="M4" s="75"/>
    </row>
    <row r="5" spans="1:22" s="26" customFormat="1" ht="28.15" thickBot="1">
      <c r="A5" s="772"/>
      <c r="B5" s="773" t="s">
        <v>95</v>
      </c>
      <c r="C5" s="773"/>
      <c r="D5" s="774"/>
      <c r="E5" s="774"/>
      <c r="F5" s="774"/>
      <c r="G5" s="774"/>
      <c r="H5" s="774"/>
      <c r="I5" s="774"/>
      <c r="J5" s="774"/>
      <c r="K5" s="529"/>
      <c r="L5" s="529"/>
      <c r="M5" s="529"/>
      <c r="N5" s="529"/>
      <c r="O5" s="529"/>
      <c r="P5" s="529"/>
      <c r="Q5" s="529"/>
    </row>
    <row r="6" spans="1:22" s="26" customFormat="1" ht="45.4">
      <c r="A6" s="27"/>
      <c r="B6" s="2"/>
      <c r="C6" s="97"/>
      <c r="D6" s="96"/>
      <c r="E6" s="58"/>
      <c r="F6" s="58"/>
      <c r="G6" s="58"/>
      <c r="H6" s="52"/>
      <c r="I6" s="52"/>
      <c r="J6" s="52"/>
      <c r="K6" s="52"/>
      <c r="L6" s="52"/>
      <c r="M6" s="52"/>
    </row>
    <row r="7" spans="1:22" s="26" customFormat="1" ht="13.9" thickBot="1">
      <c r="B7" s="98"/>
      <c r="C7" s="75"/>
      <c r="D7" s="75"/>
      <c r="E7" s="75"/>
      <c r="F7" s="75"/>
      <c r="G7" s="75"/>
      <c r="H7" s="75"/>
      <c r="I7" s="75"/>
      <c r="J7" s="75"/>
      <c r="K7" s="75"/>
      <c r="L7" s="75"/>
      <c r="M7" s="75"/>
      <c r="S7" s="266"/>
      <c r="T7" s="266"/>
      <c r="U7" s="266"/>
      <c r="V7" s="266"/>
    </row>
    <row r="8" spans="1:22" ht="13.9" thickBot="1">
      <c r="A8" s="44"/>
      <c r="B8" s="762" t="s">
        <v>96</v>
      </c>
      <c r="C8" s="763"/>
      <c r="D8" s="763"/>
      <c r="E8" s="763"/>
      <c r="F8" s="763"/>
      <c r="G8" s="763"/>
      <c r="H8" s="764"/>
      <c r="I8" s="768" t="s">
        <v>97</v>
      </c>
      <c r="J8" s="769"/>
      <c r="K8" s="769"/>
      <c r="L8" s="769"/>
      <c r="M8" s="769"/>
      <c r="N8" s="769"/>
      <c r="O8" s="769"/>
      <c r="P8" s="769"/>
      <c r="Q8" s="770"/>
      <c r="R8" s="50"/>
    </row>
    <row r="9" spans="1:22" ht="38.65" thickBot="1">
      <c r="A9" s="146" t="s">
        <v>46</v>
      </c>
      <c r="B9" s="151" t="s">
        <v>98</v>
      </c>
      <c r="C9" s="140" t="s">
        <v>48</v>
      </c>
      <c r="D9" s="408" t="s">
        <v>74</v>
      </c>
      <c r="E9" s="138" t="s">
        <v>75</v>
      </c>
      <c r="F9" s="138" t="s">
        <v>76</v>
      </c>
      <c r="G9" s="138" t="s">
        <v>91</v>
      </c>
      <c r="H9" s="408" t="s">
        <v>80</v>
      </c>
      <c r="I9" s="151" t="s">
        <v>98</v>
      </c>
      <c r="J9" s="140" t="s">
        <v>48</v>
      </c>
      <c r="K9" s="138" t="s">
        <v>99</v>
      </c>
      <c r="L9" s="138" t="s">
        <v>100</v>
      </c>
      <c r="M9" s="138" t="s">
        <v>101</v>
      </c>
      <c r="N9" s="138" t="s">
        <v>102</v>
      </c>
      <c r="O9" s="138" t="s">
        <v>103</v>
      </c>
      <c r="P9" s="138" t="s">
        <v>104</v>
      </c>
      <c r="Q9" s="140" t="s">
        <v>105</v>
      </c>
      <c r="R9" s="50"/>
    </row>
    <row r="10" spans="1:22" ht="13.5">
      <c r="A10" s="131" t="s">
        <v>55</v>
      </c>
      <c r="B10" s="224">
        <f t="shared" ref="B10:B23" si="0">SUM(D10:H10)</f>
        <v>1868.7600000000002</v>
      </c>
      <c r="C10" s="268"/>
      <c r="D10" s="597">
        <v>397.87</v>
      </c>
      <c r="E10" s="225">
        <v>1070.9900000000002</v>
      </c>
      <c r="F10" s="225">
        <v>213.53</v>
      </c>
      <c r="G10" s="225">
        <v>103.89</v>
      </c>
      <c r="H10" s="405">
        <v>82.47999999999999</v>
      </c>
      <c r="I10" s="224">
        <f t="shared" ref="I10:I18" si="1">SUM(K10:Q10)</f>
        <v>1868.76</v>
      </c>
      <c r="J10" s="268"/>
      <c r="K10" s="269">
        <v>103.09</v>
      </c>
      <c r="L10" s="195">
        <v>1051.46</v>
      </c>
      <c r="M10" s="195">
        <v>135.49</v>
      </c>
      <c r="N10" s="195">
        <v>2.8600000000000003</v>
      </c>
      <c r="O10" s="195">
        <v>164.47</v>
      </c>
      <c r="P10" s="195">
        <v>92.16</v>
      </c>
      <c r="Q10" s="196">
        <v>319.23</v>
      </c>
      <c r="R10" s="50"/>
    </row>
    <row r="11" spans="1:22" ht="13.5">
      <c r="A11" s="132" t="s">
        <v>56</v>
      </c>
      <c r="B11" s="226">
        <f t="shared" si="0"/>
        <v>1963.97</v>
      </c>
      <c r="C11" s="172">
        <f t="shared" ref="C11:C24" si="2">(B11-B10)/B10</f>
        <v>5.0948222350649518E-2</v>
      </c>
      <c r="D11" s="343">
        <v>378.24</v>
      </c>
      <c r="E11" s="221">
        <v>1182.94</v>
      </c>
      <c r="F11" s="221">
        <v>209.32</v>
      </c>
      <c r="G11" s="221">
        <v>115.75</v>
      </c>
      <c r="H11" s="407">
        <v>77.72</v>
      </c>
      <c r="I11" s="226">
        <f t="shared" si="1"/>
        <v>1963.97</v>
      </c>
      <c r="J11" s="172">
        <f t="shared" ref="J11:J24" si="3">(I11-I10)/I10</f>
        <v>5.094822235064965E-2</v>
      </c>
      <c r="K11" s="270">
        <v>114.69</v>
      </c>
      <c r="L11" s="173">
        <v>1167.48</v>
      </c>
      <c r="M11" s="173">
        <v>152.44999999999999</v>
      </c>
      <c r="N11" s="173">
        <v>2.8299999999999996</v>
      </c>
      <c r="O11" s="173">
        <v>157.89000000000001</v>
      </c>
      <c r="P11" s="173">
        <v>84.06</v>
      </c>
      <c r="Q11" s="190">
        <v>284.57</v>
      </c>
      <c r="R11" s="50"/>
    </row>
    <row r="12" spans="1:22" ht="13.5">
      <c r="A12" s="132" t="s">
        <v>57</v>
      </c>
      <c r="B12" s="226">
        <f t="shared" si="0"/>
        <v>2042.4452270499846</v>
      </c>
      <c r="C12" s="172">
        <f t="shared" si="2"/>
        <v>3.9957446931462595E-2</v>
      </c>
      <c r="D12" s="343">
        <v>315.87</v>
      </c>
      <c r="E12" s="221">
        <v>1307.2752270499846</v>
      </c>
      <c r="F12" s="221">
        <v>224.17999999999998</v>
      </c>
      <c r="G12" s="221">
        <v>119</v>
      </c>
      <c r="H12" s="407">
        <v>76.12</v>
      </c>
      <c r="I12" s="226">
        <f t="shared" si="1"/>
        <v>2042.4571402162594</v>
      </c>
      <c r="J12" s="172">
        <f t="shared" si="3"/>
        <v>3.9963512791060647E-2</v>
      </c>
      <c r="K12" s="270">
        <v>117.67</v>
      </c>
      <c r="L12" s="171">
        <v>1303.6122804413831</v>
      </c>
      <c r="M12" s="173">
        <v>160.49572180110616</v>
      </c>
      <c r="N12" s="173">
        <v>2.201557675692619</v>
      </c>
      <c r="O12" s="173">
        <v>164.62096363902779</v>
      </c>
      <c r="P12" s="173">
        <v>90.914205987446451</v>
      </c>
      <c r="Q12" s="190">
        <v>202.94241067160328</v>
      </c>
      <c r="R12" s="50"/>
    </row>
    <row r="13" spans="1:22" ht="13.5">
      <c r="A13" s="132" t="s">
        <v>58</v>
      </c>
      <c r="B13" s="226">
        <f t="shared" si="0"/>
        <v>2233.7683078972859</v>
      </c>
      <c r="C13" s="172">
        <f t="shared" si="2"/>
        <v>9.3673543022565989E-2</v>
      </c>
      <c r="D13" s="343">
        <v>302.39999999999998</v>
      </c>
      <c r="E13" s="174">
        <v>1458.5048869060863</v>
      </c>
      <c r="F13" s="174">
        <v>265.25984814864165</v>
      </c>
      <c r="G13" s="174">
        <v>128.94357284255832</v>
      </c>
      <c r="H13" s="407">
        <v>78.66</v>
      </c>
      <c r="I13" s="226">
        <f t="shared" si="1"/>
        <v>2233.7650603438487</v>
      </c>
      <c r="J13" s="172">
        <f t="shared" si="3"/>
        <v>9.3665573862339785E-2</v>
      </c>
      <c r="K13" s="271">
        <v>126.27449960236997</v>
      </c>
      <c r="L13" s="174">
        <v>1458.4541295794386</v>
      </c>
      <c r="M13" s="174">
        <v>192.10292862488228</v>
      </c>
      <c r="N13" s="174">
        <v>1.6754621151496161</v>
      </c>
      <c r="O13" s="174">
        <v>173.07609282269019</v>
      </c>
      <c r="P13" s="174">
        <v>95.172183302169756</v>
      </c>
      <c r="Q13" s="192">
        <v>187.00976429714822</v>
      </c>
      <c r="R13" s="50"/>
    </row>
    <row r="14" spans="1:22" ht="13.5">
      <c r="A14" s="132" t="s">
        <v>59</v>
      </c>
      <c r="B14" s="226">
        <f t="shared" si="0"/>
        <v>2334.7995012076103</v>
      </c>
      <c r="C14" s="172">
        <f t="shared" si="2"/>
        <v>4.5229038729369446E-2</v>
      </c>
      <c r="D14" s="343">
        <v>289.07000000000005</v>
      </c>
      <c r="E14" s="174">
        <v>1547.6904701224187</v>
      </c>
      <c r="F14" s="174">
        <v>292.23028286006479</v>
      </c>
      <c r="G14" s="174">
        <v>136.17874822512715</v>
      </c>
      <c r="H14" s="407">
        <v>69.63</v>
      </c>
      <c r="I14" s="226">
        <f t="shared" si="1"/>
        <v>2334.8109239712689</v>
      </c>
      <c r="J14" s="172">
        <f t="shared" si="3"/>
        <v>4.5235672014614633E-2</v>
      </c>
      <c r="K14" s="271">
        <v>130.11205001476614</v>
      </c>
      <c r="L14" s="174">
        <v>1547.8281631950235</v>
      </c>
      <c r="M14" s="174">
        <v>262.55691903370723</v>
      </c>
      <c r="N14" s="174">
        <v>1.4307511934365391</v>
      </c>
      <c r="O14" s="174">
        <v>229.92928000888318</v>
      </c>
      <c r="P14" s="174">
        <v>105.42266957991977</v>
      </c>
      <c r="Q14" s="192">
        <v>57.531090945533059</v>
      </c>
      <c r="R14" s="50"/>
    </row>
    <row r="15" spans="1:22" ht="13.5">
      <c r="A15" s="132" t="s">
        <v>60</v>
      </c>
      <c r="B15" s="226">
        <f t="shared" si="0"/>
        <v>2398.9978088980979</v>
      </c>
      <c r="C15" s="172">
        <f t="shared" si="2"/>
        <v>2.7496282938763172E-2</v>
      </c>
      <c r="D15" s="343">
        <v>312.05999999999995</v>
      </c>
      <c r="E15" s="174">
        <v>1569.1366380733618</v>
      </c>
      <c r="F15" s="174">
        <v>294.8594179571225</v>
      </c>
      <c r="G15" s="174">
        <v>155.89175286761318</v>
      </c>
      <c r="H15" s="407">
        <v>67.05</v>
      </c>
      <c r="I15" s="226">
        <f t="shared" si="1"/>
        <v>2398.9932651303757</v>
      </c>
      <c r="J15" s="172">
        <f t="shared" si="3"/>
        <v>2.7489309948036084E-2</v>
      </c>
      <c r="K15" s="271">
        <v>145.87830645657485</v>
      </c>
      <c r="L15" s="174">
        <v>1577.2712981247639</v>
      </c>
      <c r="M15" s="174">
        <v>303.2265219013733</v>
      </c>
      <c r="N15" s="174">
        <v>0.94498407735045697</v>
      </c>
      <c r="O15" s="174">
        <v>220.8960619457385</v>
      </c>
      <c r="P15" s="174">
        <v>101.93222356654701</v>
      </c>
      <c r="Q15" s="192">
        <v>48.843869058027316</v>
      </c>
      <c r="R15" s="50"/>
    </row>
    <row r="16" spans="1:22" ht="13.5">
      <c r="A16" s="132" t="s">
        <v>61</v>
      </c>
      <c r="B16" s="226">
        <f t="shared" si="0"/>
        <v>2544.5341210396173</v>
      </c>
      <c r="C16" s="172">
        <f t="shared" si="2"/>
        <v>6.0665462720187635E-2</v>
      </c>
      <c r="D16" s="343">
        <v>317.39732416428126</v>
      </c>
      <c r="E16" s="174">
        <v>1685.150103571777</v>
      </c>
      <c r="F16" s="174">
        <v>303.64483035211373</v>
      </c>
      <c r="G16" s="174">
        <v>168.51677223823933</v>
      </c>
      <c r="H16" s="407">
        <v>69.82509071320618</v>
      </c>
      <c r="I16" s="226">
        <f t="shared" si="1"/>
        <v>2544.5341210396173</v>
      </c>
      <c r="J16" s="172">
        <f t="shared" si="3"/>
        <v>6.0667471653502968E-2</v>
      </c>
      <c r="K16" s="271">
        <v>157.49592724515375</v>
      </c>
      <c r="L16" s="174">
        <v>1692.5882867893904</v>
      </c>
      <c r="M16" s="174">
        <v>326.76097610405975</v>
      </c>
      <c r="N16" s="174">
        <v>1.0094102510412832</v>
      </c>
      <c r="O16" s="174">
        <v>224.74452717477271</v>
      </c>
      <c r="P16" s="174">
        <v>103.05377896959816</v>
      </c>
      <c r="Q16" s="192">
        <v>38.881214505601157</v>
      </c>
      <c r="R16" s="50"/>
    </row>
    <row r="17" spans="1:18" ht="13.5">
      <c r="A17" s="132" t="s">
        <v>62</v>
      </c>
      <c r="B17" s="226">
        <f t="shared" si="0"/>
        <v>2677.6734439125748</v>
      </c>
      <c r="C17" s="172">
        <f t="shared" si="2"/>
        <v>5.2323653973467249E-2</v>
      </c>
      <c r="D17" s="343">
        <v>345.24730001270007</v>
      </c>
      <c r="E17" s="174">
        <v>1747.9555960247601</v>
      </c>
      <c r="F17" s="174">
        <v>316.05509943349409</v>
      </c>
      <c r="G17" s="174">
        <v>195.60295042444469</v>
      </c>
      <c r="H17" s="407">
        <v>72.812498017176196</v>
      </c>
      <c r="I17" s="226">
        <f t="shared" si="1"/>
        <v>2677.6734439125748</v>
      </c>
      <c r="J17" s="172">
        <f t="shared" si="3"/>
        <v>5.2323653973467249E-2</v>
      </c>
      <c r="K17" s="271">
        <v>181.78311938729883</v>
      </c>
      <c r="L17" s="174">
        <v>1760.0031704703226</v>
      </c>
      <c r="M17" s="174">
        <v>360.04635891773842</v>
      </c>
      <c r="N17" s="174">
        <v>1.1791277693474218</v>
      </c>
      <c r="O17" s="174">
        <v>236.13836905109287</v>
      </c>
      <c r="P17" s="174">
        <v>107.02224612907469</v>
      </c>
      <c r="Q17" s="192">
        <v>31.501052187700299</v>
      </c>
      <c r="R17" s="50"/>
    </row>
    <row r="18" spans="1:18" ht="13.5">
      <c r="A18" s="147" t="s">
        <v>63</v>
      </c>
      <c r="B18" s="226">
        <f t="shared" si="0"/>
        <v>2772.9577032043298</v>
      </c>
      <c r="C18" s="172">
        <f t="shared" si="2"/>
        <v>3.5584719827719963E-2</v>
      </c>
      <c r="D18" s="343">
        <v>359.61844362710997</v>
      </c>
      <c r="E18" s="174">
        <v>1821.90332604744</v>
      </c>
      <c r="F18" s="174">
        <v>319.45654434874001</v>
      </c>
      <c r="G18" s="174">
        <v>206.66792442271986</v>
      </c>
      <c r="H18" s="407">
        <v>65.311464758320071</v>
      </c>
      <c r="I18" s="226">
        <f t="shared" si="1"/>
        <v>2772.9577032043298</v>
      </c>
      <c r="J18" s="172">
        <f t="shared" si="3"/>
        <v>3.5584719827719963E-2</v>
      </c>
      <c r="K18" s="271">
        <v>192.26981792707986</v>
      </c>
      <c r="L18" s="174">
        <v>1835.6865845564</v>
      </c>
      <c r="M18" s="174">
        <v>399.22058980552993</v>
      </c>
      <c r="N18" s="174">
        <v>1.4451637141199998</v>
      </c>
      <c r="O18" s="174">
        <v>236.43892261931009</v>
      </c>
      <c r="P18" s="174">
        <v>106.26181225726009</v>
      </c>
      <c r="Q18" s="192">
        <v>1.6348123246299999</v>
      </c>
      <c r="R18" s="50"/>
    </row>
    <row r="19" spans="1:18" ht="13.5">
      <c r="A19" s="147" t="s">
        <v>64</v>
      </c>
      <c r="B19" s="226">
        <f t="shared" si="0"/>
        <v>2793.9798059999998</v>
      </c>
      <c r="C19" s="172">
        <f t="shared" si="2"/>
        <v>7.5811119554321351E-3</v>
      </c>
      <c r="D19" s="343">
        <v>369.81473800000003</v>
      </c>
      <c r="E19" s="174">
        <v>1833.989249</v>
      </c>
      <c r="F19" s="174">
        <v>323.946395</v>
      </c>
      <c r="G19" s="174">
        <v>211.23037300000001</v>
      </c>
      <c r="H19" s="407">
        <v>54.999050999999994</v>
      </c>
      <c r="I19" s="226">
        <f t="shared" ref="I19:I20" si="4">SUM(K19:Q19)</f>
        <v>2793.9798060000003</v>
      </c>
      <c r="J19" s="172">
        <f t="shared" si="3"/>
        <v>7.581111955432299E-3</v>
      </c>
      <c r="K19" s="271">
        <v>197.09251800000001</v>
      </c>
      <c r="L19" s="174">
        <v>1689.358373</v>
      </c>
      <c r="M19" s="174">
        <v>570.08916599999998</v>
      </c>
      <c r="N19" s="174">
        <v>4.0469290000000004</v>
      </c>
      <c r="O19" s="174">
        <v>239.97677800000002</v>
      </c>
      <c r="P19" s="174">
        <v>93.416042000000004</v>
      </c>
      <c r="Q19" s="192">
        <v>0</v>
      </c>
      <c r="R19" s="50"/>
    </row>
    <row r="20" spans="1:18" ht="13.5">
      <c r="A20" s="147" t="s">
        <v>65</v>
      </c>
      <c r="B20" s="226">
        <f t="shared" si="0"/>
        <v>2816.2652554795895</v>
      </c>
      <c r="C20" s="172">
        <f t="shared" si="2"/>
        <v>7.976238565408484E-3</v>
      </c>
      <c r="D20" s="598">
        <v>390.45094769338982</v>
      </c>
      <c r="E20" s="174">
        <v>1826.1433387339896</v>
      </c>
      <c r="F20" s="174">
        <v>324.31486017995007</v>
      </c>
      <c r="G20" s="174">
        <v>219.30609029224991</v>
      </c>
      <c r="H20" s="599">
        <v>56.050018580010011</v>
      </c>
      <c r="I20" s="226">
        <f t="shared" si="4"/>
        <v>2816.26525547959</v>
      </c>
      <c r="J20" s="172">
        <f t="shared" si="3"/>
        <v>7.976238565408484E-3</v>
      </c>
      <c r="K20" s="271">
        <v>206.96225065276991</v>
      </c>
      <c r="L20" s="174">
        <v>1165.1646616863097</v>
      </c>
      <c r="M20" s="174">
        <v>1101.66121157919</v>
      </c>
      <c r="N20" s="174">
        <v>4.9558941656299984</v>
      </c>
      <c r="O20" s="174">
        <v>248.98161761850994</v>
      </c>
      <c r="P20" s="174">
        <v>88.539619777180008</v>
      </c>
      <c r="Q20" s="192">
        <v>0</v>
      </c>
      <c r="R20" s="50"/>
    </row>
    <row r="21" spans="1:18" ht="13.5">
      <c r="A21" s="147" t="s">
        <v>66</v>
      </c>
      <c r="B21" s="226">
        <f t="shared" si="0"/>
        <v>2018.3896948805204</v>
      </c>
      <c r="C21" s="172">
        <f t="shared" si="2"/>
        <v>-0.28330980508552867</v>
      </c>
      <c r="D21" s="598">
        <v>382.82924744491021</v>
      </c>
      <c r="E21" s="174">
        <v>1077.1894605303301</v>
      </c>
      <c r="F21" s="174">
        <v>293.53888188050007</v>
      </c>
      <c r="G21" s="174">
        <v>216.72806978237003</v>
      </c>
      <c r="H21" s="599">
        <v>48.104035242409971</v>
      </c>
      <c r="I21" s="226">
        <f t="shared" ref="I21" si="5">SUM(K21:Q21)</f>
        <v>2018.38969488052</v>
      </c>
      <c r="J21" s="172">
        <f t="shared" si="3"/>
        <v>-0.28330980508552894</v>
      </c>
      <c r="K21" s="271">
        <v>216.18245608231004</v>
      </c>
      <c r="L21" s="174">
        <v>7.2360528462300007</v>
      </c>
      <c r="M21" s="174">
        <v>1501.2636902685103</v>
      </c>
      <c r="N21" s="174">
        <v>0.97442073944999996</v>
      </c>
      <c r="O21" s="174">
        <v>218.92566316315992</v>
      </c>
      <c r="P21" s="174">
        <v>73.807411780859979</v>
      </c>
      <c r="Q21" s="192">
        <v>0</v>
      </c>
      <c r="R21" s="50"/>
    </row>
    <row r="22" spans="1:18">
      <c r="A22" s="147" t="s">
        <v>67</v>
      </c>
      <c r="B22" s="226">
        <f t="shared" si="0"/>
        <v>902.85761532077993</v>
      </c>
      <c r="C22" s="172">
        <f t="shared" si="2"/>
        <v>-0.55268419294311488</v>
      </c>
      <c r="D22" s="598">
        <v>237.02268224297995</v>
      </c>
      <c r="E22" s="174">
        <v>473.26976506503985</v>
      </c>
      <c r="F22" s="174">
        <v>133.72564508041017</v>
      </c>
      <c r="G22" s="174">
        <v>33.92329184554</v>
      </c>
      <c r="H22" s="599">
        <v>24.916231086809994</v>
      </c>
      <c r="I22" s="226">
        <f t="shared" ref="I22:I24" si="6">SUM(K22:Q22)</f>
        <v>902.85761532077993</v>
      </c>
      <c r="J22" s="172">
        <f t="shared" si="3"/>
        <v>-0.55268419294311477</v>
      </c>
      <c r="K22" s="271">
        <v>33.881107195390001</v>
      </c>
      <c r="L22" s="174">
        <v>4.2184650150000003E-2</v>
      </c>
      <c r="M22" s="174">
        <v>721.4961777154208</v>
      </c>
      <c r="N22" s="174">
        <v>0.35540697207726402</v>
      </c>
      <c r="O22" s="174">
        <v>109.22968473197233</v>
      </c>
      <c r="P22" s="174">
        <v>37.853054055769555</v>
      </c>
      <c r="Q22" s="192">
        <v>0</v>
      </c>
      <c r="R22" s="50"/>
    </row>
    <row r="23" spans="1:18">
      <c r="A23" s="147" t="s">
        <v>68</v>
      </c>
      <c r="B23" s="226">
        <f t="shared" si="0"/>
        <v>1934.7858214546116</v>
      </c>
      <c r="C23" s="172">
        <f t="shared" si="2"/>
        <v>1.1429578580529487</v>
      </c>
      <c r="D23" s="598">
        <v>378.73520847774995</v>
      </c>
      <c r="E23" s="174">
        <v>1070.4064510857499</v>
      </c>
      <c r="F23" s="174">
        <v>271.62751396018166</v>
      </c>
      <c r="G23" s="174">
        <v>180.60660996356003</v>
      </c>
      <c r="H23" s="599">
        <v>33.410037967370002</v>
      </c>
      <c r="I23" s="226">
        <f t="shared" si="6"/>
        <v>1934.7858214546116</v>
      </c>
      <c r="J23" s="172">
        <f t="shared" si="3"/>
        <v>1.1429578580529487</v>
      </c>
      <c r="K23" s="271">
        <v>180.60491996355003</v>
      </c>
      <c r="L23" s="174">
        <v>1.6900000100000003E-3</v>
      </c>
      <c r="M23" s="174">
        <v>1513.3803479223729</v>
      </c>
      <c r="N23" s="174">
        <v>3.0946838976802735</v>
      </c>
      <c r="O23" s="174">
        <v>186.10600848183736</v>
      </c>
      <c r="P23" s="174">
        <v>51.598171189161164</v>
      </c>
      <c r="Q23" s="192">
        <v>0</v>
      </c>
      <c r="R23" s="50"/>
    </row>
    <row r="24" spans="1:18" ht="14.65" thickBot="1">
      <c r="A24" s="237" t="s">
        <v>69</v>
      </c>
      <c r="B24" s="595">
        <f t="shared" ref="B24" si="7">SUM(D24:H24)</f>
        <v>2379.3414913876823</v>
      </c>
      <c r="C24" s="177">
        <f t="shared" si="2"/>
        <v>0.22976996471828839</v>
      </c>
      <c r="D24" s="600">
        <v>533.31796090273997</v>
      </c>
      <c r="E24" s="178">
        <v>1241.0486062586699</v>
      </c>
      <c r="F24" s="178">
        <v>364.67955193544213</v>
      </c>
      <c r="G24" s="178">
        <v>201.45355013406004</v>
      </c>
      <c r="H24" s="601">
        <v>38.841822156770036</v>
      </c>
      <c r="I24" s="595">
        <f t="shared" si="6"/>
        <v>2379.3414913876818</v>
      </c>
      <c r="J24" s="177">
        <f t="shared" si="3"/>
        <v>0.22976996471828814</v>
      </c>
      <c r="K24" s="554">
        <v>201.45355013406004</v>
      </c>
      <c r="L24" s="178">
        <v>0</v>
      </c>
      <c r="M24" s="178">
        <v>1862.4156083519933</v>
      </c>
      <c r="N24" s="178">
        <v>13.365024711297808</v>
      </c>
      <c r="O24" s="178">
        <v>238.66845940282298</v>
      </c>
      <c r="P24" s="178">
        <v>63.438848787507808</v>
      </c>
      <c r="Q24" s="193">
        <v>0</v>
      </c>
      <c r="R24" s="50"/>
    </row>
    <row r="25" spans="1:18" ht="13.9" thickBot="1">
      <c r="A25" s="44"/>
      <c r="B25" s="342"/>
      <c r="C25" s="518"/>
      <c r="D25" s="44"/>
      <c r="E25" s="44"/>
      <c r="F25" s="44"/>
      <c r="G25" s="44"/>
      <c r="H25" s="44"/>
      <c r="I25" s="44"/>
      <c r="J25" s="44"/>
      <c r="K25" s="44"/>
      <c r="L25" s="342"/>
      <c r="M25" s="44"/>
      <c r="N25" s="44"/>
      <c r="O25" s="44"/>
      <c r="P25" s="44"/>
      <c r="Q25" s="44"/>
      <c r="R25" s="50"/>
    </row>
    <row r="26" spans="1:18" ht="13.9" thickBot="1">
      <c r="A26" s="44"/>
      <c r="B26" s="762" t="s">
        <v>106</v>
      </c>
      <c r="C26" s="763"/>
      <c r="D26" s="763"/>
      <c r="E26" s="763"/>
      <c r="F26" s="763"/>
      <c r="G26" s="763"/>
      <c r="H26" s="764"/>
      <c r="I26" s="762" t="s">
        <v>107</v>
      </c>
      <c r="J26" s="763"/>
      <c r="K26" s="763"/>
      <c r="L26" s="763"/>
      <c r="M26" s="763"/>
      <c r="N26" s="763"/>
      <c r="O26" s="763"/>
      <c r="P26" s="764"/>
      <c r="Q26" s="44"/>
      <c r="R26" s="50"/>
    </row>
    <row r="27" spans="1:18" ht="38.65" thickBot="1">
      <c r="A27" s="146" t="s">
        <v>46</v>
      </c>
      <c r="B27" s="151" t="s">
        <v>98</v>
      </c>
      <c r="C27" s="140" t="s">
        <v>48</v>
      </c>
      <c r="D27" s="408" t="s">
        <v>74</v>
      </c>
      <c r="E27" s="138" t="s">
        <v>75</v>
      </c>
      <c r="F27" s="138" t="s">
        <v>76</v>
      </c>
      <c r="G27" s="138" t="s">
        <v>91</v>
      </c>
      <c r="H27" s="408" t="s">
        <v>80</v>
      </c>
      <c r="I27" s="151" t="s">
        <v>98</v>
      </c>
      <c r="J27" s="140" t="s">
        <v>48</v>
      </c>
      <c r="K27" s="138" t="s">
        <v>99</v>
      </c>
      <c r="L27" s="138" t="s">
        <v>100</v>
      </c>
      <c r="M27" s="138" t="s">
        <v>101</v>
      </c>
      <c r="N27" s="138" t="s">
        <v>102</v>
      </c>
      <c r="O27" s="138" t="s">
        <v>103</v>
      </c>
      <c r="P27" s="267" t="s">
        <v>104</v>
      </c>
      <c r="Q27" s="44"/>
      <c r="R27" s="50"/>
    </row>
    <row r="28" spans="1:18" ht="13.5">
      <c r="A28" s="131" t="s">
        <v>55</v>
      </c>
      <c r="B28" s="223">
        <f t="shared" ref="B28:B41" si="8">SUM(D28:H28)</f>
        <v>157023</v>
      </c>
      <c r="C28" s="268"/>
      <c r="D28" s="410">
        <v>72293</v>
      </c>
      <c r="E28" s="188">
        <v>31979</v>
      </c>
      <c r="F28" s="188">
        <v>19212</v>
      </c>
      <c r="G28" s="188">
        <v>2527</v>
      </c>
      <c r="H28" s="411">
        <v>31012</v>
      </c>
      <c r="I28" s="223">
        <f t="shared" ref="I28:I35" si="9">SUM(K28:P28)</f>
        <v>157023</v>
      </c>
      <c r="J28" s="268"/>
      <c r="K28" s="414">
        <v>2477</v>
      </c>
      <c r="L28" s="188">
        <v>31484</v>
      </c>
      <c r="M28" s="188">
        <v>12701</v>
      </c>
      <c r="N28" s="188">
        <v>587</v>
      </c>
      <c r="O28" s="188">
        <v>60579</v>
      </c>
      <c r="P28" s="194">
        <v>49195</v>
      </c>
      <c r="Q28" s="44"/>
      <c r="R28" s="50"/>
    </row>
    <row r="29" spans="1:18" ht="13.5">
      <c r="A29" s="132" t="s">
        <v>56</v>
      </c>
      <c r="B29" s="222">
        <f t="shared" si="8"/>
        <v>149880</v>
      </c>
      <c r="C29" s="172">
        <f t="shared" ref="C29:C42" si="10">(B29-B28)/B28</f>
        <v>-4.5490151124357579E-2</v>
      </c>
      <c r="D29" s="412">
        <v>64476</v>
      </c>
      <c r="E29" s="181">
        <v>34542</v>
      </c>
      <c r="F29" s="181">
        <v>18069</v>
      </c>
      <c r="G29" s="181">
        <v>2548</v>
      </c>
      <c r="H29" s="413">
        <v>30245</v>
      </c>
      <c r="I29" s="222">
        <f t="shared" si="9"/>
        <v>149880</v>
      </c>
      <c r="J29" s="172">
        <f t="shared" ref="J29:J42" si="11">(I29-I28)/I28</f>
        <v>-4.5490151124357579E-2</v>
      </c>
      <c r="K29" s="415">
        <v>2499</v>
      </c>
      <c r="L29" s="181">
        <v>33706</v>
      </c>
      <c r="M29" s="181">
        <v>13069</v>
      </c>
      <c r="N29" s="181">
        <v>498</v>
      </c>
      <c r="O29" s="181">
        <v>52738</v>
      </c>
      <c r="P29" s="182">
        <v>47370</v>
      </c>
      <c r="Q29" s="44"/>
      <c r="R29" s="50"/>
    </row>
    <row r="30" spans="1:18" ht="13.5">
      <c r="A30" s="132" t="s">
        <v>57</v>
      </c>
      <c r="B30" s="222">
        <f t="shared" si="8"/>
        <v>147760.56672294199</v>
      </c>
      <c r="C30" s="172">
        <f t="shared" si="10"/>
        <v>-1.4140867874686467E-2</v>
      </c>
      <c r="D30" s="412">
        <v>58496</v>
      </c>
      <c r="E30" s="181">
        <v>33248.566722942007</v>
      </c>
      <c r="F30" s="179">
        <v>23890</v>
      </c>
      <c r="G30" s="179">
        <v>2637</v>
      </c>
      <c r="H30" s="413">
        <v>29489</v>
      </c>
      <c r="I30" s="222">
        <f t="shared" si="9"/>
        <v>147760.71856222791</v>
      </c>
      <c r="J30" s="172">
        <f t="shared" si="11"/>
        <v>-1.413985480232248E-2</v>
      </c>
      <c r="K30" s="415">
        <v>2603</v>
      </c>
      <c r="L30" s="181">
        <v>32861.973471981</v>
      </c>
      <c r="M30" s="181">
        <v>12716.544412130001</v>
      </c>
      <c r="N30" s="181">
        <v>438.39695864999999</v>
      </c>
      <c r="O30" s="181">
        <v>49294.062069515967</v>
      </c>
      <c r="P30" s="180">
        <v>49846.741649950956</v>
      </c>
      <c r="Q30" s="44"/>
      <c r="R30" s="50"/>
    </row>
    <row r="31" spans="1:18" ht="13.5">
      <c r="A31" s="132" t="s">
        <v>58</v>
      </c>
      <c r="B31" s="222">
        <f t="shared" si="8"/>
        <v>161287.814145727</v>
      </c>
      <c r="C31" s="172">
        <f t="shared" si="10"/>
        <v>9.1548426774439945E-2</v>
      </c>
      <c r="D31" s="412">
        <v>54600</v>
      </c>
      <c r="E31" s="191">
        <v>33545.706803198002</v>
      </c>
      <c r="F31" s="191">
        <v>39054.368041529</v>
      </c>
      <c r="G31" s="191">
        <v>2854.7393010000001</v>
      </c>
      <c r="H31" s="413">
        <v>31233</v>
      </c>
      <c r="I31" s="222">
        <f t="shared" si="9"/>
        <v>161287.42952977799</v>
      </c>
      <c r="J31" s="172">
        <f t="shared" si="11"/>
        <v>9.1544702131733671E-2</v>
      </c>
      <c r="K31" s="416">
        <v>2787.700977</v>
      </c>
      <c r="L31" s="191">
        <v>33350.301802356</v>
      </c>
      <c r="M31" s="191">
        <v>13495.661555011</v>
      </c>
      <c r="N31" s="191">
        <v>256.11287421000003</v>
      </c>
      <c r="O31" s="191">
        <v>46376.575958200003</v>
      </c>
      <c r="P31" s="198">
        <v>65021.076363000997</v>
      </c>
      <c r="Q31" s="44"/>
      <c r="R31" s="50"/>
    </row>
    <row r="32" spans="1:18" ht="13.5">
      <c r="A32" s="132" t="s">
        <v>59</v>
      </c>
      <c r="B32" s="222">
        <f t="shared" si="8"/>
        <v>167614.97736023495</v>
      </c>
      <c r="C32" s="172">
        <f t="shared" si="10"/>
        <v>3.922902203133103E-2</v>
      </c>
      <c r="D32" s="412">
        <v>52851</v>
      </c>
      <c r="E32" s="191">
        <v>33515.893426279952</v>
      </c>
      <c r="F32" s="191">
        <v>47259.783071954997</v>
      </c>
      <c r="G32" s="191">
        <v>2795.3008620000001</v>
      </c>
      <c r="H32" s="413">
        <v>31193</v>
      </c>
      <c r="I32" s="222">
        <f t="shared" si="9"/>
        <v>167614.16968345703</v>
      </c>
      <c r="J32" s="172">
        <f t="shared" si="11"/>
        <v>3.922649255508754E-2</v>
      </c>
      <c r="K32" s="416">
        <v>2675.4735289999999</v>
      </c>
      <c r="L32" s="191">
        <v>33466.92559001295</v>
      </c>
      <c r="M32" s="191">
        <v>15653.220875195009</v>
      </c>
      <c r="N32" s="191">
        <v>232.09226792299989</v>
      </c>
      <c r="O32" s="191">
        <v>49835.170800728039</v>
      </c>
      <c r="P32" s="198">
        <v>65751.286620598024</v>
      </c>
      <c r="Q32" s="44"/>
      <c r="R32" s="50"/>
    </row>
    <row r="33" spans="1:18" ht="13.5">
      <c r="A33" s="132" t="s">
        <v>60</v>
      </c>
      <c r="B33" s="222">
        <f t="shared" si="8"/>
        <v>170638.97421571898</v>
      </c>
      <c r="C33" s="172">
        <f t="shared" si="10"/>
        <v>1.8041328424875266E-2</v>
      </c>
      <c r="D33" s="412">
        <v>53575</v>
      </c>
      <c r="E33" s="191">
        <v>34483.29939319798</v>
      </c>
      <c r="F33" s="191">
        <v>50636.176699520998</v>
      </c>
      <c r="G33" s="191">
        <v>2846.4981230000017</v>
      </c>
      <c r="H33" s="413">
        <v>29098</v>
      </c>
      <c r="I33" s="222">
        <f t="shared" si="9"/>
        <v>170639.64643894791</v>
      </c>
      <c r="J33" s="172">
        <f t="shared" si="11"/>
        <v>1.8050244565865486E-2</v>
      </c>
      <c r="K33" s="416">
        <v>2656.9427370000021</v>
      </c>
      <c r="L33" s="191">
        <v>34548.781133882978</v>
      </c>
      <c r="M33" s="191">
        <v>17303.218404346</v>
      </c>
      <c r="N33" s="191">
        <v>218.72502168699998</v>
      </c>
      <c r="O33" s="191">
        <v>61929.572168271923</v>
      </c>
      <c r="P33" s="198">
        <v>53982.406973759993</v>
      </c>
      <c r="Q33" s="44"/>
      <c r="R33" s="50"/>
    </row>
    <row r="34" spans="1:18" ht="13.5">
      <c r="A34" s="132" t="s">
        <v>61</v>
      </c>
      <c r="B34" s="222">
        <f t="shared" si="8"/>
        <v>172792.85741475096</v>
      </c>
      <c r="C34" s="172">
        <f t="shared" si="10"/>
        <v>1.2622457495021536E-2</v>
      </c>
      <c r="D34" s="412">
        <v>52257.450572787988</v>
      </c>
      <c r="E34" s="191">
        <v>34871.980979999971</v>
      </c>
      <c r="F34" s="191">
        <v>56964.260543583994</v>
      </c>
      <c r="G34" s="191">
        <v>2803.6988889999948</v>
      </c>
      <c r="H34" s="413">
        <v>25895.466429379001</v>
      </c>
      <c r="I34" s="222">
        <f t="shared" si="9"/>
        <v>172792.85741475096</v>
      </c>
      <c r="J34" s="172">
        <f t="shared" si="11"/>
        <v>1.2618468338033274E-2</v>
      </c>
      <c r="K34" s="416">
        <v>2630.4928099999952</v>
      </c>
      <c r="L34" s="191">
        <v>34949.025449999972</v>
      </c>
      <c r="M34" s="191">
        <v>18598.624128110005</v>
      </c>
      <c r="N34" s="191">
        <v>311.43005035099998</v>
      </c>
      <c r="O34" s="191">
        <v>73004.895966907992</v>
      </c>
      <c r="P34" s="198">
        <v>43298.389009381994</v>
      </c>
      <c r="Q34" s="44"/>
      <c r="R34" s="50"/>
    </row>
    <row r="35" spans="1:18" ht="13.5">
      <c r="A35" s="132" t="s">
        <v>62</v>
      </c>
      <c r="B35" s="222">
        <f t="shared" si="8"/>
        <v>181874.43904806496</v>
      </c>
      <c r="C35" s="172">
        <f t="shared" si="10"/>
        <v>5.2557621704904571E-2</v>
      </c>
      <c r="D35" s="412">
        <v>55279.916669442973</v>
      </c>
      <c r="E35" s="191">
        <v>34593.612108999987</v>
      </c>
      <c r="F35" s="191">
        <v>63756.625169705992</v>
      </c>
      <c r="G35" s="191">
        <v>2991.4160309999988</v>
      </c>
      <c r="H35" s="413">
        <v>25252.869068916007</v>
      </c>
      <c r="I35" s="222">
        <f t="shared" si="9"/>
        <v>181874.43904806499</v>
      </c>
      <c r="J35" s="172">
        <f t="shared" si="11"/>
        <v>5.2557621704904738E-2</v>
      </c>
      <c r="K35" s="416">
        <v>2806.2325539999988</v>
      </c>
      <c r="L35" s="191">
        <v>34700.525934999991</v>
      </c>
      <c r="M35" s="191">
        <v>22375.000515314983</v>
      </c>
      <c r="N35" s="191">
        <v>294.59364456799995</v>
      </c>
      <c r="O35" s="191">
        <v>76822.464943964005</v>
      </c>
      <c r="P35" s="198">
        <v>44875.621455217995</v>
      </c>
      <c r="Q35" s="44"/>
      <c r="R35" s="50"/>
    </row>
    <row r="36" spans="1:18" ht="13.5">
      <c r="A36" s="147" t="s">
        <v>63</v>
      </c>
      <c r="B36" s="222">
        <f t="shared" si="8"/>
        <v>183188.59440814401</v>
      </c>
      <c r="C36" s="172">
        <f t="shared" si="10"/>
        <v>7.2256187673065547E-3</v>
      </c>
      <c r="D36" s="412">
        <v>55750.250862411944</v>
      </c>
      <c r="E36" s="191">
        <v>33895</v>
      </c>
      <c r="F36" s="191">
        <v>67867.47816311779</v>
      </c>
      <c r="G36" s="191">
        <v>3158</v>
      </c>
      <c r="H36" s="413">
        <v>22517.865382614262</v>
      </c>
      <c r="I36" s="222">
        <f t="shared" ref="I36:I42" si="12">SUM(K36:P36)</f>
        <v>183188.59440814398</v>
      </c>
      <c r="J36" s="172">
        <f t="shared" si="11"/>
        <v>7.2256187673062338E-3</v>
      </c>
      <c r="K36" s="416">
        <v>2972</v>
      </c>
      <c r="L36" s="191">
        <v>34015</v>
      </c>
      <c r="M36" s="191">
        <v>23599.244726241093</v>
      </c>
      <c r="N36" s="191">
        <v>255.83955895651479</v>
      </c>
      <c r="O36" s="191">
        <v>80300.072421757475</v>
      </c>
      <c r="P36" s="198">
        <v>42046.437701188901</v>
      </c>
      <c r="Q36" s="44"/>
      <c r="R36" s="50"/>
    </row>
    <row r="37" spans="1:18" ht="13.5">
      <c r="A37" s="147" t="s">
        <v>64</v>
      </c>
      <c r="B37" s="222">
        <f t="shared" si="8"/>
        <v>180952</v>
      </c>
      <c r="C37" s="172">
        <f t="shared" si="10"/>
        <v>-1.2209244878864456E-2</v>
      </c>
      <c r="D37" s="412">
        <v>56930</v>
      </c>
      <c r="E37" s="191">
        <v>33726</v>
      </c>
      <c r="F37" s="191">
        <v>69708</v>
      </c>
      <c r="G37" s="191">
        <v>3243</v>
      </c>
      <c r="H37" s="413">
        <v>17345</v>
      </c>
      <c r="I37" s="222">
        <f t="shared" si="12"/>
        <v>180952</v>
      </c>
      <c r="J37" s="172">
        <f t="shared" si="11"/>
        <v>-1.22092448788643E-2</v>
      </c>
      <c r="K37" s="416">
        <v>3073</v>
      </c>
      <c r="L37" s="191">
        <v>33855</v>
      </c>
      <c r="M37" s="191">
        <v>23880</v>
      </c>
      <c r="N37" s="191">
        <v>231</v>
      </c>
      <c r="O37" s="191">
        <v>81051</v>
      </c>
      <c r="P37" s="198">
        <v>38862</v>
      </c>
      <c r="Q37" s="44"/>
      <c r="R37" s="50"/>
    </row>
    <row r="38" spans="1:18" ht="13.5">
      <c r="A38" s="147" t="s">
        <v>65</v>
      </c>
      <c r="B38" s="222">
        <f t="shared" si="8"/>
        <v>182163.90121900279</v>
      </c>
      <c r="C38" s="172">
        <f t="shared" si="10"/>
        <v>6.6973629415689583E-3</v>
      </c>
      <c r="D38" s="605">
        <v>57944</v>
      </c>
      <c r="E38" s="191">
        <v>32776.120547945211</v>
      </c>
      <c r="F38" s="191">
        <v>71345.838205304142</v>
      </c>
      <c r="G38" s="191">
        <v>3309.9424657534255</v>
      </c>
      <c r="H38" s="283">
        <v>16788</v>
      </c>
      <c r="I38" s="222">
        <f t="shared" si="12"/>
        <v>182163.90121900276</v>
      </c>
      <c r="J38" s="172">
        <f t="shared" si="11"/>
        <v>6.697362941568797E-3</v>
      </c>
      <c r="K38" s="416">
        <v>3164.3150684931516</v>
      </c>
      <c r="L38" s="191">
        <v>32797.627397260272</v>
      </c>
      <c r="M38" s="191">
        <v>21764.471762754452</v>
      </c>
      <c r="N38" s="191">
        <v>186.48219178082195</v>
      </c>
      <c r="O38" s="191">
        <v>83765.458000903862</v>
      </c>
      <c r="P38" s="198">
        <v>40485.546797810217</v>
      </c>
      <c r="Q38" s="44"/>
      <c r="R38" s="50"/>
    </row>
    <row r="39" spans="1:18">
      <c r="A39" s="147" t="s">
        <v>108</v>
      </c>
      <c r="B39" s="222">
        <f t="shared" si="8"/>
        <v>184386.83464069874</v>
      </c>
      <c r="C39" s="172">
        <f t="shared" si="10"/>
        <v>1.2202930475360639E-2</v>
      </c>
      <c r="D39" s="605">
        <v>60043.413810085891</v>
      </c>
      <c r="E39" s="191">
        <v>29290.860655737713</v>
      </c>
      <c r="F39" s="191">
        <v>75945.659751939282</v>
      </c>
      <c r="G39" s="191">
        <v>3341.0000000000005</v>
      </c>
      <c r="H39" s="283">
        <v>15765.900422935847</v>
      </c>
      <c r="I39" s="222">
        <f t="shared" si="12"/>
        <v>184386.83464069874</v>
      </c>
      <c r="J39" s="172">
        <f t="shared" si="11"/>
        <v>1.22029304753608E-2</v>
      </c>
      <c r="K39" s="416">
        <v>3339.0000000000005</v>
      </c>
      <c r="L39" s="191">
        <v>410.11475409836072</v>
      </c>
      <c r="M39" s="191">
        <v>51843.385045680116</v>
      </c>
      <c r="N39" s="191">
        <v>147.43834119320309</v>
      </c>
      <c r="O39" s="191">
        <v>91817.171801371354</v>
      </c>
      <c r="P39" s="198">
        <v>36829.724698355698</v>
      </c>
      <c r="Q39" s="44"/>
      <c r="R39" s="50"/>
    </row>
    <row r="40" spans="1:18">
      <c r="A40" s="147" t="s">
        <v>67</v>
      </c>
      <c r="B40" s="222">
        <f t="shared" si="8"/>
        <v>171822.13731189314</v>
      </c>
      <c r="C40" s="172">
        <f t="shared" si="10"/>
        <v>-6.814313697227635E-2</v>
      </c>
      <c r="D40" s="605">
        <v>61724.399345350022</v>
      </c>
      <c r="E40" s="191">
        <v>25669.72328767123</v>
      </c>
      <c r="F40" s="191">
        <v>69812.072991990441</v>
      </c>
      <c r="G40" s="191">
        <v>16.666666666666664</v>
      </c>
      <c r="H40" s="283">
        <v>14599.275020214796</v>
      </c>
      <c r="I40" s="222">
        <f t="shared" si="12"/>
        <v>171822.13731189317</v>
      </c>
      <c r="J40" s="172">
        <f t="shared" si="11"/>
        <v>-6.8143136972276183E-2</v>
      </c>
      <c r="K40" s="416">
        <v>16.644444444444442</v>
      </c>
      <c r="L40" s="191">
        <v>2.2222222222222223E-2</v>
      </c>
      <c r="M40" s="191">
        <v>48053.648631338961</v>
      </c>
      <c r="N40" s="191">
        <v>91.880290440901263</v>
      </c>
      <c r="O40" s="191">
        <v>87105.460845977621</v>
      </c>
      <c r="P40" s="198">
        <v>36554.480877468995</v>
      </c>
      <c r="Q40" s="44"/>
      <c r="R40" s="50"/>
    </row>
    <row r="41" spans="1:18">
      <c r="A41" s="147" t="s">
        <v>68</v>
      </c>
      <c r="B41" s="222">
        <f t="shared" si="8"/>
        <v>177946.18724114061</v>
      </c>
      <c r="C41" s="172">
        <f t="shared" si="10"/>
        <v>3.5641798112026966E-2</v>
      </c>
      <c r="D41" s="605">
        <v>62104.050830661588</v>
      </c>
      <c r="E41" s="191">
        <v>24583.084931506848</v>
      </c>
      <c r="F41" s="191">
        <v>76342.24160510808</v>
      </c>
      <c r="G41" s="191">
        <v>3142.0000000000005</v>
      </c>
      <c r="H41" s="283">
        <v>11774.809873864097</v>
      </c>
      <c r="I41" s="222">
        <f t="shared" si="12"/>
        <v>177946.18724114064</v>
      </c>
      <c r="J41" s="172">
        <f t="shared" si="11"/>
        <v>3.5641798112026959E-2</v>
      </c>
      <c r="K41" s="416">
        <v>3142.0000000000005</v>
      </c>
      <c r="L41" s="191">
        <v>0</v>
      </c>
      <c r="M41" s="191">
        <v>47815.109736515456</v>
      </c>
      <c r="N41" s="191">
        <v>224.76164383561644</v>
      </c>
      <c r="O41" s="191">
        <v>91568.526926260078</v>
      </c>
      <c r="P41" s="198">
        <v>35195.788934529461</v>
      </c>
      <c r="Q41" s="44"/>
      <c r="R41" s="50"/>
    </row>
    <row r="42" spans="1:18" ht="14.65" thickBot="1">
      <c r="A42" s="237" t="s">
        <v>69</v>
      </c>
      <c r="B42" s="596">
        <f t="shared" ref="B42" si="13">SUM(D42:H42)</f>
        <v>184125.6716238877</v>
      </c>
      <c r="C42" s="177">
        <f t="shared" si="10"/>
        <v>3.4726702935045595E-2</v>
      </c>
      <c r="D42" s="606">
        <v>65491.316847353424</v>
      </c>
      <c r="E42" s="603">
        <v>23953.183561643833</v>
      </c>
      <c r="F42" s="603">
        <v>79113.496614400268</v>
      </c>
      <c r="G42" s="603">
        <v>3157.1111111111113</v>
      </c>
      <c r="H42" s="284">
        <v>12410.563489379054</v>
      </c>
      <c r="I42" s="596">
        <f t="shared" si="12"/>
        <v>184125.67162388767</v>
      </c>
      <c r="J42" s="177">
        <f t="shared" si="11"/>
        <v>3.4726702935045262E-2</v>
      </c>
      <c r="K42" s="602">
        <v>3157.1111111111113</v>
      </c>
      <c r="L42" s="603">
        <v>0</v>
      </c>
      <c r="M42" s="603">
        <v>47442.736702095484</v>
      </c>
      <c r="N42" s="603">
        <v>613.72054794520545</v>
      </c>
      <c r="O42" s="603">
        <v>95071.276128729893</v>
      </c>
      <c r="P42" s="604">
        <v>37840.827134006002</v>
      </c>
      <c r="Q42" s="44"/>
      <c r="R42" s="50"/>
    </row>
    <row r="43" spans="1:18">
      <c r="A43"/>
      <c r="B43" s="44"/>
      <c r="C43" s="44"/>
      <c r="D43" s="44"/>
      <c r="E43" s="44"/>
      <c r="F43" s="44"/>
      <c r="G43" s="44"/>
      <c r="H43" s="44"/>
      <c r="I43" s="44"/>
      <c r="J43" s="44"/>
      <c r="K43" s="44"/>
      <c r="L43" s="44"/>
      <c r="M43" s="44"/>
      <c r="N43" s="44"/>
      <c r="O43" s="44"/>
      <c r="P43" s="44"/>
      <c r="Q43" s="44"/>
    </row>
    <row r="44" spans="1:18">
      <c r="A44" s="148" t="s">
        <v>109</v>
      </c>
      <c r="B44" s="148"/>
      <c r="G44" s="409"/>
      <c r="H44" s="265"/>
      <c r="I44" s="265"/>
      <c r="J44" s="265"/>
      <c r="K44" s="265"/>
      <c r="L44" s="265"/>
      <c r="M44" s="265"/>
      <c r="N44" s="262"/>
      <c r="O44" s="262"/>
      <c r="P44" s="265"/>
      <c r="Q44" s="265"/>
      <c r="R44" s="265"/>
    </row>
    <row r="45" spans="1:18">
      <c r="A45" s="148" t="s">
        <v>110</v>
      </c>
      <c r="B45" s="148"/>
      <c r="E45" s="50"/>
      <c r="F45" s="247"/>
      <c r="G45" s="247"/>
      <c r="H45" s="50"/>
      <c r="I45" s="50"/>
      <c r="J45" s="50"/>
      <c r="K45" s="50"/>
      <c r="L45" s="50"/>
      <c r="M45" s="50"/>
      <c r="N45"/>
      <c r="O45" s="258"/>
      <c r="P45" s="266"/>
      <c r="Q45" s="266"/>
      <c r="R45" s="50"/>
    </row>
    <row r="46" spans="1:18">
      <c r="B46" s="50"/>
      <c r="C46" s="50"/>
      <c r="D46" s="50"/>
      <c r="E46" s="50"/>
      <c r="F46" s="50"/>
      <c r="G46" s="50"/>
      <c r="H46" s="50"/>
      <c r="I46" s="50"/>
      <c r="J46" s="50"/>
      <c r="K46" s="50"/>
      <c r="L46" s="50"/>
      <c r="M46" s="50"/>
    </row>
    <row r="47" spans="1:18">
      <c r="M47" s="109"/>
    </row>
    <row r="48" spans="1:18">
      <c r="A48" s="128"/>
      <c r="B48" s="100"/>
    </row>
  </sheetData>
  <mergeCells count="6">
    <mergeCell ref="B8:H8"/>
    <mergeCell ref="I8:Q8"/>
    <mergeCell ref="B26:H26"/>
    <mergeCell ref="I26:P26"/>
    <mergeCell ref="A4:A5"/>
    <mergeCell ref="B5:J5"/>
  </mergeCells>
  <hyperlinks>
    <hyperlink ref="A44" r:id="rId1" display="Details on gaming machine categorisation are available on our website." xr:uid="{59DDB0EE-2F0A-4EBC-89BE-51D5B1504D04}"/>
    <hyperlink ref="A45" r:id="rId2" display="Details on gaming machine entitlement are available on our website." xr:uid="{8E9157A9-D2E3-4813-BC88-70084DB4A5AD}"/>
  </hyperlinks>
  <pageMargins left="0.7" right="0.7" top="0.75" bottom="0.75" header="0.3" footer="0.3"/>
  <pageSetup paperSize="9" scale="40" orientation="portrait" r:id="rId3"/>
  <headerFooter alignWithMargins="0"/>
  <ignoredErrors>
    <ignoredError sqref="I21" formula="1"/>
  </ignoredError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C49"/>
  <sheetViews>
    <sheetView showGridLines="0" workbookViewId="0">
      <selection activeCell="H21" sqref="H21"/>
    </sheetView>
  </sheetViews>
  <sheetFormatPr defaultColWidth="9" defaultRowHeight="14.25"/>
  <cols>
    <col min="1" max="1" width="28.265625" style="26" customWidth="1"/>
    <col min="2" max="2" width="11" style="75" customWidth="1"/>
    <col min="3" max="3" width="8.265625" style="75" customWidth="1"/>
    <col min="4" max="4" width="7.265625" style="75" bestFit="1" customWidth="1"/>
    <col min="5" max="8" width="7.265625" style="75" customWidth="1"/>
    <col min="9" max="9" width="7.73046875" style="75" customWidth="1"/>
    <col min="10" max="10" width="7" style="75" bestFit="1" customWidth="1"/>
    <col min="11" max="12" width="7.265625" style="75" customWidth="1"/>
    <col min="13" max="13" width="7.265625" customWidth="1"/>
    <col min="14" max="14" width="11" style="26" customWidth="1"/>
    <col min="15" max="15" width="4.265625" bestFit="1" customWidth="1"/>
    <col min="16" max="16" width="6.265625" style="26" bestFit="1" customWidth="1"/>
    <col min="17" max="17" width="5.265625" style="26" bestFit="1" customWidth="1"/>
    <col min="18" max="18" width="20.265625" style="26" customWidth="1"/>
    <col min="19" max="20" width="7.73046875" style="26" customWidth="1"/>
    <col min="21" max="22" width="7.73046875" customWidth="1"/>
    <col min="23" max="23" width="6.265625" style="26" bestFit="1" customWidth="1"/>
    <col min="24" max="24" width="9" style="26" bestFit="1" customWidth="1"/>
    <col min="25" max="25" width="6.265625" bestFit="1" customWidth="1"/>
    <col min="26" max="26" width="6.73046875" bestFit="1" customWidth="1"/>
    <col min="27" max="27" width="10" style="26" bestFit="1" customWidth="1"/>
    <col min="30" max="30" width="9.265625" style="26" customWidth="1"/>
    <col min="31" max="31" width="10" style="26" bestFit="1" customWidth="1"/>
    <col min="32" max="232" width="9.265625" style="26" customWidth="1"/>
    <col min="233" max="233" width="2.73046875" style="26" customWidth="1"/>
    <col min="234" max="234" width="8.265625" style="26" customWidth="1"/>
    <col min="235" max="235" width="7.265625" style="26" customWidth="1"/>
    <col min="236" max="236" width="4.265625" style="26" customWidth="1"/>
    <col min="237" max="239" width="9.265625" style="26" customWidth="1"/>
    <col min="240" max="240" width="11.265625" style="26" customWidth="1"/>
    <col min="241" max="243" width="9.265625" style="26" customWidth="1"/>
    <col min="244" max="244" width="2.73046875" style="26" customWidth="1"/>
    <col min="245" max="245" width="8.265625" style="26" customWidth="1"/>
    <col min="246" max="246" width="7.265625" style="26" customWidth="1"/>
    <col min="247" max="247" width="4.265625" style="26" customWidth="1"/>
    <col min="248" max="248" width="9.265625" style="26" customWidth="1"/>
    <col min="249" max="249" width="11.265625" style="26" customWidth="1"/>
    <col min="250" max="254" width="9.265625" style="26" customWidth="1"/>
    <col min="255" max="255" width="2.73046875" style="26" customWidth="1"/>
    <col min="256" max="488" width="9.265625" style="26" customWidth="1"/>
    <col min="489" max="489" width="2.73046875" style="26" customWidth="1"/>
    <col min="490" max="490" width="8.265625" style="26" customWidth="1"/>
    <col min="491" max="491" width="7.265625" style="26" customWidth="1"/>
    <col min="492" max="492" width="4.265625" style="26" customWidth="1"/>
    <col min="493" max="495" width="9.265625" style="26" customWidth="1"/>
    <col min="496" max="496" width="11.265625" style="26" customWidth="1"/>
    <col min="497" max="499" width="9.265625" style="26" customWidth="1"/>
    <col min="500" max="500" width="2.73046875" style="26" customWidth="1"/>
    <col min="501" max="501" width="8.265625" style="26" customWidth="1"/>
    <col min="502" max="502" width="7.265625" style="26" customWidth="1"/>
    <col min="503" max="503" width="4.265625" style="26" customWidth="1"/>
    <col min="504" max="504" width="9.265625" style="26" customWidth="1"/>
    <col min="505" max="505" width="11.265625" style="26" customWidth="1"/>
    <col min="506" max="510" width="9.265625" style="26" customWidth="1"/>
    <col min="511" max="511" width="2.73046875" style="26" customWidth="1"/>
    <col min="512" max="744" width="9.265625" style="26" customWidth="1"/>
    <col min="745" max="745" width="2.73046875" style="26" customWidth="1"/>
    <col min="746" max="746" width="8.265625" style="26" customWidth="1"/>
    <col min="747" max="747" width="7.265625" style="26" customWidth="1"/>
    <col min="748" max="748" width="4.265625" style="26" customWidth="1"/>
    <col min="749" max="751" width="9.265625" style="26" customWidth="1"/>
    <col min="752" max="752" width="11.265625" style="26" customWidth="1"/>
    <col min="753" max="755" width="9.265625" style="26" customWidth="1"/>
    <col min="756" max="756" width="2.73046875" style="26" customWidth="1"/>
    <col min="757" max="757" width="8.265625" style="26" customWidth="1"/>
    <col min="758" max="758" width="7.265625" style="26" customWidth="1"/>
    <col min="759" max="759" width="4.265625" style="26" customWidth="1"/>
    <col min="760" max="760" width="9.265625" style="26" customWidth="1"/>
    <col min="761" max="761" width="11.265625" style="26" customWidth="1"/>
    <col min="762" max="766" width="9.265625" style="26" customWidth="1"/>
    <col min="767" max="767" width="2.73046875" style="26" customWidth="1"/>
    <col min="768" max="1000" width="9.265625" style="26" customWidth="1"/>
    <col min="1001" max="1001" width="2.73046875" style="26" customWidth="1"/>
    <col min="1002" max="1002" width="8.265625" style="26" customWidth="1"/>
    <col min="1003" max="1003" width="7.265625" style="26" customWidth="1"/>
    <col min="1004" max="1004" width="4.265625" style="26" customWidth="1"/>
    <col min="1005" max="1007" width="9.265625" style="26" customWidth="1"/>
    <col min="1008" max="1008" width="11.265625" style="26" customWidth="1"/>
    <col min="1009" max="1011" width="9.265625" style="26" customWidth="1"/>
    <col min="1012" max="1012" width="2.73046875" style="26" customWidth="1"/>
    <col min="1013" max="1013" width="8.265625" style="26" customWidth="1"/>
    <col min="1014" max="1014" width="7.265625" style="26" customWidth="1"/>
    <col min="1015" max="1015" width="4.265625" style="26" customWidth="1"/>
    <col min="1016" max="1016" width="9.265625" style="26" customWidth="1"/>
    <col min="1017" max="1017" width="11.265625" style="26" customWidth="1"/>
    <col min="1018" max="1022" width="9.265625" style="26" customWidth="1"/>
    <col min="1023" max="1023" width="2.73046875" style="26" customWidth="1"/>
    <col min="1024" max="1256" width="9.265625" style="26" customWidth="1"/>
    <col min="1257" max="1257" width="2.73046875" style="26" customWidth="1"/>
    <col min="1258" max="1258" width="8.265625" style="26" customWidth="1"/>
    <col min="1259" max="1259" width="7.265625" style="26" customWidth="1"/>
    <col min="1260" max="1260" width="4.265625" style="26" customWidth="1"/>
    <col min="1261" max="1263" width="9.265625" style="26" customWidth="1"/>
    <col min="1264" max="1264" width="11.265625" style="26" customWidth="1"/>
    <col min="1265" max="1267" width="9.265625" style="26" customWidth="1"/>
    <col min="1268" max="1268" width="2.73046875" style="26" customWidth="1"/>
    <col min="1269" max="1269" width="8.265625" style="26" customWidth="1"/>
    <col min="1270" max="1270" width="7.265625" style="26" customWidth="1"/>
    <col min="1271" max="1271" width="4.265625" style="26" customWidth="1"/>
    <col min="1272" max="1272" width="9.265625" style="26" customWidth="1"/>
    <col min="1273" max="1273" width="11.265625" style="26" customWidth="1"/>
    <col min="1274" max="1278" width="9.265625" style="26" customWidth="1"/>
    <col min="1279" max="1279" width="2.73046875" style="26" customWidth="1"/>
    <col min="1280" max="1512" width="9.265625" style="26" customWidth="1"/>
    <col min="1513" max="1513" width="2.73046875" style="26" customWidth="1"/>
    <col min="1514" max="1514" width="8.265625" style="26" customWidth="1"/>
    <col min="1515" max="1515" width="7.265625" style="26" customWidth="1"/>
    <col min="1516" max="1516" width="4.265625" style="26" customWidth="1"/>
    <col min="1517" max="1519" width="9.265625" style="26" customWidth="1"/>
    <col min="1520" max="1520" width="11.265625" style="26" customWidth="1"/>
    <col min="1521" max="1523" width="9.265625" style="26" customWidth="1"/>
    <col min="1524" max="1524" width="2.73046875" style="26" customWidth="1"/>
    <col min="1525" max="1525" width="8.265625" style="26" customWidth="1"/>
    <col min="1526" max="1526" width="7.265625" style="26" customWidth="1"/>
    <col min="1527" max="1527" width="4.265625" style="26" customWidth="1"/>
    <col min="1528" max="1528" width="9.265625" style="26" customWidth="1"/>
    <col min="1529" max="1529" width="11.265625" style="26" customWidth="1"/>
    <col min="1530" max="1534" width="9.265625" style="26" customWidth="1"/>
    <col min="1535" max="1535" width="2.73046875" style="26" customWidth="1"/>
    <col min="1536" max="1768" width="9.265625" style="26" customWidth="1"/>
    <col min="1769" max="1769" width="2.73046875" style="26" customWidth="1"/>
    <col min="1770" max="1770" width="8.265625" style="26" customWidth="1"/>
    <col min="1771" max="1771" width="7.265625" style="26" customWidth="1"/>
    <col min="1772" max="1772" width="4.265625" style="26" customWidth="1"/>
    <col min="1773" max="1775" width="9.265625" style="26" customWidth="1"/>
    <col min="1776" max="1776" width="11.265625" style="26" customWidth="1"/>
    <col min="1777" max="1779" width="9.265625" style="26" customWidth="1"/>
    <col min="1780" max="1780" width="2.73046875" style="26" customWidth="1"/>
    <col min="1781" max="1781" width="8.265625" style="26" customWidth="1"/>
    <col min="1782" max="1782" width="7.265625" style="26" customWidth="1"/>
    <col min="1783" max="1783" width="4.265625" style="26" customWidth="1"/>
    <col min="1784" max="1784" width="9.265625" style="26" customWidth="1"/>
    <col min="1785" max="1785" width="11.265625" style="26" customWidth="1"/>
    <col min="1786" max="1790" width="9.265625" style="26" customWidth="1"/>
    <col min="1791" max="1791" width="2.73046875" style="26" customWidth="1"/>
    <col min="1792" max="2024" width="9.265625" style="26" customWidth="1"/>
    <col min="2025" max="2025" width="2.73046875" style="26" customWidth="1"/>
    <col min="2026" max="2026" width="8.265625" style="26" customWidth="1"/>
    <col min="2027" max="2027" width="7.265625" style="26" customWidth="1"/>
    <col min="2028" max="2028" width="4.265625" style="26" customWidth="1"/>
    <col min="2029" max="2031" width="9.265625" style="26" customWidth="1"/>
    <col min="2032" max="2032" width="11.265625" style="26" customWidth="1"/>
    <col min="2033" max="2035" width="9.265625" style="26" customWidth="1"/>
    <col min="2036" max="2036" width="2.73046875" style="26" customWidth="1"/>
    <col min="2037" max="2037" width="8.265625" style="26" customWidth="1"/>
    <col min="2038" max="2038" width="7.265625" style="26" customWidth="1"/>
    <col min="2039" max="2039" width="4.265625" style="26" customWidth="1"/>
    <col min="2040" max="2040" width="9.265625" style="26" customWidth="1"/>
    <col min="2041" max="2041" width="11.265625" style="26" customWidth="1"/>
    <col min="2042" max="2046" width="9.265625" style="26" customWidth="1"/>
    <col min="2047" max="2047" width="2.73046875" style="26" customWidth="1"/>
    <col min="2048" max="2280" width="9.265625" style="26" customWidth="1"/>
    <col min="2281" max="2281" width="2.73046875" style="26" customWidth="1"/>
    <col min="2282" max="2282" width="8.265625" style="26" customWidth="1"/>
    <col min="2283" max="2283" width="7.265625" style="26" customWidth="1"/>
    <col min="2284" max="2284" width="4.265625" style="26" customWidth="1"/>
    <col min="2285" max="2287" width="9.265625" style="26" customWidth="1"/>
    <col min="2288" max="2288" width="11.265625" style="26" customWidth="1"/>
    <col min="2289" max="2291" width="9.265625" style="26" customWidth="1"/>
    <col min="2292" max="2292" width="2.73046875" style="26" customWidth="1"/>
    <col min="2293" max="2293" width="8.265625" style="26" customWidth="1"/>
    <col min="2294" max="2294" width="7.265625" style="26" customWidth="1"/>
    <col min="2295" max="2295" width="4.265625" style="26" customWidth="1"/>
    <col min="2296" max="2296" width="9.265625" style="26" customWidth="1"/>
    <col min="2297" max="2297" width="11.265625" style="26" customWidth="1"/>
    <col min="2298" max="2302" width="9.265625" style="26" customWidth="1"/>
    <col min="2303" max="2303" width="2.73046875" style="26" customWidth="1"/>
    <col min="2304" max="2536" width="9.265625" style="26" customWidth="1"/>
    <col min="2537" max="2537" width="2.73046875" style="26" customWidth="1"/>
    <col min="2538" max="2538" width="8.265625" style="26" customWidth="1"/>
    <col min="2539" max="2539" width="7.265625" style="26" customWidth="1"/>
    <col min="2540" max="2540" width="4.265625" style="26" customWidth="1"/>
    <col min="2541" max="2543" width="9.265625" style="26" customWidth="1"/>
    <col min="2544" max="2544" width="11.265625" style="26" customWidth="1"/>
    <col min="2545" max="2547" width="9.265625" style="26" customWidth="1"/>
    <col min="2548" max="2548" width="2.73046875" style="26" customWidth="1"/>
    <col min="2549" max="2549" width="8.265625" style="26" customWidth="1"/>
    <col min="2550" max="2550" width="7.265625" style="26" customWidth="1"/>
    <col min="2551" max="2551" width="4.265625" style="26" customWidth="1"/>
    <col min="2552" max="2552" width="9.265625" style="26" customWidth="1"/>
    <col min="2553" max="2553" width="11.265625" style="26" customWidth="1"/>
    <col min="2554" max="2558" width="9.265625" style="26" customWidth="1"/>
    <col min="2559" max="2559" width="2.73046875" style="26" customWidth="1"/>
    <col min="2560" max="2792" width="9.265625" style="26" customWidth="1"/>
    <col min="2793" max="2793" width="2.73046875" style="26" customWidth="1"/>
    <col min="2794" max="2794" width="8.265625" style="26" customWidth="1"/>
    <col min="2795" max="2795" width="7.265625" style="26" customWidth="1"/>
    <col min="2796" max="2796" width="4.265625" style="26" customWidth="1"/>
    <col min="2797" max="2799" width="9.265625" style="26" customWidth="1"/>
    <col min="2800" max="2800" width="11.265625" style="26" customWidth="1"/>
    <col min="2801" max="2803" width="9.265625" style="26" customWidth="1"/>
    <col min="2804" max="2804" width="2.73046875" style="26" customWidth="1"/>
    <col min="2805" max="2805" width="8.265625" style="26" customWidth="1"/>
    <col min="2806" max="2806" width="7.265625" style="26" customWidth="1"/>
    <col min="2807" max="2807" width="4.265625" style="26" customWidth="1"/>
    <col min="2808" max="2808" width="9.265625" style="26" customWidth="1"/>
    <col min="2809" max="2809" width="11.265625" style="26" customWidth="1"/>
    <col min="2810" max="2814" width="9.265625" style="26" customWidth="1"/>
    <col min="2815" max="2815" width="2.73046875" style="26" customWidth="1"/>
    <col min="2816" max="3048" width="9.265625" style="26" customWidth="1"/>
    <col min="3049" max="3049" width="2.73046875" style="26" customWidth="1"/>
    <col min="3050" max="3050" width="8.265625" style="26" customWidth="1"/>
    <col min="3051" max="3051" width="7.265625" style="26" customWidth="1"/>
    <col min="3052" max="3052" width="4.265625" style="26" customWidth="1"/>
    <col min="3053" max="3055" width="9.265625" style="26" customWidth="1"/>
    <col min="3056" max="3056" width="11.265625" style="26" customWidth="1"/>
    <col min="3057" max="3059" width="9.265625" style="26" customWidth="1"/>
    <col min="3060" max="3060" width="2.73046875" style="26" customWidth="1"/>
    <col min="3061" max="3061" width="8.265625" style="26" customWidth="1"/>
    <col min="3062" max="3062" width="7.265625" style="26" customWidth="1"/>
    <col min="3063" max="3063" width="4.265625" style="26" customWidth="1"/>
    <col min="3064" max="3064" width="9.265625" style="26" customWidth="1"/>
    <col min="3065" max="3065" width="11.265625" style="26" customWidth="1"/>
    <col min="3066" max="3070" width="9.265625" style="26" customWidth="1"/>
    <col min="3071" max="3071" width="2.73046875" style="26" customWidth="1"/>
    <col min="3072" max="3304" width="9.265625" style="26" customWidth="1"/>
    <col min="3305" max="3305" width="2.73046875" style="26" customWidth="1"/>
    <col min="3306" max="3306" width="8.265625" style="26" customWidth="1"/>
    <col min="3307" max="3307" width="7.265625" style="26" customWidth="1"/>
    <col min="3308" max="3308" width="4.265625" style="26" customWidth="1"/>
    <col min="3309" max="3311" width="9.265625" style="26" customWidth="1"/>
    <col min="3312" max="3312" width="11.265625" style="26" customWidth="1"/>
    <col min="3313" max="3315" width="9.265625" style="26" customWidth="1"/>
    <col min="3316" max="3316" width="2.73046875" style="26" customWidth="1"/>
    <col min="3317" max="3317" width="8.265625" style="26" customWidth="1"/>
    <col min="3318" max="3318" width="7.265625" style="26" customWidth="1"/>
    <col min="3319" max="3319" width="4.265625" style="26" customWidth="1"/>
    <col min="3320" max="3320" width="9.265625" style="26" customWidth="1"/>
    <col min="3321" max="3321" width="11.265625" style="26" customWidth="1"/>
    <col min="3322" max="3326" width="9.265625" style="26" customWidth="1"/>
    <col min="3327" max="3327" width="2.73046875" style="26" customWidth="1"/>
    <col min="3328" max="3560" width="9.265625" style="26" customWidth="1"/>
    <col min="3561" max="3561" width="2.73046875" style="26" customWidth="1"/>
    <col min="3562" max="3562" width="8.265625" style="26" customWidth="1"/>
    <col min="3563" max="3563" width="7.265625" style="26" customWidth="1"/>
    <col min="3564" max="3564" width="4.265625" style="26" customWidth="1"/>
    <col min="3565" max="3567" width="9.265625" style="26" customWidth="1"/>
    <col min="3568" max="3568" width="11.265625" style="26" customWidth="1"/>
    <col min="3569" max="3571" width="9.265625" style="26" customWidth="1"/>
    <col min="3572" max="3572" width="2.73046875" style="26" customWidth="1"/>
    <col min="3573" max="3573" width="8.265625" style="26" customWidth="1"/>
    <col min="3574" max="3574" width="7.265625" style="26" customWidth="1"/>
    <col min="3575" max="3575" width="4.265625" style="26" customWidth="1"/>
    <col min="3576" max="3576" width="9.265625" style="26" customWidth="1"/>
    <col min="3577" max="3577" width="11.265625" style="26" customWidth="1"/>
    <col min="3578" max="3582" width="9.265625" style="26" customWidth="1"/>
    <col min="3583" max="3583" width="2.73046875" style="26" customWidth="1"/>
    <col min="3584" max="3816" width="9.265625" style="26" customWidth="1"/>
    <col min="3817" max="3817" width="2.73046875" style="26" customWidth="1"/>
    <col min="3818" max="3818" width="8.265625" style="26" customWidth="1"/>
    <col min="3819" max="3819" width="7.265625" style="26" customWidth="1"/>
    <col min="3820" max="3820" width="4.265625" style="26" customWidth="1"/>
    <col min="3821" max="3823" width="9.265625" style="26" customWidth="1"/>
    <col min="3824" max="3824" width="11.265625" style="26" customWidth="1"/>
    <col min="3825" max="3827" width="9.265625" style="26" customWidth="1"/>
    <col min="3828" max="3828" width="2.73046875" style="26" customWidth="1"/>
    <col min="3829" max="3829" width="8.265625" style="26" customWidth="1"/>
    <col min="3830" max="3830" width="7.265625" style="26" customWidth="1"/>
    <col min="3831" max="3831" width="4.265625" style="26" customWidth="1"/>
    <col min="3832" max="3832" width="9.265625" style="26" customWidth="1"/>
    <col min="3833" max="3833" width="11.265625" style="26" customWidth="1"/>
    <col min="3834" max="3838" width="9.265625" style="26" customWidth="1"/>
    <col min="3839" max="3839" width="2.73046875" style="26" customWidth="1"/>
    <col min="3840" max="4072" width="9.265625" style="26" customWidth="1"/>
    <col min="4073" max="4073" width="2.73046875" style="26" customWidth="1"/>
    <col min="4074" max="4074" width="8.265625" style="26" customWidth="1"/>
    <col min="4075" max="4075" width="7.265625" style="26" customWidth="1"/>
    <col min="4076" max="4076" width="4.265625" style="26" customWidth="1"/>
    <col min="4077" max="4079" width="9.265625" style="26" customWidth="1"/>
    <col min="4080" max="4080" width="11.265625" style="26" customWidth="1"/>
    <col min="4081" max="4083" width="9.265625" style="26" customWidth="1"/>
    <col min="4084" max="4084" width="2.73046875" style="26" customWidth="1"/>
    <col min="4085" max="4085" width="8.265625" style="26" customWidth="1"/>
    <col min="4086" max="4086" width="7.265625" style="26" customWidth="1"/>
    <col min="4087" max="4087" width="4.265625" style="26" customWidth="1"/>
    <col min="4088" max="4088" width="9.265625" style="26" customWidth="1"/>
    <col min="4089" max="4089" width="11.265625" style="26" customWidth="1"/>
    <col min="4090" max="4094" width="9.265625" style="26" customWidth="1"/>
    <col min="4095" max="4095" width="2.73046875" style="26" customWidth="1"/>
    <col min="4096" max="4328" width="9.265625" style="26" customWidth="1"/>
    <col min="4329" max="4329" width="2.73046875" style="26" customWidth="1"/>
    <col min="4330" max="4330" width="8.265625" style="26" customWidth="1"/>
    <col min="4331" max="4331" width="7.265625" style="26" customWidth="1"/>
    <col min="4332" max="4332" width="4.265625" style="26" customWidth="1"/>
    <col min="4333" max="4335" width="9.265625" style="26" customWidth="1"/>
    <col min="4336" max="4336" width="11.265625" style="26" customWidth="1"/>
    <col min="4337" max="4339" width="9.265625" style="26" customWidth="1"/>
    <col min="4340" max="4340" width="2.73046875" style="26" customWidth="1"/>
    <col min="4341" max="4341" width="8.265625" style="26" customWidth="1"/>
    <col min="4342" max="4342" width="7.265625" style="26" customWidth="1"/>
    <col min="4343" max="4343" width="4.265625" style="26" customWidth="1"/>
    <col min="4344" max="4344" width="9.265625" style="26" customWidth="1"/>
    <col min="4345" max="4345" width="11.265625" style="26" customWidth="1"/>
    <col min="4346" max="4350" width="9.265625" style="26" customWidth="1"/>
    <col min="4351" max="4351" width="2.73046875" style="26" customWidth="1"/>
    <col min="4352" max="4584" width="9.265625" style="26" customWidth="1"/>
    <col min="4585" max="4585" width="2.73046875" style="26" customWidth="1"/>
    <col min="4586" max="4586" width="8.265625" style="26" customWidth="1"/>
    <col min="4587" max="4587" width="7.265625" style="26" customWidth="1"/>
    <col min="4588" max="4588" width="4.265625" style="26" customWidth="1"/>
    <col min="4589" max="4591" width="9.265625" style="26" customWidth="1"/>
    <col min="4592" max="4592" width="11.265625" style="26" customWidth="1"/>
    <col min="4593" max="4595" width="9.265625" style="26" customWidth="1"/>
    <col min="4596" max="4596" width="2.73046875" style="26" customWidth="1"/>
    <col min="4597" max="4597" width="8.265625" style="26" customWidth="1"/>
    <col min="4598" max="4598" width="7.265625" style="26" customWidth="1"/>
    <col min="4599" max="4599" width="4.265625" style="26" customWidth="1"/>
    <col min="4600" max="4600" width="9.265625" style="26" customWidth="1"/>
    <col min="4601" max="4601" width="11.265625" style="26" customWidth="1"/>
    <col min="4602" max="4606" width="9.265625" style="26" customWidth="1"/>
    <col min="4607" max="4607" width="2.73046875" style="26" customWidth="1"/>
    <col min="4608" max="4840" width="9.265625" style="26" customWidth="1"/>
    <col min="4841" max="4841" width="2.73046875" style="26" customWidth="1"/>
    <col min="4842" max="4842" width="8.265625" style="26" customWidth="1"/>
    <col min="4843" max="4843" width="7.265625" style="26" customWidth="1"/>
    <col min="4844" max="4844" width="4.265625" style="26" customWidth="1"/>
    <col min="4845" max="4847" width="9.265625" style="26" customWidth="1"/>
    <col min="4848" max="4848" width="11.265625" style="26" customWidth="1"/>
    <col min="4849" max="4851" width="9.265625" style="26" customWidth="1"/>
    <col min="4852" max="4852" width="2.73046875" style="26" customWidth="1"/>
    <col min="4853" max="4853" width="8.265625" style="26" customWidth="1"/>
    <col min="4854" max="4854" width="7.265625" style="26" customWidth="1"/>
    <col min="4855" max="4855" width="4.265625" style="26" customWidth="1"/>
    <col min="4856" max="4856" width="9.265625" style="26" customWidth="1"/>
    <col min="4857" max="4857" width="11.265625" style="26" customWidth="1"/>
    <col min="4858" max="4862" width="9.265625" style="26" customWidth="1"/>
    <col min="4863" max="4863" width="2.73046875" style="26" customWidth="1"/>
    <col min="4864" max="5096" width="9.265625" style="26" customWidth="1"/>
    <col min="5097" max="5097" width="2.73046875" style="26" customWidth="1"/>
    <col min="5098" max="5098" width="8.265625" style="26" customWidth="1"/>
    <col min="5099" max="5099" width="7.265625" style="26" customWidth="1"/>
    <col min="5100" max="5100" width="4.265625" style="26" customWidth="1"/>
    <col min="5101" max="5103" width="9.265625" style="26" customWidth="1"/>
    <col min="5104" max="5104" width="11.265625" style="26" customWidth="1"/>
    <col min="5105" max="5107" width="9.265625" style="26" customWidth="1"/>
    <col min="5108" max="5108" width="2.73046875" style="26" customWidth="1"/>
    <col min="5109" max="5109" width="8.265625" style="26" customWidth="1"/>
    <col min="5110" max="5110" width="7.265625" style="26" customWidth="1"/>
    <col min="5111" max="5111" width="4.265625" style="26" customWidth="1"/>
    <col min="5112" max="5112" width="9.265625" style="26" customWidth="1"/>
    <col min="5113" max="5113" width="11.265625" style="26" customWidth="1"/>
    <col min="5114" max="5118" width="9.265625" style="26" customWidth="1"/>
    <col min="5119" max="5119" width="2.73046875" style="26" customWidth="1"/>
    <col min="5120" max="5352" width="9.265625" style="26" customWidth="1"/>
    <col min="5353" max="5353" width="2.73046875" style="26" customWidth="1"/>
    <col min="5354" max="5354" width="8.265625" style="26" customWidth="1"/>
    <col min="5355" max="5355" width="7.265625" style="26" customWidth="1"/>
    <col min="5356" max="5356" width="4.265625" style="26" customWidth="1"/>
    <col min="5357" max="5359" width="9.265625" style="26" customWidth="1"/>
    <col min="5360" max="5360" width="11.265625" style="26" customWidth="1"/>
    <col min="5361" max="5363" width="9.265625" style="26" customWidth="1"/>
    <col min="5364" max="5364" width="2.73046875" style="26" customWidth="1"/>
    <col min="5365" max="5365" width="8.265625" style="26" customWidth="1"/>
    <col min="5366" max="5366" width="7.265625" style="26" customWidth="1"/>
    <col min="5367" max="5367" width="4.265625" style="26" customWidth="1"/>
    <col min="5368" max="5368" width="9.265625" style="26" customWidth="1"/>
    <col min="5369" max="5369" width="11.265625" style="26" customWidth="1"/>
    <col min="5370" max="5374" width="9.265625" style="26" customWidth="1"/>
    <col min="5375" max="5375" width="2.73046875" style="26" customWidth="1"/>
    <col min="5376" max="5608" width="9.265625" style="26" customWidth="1"/>
    <col min="5609" max="5609" width="2.73046875" style="26" customWidth="1"/>
    <col min="5610" max="5610" width="8.265625" style="26" customWidth="1"/>
    <col min="5611" max="5611" width="7.265625" style="26" customWidth="1"/>
    <col min="5612" max="5612" width="4.265625" style="26" customWidth="1"/>
    <col min="5613" max="5615" width="9.265625" style="26" customWidth="1"/>
    <col min="5616" max="5616" width="11.265625" style="26" customWidth="1"/>
    <col min="5617" max="5619" width="9.265625" style="26" customWidth="1"/>
    <col min="5620" max="5620" width="2.73046875" style="26" customWidth="1"/>
    <col min="5621" max="5621" width="8.265625" style="26" customWidth="1"/>
    <col min="5622" max="5622" width="7.265625" style="26" customWidth="1"/>
    <col min="5623" max="5623" width="4.265625" style="26" customWidth="1"/>
    <col min="5624" max="5624" width="9.265625" style="26" customWidth="1"/>
    <col min="5625" max="5625" width="11.265625" style="26" customWidth="1"/>
    <col min="5626" max="5630" width="9.265625" style="26" customWidth="1"/>
    <col min="5631" max="5631" width="2.73046875" style="26" customWidth="1"/>
    <col min="5632" max="5864" width="9.265625" style="26" customWidth="1"/>
    <col min="5865" max="5865" width="2.73046875" style="26" customWidth="1"/>
    <col min="5866" max="5866" width="8.265625" style="26" customWidth="1"/>
    <col min="5867" max="5867" width="7.265625" style="26" customWidth="1"/>
    <col min="5868" max="5868" width="4.265625" style="26" customWidth="1"/>
    <col min="5869" max="5871" width="9.265625" style="26" customWidth="1"/>
    <col min="5872" max="5872" width="11.265625" style="26" customWidth="1"/>
    <col min="5873" max="5875" width="9.265625" style="26" customWidth="1"/>
    <col min="5876" max="5876" width="2.73046875" style="26" customWidth="1"/>
    <col min="5877" max="5877" width="8.265625" style="26" customWidth="1"/>
    <col min="5878" max="5878" width="7.265625" style="26" customWidth="1"/>
    <col min="5879" max="5879" width="4.265625" style="26" customWidth="1"/>
    <col min="5880" max="5880" width="9.265625" style="26" customWidth="1"/>
    <col min="5881" max="5881" width="11.265625" style="26" customWidth="1"/>
    <col min="5882" max="5886" width="9.265625" style="26" customWidth="1"/>
    <col min="5887" max="5887" width="2.73046875" style="26" customWidth="1"/>
    <col min="5888" max="6120" width="9.265625" style="26" customWidth="1"/>
    <col min="6121" max="6121" width="2.73046875" style="26" customWidth="1"/>
    <col min="6122" max="6122" width="8.265625" style="26" customWidth="1"/>
    <col min="6123" max="6123" width="7.265625" style="26" customWidth="1"/>
    <col min="6124" max="6124" width="4.265625" style="26" customWidth="1"/>
    <col min="6125" max="6127" width="9.265625" style="26" customWidth="1"/>
    <col min="6128" max="6128" width="11.265625" style="26" customWidth="1"/>
    <col min="6129" max="6131" width="9.265625" style="26" customWidth="1"/>
    <col min="6132" max="6132" width="2.73046875" style="26" customWidth="1"/>
    <col min="6133" max="6133" width="8.265625" style="26" customWidth="1"/>
    <col min="6134" max="6134" width="7.265625" style="26" customWidth="1"/>
    <col min="6135" max="6135" width="4.265625" style="26" customWidth="1"/>
    <col min="6136" max="6136" width="9.265625" style="26" customWidth="1"/>
    <col min="6137" max="6137" width="11.265625" style="26" customWidth="1"/>
    <col min="6138" max="6142" width="9.265625" style="26" customWidth="1"/>
    <col min="6143" max="6143" width="2.73046875" style="26" customWidth="1"/>
    <col min="6144" max="6376" width="9.265625" style="26" customWidth="1"/>
    <col min="6377" max="6377" width="2.73046875" style="26" customWidth="1"/>
    <col min="6378" max="6378" width="8.265625" style="26" customWidth="1"/>
    <col min="6379" max="6379" width="7.265625" style="26" customWidth="1"/>
    <col min="6380" max="6380" width="4.265625" style="26" customWidth="1"/>
    <col min="6381" max="6383" width="9.265625" style="26" customWidth="1"/>
    <col min="6384" max="6384" width="11.265625" style="26" customWidth="1"/>
    <col min="6385" max="6387" width="9.265625" style="26" customWidth="1"/>
    <col min="6388" max="6388" width="2.73046875" style="26" customWidth="1"/>
    <col min="6389" max="6389" width="8.265625" style="26" customWidth="1"/>
    <col min="6390" max="6390" width="7.265625" style="26" customWidth="1"/>
    <col min="6391" max="6391" width="4.265625" style="26" customWidth="1"/>
    <col min="6392" max="6392" width="9.265625" style="26" customWidth="1"/>
    <col min="6393" max="6393" width="11.265625" style="26" customWidth="1"/>
    <col min="6394" max="6398" width="9.265625" style="26" customWidth="1"/>
    <col min="6399" max="6399" width="2.73046875" style="26" customWidth="1"/>
    <col min="6400" max="6632" width="9.265625" style="26" customWidth="1"/>
    <col min="6633" max="6633" width="2.73046875" style="26" customWidth="1"/>
    <col min="6634" max="6634" width="8.265625" style="26" customWidth="1"/>
    <col min="6635" max="6635" width="7.265625" style="26" customWidth="1"/>
    <col min="6636" max="6636" width="4.265625" style="26" customWidth="1"/>
    <col min="6637" max="6639" width="9.265625" style="26" customWidth="1"/>
    <col min="6640" max="6640" width="11.265625" style="26" customWidth="1"/>
    <col min="6641" max="6643" width="9.265625" style="26" customWidth="1"/>
    <col min="6644" max="6644" width="2.73046875" style="26" customWidth="1"/>
    <col min="6645" max="6645" width="8.265625" style="26" customWidth="1"/>
    <col min="6646" max="6646" width="7.265625" style="26" customWidth="1"/>
    <col min="6647" max="6647" width="4.265625" style="26" customWidth="1"/>
    <col min="6648" max="6648" width="9.265625" style="26" customWidth="1"/>
    <col min="6649" max="6649" width="11.265625" style="26" customWidth="1"/>
    <col min="6650" max="6654" width="9.265625" style="26" customWidth="1"/>
    <col min="6655" max="6655" width="2.73046875" style="26" customWidth="1"/>
    <col min="6656" max="6888" width="9.265625" style="26" customWidth="1"/>
    <col min="6889" max="6889" width="2.73046875" style="26" customWidth="1"/>
    <col min="6890" max="6890" width="8.265625" style="26" customWidth="1"/>
    <col min="6891" max="6891" width="7.265625" style="26" customWidth="1"/>
    <col min="6892" max="6892" width="4.265625" style="26" customWidth="1"/>
    <col min="6893" max="6895" width="9.265625" style="26" customWidth="1"/>
    <col min="6896" max="6896" width="11.265625" style="26" customWidth="1"/>
    <col min="6897" max="6899" width="9.265625" style="26" customWidth="1"/>
    <col min="6900" max="6900" width="2.73046875" style="26" customWidth="1"/>
    <col min="6901" max="6901" width="8.265625" style="26" customWidth="1"/>
    <col min="6902" max="6902" width="7.265625" style="26" customWidth="1"/>
    <col min="6903" max="6903" width="4.265625" style="26" customWidth="1"/>
    <col min="6904" max="6904" width="9.265625" style="26" customWidth="1"/>
    <col min="6905" max="6905" width="11.265625" style="26" customWidth="1"/>
    <col min="6906" max="6910" width="9.265625" style="26" customWidth="1"/>
    <col min="6911" max="6911" width="2.73046875" style="26" customWidth="1"/>
    <col min="6912" max="7144" width="9.265625" style="26" customWidth="1"/>
    <col min="7145" max="7145" width="2.73046875" style="26" customWidth="1"/>
    <col min="7146" max="7146" width="8.265625" style="26" customWidth="1"/>
    <col min="7147" max="7147" width="7.265625" style="26" customWidth="1"/>
    <col min="7148" max="7148" width="4.265625" style="26" customWidth="1"/>
    <col min="7149" max="7151" width="9.265625" style="26" customWidth="1"/>
    <col min="7152" max="7152" width="11.265625" style="26" customWidth="1"/>
    <col min="7153" max="7155" width="9.265625" style="26" customWidth="1"/>
    <col min="7156" max="7156" width="2.73046875" style="26" customWidth="1"/>
    <col min="7157" max="7157" width="8.265625" style="26" customWidth="1"/>
    <col min="7158" max="7158" width="7.265625" style="26" customWidth="1"/>
    <col min="7159" max="7159" width="4.265625" style="26" customWidth="1"/>
    <col min="7160" max="7160" width="9.265625" style="26" customWidth="1"/>
    <col min="7161" max="7161" width="11.265625" style="26" customWidth="1"/>
    <col min="7162" max="7166" width="9.265625" style="26" customWidth="1"/>
    <col min="7167" max="7167" width="2.73046875" style="26" customWidth="1"/>
    <col min="7168" max="7400" width="9.265625" style="26" customWidth="1"/>
    <col min="7401" max="7401" width="2.73046875" style="26" customWidth="1"/>
    <col min="7402" max="7402" width="8.265625" style="26" customWidth="1"/>
    <col min="7403" max="7403" width="7.265625" style="26" customWidth="1"/>
    <col min="7404" max="7404" width="4.265625" style="26" customWidth="1"/>
    <col min="7405" max="7407" width="9.265625" style="26" customWidth="1"/>
    <col min="7408" max="7408" width="11.265625" style="26" customWidth="1"/>
    <col min="7409" max="7411" width="9.265625" style="26" customWidth="1"/>
    <col min="7412" max="7412" width="2.73046875" style="26" customWidth="1"/>
    <col min="7413" max="7413" width="8.265625" style="26" customWidth="1"/>
    <col min="7414" max="7414" width="7.265625" style="26" customWidth="1"/>
    <col min="7415" max="7415" width="4.265625" style="26" customWidth="1"/>
    <col min="7416" max="7416" width="9.265625" style="26" customWidth="1"/>
    <col min="7417" max="7417" width="11.265625" style="26" customWidth="1"/>
    <col min="7418" max="7422" width="9.265625" style="26" customWidth="1"/>
    <col min="7423" max="7423" width="2.73046875" style="26" customWidth="1"/>
    <col min="7424" max="7656" width="9.265625" style="26" customWidth="1"/>
    <col min="7657" max="7657" width="2.73046875" style="26" customWidth="1"/>
    <col min="7658" max="7658" width="8.265625" style="26" customWidth="1"/>
    <col min="7659" max="7659" width="7.265625" style="26" customWidth="1"/>
    <col min="7660" max="7660" width="4.265625" style="26" customWidth="1"/>
    <col min="7661" max="7663" width="9.265625" style="26" customWidth="1"/>
    <col min="7664" max="7664" width="11.265625" style="26" customWidth="1"/>
    <col min="7665" max="7667" width="9.265625" style="26" customWidth="1"/>
    <col min="7668" max="7668" width="2.73046875" style="26" customWidth="1"/>
    <col min="7669" max="7669" width="8.265625" style="26" customWidth="1"/>
    <col min="7670" max="7670" width="7.265625" style="26" customWidth="1"/>
    <col min="7671" max="7671" width="4.265625" style="26" customWidth="1"/>
    <col min="7672" max="7672" width="9.265625" style="26" customWidth="1"/>
    <col min="7673" max="7673" width="11.265625" style="26" customWidth="1"/>
    <col min="7674" max="7678" width="9.265625" style="26" customWidth="1"/>
    <col min="7679" max="7679" width="2.73046875" style="26" customWidth="1"/>
    <col min="7680" max="7912" width="9.265625" style="26" customWidth="1"/>
    <col min="7913" max="7913" width="2.73046875" style="26" customWidth="1"/>
    <col min="7914" max="7914" width="8.265625" style="26" customWidth="1"/>
    <col min="7915" max="7915" width="7.265625" style="26" customWidth="1"/>
    <col min="7916" max="7916" width="4.265625" style="26" customWidth="1"/>
    <col min="7917" max="7919" width="9.265625" style="26" customWidth="1"/>
    <col min="7920" max="7920" width="11.265625" style="26" customWidth="1"/>
    <col min="7921" max="7923" width="9.265625" style="26" customWidth="1"/>
    <col min="7924" max="7924" width="2.73046875" style="26" customWidth="1"/>
    <col min="7925" max="7925" width="8.265625" style="26" customWidth="1"/>
    <col min="7926" max="7926" width="7.265625" style="26" customWidth="1"/>
    <col min="7927" max="7927" width="4.265625" style="26" customWidth="1"/>
    <col min="7928" max="7928" width="9.265625" style="26" customWidth="1"/>
    <col min="7929" max="7929" width="11.265625" style="26" customWidth="1"/>
    <col min="7930" max="7934" width="9.265625" style="26" customWidth="1"/>
    <col min="7935" max="7935" width="2.73046875" style="26" customWidth="1"/>
    <col min="7936" max="8168" width="9.265625" style="26" customWidth="1"/>
    <col min="8169" max="8169" width="2.73046875" style="26" customWidth="1"/>
    <col min="8170" max="8170" width="8.265625" style="26" customWidth="1"/>
    <col min="8171" max="8171" width="7.265625" style="26" customWidth="1"/>
    <col min="8172" max="8172" width="4.265625" style="26" customWidth="1"/>
    <col min="8173" max="8175" width="9.265625" style="26" customWidth="1"/>
    <col min="8176" max="8176" width="11.265625" style="26" customWidth="1"/>
    <col min="8177" max="8179" width="9.265625" style="26" customWidth="1"/>
    <col min="8180" max="8180" width="2.73046875" style="26" customWidth="1"/>
    <col min="8181" max="8181" width="8.265625" style="26" customWidth="1"/>
    <col min="8182" max="8182" width="7.265625" style="26" customWidth="1"/>
    <col min="8183" max="8183" width="4.265625" style="26" customWidth="1"/>
    <col min="8184" max="8184" width="9.265625" style="26" customWidth="1"/>
    <col min="8185" max="8185" width="11.265625" style="26" customWidth="1"/>
    <col min="8186" max="8190" width="9.265625" style="26" customWidth="1"/>
    <col min="8191" max="8191" width="2.73046875" style="26" customWidth="1"/>
    <col min="8192" max="8424" width="9.265625" style="26" customWidth="1"/>
    <col min="8425" max="8425" width="2.73046875" style="26" customWidth="1"/>
    <col min="8426" max="8426" width="8.265625" style="26" customWidth="1"/>
    <col min="8427" max="8427" width="7.265625" style="26" customWidth="1"/>
    <col min="8428" max="8428" width="4.265625" style="26" customWidth="1"/>
    <col min="8429" max="8431" width="9.265625" style="26" customWidth="1"/>
    <col min="8432" max="8432" width="11.265625" style="26" customWidth="1"/>
    <col min="8433" max="8435" width="9.265625" style="26" customWidth="1"/>
    <col min="8436" max="8436" width="2.73046875" style="26" customWidth="1"/>
    <col min="8437" max="8437" width="8.265625" style="26" customWidth="1"/>
    <col min="8438" max="8438" width="7.265625" style="26" customWidth="1"/>
    <col min="8439" max="8439" width="4.265625" style="26" customWidth="1"/>
    <col min="8440" max="8440" width="9.265625" style="26" customWidth="1"/>
    <col min="8441" max="8441" width="11.265625" style="26" customWidth="1"/>
    <col min="8442" max="8446" width="9.265625" style="26" customWidth="1"/>
    <col min="8447" max="8447" width="2.73046875" style="26" customWidth="1"/>
    <col min="8448" max="8680" width="9.265625" style="26" customWidth="1"/>
    <col min="8681" max="8681" width="2.73046875" style="26" customWidth="1"/>
    <col min="8682" max="8682" width="8.265625" style="26" customWidth="1"/>
    <col min="8683" max="8683" width="7.265625" style="26" customWidth="1"/>
    <col min="8684" max="8684" width="4.265625" style="26" customWidth="1"/>
    <col min="8685" max="8687" width="9.265625" style="26" customWidth="1"/>
    <col min="8688" max="8688" width="11.265625" style="26" customWidth="1"/>
    <col min="8689" max="8691" width="9.265625" style="26" customWidth="1"/>
    <col min="8692" max="8692" width="2.73046875" style="26" customWidth="1"/>
    <col min="8693" max="8693" width="8.265625" style="26" customWidth="1"/>
    <col min="8694" max="8694" width="7.265625" style="26" customWidth="1"/>
    <col min="8695" max="8695" width="4.265625" style="26" customWidth="1"/>
    <col min="8696" max="8696" width="9.265625" style="26" customWidth="1"/>
    <col min="8697" max="8697" width="11.265625" style="26" customWidth="1"/>
    <col min="8698" max="8702" width="9.265625" style="26" customWidth="1"/>
    <col min="8703" max="8703" width="2.73046875" style="26" customWidth="1"/>
    <col min="8704" max="8936" width="9.265625" style="26" customWidth="1"/>
    <col min="8937" max="8937" width="2.73046875" style="26" customWidth="1"/>
    <col min="8938" max="8938" width="8.265625" style="26" customWidth="1"/>
    <col min="8939" max="8939" width="7.265625" style="26" customWidth="1"/>
    <col min="8940" max="8940" width="4.265625" style="26" customWidth="1"/>
    <col min="8941" max="8943" width="9.265625" style="26" customWidth="1"/>
    <col min="8944" max="8944" width="11.265625" style="26" customWidth="1"/>
    <col min="8945" max="8947" width="9.265625" style="26" customWidth="1"/>
    <col min="8948" max="8948" width="2.73046875" style="26" customWidth="1"/>
    <col min="8949" max="8949" width="8.265625" style="26" customWidth="1"/>
    <col min="8950" max="8950" width="7.265625" style="26" customWidth="1"/>
    <col min="8951" max="8951" width="4.265625" style="26" customWidth="1"/>
    <col min="8952" max="8952" width="9.265625" style="26" customWidth="1"/>
    <col min="8953" max="8953" width="11.265625" style="26" customWidth="1"/>
    <col min="8954" max="8958" width="9.265625" style="26" customWidth="1"/>
    <col min="8959" max="8959" width="2.73046875" style="26" customWidth="1"/>
    <col min="8960" max="9192" width="9.265625" style="26" customWidth="1"/>
    <col min="9193" max="9193" width="2.73046875" style="26" customWidth="1"/>
    <col min="9194" max="9194" width="8.265625" style="26" customWidth="1"/>
    <col min="9195" max="9195" width="7.265625" style="26" customWidth="1"/>
    <col min="9196" max="9196" width="4.265625" style="26" customWidth="1"/>
    <col min="9197" max="9199" width="9.265625" style="26" customWidth="1"/>
    <col min="9200" max="9200" width="11.265625" style="26" customWidth="1"/>
    <col min="9201" max="9203" width="9.265625" style="26" customWidth="1"/>
    <col min="9204" max="9204" width="2.73046875" style="26" customWidth="1"/>
    <col min="9205" max="9205" width="8.265625" style="26" customWidth="1"/>
    <col min="9206" max="9206" width="7.265625" style="26" customWidth="1"/>
    <col min="9207" max="9207" width="4.265625" style="26" customWidth="1"/>
    <col min="9208" max="9208" width="9.265625" style="26" customWidth="1"/>
    <col min="9209" max="9209" width="11.265625" style="26" customWidth="1"/>
    <col min="9210" max="9214" width="9.265625" style="26" customWidth="1"/>
    <col min="9215" max="9215" width="2.73046875" style="26" customWidth="1"/>
    <col min="9216" max="9448" width="9.265625" style="26" customWidth="1"/>
    <col min="9449" max="9449" width="2.73046875" style="26" customWidth="1"/>
    <col min="9450" max="9450" width="8.265625" style="26" customWidth="1"/>
    <col min="9451" max="9451" width="7.265625" style="26" customWidth="1"/>
    <col min="9452" max="9452" width="4.265625" style="26" customWidth="1"/>
    <col min="9453" max="9455" width="9.265625" style="26" customWidth="1"/>
    <col min="9456" max="9456" width="11.265625" style="26" customWidth="1"/>
    <col min="9457" max="9459" width="9.265625" style="26" customWidth="1"/>
    <col min="9460" max="9460" width="2.73046875" style="26" customWidth="1"/>
    <col min="9461" max="9461" width="8.265625" style="26" customWidth="1"/>
    <col min="9462" max="9462" width="7.265625" style="26" customWidth="1"/>
    <col min="9463" max="9463" width="4.265625" style="26" customWidth="1"/>
    <col min="9464" max="9464" width="9.265625" style="26" customWidth="1"/>
    <col min="9465" max="9465" width="11.265625" style="26" customWidth="1"/>
    <col min="9466" max="9470" width="9.265625" style="26" customWidth="1"/>
    <col min="9471" max="9471" width="2.73046875" style="26" customWidth="1"/>
    <col min="9472" max="9704" width="9.265625" style="26" customWidth="1"/>
    <col min="9705" max="9705" width="2.73046875" style="26" customWidth="1"/>
    <col min="9706" max="9706" width="8.265625" style="26" customWidth="1"/>
    <col min="9707" max="9707" width="7.265625" style="26" customWidth="1"/>
    <col min="9708" max="9708" width="4.265625" style="26" customWidth="1"/>
    <col min="9709" max="9711" width="9.265625" style="26" customWidth="1"/>
    <col min="9712" max="9712" width="11.265625" style="26" customWidth="1"/>
    <col min="9713" max="9715" width="9.265625" style="26" customWidth="1"/>
    <col min="9716" max="9716" width="2.73046875" style="26" customWidth="1"/>
    <col min="9717" max="9717" width="8.265625" style="26" customWidth="1"/>
    <col min="9718" max="9718" width="7.265625" style="26" customWidth="1"/>
    <col min="9719" max="9719" width="4.265625" style="26" customWidth="1"/>
    <col min="9720" max="9720" width="9.265625" style="26" customWidth="1"/>
    <col min="9721" max="9721" width="11.265625" style="26" customWidth="1"/>
    <col min="9722" max="9726" width="9.265625" style="26" customWidth="1"/>
    <col min="9727" max="9727" width="2.73046875" style="26" customWidth="1"/>
    <col min="9728" max="9960" width="9.265625" style="26" customWidth="1"/>
    <col min="9961" max="9961" width="2.73046875" style="26" customWidth="1"/>
    <col min="9962" max="9962" width="8.265625" style="26" customWidth="1"/>
    <col min="9963" max="9963" width="7.265625" style="26" customWidth="1"/>
    <col min="9964" max="9964" width="4.265625" style="26" customWidth="1"/>
    <col min="9965" max="9967" width="9.265625" style="26" customWidth="1"/>
    <col min="9968" max="9968" width="11.265625" style="26" customWidth="1"/>
    <col min="9969" max="9971" width="9.265625" style="26" customWidth="1"/>
    <col min="9972" max="9972" width="2.73046875" style="26" customWidth="1"/>
    <col min="9973" max="9973" width="8.265625" style="26" customWidth="1"/>
    <col min="9974" max="9974" width="7.265625" style="26" customWidth="1"/>
    <col min="9975" max="9975" width="4.265625" style="26" customWidth="1"/>
    <col min="9976" max="9976" width="9.265625" style="26" customWidth="1"/>
    <col min="9977" max="9977" width="11.265625" style="26" customWidth="1"/>
    <col min="9978" max="9982" width="9.265625" style="26" customWidth="1"/>
    <col min="9983" max="9983" width="2.73046875" style="26" customWidth="1"/>
    <col min="9984" max="10216" width="9.265625" style="26" customWidth="1"/>
    <col min="10217" max="10217" width="2.73046875" style="26" customWidth="1"/>
    <col min="10218" max="10218" width="8.265625" style="26" customWidth="1"/>
    <col min="10219" max="10219" width="7.265625" style="26" customWidth="1"/>
    <col min="10220" max="10220" width="4.265625" style="26" customWidth="1"/>
    <col min="10221" max="10223" width="9.265625" style="26" customWidth="1"/>
    <col min="10224" max="10224" width="11.265625" style="26" customWidth="1"/>
    <col min="10225" max="10227" width="9.265625" style="26" customWidth="1"/>
    <col min="10228" max="10228" width="2.73046875" style="26" customWidth="1"/>
    <col min="10229" max="10229" width="8.265625" style="26" customWidth="1"/>
    <col min="10230" max="10230" width="7.265625" style="26" customWidth="1"/>
    <col min="10231" max="10231" width="4.265625" style="26" customWidth="1"/>
    <col min="10232" max="10232" width="9.265625" style="26" customWidth="1"/>
    <col min="10233" max="10233" width="11.265625" style="26" customWidth="1"/>
    <col min="10234" max="10238" width="9.265625" style="26" customWidth="1"/>
    <col min="10239" max="10239" width="2.73046875" style="26" customWidth="1"/>
    <col min="10240" max="10472" width="9.265625" style="26" customWidth="1"/>
    <col min="10473" max="10473" width="2.73046875" style="26" customWidth="1"/>
    <col min="10474" max="10474" width="8.265625" style="26" customWidth="1"/>
    <col min="10475" max="10475" width="7.265625" style="26" customWidth="1"/>
    <col min="10476" max="10476" width="4.265625" style="26" customWidth="1"/>
    <col min="10477" max="10479" width="9.265625" style="26" customWidth="1"/>
    <col min="10480" max="10480" width="11.265625" style="26" customWidth="1"/>
    <col min="10481" max="10483" width="9.265625" style="26" customWidth="1"/>
    <col min="10484" max="10484" width="2.73046875" style="26" customWidth="1"/>
    <col min="10485" max="10485" width="8.265625" style="26" customWidth="1"/>
    <col min="10486" max="10486" width="7.265625" style="26" customWidth="1"/>
    <col min="10487" max="10487" width="4.265625" style="26" customWidth="1"/>
    <col min="10488" max="10488" width="9.265625" style="26" customWidth="1"/>
    <col min="10489" max="10489" width="11.265625" style="26" customWidth="1"/>
    <col min="10490" max="10494" width="9.265625" style="26" customWidth="1"/>
    <col min="10495" max="10495" width="2.73046875" style="26" customWidth="1"/>
    <col min="10496" max="10728" width="9.265625" style="26" customWidth="1"/>
    <col min="10729" max="10729" width="2.73046875" style="26" customWidth="1"/>
    <col min="10730" max="10730" width="8.265625" style="26" customWidth="1"/>
    <col min="10731" max="10731" width="7.265625" style="26" customWidth="1"/>
    <col min="10732" max="10732" width="4.265625" style="26" customWidth="1"/>
    <col min="10733" max="10735" width="9.265625" style="26" customWidth="1"/>
    <col min="10736" max="10736" width="11.265625" style="26" customWidth="1"/>
    <col min="10737" max="10739" width="9.265625" style="26" customWidth="1"/>
    <col min="10740" max="10740" width="2.73046875" style="26" customWidth="1"/>
    <col min="10741" max="10741" width="8.265625" style="26" customWidth="1"/>
    <col min="10742" max="10742" width="7.265625" style="26" customWidth="1"/>
    <col min="10743" max="10743" width="4.265625" style="26" customWidth="1"/>
    <col min="10744" max="10744" width="9.265625" style="26" customWidth="1"/>
    <col min="10745" max="10745" width="11.265625" style="26" customWidth="1"/>
    <col min="10746" max="10750" width="9.265625" style="26" customWidth="1"/>
    <col min="10751" max="10751" width="2.73046875" style="26" customWidth="1"/>
    <col min="10752" max="10984" width="9.265625" style="26" customWidth="1"/>
    <col min="10985" max="10985" width="2.73046875" style="26" customWidth="1"/>
    <col min="10986" max="10986" width="8.265625" style="26" customWidth="1"/>
    <col min="10987" max="10987" width="7.265625" style="26" customWidth="1"/>
    <col min="10988" max="10988" width="4.265625" style="26" customWidth="1"/>
    <col min="10989" max="10991" width="9.265625" style="26" customWidth="1"/>
    <col min="10992" max="10992" width="11.265625" style="26" customWidth="1"/>
    <col min="10993" max="10995" width="9.265625" style="26" customWidth="1"/>
    <col min="10996" max="10996" width="2.73046875" style="26" customWidth="1"/>
    <col min="10997" max="10997" width="8.265625" style="26" customWidth="1"/>
    <col min="10998" max="10998" width="7.265625" style="26" customWidth="1"/>
    <col min="10999" max="10999" width="4.265625" style="26" customWidth="1"/>
    <col min="11000" max="11000" width="9.265625" style="26" customWidth="1"/>
    <col min="11001" max="11001" width="11.265625" style="26" customWidth="1"/>
    <col min="11002" max="11006" width="9.265625" style="26" customWidth="1"/>
    <col min="11007" max="11007" width="2.73046875" style="26" customWidth="1"/>
    <col min="11008" max="11240" width="9.265625" style="26" customWidth="1"/>
    <col min="11241" max="11241" width="2.73046875" style="26" customWidth="1"/>
    <col min="11242" max="11242" width="8.265625" style="26" customWidth="1"/>
    <col min="11243" max="11243" width="7.265625" style="26" customWidth="1"/>
    <col min="11244" max="11244" width="4.265625" style="26" customWidth="1"/>
    <col min="11245" max="11247" width="9.265625" style="26" customWidth="1"/>
    <col min="11248" max="11248" width="11.265625" style="26" customWidth="1"/>
    <col min="11249" max="11251" width="9.265625" style="26" customWidth="1"/>
    <col min="11252" max="11252" width="2.73046875" style="26" customWidth="1"/>
    <col min="11253" max="11253" width="8.265625" style="26" customWidth="1"/>
    <col min="11254" max="11254" width="7.265625" style="26" customWidth="1"/>
    <col min="11255" max="11255" width="4.265625" style="26" customWidth="1"/>
    <col min="11256" max="11256" width="9.265625" style="26" customWidth="1"/>
    <col min="11257" max="11257" width="11.265625" style="26" customWidth="1"/>
    <col min="11258" max="11262" width="9.265625" style="26" customWidth="1"/>
    <col min="11263" max="11263" width="2.73046875" style="26" customWidth="1"/>
    <col min="11264" max="11496" width="9.265625" style="26" customWidth="1"/>
    <col min="11497" max="11497" width="2.73046875" style="26" customWidth="1"/>
    <col min="11498" max="11498" width="8.265625" style="26" customWidth="1"/>
    <col min="11499" max="11499" width="7.265625" style="26" customWidth="1"/>
    <col min="11500" max="11500" width="4.265625" style="26" customWidth="1"/>
    <col min="11501" max="11503" width="9.265625" style="26" customWidth="1"/>
    <col min="11504" max="11504" width="11.265625" style="26" customWidth="1"/>
    <col min="11505" max="11507" width="9.265625" style="26" customWidth="1"/>
    <col min="11508" max="11508" width="2.73046875" style="26" customWidth="1"/>
    <col min="11509" max="11509" width="8.265625" style="26" customWidth="1"/>
    <col min="11510" max="11510" width="7.265625" style="26" customWidth="1"/>
    <col min="11511" max="11511" width="4.265625" style="26" customWidth="1"/>
    <col min="11512" max="11512" width="9.265625" style="26" customWidth="1"/>
    <col min="11513" max="11513" width="11.265625" style="26" customWidth="1"/>
    <col min="11514" max="11518" width="9.265625" style="26" customWidth="1"/>
    <col min="11519" max="11519" width="2.73046875" style="26" customWidth="1"/>
    <col min="11520" max="11752" width="9.265625" style="26" customWidth="1"/>
    <col min="11753" max="11753" width="2.73046875" style="26" customWidth="1"/>
    <col min="11754" max="11754" width="8.265625" style="26" customWidth="1"/>
    <col min="11755" max="11755" width="7.265625" style="26" customWidth="1"/>
    <col min="11756" max="11756" width="4.265625" style="26" customWidth="1"/>
    <col min="11757" max="11759" width="9.265625" style="26" customWidth="1"/>
    <col min="11760" max="11760" width="11.265625" style="26" customWidth="1"/>
    <col min="11761" max="11763" width="9.265625" style="26" customWidth="1"/>
    <col min="11764" max="11764" width="2.73046875" style="26" customWidth="1"/>
    <col min="11765" max="11765" width="8.265625" style="26" customWidth="1"/>
    <col min="11766" max="11766" width="7.265625" style="26" customWidth="1"/>
    <col min="11767" max="11767" width="4.265625" style="26" customWidth="1"/>
    <col min="11768" max="11768" width="9.265625" style="26" customWidth="1"/>
    <col min="11769" max="11769" width="11.265625" style="26" customWidth="1"/>
    <col min="11770" max="11774" width="9.265625" style="26" customWidth="1"/>
    <col min="11775" max="11775" width="2.73046875" style="26" customWidth="1"/>
    <col min="11776" max="12008" width="9.265625" style="26" customWidth="1"/>
    <col min="12009" max="12009" width="2.73046875" style="26" customWidth="1"/>
    <col min="12010" max="12010" width="8.265625" style="26" customWidth="1"/>
    <col min="12011" max="12011" width="7.265625" style="26" customWidth="1"/>
    <col min="12012" max="12012" width="4.265625" style="26" customWidth="1"/>
    <col min="12013" max="12015" width="9.265625" style="26" customWidth="1"/>
    <col min="12016" max="12016" width="11.265625" style="26" customWidth="1"/>
    <col min="12017" max="12019" width="9.265625" style="26" customWidth="1"/>
    <col min="12020" max="12020" width="2.73046875" style="26" customWidth="1"/>
    <col min="12021" max="12021" width="8.265625" style="26" customWidth="1"/>
    <col min="12022" max="12022" width="7.265625" style="26" customWidth="1"/>
    <col min="12023" max="12023" width="4.265625" style="26" customWidth="1"/>
    <col min="12024" max="12024" width="9.265625" style="26" customWidth="1"/>
    <col min="12025" max="12025" width="11.265625" style="26" customWidth="1"/>
    <col min="12026" max="12030" width="9.265625" style="26" customWidth="1"/>
    <col min="12031" max="12031" width="2.73046875" style="26" customWidth="1"/>
    <col min="12032" max="12264" width="9.265625" style="26" customWidth="1"/>
    <col min="12265" max="12265" width="2.73046875" style="26" customWidth="1"/>
    <col min="12266" max="12266" width="8.265625" style="26" customWidth="1"/>
    <col min="12267" max="12267" width="7.265625" style="26" customWidth="1"/>
    <col min="12268" max="12268" width="4.265625" style="26" customWidth="1"/>
    <col min="12269" max="12271" width="9.265625" style="26" customWidth="1"/>
    <col min="12272" max="12272" width="11.265625" style="26" customWidth="1"/>
    <col min="12273" max="12275" width="9.265625" style="26" customWidth="1"/>
    <col min="12276" max="12276" width="2.73046875" style="26" customWidth="1"/>
    <col min="12277" max="12277" width="8.265625" style="26" customWidth="1"/>
    <col min="12278" max="12278" width="7.265625" style="26" customWidth="1"/>
    <col min="12279" max="12279" width="4.265625" style="26" customWidth="1"/>
    <col min="12280" max="12280" width="9.265625" style="26" customWidth="1"/>
    <col min="12281" max="12281" width="11.265625" style="26" customWidth="1"/>
    <col min="12282" max="12286" width="9.265625" style="26" customWidth="1"/>
    <col min="12287" max="12287" width="2.73046875" style="26" customWidth="1"/>
    <col min="12288" max="12520" width="9.265625" style="26" customWidth="1"/>
    <col min="12521" max="12521" width="2.73046875" style="26" customWidth="1"/>
    <col min="12522" max="12522" width="8.265625" style="26" customWidth="1"/>
    <col min="12523" max="12523" width="7.265625" style="26" customWidth="1"/>
    <col min="12524" max="12524" width="4.265625" style="26" customWidth="1"/>
    <col min="12525" max="12527" width="9.265625" style="26" customWidth="1"/>
    <col min="12528" max="12528" width="11.265625" style="26" customWidth="1"/>
    <col min="12529" max="12531" width="9.265625" style="26" customWidth="1"/>
    <col min="12532" max="12532" width="2.73046875" style="26" customWidth="1"/>
    <col min="12533" max="12533" width="8.265625" style="26" customWidth="1"/>
    <col min="12534" max="12534" width="7.265625" style="26" customWidth="1"/>
    <col min="12535" max="12535" width="4.265625" style="26" customWidth="1"/>
    <col min="12536" max="12536" width="9.265625" style="26" customWidth="1"/>
    <col min="12537" max="12537" width="11.265625" style="26" customWidth="1"/>
    <col min="12538" max="12542" width="9.265625" style="26" customWidth="1"/>
    <col min="12543" max="12543" width="2.73046875" style="26" customWidth="1"/>
    <col min="12544" max="12776" width="9.265625" style="26" customWidth="1"/>
    <col min="12777" max="12777" width="2.73046875" style="26" customWidth="1"/>
    <col min="12778" max="12778" width="8.265625" style="26" customWidth="1"/>
    <col min="12779" max="12779" width="7.265625" style="26" customWidth="1"/>
    <col min="12780" max="12780" width="4.265625" style="26" customWidth="1"/>
    <col min="12781" max="12783" width="9.265625" style="26" customWidth="1"/>
    <col min="12784" max="12784" width="11.265625" style="26" customWidth="1"/>
    <col min="12785" max="12787" width="9.265625" style="26" customWidth="1"/>
    <col min="12788" max="12788" width="2.73046875" style="26" customWidth="1"/>
    <col min="12789" max="12789" width="8.265625" style="26" customWidth="1"/>
    <col min="12790" max="12790" width="7.265625" style="26" customWidth="1"/>
    <col min="12791" max="12791" width="4.265625" style="26" customWidth="1"/>
    <col min="12792" max="12792" width="9.265625" style="26" customWidth="1"/>
    <col min="12793" max="12793" width="11.265625" style="26" customWidth="1"/>
    <col min="12794" max="12798" width="9.265625" style="26" customWidth="1"/>
    <col min="12799" max="12799" width="2.73046875" style="26" customWidth="1"/>
    <col min="12800" max="13032" width="9.265625" style="26" customWidth="1"/>
    <col min="13033" max="13033" width="2.73046875" style="26" customWidth="1"/>
    <col min="13034" max="13034" width="8.265625" style="26" customWidth="1"/>
    <col min="13035" max="13035" width="7.265625" style="26" customWidth="1"/>
    <col min="13036" max="13036" width="4.265625" style="26" customWidth="1"/>
    <col min="13037" max="13039" width="9.265625" style="26" customWidth="1"/>
    <col min="13040" max="13040" width="11.265625" style="26" customWidth="1"/>
    <col min="13041" max="13043" width="9.265625" style="26" customWidth="1"/>
    <col min="13044" max="13044" width="2.73046875" style="26" customWidth="1"/>
    <col min="13045" max="13045" width="8.265625" style="26" customWidth="1"/>
    <col min="13046" max="13046" width="7.265625" style="26" customWidth="1"/>
    <col min="13047" max="13047" width="4.265625" style="26" customWidth="1"/>
    <col min="13048" max="13048" width="9.265625" style="26" customWidth="1"/>
    <col min="13049" max="13049" width="11.265625" style="26" customWidth="1"/>
    <col min="13050" max="13054" width="9.265625" style="26" customWidth="1"/>
    <col min="13055" max="13055" width="2.73046875" style="26" customWidth="1"/>
    <col min="13056" max="13288" width="9.265625" style="26" customWidth="1"/>
    <col min="13289" max="13289" width="2.73046875" style="26" customWidth="1"/>
    <col min="13290" max="13290" width="8.265625" style="26" customWidth="1"/>
    <col min="13291" max="13291" width="7.265625" style="26" customWidth="1"/>
    <col min="13292" max="13292" width="4.265625" style="26" customWidth="1"/>
    <col min="13293" max="13295" width="9.265625" style="26" customWidth="1"/>
    <col min="13296" max="13296" width="11.265625" style="26" customWidth="1"/>
    <col min="13297" max="13299" width="9.265625" style="26" customWidth="1"/>
    <col min="13300" max="13300" width="2.73046875" style="26" customWidth="1"/>
    <col min="13301" max="13301" width="8.265625" style="26" customWidth="1"/>
    <col min="13302" max="13302" width="7.265625" style="26" customWidth="1"/>
    <col min="13303" max="13303" width="4.265625" style="26" customWidth="1"/>
    <col min="13304" max="13304" width="9.265625" style="26" customWidth="1"/>
    <col min="13305" max="13305" width="11.265625" style="26" customWidth="1"/>
    <col min="13306" max="13310" width="9.265625" style="26" customWidth="1"/>
    <col min="13311" max="13311" width="2.73046875" style="26" customWidth="1"/>
    <col min="13312" max="13544" width="9.265625" style="26" customWidth="1"/>
    <col min="13545" max="13545" width="2.73046875" style="26" customWidth="1"/>
    <col min="13546" max="13546" width="8.265625" style="26" customWidth="1"/>
    <col min="13547" max="13547" width="7.265625" style="26" customWidth="1"/>
    <col min="13548" max="13548" width="4.265625" style="26" customWidth="1"/>
    <col min="13549" max="13551" width="9.265625" style="26" customWidth="1"/>
    <col min="13552" max="13552" width="11.265625" style="26" customWidth="1"/>
    <col min="13553" max="13555" width="9.265625" style="26" customWidth="1"/>
    <col min="13556" max="13556" width="2.73046875" style="26" customWidth="1"/>
    <col min="13557" max="13557" width="8.265625" style="26" customWidth="1"/>
    <col min="13558" max="13558" width="7.265625" style="26" customWidth="1"/>
    <col min="13559" max="13559" width="4.265625" style="26" customWidth="1"/>
    <col min="13560" max="13560" width="9.265625" style="26" customWidth="1"/>
    <col min="13561" max="13561" width="11.265625" style="26" customWidth="1"/>
    <col min="13562" max="13566" width="9.265625" style="26" customWidth="1"/>
    <col min="13567" max="13567" width="2.73046875" style="26" customWidth="1"/>
    <col min="13568" max="13800" width="9.265625" style="26" customWidth="1"/>
    <col min="13801" max="13801" width="2.73046875" style="26" customWidth="1"/>
    <col min="13802" max="13802" width="8.265625" style="26" customWidth="1"/>
    <col min="13803" max="13803" width="7.265625" style="26" customWidth="1"/>
    <col min="13804" max="13804" width="4.265625" style="26" customWidth="1"/>
    <col min="13805" max="13807" width="9.265625" style="26" customWidth="1"/>
    <col min="13808" max="13808" width="11.265625" style="26" customWidth="1"/>
    <col min="13809" max="13811" width="9.265625" style="26" customWidth="1"/>
    <col min="13812" max="13812" width="2.73046875" style="26" customWidth="1"/>
    <col min="13813" max="13813" width="8.265625" style="26" customWidth="1"/>
    <col min="13814" max="13814" width="7.265625" style="26" customWidth="1"/>
    <col min="13815" max="13815" width="4.265625" style="26" customWidth="1"/>
    <col min="13816" max="13816" width="9.265625" style="26" customWidth="1"/>
    <col min="13817" max="13817" width="11.265625" style="26" customWidth="1"/>
    <col min="13818" max="13822" width="9.265625" style="26" customWidth="1"/>
    <col min="13823" max="13823" width="2.73046875" style="26" customWidth="1"/>
    <col min="13824" max="14056" width="9.265625" style="26" customWidth="1"/>
    <col min="14057" max="14057" width="2.73046875" style="26" customWidth="1"/>
    <col min="14058" max="14058" width="8.265625" style="26" customWidth="1"/>
    <col min="14059" max="14059" width="7.265625" style="26" customWidth="1"/>
    <col min="14060" max="14060" width="4.265625" style="26" customWidth="1"/>
    <col min="14061" max="14063" width="9.265625" style="26" customWidth="1"/>
    <col min="14064" max="14064" width="11.265625" style="26" customWidth="1"/>
    <col min="14065" max="14067" width="9.265625" style="26" customWidth="1"/>
    <col min="14068" max="14068" width="2.73046875" style="26" customWidth="1"/>
    <col min="14069" max="14069" width="8.265625" style="26" customWidth="1"/>
    <col min="14070" max="14070" width="7.265625" style="26" customWidth="1"/>
    <col min="14071" max="14071" width="4.265625" style="26" customWidth="1"/>
    <col min="14072" max="14072" width="9.265625" style="26" customWidth="1"/>
    <col min="14073" max="14073" width="11.265625" style="26" customWidth="1"/>
    <col min="14074" max="14078" width="9.265625" style="26" customWidth="1"/>
    <col min="14079" max="14079" width="2.73046875" style="26" customWidth="1"/>
    <col min="14080" max="14312" width="9.265625" style="26" customWidth="1"/>
    <col min="14313" max="14313" width="2.73046875" style="26" customWidth="1"/>
    <col min="14314" max="14314" width="8.265625" style="26" customWidth="1"/>
    <col min="14315" max="14315" width="7.265625" style="26" customWidth="1"/>
    <col min="14316" max="14316" width="4.265625" style="26" customWidth="1"/>
    <col min="14317" max="14319" width="9.265625" style="26" customWidth="1"/>
    <col min="14320" max="14320" width="11.265625" style="26" customWidth="1"/>
    <col min="14321" max="14323" width="9.265625" style="26" customWidth="1"/>
    <col min="14324" max="14324" width="2.73046875" style="26" customWidth="1"/>
    <col min="14325" max="14325" width="8.265625" style="26" customWidth="1"/>
    <col min="14326" max="14326" width="7.265625" style="26" customWidth="1"/>
    <col min="14327" max="14327" width="4.265625" style="26" customWidth="1"/>
    <col min="14328" max="14328" width="9.265625" style="26" customWidth="1"/>
    <col min="14329" max="14329" width="11.265625" style="26" customWidth="1"/>
    <col min="14330" max="14334" width="9.265625" style="26" customWidth="1"/>
    <col min="14335" max="14335" width="2.73046875" style="26" customWidth="1"/>
    <col min="14336" max="14568" width="9.265625" style="26" customWidth="1"/>
    <col min="14569" max="14569" width="2.73046875" style="26" customWidth="1"/>
    <col min="14570" max="14570" width="8.265625" style="26" customWidth="1"/>
    <col min="14571" max="14571" width="7.265625" style="26" customWidth="1"/>
    <col min="14572" max="14572" width="4.265625" style="26" customWidth="1"/>
    <col min="14573" max="14575" width="9.265625" style="26" customWidth="1"/>
    <col min="14576" max="14576" width="11.265625" style="26" customWidth="1"/>
    <col min="14577" max="14579" width="9.265625" style="26" customWidth="1"/>
    <col min="14580" max="14580" width="2.73046875" style="26" customWidth="1"/>
    <col min="14581" max="14581" width="8.265625" style="26" customWidth="1"/>
    <col min="14582" max="14582" width="7.265625" style="26" customWidth="1"/>
    <col min="14583" max="14583" width="4.265625" style="26" customWidth="1"/>
    <col min="14584" max="14584" width="9.265625" style="26" customWidth="1"/>
    <col min="14585" max="14585" width="11.265625" style="26" customWidth="1"/>
    <col min="14586" max="14590" width="9.265625" style="26" customWidth="1"/>
    <col min="14591" max="14591" width="2.73046875" style="26" customWidth="1"/>
    <col min="14592" max="14824" width="9.265625" style="26" customWidth="1"/>
    <col min="14825" max="14825" width="2.73046875" style="26" customWidth="1"/>
    <col min="14826" max="14826" width="8.265625" style="26" customWidth="1"/>
    <col min="14827" max="14827" width="7.265625" style="26" customWidth="1"/>
    <col min="14828" max="14828" width="4.265625" style="26" customWidth="1"/>
    <col min="14829" max="14831" width="9.265625" style="26" customWidth="1"/>
    <col min="14832" max="14832" width="11.265625" style="26" customWidth="1"/>
    <col min="14833" max="14835" width="9.265625" style="26" customWidth="1"/>
    <col min="14836" max="14836" width="2.73046875" style="26" customWidth="1"/>
    <col min="14837" max="14837" width="8.265625" style="26" customWidth="1"/>
    <col min="14838" max="14838" width="7.265625" style="26" customWidth="1"/>
    <col min="14839" max="14839" width="4.265625" style="26" customWidth="1"/>
    <col min="14840" max="14840" width="9.265625" style="26" customWidth="1"/>
    <col min="14841" max="14841" width="11.265625" style="26" customWidth="1"/>
    <col min="14842" max="14846" width="9.265625" style="26" customWidth="1"/>
    <col min="14847" max="14847" width="2.73046875" style="26" customWidth="1"/>
    <col min="14848" max="15080" width="9.265625" style="26" customWidth="1"/>
    <col min="15081" max="15081" width="2.73046875" style="26" customWidth="1"/>
    <col min="15082" max="15082" width="8.265625" style="26" customWidth="1"/>
    <col min="15083" max="15083" width="7.265625" style="26" customWidth="1"/>
    <col min="15084" max="15084" width="4.265625" style="26" customWidth="1"/>
    <col min="15085" max="15087" width="9.265625" style="26" customWidth="1"/>
    <col min="15088" max="15088" width="11.265625" style="26" customWidth="1"/>
    <col min="15089" max="15091" width="9.265625" style="26" customWidth="1"/>
    <col min="15092" max="15092" width="2.73046875" style="26" customWidth="1"/>
    <col min="15093" max="15093" width="8.265625" style="26" customWidth="1"/>
    <col min="15094" max="15094" width="7.265625" style="26" customWidth="1"/>
    <col min="15095" max="15095" width="4.265625" style="26" customWidth="1"/>
    <col min="15096" max="15096" width="9.265625" style="26" customWidth="1"/>
    <col min="15097" max="15097" width="11.265625" style="26" customWidth="1"/>
    <col min="15098" max="15102" width="9.265625" style="26" customWidth="1"/>
    <col min="15103" max="15103" width="2.73046875" style="26" customWidth="1"/>
    <col min="15104" max="15336" width="9.265625" style="26" customWidth="1"/>
    <col min="15337" max="15337" width="2.73046875" style="26" customWidth="1"/>
    <col min="15338" max="15338" width="8.265625" style="26" customWidth="1"/>
    <col min="15339" max="15339" width="7.265625" style="26" customWidth="1"/>
    <col min="15340" max="15340" width="4.265625" style="26" customWidth="1"/>
    <col min="15341" max="15343" width="9.265625" style="26" customWidth="1"/>
    <col min="15344" max="15344" width="11.265625" style="26" customWidth="1"/>
    <col min="15345" max="15347" width="9.265625" style="26" customWidth="1"/>
    <col min="15348" max="15348" width="2.73046875" style="26" customWidth="1"/>
    <col min="15349" max="15349" width="8.265625" style="26" customWidth="1"/>
    <col min="15350" max="15350" width="7.265625" style="26" customWidth="1"/>
    <col min="15351" max="15351" width="4.265625" style="26" customWidth="1"/>
    <col min="15352" max="15352" width="9.265625" style="26" customWidth="1"/>
    <col min="15353" max="15353" width="11.265625" style="26" customWidth="1"/>
    <col min="15354" max="15358" width="9.265625" style="26" customWidth="1"/>
    <col min="15359" max="15359" width="2.73046875" style="26" customWidth="1"/>
    <col min="15360" max="15592" width="9.265625" style="26" customWidth="1"/>
    <col min="15593" max="15593" width="2.73046875" style="26" customWidth="1"/>
    <col min="15594" max="15594" width="8.265625" style="26" customWidth="1"/>
    <col min="15595" max="15595" width="7.265625" style="26" customWidth="1"/>
    <col min="15596" max="15596" width="4.265625" style="26" customWidth="1"/>
    <col min="15597" max="15599" width="9.265625" style="26" customWidth="1"/>
    <col min="15600" max="15600" width="11.265625" style="26" customWidth="1"/>
    <col min="15601" max="15603" width="9.265625" style="26" customWidth="1"/>
    <col min="15604" max="15604" width="2.73046875" style="26" customWidth="1"/>
    <col min="15605" max="15605" width="8.265625" style="26" customWidth="1"/>
    <col min="15606" max="15606" width="7.265625" style="26" customWidth="1"/>
    <col min="15607" max="15607" width="4.265625" style="26" customWidth="1"/>
    <col min="15608" max="15608" width="9.265625" style="26" customWidth="1"/>
    <col min="15609" max="15609" width="11.265625" style="26" customWidth="1"/>
    <col min="15610" max="15614" width="9.265625" style="26" customWidth="1"/>
    <col min="15615" max="15615" width="2.73046875" style="26" customWidth="1"/>
    <col min="15616" max="15848" width="9.265625" style="26" customWidth="1"/>
    <col min="15849" max="15849" width="2.73046875" style="26" customWidth="1"/>
    <col min="15850" max="15850" width="8.265625" style="26" customWidth="1"/>
    <col min="15851" max="15851" width="7.265625" style="26" customWidth="1"/>
    <col min="15852" max="15852" width="4.265625" style="26" customWidth="1"/>
    <col min="15853" max="15855" width="9.265625" style="26" customWidth="1"/>
    <col min="15856" max="15856" width="11.265625" style="26" customWidth="1"/>
    <col min="15857" max="15859" width="9.265625" style="26" customWidth="1"/>
    <col min="15860" max="15860" width="2.73046875" style="26" customWidth="1"/>
    <col min="15861" max="15861" width="8.265625" style="26" customWidth="1"/>
    <col min="15862" max="15862" width="7.265625" style="26" customWidth="1"/>
    <col min="15863" max="15863" width="4.265625" style="26" customWidth="1"/>
    <col min="15864" max="15864" width="9.265625" style="26" customWidth="1"/>
    <col min="15865" max="15865" width="11.265625" style="26" customWidth="1"/>
    <col min="15866" max="15870" width="9.265625" style="26" customWidth="1"/>
    <col min="15871" max="15871" width="2.73046875" style="26" customWidth="1"/>
    <col min="15872" max="16104" width="9.265625" style="26" customWidth="1"/>
    <col min="16105" max="16105" width="2.73046875" style="26" customWidth="1"/>
    <col min="16106" max="16106" width="8.265625" style="26" customWidth="1"/>
    <col min="16107" max="16107" width="7.265625" style="26" customWidth="1"/>
    <col min="16108" max="16108" width="4.265625" style="26" customWidth="1"/>
    <col min="16109" max="16111" width="9.265625" style="26" customWidth="1"/>
    <col min="16112" max="16112" width="11.265625" style="26" customWidth="1"/>
    <col min="16113" max="16115" width="9.265625" style="26" customWidth="1"/>
    <col min="16116" max="16116" width="2.73046875" style="26" customWidth="1"/>
    <col min="16117" max="16117" width="8.265625" style="26" customWidth="1"/>
    <col min="16118" max="16118" width="7.265625" style="26" customWidth="1"/>
    <col min="16119" max="16119" width="4.265625" style="26" customWidth="1"/>
    <col min="16120" max="16120" width="9.265625" style="26" customWidth="1"/>
    <col min="16121" max="16121" width="11.265625" style="26" customWidth="1"/>
    <col min="16122" max="16126" width="9.265625" style="26" customWidth="1"/>
    <col min="16127" max="16127" width="2.73046875" style="26" customWidth="1"/>
    <col min="16128" max="16384" width="9.265625" style="26" customWidth="1"/>
  </cols>
  <sheetData>
    <row r="1" spans="1:29" ht="20.25" customHeight="1">
      <c r="A1" s="55" t="s">
        <v>0</v>
      </c>
      <c r="B1" s="76"/>
      <c r="C1" s="37"/>
      <c r="D1" s="37"/>
      <c r="E1" s="37"/>
      <c r="F1" s="37"/>
      <c r="G1" s="37"/>
      <c r="H1" s="37"/>
      <c r="I1" s="37"/>
      <c r="J1" s="37"/>
      <c r="K1" s="37"/>
      <c r="L1" s="37"/>
    </row>
    <row r="2" spans="1:29" ht="20.25" customHeight="1">
      <c r="A2" s="55" t="s">
        <v>235</v>
      </c>
      <c r="B2" s="76"/>
      <c r="C2" s="37"/>
      <c r="D2" s="37"/>
      <c r="E2" s="37"/>
    </row>
    <row r="3" spans="1:29" ht="15.75" customHeight="1">
      <c r="A3" s="55"/>
      <c r="B3" s="76"/>
      <c r="C3" s="37"/>
      <c r="D3" s="37"/>
      <c r="E3" s="37"/>
    </row>
    <row r="4" spans="1:29" s="27" customFormat="1" ht="12.75" customHeight="1">
      <c r="A4" s="38"/>
      <c r="B4" s="77"/>
      <c r="C4" s="78"/>
      <c r="D4" s="75"/>
      <c r="E4" s="75"/>
      <c r="F4" s="75"/>
      <c r="G4" s="75"/>
      <c r="H4" s="75"/>
      <c r="I4" s="75"/>
      <c r="J4" s="75"/>
      <c r="K4" s="75"/>
      <c r="L4" s="75"/>
    </row>
    <row r="5" spans="1:29" ht="33" customHeight="1" thickBot="1">
      <c r="A5" s="41">
        <v>5</v>
      </c>
      <c r="B5" s="110" t="s">
        <v>7</v>
      </c>
      <c r="C5" s="114"/>
      <c r="D5" s="32"/>
      <c r="E5" s="32"/>
      <c r="F5" s="79"/>
      <c r="G5" s="79"/>
      <c r="H5" s="79"/>
      <c r="I5" s="79"/>
      <c r="J5" s="79"/>
      <c r="K5" s="79"/>
      <c r="L5" s="79"/>
      <c r="M5" s="79"/>
      <c r="N5" s="79"/>
    </row>
    <row r="6" spans="1:29">
      <c r="M6" s="334"/>
    </row>
    <row r="7" spans="1:29" ht="14.65" thickBot="1">
      <c r="M7" s="334"/>
    </row>
    <row r="8" spans="1:29" ht="13.5" thickBot="1">
      <c r="A8" s="294"/>
      <c r="B8" s="775" t="s">
        <v>111</v>
      </c>
      <c r="C8" s="776"/>
      <c r="D8" s="776"/>
      <c r="E8" s="776"/>
      <c r="F8" s="776"/>
      <c r="G8" s="777"/>
      <c r="H8" s="778" t="s">
        <v>112</v>
      </c>
      <c r="I8" s="779"/>
      <c r="J8" s="779"/>
      <c r="K8" s="779"/>
      <c r="L8" s="779"/>
      <c r="M8" s="779"/>
      <c r="N8" s="780"/>
      <c r="O8" s="294"/>
      <c r="P8" s="294"/>
      <c r="Q8" s="294"/>
      <c r="U8" s="26"/>
      <c r="V8" s="26"/>
      <c r="Y8" s="26"/>
      <c r="Z8" s="26"/>
      <c r="AB8" s="26"/>
      <c r="AC8" s="26"/>
    </row>
    <row r="9" spans="1:29" s="27" customFormat="1" ht="25.9" thickBot="1">
      <c r="A9" s="570" t="s">
        <v>46</v>
      </c>
      <c r="B9" s="658" t="s">
        <v>90</v>
      </c>
      <c r="C9" s="571" t="s">
        <v>48</v>
      </c>
      <c r="D9" s="659" t="s">
        <v>101</v>
      </c>
      <c r="E9" s="659" t="s">
        <v>102</v>
      </c>
      <c r="F9" s="659" t="s">
        <v>103</v>
      </c>
      <c r="G9" s="571" t="s">
        <v>104</v>
      </c>
      <c r="H9" s="658" t="s">
        <v>90</v>
      </c>
      <c r="I9" s="571" t="s">
        <v>48</v>
      </c>
      <c r="J9" s="659" t="s">
        <v>101</v>
      </c>
      <c r="K9" s="659" t="s">
        <v>102</v>
      </c>
      <c r="L9" s="659" t="s">
        <v>103</v>
      </c>
      <c r="M9" s="659" t="s">
        <v>104</v>
      </c>
      <c r="N9" s="571" t="s">
        <v>113</v>
      </c>
      <c r="O9" s="296"/>
      <c r="P9" s="296"/>
      <c r="Q9" s="296"/>
    </row>
    <row r="10" spans="1:29" ht="12.75" customHeight="1">
      <c r="A10" s="239" t="s">
        <v>55</v>
      </c>
      <c r="B10" s="660">
        <f t="shared" ref="B10:B18" si="0">SUM(D10:G10)</f>
        <v>103305</v>
      </c>
      <c r="C10" s="661"/>
      <c r="D10" s="662">
        <v>10018</v>
      </c>
      <c r="E10" s="663">
        <v>193</v>
      </c>
      <c r="F10" s="663">
        <v>45864</v>
      </c>
      <c r="G10" s="664">
        <v>47230</v>
      </c>
      <c r="H10" s="665">
        <f t="shared" ref="H10:H18" si="1">SUM(J10:N10)</f>
        <v>454.74</v>
      </c>
      <c r="I10" s="661"/>
      <c r="J10" s="666">
        <v>93.29</v>
      </c>
      <c r="K10" s="666">
        <v>0.76</v>
      </c>
      <c r="L10" s="666">
        <v>104.73</v>
      </c>
      <c r="M10" s="666">
        <v>91.18</v>
      </c>
      <c r="N10" s="667">
        <v>164.78</v>
      </c>
      <c r="O10" s="294"/>
      <c r="P10" s="294"/>
      <c r="Q10" s="294"/>
      <c r="U10" s="26"/>
      <c r="V10" s="26"/>
      <c r="Y10" s="26"/>
      <c r="Z10" s="26"/>
      <c r="AB10" s="26"/>
      <c r="AC10" s="26"/>
    </row>
    <row r="11" spans="1:29" ht="12.75" customHeight="1">
      <c r="A11" s="130" t="s">
        <v>56</v>
      </c>
      <c r="B11" s="668">
        <f t="shared" si="0"/>
        <v>94721</v>
      </c>
      <c r="C11" s="669">
        <f t="shared" ref="C11:C24" si="2">(B11-B10)/B10</f>
        <v>-8.3093751512511499E-2</v>
      </c>
      <c r="D11" s="670">
        <v>9399</v>
      </c>
      <c r="E11" s="685">
        <v>170</v>
      </c>
      <c r="F11" s="686">
        <v>39454</v>
      </c>
      <c r="G11" s="671">
        <v>45698</v>
      </c>
      <c r="H11" s="672">
        <f t="shared" si="1"/>
        <v>441.35</v>
      </c>
      <c r="I11" s="669">
        <f t="shared" ref="I11:I24" si="3">(H11-H10)/H10</f>
        <v>-2.944539736992564E-2</v>
      </c>
      <c r="J11" s="687">
        <v>95.91</v>
      </c>
      <c r="K11" s="687">
        <v>0.56999999999999995</v>
      </c>
      <c r="L11" s="688">
        <v>97.52000000000001</v>
      </c>
      <c r="M11" s="688">
        <v>82</v>
      </c>
      <c r="N11" s="673">
        <v>165.35</v>
      </c>
      <c r="O11" s="294"/>
      <c r="P11" s="294"/>
      <c r="Q11" s="294"/>
      <c r="U11" s="26"/>
      <c r="V11" s="26"/>
      <c r="Y11" s="26"/>
      <c r="Z11" s="26"/>
      <c r="AB11" s="26"/>
      <c r="AC11" s="26"/>
    </row>
    <row r="12" spans="1:29" ht="12.75" customHeight="1">
      <c r="A12" s="130" t="s">
        <v>57</v>
      </c>
      <c r="B12" s="668">
        <f t="shared" si="0"/>
        <v>87985.151839285929</v>
      </c>
      <c r="C12" s="669">
        <f t="shared" si="2"/>
        <v>-7.1112511066332401E-2</v>
      </c>
      <c r="D12" s="670">
        <v>8697.826699995001</v>
      </c>
      <c r="E12" s="685">
        <v>198.39695865000002</v>
      </c>
      <c r="F12" s="686">
        <v>34264.186530689971</v>
      </c>
      <c r="G12" s="671">
        <v>44824.741649950956</v>
      </c>
      <c r="H12" s="672">
        <f t="shared" si="1"/>
        <v>383.3800664956309</v>
      </c>
      <c r="I12" s="669">
        <f t="shared" si="3"/>
        <v>-0.13134685284778322</v>
      </c>
      <c r="J12" s="687">
        <v>100.27425551637148</v>
      </c>
      <c r="K12" s="687">
        <v>0.47155767569261897</v>
      </c>
      <c r="L12" s="688">
        <v>92.398648155192205</v>
      </c>
      <c r="M12" s="688">
        <v>85.894205987446455</v>
      </c>
      <c r="N12" s="674">
        <v>104.34139916092811</v>
      </c>
      <c r="O12" s="294"/>
      <c r="P12" s="294"/>
      <c r="Q12" s="294"/>
      <c r="U12" s="26"/>
      <c r="V12" s="26"/>
      <c r="Y12" s="26"/>
      <c r="Z12" s="26"/>
      <c r="AB12" s="26"/>
      <c r="AC12" s="26"/>
    </row>
    <row r="13" spans="1:29" ht="12.75" customHeight="1">
      <c r="A13" s="130" t="s">
        <v>58</v>
      </c>
      <c r="B13" s="668">
        <f t="shared" si="0"/>
        <v>85832.615384050994</v>
      </c>
      <c r="C13" s="669">
        <f t="shared" si="2"/>
        <v>-2.4464769455268629E-2</v>
      </c>
      <c r="D13" s="675">
        <v>8695.0479119020001</v>
      </c>
      <c r="E13" s="689">
        <v>61.179486162000003</v>
      </c>
      <c r="F13" s="686">
        <v>29859.196060500002</v>
      </c>
      <c r="G13" s="671">
        <v>47217.191925487001</v>
      </c>
      <c r="H13" s="672">
        <f t="shared" si="1"/>
        <v>374.51037631903682</v>
      </c>
      <c r="I13" s="669">
        <f t="shared" si="3"/>
        <v>-2.3135501690709728E-2</v>
      </c>
      <c r="J13" s="690">
        <v>113.84509938636769</v>
      </c>
      <c r="K13" s="690">
        <v>0.32305750011380902</v>
      </c>
      <c r="L13" s="688">
        <v>91.823243590125458</v>
      </c>
      <c r="M13" s="688">
        <v>87.067858762933355</v>
      </c>
      <c r="N13" s="676">
        <v>81.451117079496527</v>
      </c>
      <c r="O13" s="294"/>
      <c r="P13" s="294"/>
      <c r="Q13" s="294"/>
      <c r="U13" s="26"/>
      <c r="V13" s="26"/>
      <c r="Y13" s="26"/>
      <c r="Z13" s="26"/>
      <c r="AB13" s="26"/>
      <c r="AC13" s="26"/>
    </row>
    <row r="14" spans="1:29" ht="12.75" customHeight="1">
      <c r="A14" s="130" t="s">
        <v>59</v>
      </c>
      <c r="B14" s="668">
        <f t="shared" si="0"/>
        <v>84043.192323222072</v>
      </c>
      <c r="C14" s="669">
        <f t="shared" si="2"/>
        <v>-2.0847821691350021E-2</v>
      </c>
      <c r="D14" s="675">
        <v>9116.690059770006</v>
      </c>
      <c r="E14" s="689">
        <v>43.477389400999996</v>
      </c>
      <c r="F14" s="686">
        <v>28541.361661827046</v>
      </c>
      <c r="G14" s="671">
        <v>46341.663212224019</v>
      </c>
      <c r="H14" s="672">
        <f t="shared" si="1"/>
        <v>350.95959410286702</v>
      </c>
      <c r="I14" s="669">
        <f t="shared" si="3"/>
        <v>-6.2884191481272694E-2</v>
      </c>
      <c r="J14" s="690">
        <v>124.12150822555247</v>
      </c>
      <c r="K14" s="690">
        <v>0.29469753902088502</v>
      </c>
      <c r="L14" s="688">
        <v>100.80989199695162</v>
      </c>
      <c r="M14" s="688">
        <v>84.920748521627189</v>
      </c>
      <c r="N14" s="676">
        <v>40.812747819714851</v>
      </c>
      <c r="O14" s="294"/>
      <c r="P14" s="294"/>
      <c r="Q14" s="294"/>
      <c r="U14" s="26"/>
      <c r="V14" s="26"/>
      <c r="Y14" s="26"/>
      <c r="Z14" s="26"/>
      <c r="AB14" s="26"/>
      <c r="AC14" s="26"/>
    </row>
    <row r="15" spans="1:29" ht="12.75" customHeight="1">
      <c r="A15" s="130" t="s">
        <v>60</v>
      </c>
      <c r="B15" s="668">
        <f t="shared" si="0"/>
        <v>82673.672223228932</v>
      </c>
      <c r="C15" s="669">
        <f t="shared" si="2"/>
        <v>-1.6295431695717805E-2</v>
      </c>
      <c r="D15" s="675">
        <v>9673.4663896419988</v>
      </c>
      <c r="E15" s="689">
        <v>68.912364144999998</v>
      </c>
      <c r="F15" s="686">
        <v>30187.300615001936</v>
      </c>
      <c r="G15" s="671">
        <v>42743.992854439988</v>
      </c>
      <c r="H15" s="672">
        <f t="shared" si="1"/>
        <v>371.51324462638161</v>
      </c>
      <c r="I15" s="669">
        <f t="shared" si="3"/>
        <v>5.856415059988436E-2</v>
      </c>
      <c r="J15" s="690">
        <v>144.45760405957503</v>
      </c>
      <c r="K15" s="690">
        <v>0.18798193632996998</v>
      </c>
      <c r="L15" s="688">
        <v>108.85743399396735</v>
      </c>
      <c r="M15" s="688">
        <v>82.10131254240315</v>
      </c>
      <c r="N15" s="676">
        <v>35.908912094106078</v>
      </c>
      <c r="O15" s="294"/>
      <c r="P15" s="294"/>
      <c r="Q15" s="294"/>
      <c r="U15" s="26"/>
      <c r="V15" s="26"/>
      <c r="Y15" s="26"/>
      <c r="Z15" s="26"/>
      <c r="AB15" s="26"/>
      <c r="AC15" s="26"/>
    </row>
    <row r="16" spans="1:29" ht="12.75" customHeight="1">
      <c r="A16" s="130" t="s">
        <v>61</v>
      </c>
      <c r="B16" s="668">
        <f t="shared" si="0"/>
        <v>78152.917002166985</v>
      </c>
      <c r="C16" s="669">
        <f t="shared" si="2"/>
        <v>-5.4681921094001489E-2</v>
      </c>
      <c r="D16" s="675">
        <v>9773.7553624509983</v>
      </c>
      <c r="E16" s="689">
        <v>134.68358485700003</v>
      </c>
      <c r="F16" s="686">
        <v>29964.738952789998</v>
      </c>
      <c r="G16" s="671">
        <v>38279.73910206899</v>
      </c>
      <c r="H16" s="672">
        <f t="shared" si="1"/>
        <v>380.96407817723286</v>
      </c>
      <c r="I16" s="669">
        <f t="shared" si="3"/>
        <v>2.5438752689303561E-2</v>
      </c>
      <c r="J16" s="690">
        <v>155.76305979780139</v>
      </c>
      <c r="K16" s="690">
        <v>0.33666298956044105</v>
      </c>
      <c r="L16" s="688">
        <v>113.77005708978153</v>
      </c>
      <c r="M16" s="688">
        <v>84.790194308505235</v>
      </c>
      <c r="N16" s="676">
        <v>26.304103991584299</v>
      </c>
      <c r="O16" s="294"/>
      <c r="P16" s="294"/>
      <c r="Q16" s="294"/>
      <c r="U16" s="26"/>
      <c r="V16" s="26"/>
      <c r="Y16" s="26"/>
      <c r="Z16" s="26"/>
      <c r="AB16" s="26"/>
      <c r="AC16" s="26"/>
    </row>
    <row r="17" spans="1:29" ht="12.75" customHeight="1">
      <c r="A17" s="130" t="s">
        <v>62</v>
      </c>
      <c r="B17" s="668">
        <f t="shared" si="0"/>
        <v>80532.785738358987</v>
      </c>
      <c r="C17" s="669">
        <f t="shared" si="2"/>
        <v>3.0451438378506258E-2</v>
      </c>
      <c r="D17" s="675">
        <v>10680.043273722982</v>
      </c>
      <c r="E17" s="689">
        <v>118.464343996</v>
      </c>
      <c r="F17" s="686">
        <v>31871.34714289401</v>
      </c>
      <c r="G17" s="671">
        <v>37862.930977745993</v>
      </c>
      <c r="H17" s="672">
        <f t="shared" si="1"/>
        <v>412.52083020427011</v>
      </c>
      <c r="I17" s="669">
        <f t="shared" si="3"/>
        <v>8.2833930637303696E-2</v>
      </c>
      <c r="J17" s="690">
        <v>175.60218472663155</v>
      </c>
      <c r="K17" s="690">
        <v>0.383597791208173</v>
      </c>
      <c r="L17" s="688">
        <v>123.80567097827701</v>
      </c>
      <c r="M17" s="688">
        <v>88.837087691653522</v>
      </c>
      <c r="N17" s="676">
        <v>23.892289016499884</v>
      </c>
      <c r="O17" s="294"/>
      <c r="P17" s="294"/>
      <c r="Q17" s="294"/>
      <c r="U17" s="26"/>
      <c r="V17" s="26"/>
      <c r="Y17" s="26"/>
      <c r="Z17" s="26"/>
      <c r="AB17" s="26"/>
      <c r="AC17" s="26"/>
    </row>
    <row r="18" spans="1:29" s="27" customFormat="1" ht="13.15">
      <c r="A18" s="236" t="s">
        <v>63</v>
      </c>
      <c r="B18" s="668">
        <f t="shared" si="0"/>
        <v>78268.116245026205</v>
      </c>
      <c r="C18" s="669">
        <f t="shared" si="2"/>
        <v>-2.8121087238809937E-2</v>
      </c>
      <c r="D18" s="675">
        <v>11022.986333370332</v>
      </c>
      <c r="E18" s="689">
        <v>108.79182038860903</v>
      </c>
      <c r="F18" s="686">
        <v>32485.48511544559</v>
      </c>
      <c r="G18" s="671">
        <v>34650.852975821668</v>
      </c>
      <c r="H18" s="672">
        <f t="shared" si="1"/>
        <v>424.07413201725007</v>
      </c>
      <c r="I18" s="669">
        <f t="shared" si="3"/>
        <v>2.8006590133300768E-2</v>
      </c>
      <c r="J18" s="690">
        <v>197.98899625958998</v>
      </c>
      <c r="K18" s="690">
        <v>0.44907750814999997</v>
      </c>
      <c r="L18" s="688">
        <v>135.47285596053001</v>
      </c>
      <c r="M18" s="688">
        <v>89.611742233540085</v>
      </c>
      <c r="N18" s="676">
        <v>0.55146005543999999</v>
      </c>
      <c r="O18" s="296"/>
      <c r="P18" s="296"/>
      <c r="Q18" s="296"/>
    </row>
    <row r="19" spans="1:29" ht="12.75" customHeight="1">
      <c r="A19" s="236" t="s">
        <v>64</v>
      </c>
      <c r="B19" s="668">
        <f t="shared" ref="B19:B22" si="4">SUM(D19:G19)</f>
        <v>74275</v>
      </c>
      <c r="C19" s="669">
        <f t="shared" si="2"/>
        <v>-5.1018427893746075E-2</v>
      </c>
      <c r="D19" s="675">
        <v>10666</v>
      </c>
      <c r="E19" s="689">
        <v>82</v>
      </c>
      <c r="F19" s="686">
        <v>33532</v>
      </c>
      <c r="G19" s="671">
        <v>29995</v>
      </c>
      <c r="H19" s="672">
        <f t="shared" ref="H19:H24" si="5">SUM(J19:N19)</f>
        <v>424.81378900000004</v>
      </c>
      <c r="I19" s="669">
        <f t="shared" si="3"/>
        <v>1.7441690659874779E-3</v>
      </c>
      <c r="J19" s="690">
        <v>212.04603800000001</v>
      </c>
      <c r="K19" s="690">
        <v>0.61834999999999996</v>
      </c>
      <c r="L19" s="688">
        <v>133.494057</v>
      </c>
      <c r="M19" s="688">
        <v>78.655343999999999</v>
      </c>
      <c r="N19" s="677">
        <v>0</v>
      </c>
      <c r="O19" s="294"/>
      <c r="P19" s="294"/>
      <c r="Q19" s="294"/>
      <c r="U19" s="26"/>
      <c r="V19" s="26"/>
      <c r="Y19" s="26"/>
      <c r="Z19" s="26"/>
      <c r="AB19" s="26"/>
      <c r="AC19" s="26"/>
    </row>
    <row r="20" spans="1:29" ht="12.75" customHeight="1">
      <c r="A20" s="147" t="s">
        <v>65</v>
      </c>
      <c r="B20" s="668">
        <f t="shared" si="4"/>
        <v>74732.09315068493</v>
      </c>
      <c r="C20" s="669">
        <f t="shared" si="2"/>
        <v>6.1540646339270297E-3</v>
      </c>
      <c r="D20" s="416">
        <v>10816</v>
      </c>
      <c r="E20" s="191">
        <v>91.093150684931516</v>
      </c>
      <c r="F20" s="179">
        <v>33292</v>
      </c>
      <c r="G20" s="180">
        <v>30533</v>
      </c>
      <c r="H20" s="672">
        <f t="shared" si="5"/>
        <v>446.50096627339985</v>
      </c>
      <c r="I20" s="669">
        <f t="shared" si="3"/>
        <v>5.1051020082118398E-2</v>
      </c>
      <c r="J20" s="174">
        <v>231.97872113673992</v>
      </c>
      <c r="K20" s="174">
        <v>0.74518541592000009</v>
      </c>
      <c r="L20" s="171">
        <v>137.59687986910996</v>
      </c>
      <c r="M20" s="171">
        <v>76.180179851630015</v>
      </c>
      <c r="N20" s="677">
        <v>0</v>
      </c>
      <c r="O20" s="294"/>
      <c r="P20" s="294"/>
      <c r="Q20" s="294"/>
      <c r="U20" s="26"/>
      <c r="V20" s="26"/>
      <c r="Y20" s="26"/>
      <c r="Z20" s="26"/>
      <c r="AB20" s="26"/>
      <c r="AC20" s="26"/>
    </row>
    <row r="21" spans="1:29" ht="12.75" customHeight="1">
      <c r="A21" s="147" t="s">
        <v>66</v>
      </c>
      <c r="B21" s="668">
        <f t="shared" si="4"/>
        <v>75809.314233021723</v>
      </c>
      <c r="C21" s="669">
        <f t="shared" si="2"/>
        <v>1.4414437451454152E-2</v>
      </c>
      <c r="D21" s="416">
        <v>11339.145050186529</v>
      </c>
      <c r="E21" s="191">
        <v>69.99225989969311</v>
      </c>
      <c r="F21" s="179">
        <v>34571.351188857276</v>
      </c>
      <c r="G21" s="180">
        <v>29828.825734078237</v>
      </c>
      <c r="H21" s="672">
        <f t="shared" si="5"/>
        <v>430.93328268732023</v>
      </c>
      <c r="I21" s="669">
        <f t="shared" si="3"/>
        <v>-3.4865957213958812E-2</v>
      </c>
      <c r="J21" s="174">
        <v>237.15185124129027</v>
      </c>
      <c r="K21" s="174">
        <v>0.55956229740999996</v>
      </c>
      <c r="L21" s="171">
        <v>128.74162955709994</v>
      </c>
      <c r="M21" s="171">
        <v>64.480239591519975</v>
      </c>
      <c r="N21" s="677">
        <v>0</v>
      </c>
      <c r="O21" s="294"/>
      <c r="P21" s="294"/>
      <c r="Q21" s="294"/>
      <c r="U21" s="26"/>
      <c r="V21" s="26"/>
      <c r="Y21" s="26"/>
      <c r="Z21" s="26"/>
      <c r="AB21" s="26"/>
      <c r="AC21" s="26"/>
    </row>
    <row r="22" spans="1:29" ht="12.75" customHeight="1">
      <c r="A22" s="147" t="s">
        <v>67</v>
      </c>
      <c r="B22" s="668">
        <f t="shared" si="4"/>
        <v>76323.674365564832</v>
      </c>
      <c r="C22" s="669">
        <f t="shared" si="2"/>
        <v>6.7849200028650102E-3</v>
      </c>
      <c r="D22" s="416">
        <v>11667.206240441443</v>
      </c>
      <c r="E22" s="191">
        <v>41.846096264690473</v>
      </c>
      <c r="F22" s="179">
        <v>35824.441735265733</v>
      </c>
      <c r="G22" s="180">
        <v>28790.180293592959</v>
      </c>
      <c r="H22" s="170">
        <f t="shared" si="5"/>
        <v>261.93891332978995</v>
      </c>
      <c r="I22" s="669">
        <f t="shared" si="3"/>
        <v>-0.39215900963525824</v>
      </c>
      <c r="J22" s="174">
        <v>155.13133502300002</v>
      </c>
      <c r="K22" s="174">
        <v>0.23628809662999997</v>
      </c>
      <c r="L22" s="171">
        <v>72.264789628639932</v>
      </c>
      <c r="M22" s="171">
        <v>34.306500581519984</v>
      </c>
      <c r="N22" s="677">
        <v>0</v>
      </c>
      <c r="O22" s="294"/>
      <c r="P22" s="294"/>
      <c r="Q22" s="294"/>
      <c r="U22" s="26"/>
      <c r="V22" s="26"/>
      <c r="Y22" s="26"/>
      <c r="Z22" s="26"/>
      <c r="AB22" s="26"/>
      <c r="AC22" s="26"/>
    </row>
    <row r="23" spans="1:29" ht="12.75" customHeight="1">
      <c r="A23" s="147" t="s">
        <v>68</v>
      </c>
      <c r="B23" s="668">
        <f t="shared" ref="B23" si="6">SUM(D23:G23)</f>
        <v>73878.860704525679</v>
      </c>
      <c r="C23" s="669">
        <f t="shared" si="2"/>
        <v>-3.2032179810019545E-2</v>
      </c>
      <c r="D23" s="416">
        <v>11836.311323229374</v>
      </c>
      <c r="E23" s="191">
        <v>74.041095890410944</v>
      </c>
      <c r="F23" s="179">
        <v>35310.402521130847</v>
      </c>
      <c r="G23" s="180">
        <v>26658.105764275046</v>
      </c>
      <c r="H23" s="170">
        <f t="shared" si="5"/>
        <v>412.14524644511994</v>
      </c>
      <c r="I23" s="669">
        <f t="shared" si="3"/>
        <v>0.57344031555256214</v>
      </c>
      <c r="J23" s="174">
        <v>260.4722647298999</v>
      </c>
      <c r="K23" s="174">
        <v>0.42636510041999998</v>
      </c>
      <c r="L23" s="171">
        <v>106.57085679867004</v>
      </c>
      <c r="M23" s="171">
        <v>44.675759816130011</v>
      </c>
      <c r="N23" s="677">
        <v>0</v>
      </c>
      <c r="O23" s="294"/>
      <c r="P23" s="294"/>
      <c r="Q23" s="294"/>
      <c r="U23" s="26"/>
      <c r="V23" s="26"/>
      <c r="Y23" s="26"/>
      <c r="Z23" s="26"/>
      <c r="AB23" s="26"/>
      <c r="AC23" s="26"/>
    </row>
    <row r="24" spans="1:29" ht="14.65" thickBot="1">
      <c r="A24" s="237" t="s">
        <v>69</v>
      </c>
      <c r="B24" s="678">
        <f t="shared" ref="B24" si="7">SUM(D24:G24)</f>
        <v>77901.880336732473</v>
      </c>
      <c r="C24" s="679">
        <f t="shared" si="2"/>
        <v>5.4454272762768124E-2</v>
      </c>
      <c r="D24" s="602">
        <v>12491.6963721216</v>
      </c>
      <c r="E24" s="603">
        <v>70.91780821917807</v>
      </c>
      <c r="F24" s="680">
        <v>36912.238927211765</v>
      </c>
      <c r="G24" s="681">
        <v>28427.027229179937</v>
      </c>
      <c r="H24" s="682">
        <f t="shared" si="5"/>
        <v>572.15978305950989</v>
      </c>
      <c r="I24" s="679">
        <f t="shared" si="3"/>
        <v>0.38824792471723202</v>
      </c>
      <c r="J24" s="178">
        <v>381.13056944400989</v>
      </c>
      <c r="K24" s="178">
        <v>0.61105428937999995</v>
      </c>
      <c r="L24" s="683">
        <v>137.48767454796007</v>
      </c>
      <c r="M24" s="683">
        <v>52.930484778160043</v>
      </c>
      <c r="N24" s="684">
        <v>0</v>
      </c>
      <c r="O24" s="294"/>
      <c r="P24" s="294"/>
      <c r="Q24" s="294"/>
      <c r="U24" s="26"/>
      <c r="V24" s="26"/>
      <c r="Y24" s="26"/>
      <c r="Z24" s="26"/>
      <c r="AB24" s="26"/>
      <c r="AC24" s="26"/>
    </row>
    <row r="25" spans="1:29" ht="12.75" customHeight="1">
      <c r="A25"/>
      <c r="B25" s="26"/>
      <c r="C25" s="26"/>
      <c r="D25" s="26"/>
      <c r="E25" s="26"/>
      <c r="F25" s="26"/>
      <c r="G25" s="26"/>
      <c r="H25" s="26"/>
      <c r="I25" s="26"/>
      <c r="J25" s="26"/>
      <c r="K25" s="26"/>
      <c r="L25" s="26"/>
      <c r="O25" s="26"/>
      <c r="P25"/>
      <c r="Q25"/>
      <c r="R25" s="272"/>
      <c r="S25" s="272"/>
      <c r="T25" s="272"/>
      <c r="U25" s="26"/>
      <c r="V25" s="26"/>
      <c r="Y25" s="26"/>
      <c r="Z25" s="26"/>
      <c r="AB25" s="26"/>
      <c r="AC25" s="26"/>
    </row>
    <row r="26" spans="1:29">
      <c r="A26" s="148" t="s">
        <v>8</v>
      </c>
      <c r="J26"/>
      <c r="K26"/>
      <c r="L26" s="26"/>
      <c r="M26" s="26"/>
      <c r="O26" s="26"/>
      <c r="U26" s="26"/>
      <c r="V26" s="26"/>
      <c r="Y26" s="26"/>
      <c r="Z26" s="26"/>
      <c r="AB26" s="26"/>
      <c r="AC26" s="26"/>
    </row>
    <row r="27" spans="1:29">
      <c r="A27" s="148" t="s">
        <v>114</v>
      </c>
      <c r="J27"/>
      <c r="K27"/>
      <c r="L27" s="26"/>
      <c r="M27" s="26"/>
      <c r="O27" s="26"/>
      <c r="R27" s="272"/>
      <c r="S27" s="272"/>
      <c r="T27" s="272"/>
      <c r="U27" s="272"/>
      <c r="V27" s="26"/>
      <c r="Y27" s="26"/>
      <c r="Z27" s="26"/>
      <c r="AB27" s="26"/>
      <c r="AC27" s="26"/>
    </row>
    <row r="28" spans="1:29">
      <c r="B28" s="86"/>
      <c r="C28" s="87"/>
      <c r="D28" s="87"/>
      <c r="E28" s="87"/>
      <c r="O28" s="26"/>
      <c r="R28" s="272"/>
      <c r="S28" s="272"/>
      <c r="T28" s="272"/>
      <c r="U28" s="272"/>
      <c r="V28" s="26"/>
      <c r="Y28" s="26"/>
      <c r="Z28" s="26"/>
      <c r="AB28" s="26"/>
      <c r="AC28" s="26"/>
    </row>
    <row r="29" spans="1:29">
      <c r="B29" s="86"/>
      <c r="C29" s="87"/>
      <c r="D29" s="87"/>
      <c r="E29" s="87"/>
      <c r="O29" s="26"/>
      <c r="R29" s="272"/>
      <c r="S29" s="272"/>
      <c r="T29" s="272"/>
      <c r="U29" s="272"/>
      <c r="V29" s="26"/>
      <c r="Y29" s="26"/>
      <c r="Z29" s="26"/>
      <c r="AB29" s="26"/>
      <c r="AC29" s="26"/>
    </row>
    <row r="30" spans="1:29" ht="14.25" customHeight="1">
      <c r="B30" s="86"/>
      <c r="C30" s="87"/>
      <c r="D30" s="87"/>
      <c r="E30" s="87"/>
      <c r="O30" s="26"/>
      <c r="U30" s="26"/>
      <c r="V30" s="26"/>
      <c r="Y30" s="26"/>
      <c r="Z30" s="26"/>
      <c r="AB30" s="26"/>
      <c r="AC30" s="26"/>
    </row>
    <row r="31" spans="1:29" ht="14.25" customHeight="1">
      <c r="B31" s="86"/>
      <c r="C31" s="87"/>
      <c r="D31" s="87"/>
      <c r="E31" s="87"/>
      <c r="O31" s="26"/>
      <c r="U31" s="26"/>
      <c r="V31" s="26"/>
      <c r="Y31" s="26"/>
      <c r="Z31" s="26"/>
      <c r="AB31" s="26"/>
      <c r="AC31" s="26"/>
    </row>
    <row r="32" spans="1:29">
      <c r="O32" s="26"/>
      <c r="U32" s="26"/>
      <c r="V32" s="26"/>
      <c r="Y32" s="26"/>
      <c r="Z32" s="26"/>
      <c r="AB32" s="26"/>
      <c r="AC32" s="26"/>
    </row>
    <row r="33" spans="2:29">
      <c r="J33" s="87"/>
      <c r="K33" s="87"/>
      <c r="L33" s="87"/>
      <c r="O33" s="26"/>
      <c r="U33" s="26"/>
      <c r="V33" s="26"/>
      <c r="Y33" s="26"/>
      <c r="Z33" s="26"/>
      <c r="AB33" s="26"/>
      <c r="AC33" s="26"/>
    </row>
    <row r="43" spans="2:29" ht="12.75">
      <c r="B43" s="26"/>
      <c r="C43" s="26"/>
      <c r="D43" s="26"/>
      <c r="E43" s="26"/>
      <c r="F43" s="26"/>
      <c r="G43" s="75" t="s">
        <v>115</v>
      </c>
      <c r="H43" s="26"/>
      <c r="I43" s="26"/>
      <c r="J43" s="26"/>
      <c r="K43" s="26"/>
      <c r="L43" s="26"/>
      <c r="M43" s="26"/>
      <c r="O43" s="26"/>
      <c r="U43" s="26"/>
      <c r="V43" s="26"/>
      <c r="Y43" s="26"/>
      <c r="Z43" s="26"/>
      <c r="AB43" s="26"/>
      <c r="AC43" s="26"/>
    </row>
    <row r="44" spans="2:29">
      <c r="O44" s="26"/>
      <c r="U44" s="26"/>
      <c r="V44" s="26"/>
      <c r="Y44" s="26"/>
      <c r="Z44" s="26"/>
      <c r="AB44" s="26"/>
      <c r="AC44" s="26"/>
    </row>
    <row r="45" spans="2:29">
      <c r="O45" s="26"/>
      <c r="U45" s="26"/>
      <c r="V45" s="26"/>
      <c r="Y45" s="26"/>
      <c r="Z45" s="26"/>
      <c r="AB45" s="26"/>
      <c r="AC45" s="26"/>
    </row>
    <row r="46" spans="2:29">
      <c r="O46" s="26"/>
      <c r="U46" s="26"/>
      <c r="V46" s="26"/>
      <c r="Y46" s="26"/>
      <c r="Z46" s="26"/>
      <c r="AB46" s="26"/>
      <c r="AC46" s="26"/>
    </row>
    <row r="47" spans="2:29">
      <c r="O47" s="26"/>
      <c r="U47" s="26"/>
      <c r="V47" s="26"/>
      <c r="Y47" s="26"/>
      <c r="Z47" s="26"/>
      <c r="AB47" s="26"/>
      <c r="AC47" s="26"/>
    </row>
    <row r="48" spans="2:29">
      <c r="O48" s="26"/>
      <c r="U48" s="26"/>
      <c r="V48" s="26"/>
      <c r="Y48" s="26"/>
      <c r="Z48" s="26"/>
      <c r="AB48" s="26"/>
      <c r="AC48" s="26"/>
    </row>
    <row r="49" spans="15:29">
      <c r="O49" s="26"/>
      <c r="U49" s="26"/>
      <c r="V49" s="26"/>
      <c r="Y49" s="26"/>
      <c r="Z49" s="26"/>
      <c r="AB49" s="26"/>
      <c r="AC49" s="26"/>
    </row>
  </sheetData>
  <mergeCells count="2">
    <mergeCell ref="B8:G8"/>
    <mergeCell ref="H8:N8"/>
  </mergeCells>
  <hyperlinks>
    <hyperlink ref="A26" location="'5a'!A1" display="5a - Adult Gaming Centres" xr:uid="{00000000-0004-0000-0600-000000000000}"/>
    <hyperlink ref="A27" location="'5b'!A1" display="5b - Licensed family Entertainment Centres" xr:uid="{00000000-0004-0000-0600-000001000000}"/>
  </hyperlinks>
  <pageMargins left="0.7" right="0.7" top="0.75" bottom="0.75" header="0.3" footer="0.3"/>
  <pageSetup paperSize="9" scale="66"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50"/>
  <sheetViews>
    <sheetView showGridLines="0" workbookViewId="0">
      <selection activeCell="H21" sqref="H21"/>
    </sheetView>
  </sheetViews>
  <sheetFormatPr defaultColWidth="9" defaultRowHeight="14.25"/>
  <cols>
    <col min="1" max="1" width="28.265625" style="26" customWidth="1"/>
    <col min="2" max="2" width="7.73046875" style="75" customWidth="1"/>
    <col min="3" max="3" width="9" style="75" customWidth="1"/>
    <col min="4" max="4" width="7" style="75" bestFit="1" customWidth="1"/>
    <col min="5" max="8" width="7.265625" style="75" customWidth="1"/>
    <col min="9" max="9" width="7" style="75" customWidth="1"/>
    <col min="10" max="10" width="7" style="75" bestFit="1" customWidth="1"/>
    <col min="11" max="12" width="7.265625" style="75" customWidth="1"/>
    <col min="13" max="13" width="7.265625" customWidth="1"/>
    <col min="14" max="14" width="10.73046875" style="26" customWidth="1"/>
    <col min="15" max="15" width="6.265625" style="26" bestFit="1" customWidth="1"/>
    <col min="16" max="16" width="5.265625" style="26" bestFit="1" customWidth="1"/>
    <col min="17" max="17" width="10.265625" style="26" bestFit="1" customWidth="1"/>
    <col min="18" max="18" width="19.73046875" style="26" customWidth="1"/>
    <col min="19" max="19" width="7.73046875" style="26" customWidth="1"/>
    <col min="20" max="21" width="7.73046875" customWidth="1"/>
    <col min="22" max="22" width="5.265625" style="26" bestFit="1" customWidth="1"/>
    <col min="23" max="23" width="9" style="26" bestFit="1" customWidth="1"/>
    <col min="24" max="25" width="6.265625" bestFit="1" customWidth="1"/>
    <col min="26" max="26" width="10" style="26" bestFit="1" customWidth="1"/>
    <col min="29" max="231" width="9.265625" style="26" customWidth="1"/>
    <col min="232" max="232" width="2.73046875" style="26" customWidth="1"/>
    <col min="233" max="233" width="8.265625" style="26" customWidth="1"/>
    <col min="234" max="234" width="7.265625" style="26" customWidth="1"/>
    <col min="235" max="235" width="4.265625" style="26" customWidth="1"/>
    <col min="236" max="238" width="9.265625" style="26" customWidth="1"/>
    <col min="239" max="239" width="11.265625" style="26" customWidth="1"/>
    <col min="240" max="242" width="9.265625" style="26" customWidth="1"/>
    <col min="243" max="243" width="2.73046875" style="26" customWidth="1"/>
    <col min="244" max="244" width="8.265625" style="26" customWidth="1"/>
    <col min="245" max="245" width="7.265625" style="26" customWidth="1"/>
    <col min="246" max="246" width="4.265625" style="26" customWidth="1"/>
    <col min="247" max="247" width="9.265625" style="26" customWidth="1"/>
    <col min="248" max="248" width="11.265625" style="26" customWidth="1"/>
    <col min="249" max="253" width="9.265625" style="26" customWidth="1"/>
    <col min="254" max="254" width="2.73046875" style="26" customWidth="1"/>
    <col min="255" max="487" width="9.265625" style="26" customWidth="1"/>
    <col min="488" max="488" width="2.73046875" style="26" customWidth="1"/>
    <col min="489" max="489" width="8.265625" style="26" customWidth="1"/>
    <col min="490" max="490" width="7.265625" style="26" customWidth="1"/>
    <col min="491" max="491" width="4.265625" style="26" customWidth="1"/>
    <col min="492" max="494" width="9.265625" style="26" customWidth="1"/>
    <col min="495" max="495" width="11.265625" style="26" customWidth="1"/>
    <col min="496" max="498" width="9.265625" style="26" customWidth="1"/>
    <col min="499" max="499" width="2.73046875" style="26" customWidth="1"/>
    <col min="500" max="500" width="8.265625" style="26" customWidth="1"/>
    <col min="501" max="501" width="7.265625" style="26" customWidth="1"/>
    <col min="502" max="502" width="4.265625" style="26" customWidth="1"/>
    <col min="503" max="503" width="9.265625" style="26" customWidth="1"/>
    <col min="504" max="504" width="11.265625" style="26" customWidth="1"/>
    <col min="505" max="509" width="9.265625" style="26" customWidth="1"/>
    <col min="510" max="510" width="2.73046875" style="26" customWidth="1"/>
    <col min="511" max="743" width="9.265625" style="26" customWidth="1"/>
    <col min="744" max="744" width="2.73046875" style="26" customWidth="1"/>
    <col min="745" max="745" width="8.265625" style="26" customWidth="1"/>
    <col min="746" max="746" width="7.265625" style="26" customWidth="1"/>
    <col min="747" max="747" width="4.265625" style="26" customWidth="1"/>
    <col min="748" max="750" width="9.265625" style="26" customWidth="1"/>
    <col min="751" max="751" width="11.265625" style="26" customWidth="1"/>
    <col min="752" max="754" width="9.265625" style="26" customWidth="1"/>
    <col min="755" max="755" width="2.73046875" style="26" customWidth="1"/>
    <col min="756" max="756" width="8.265625" style="26" customWidth="1"/>
    <col min="757" max="757" width="7.265625" style="26" customWidth="1"/>
    <col min="758" max="758" width="4.265625" style="26" customWidth="1"/>
    <col min="759" max="759" width="9.265625" style="26" customWidth="1"/>
    <col min="760" max="760" width="11.265625" style="26" customWidth="1"/>
    <col min="761" max="765" width="9.265625" style="26" customWidth="1"/>
    <col min="766" max="766" width="2.73046875" style="26" customWidth="1"/>
    <col min="767" max="999" width="9.265625" style="26" customWidth="1"/>
    <col min="1000" max="1000" width="2.73046875" style="26" customWidth="1"/>
    <col min="1001" max="1001" width="8.265625" style="26" customWidth="1"/>
    <col min="1002" max="1002" width="7.265625" style="26" customWidth="1"/>
    <col min="1003" max="1003" width="4.265625" style="26" customWidth="1"/>
    <col min="1004" max="1006" width="9.265625" style="26" customWidth="1"/>
    <col min="1007" max="1007" width="11.265625" style="26" customWidth="1"/>
    <col min="1008" max="1010" width="9.265625" style="26" customWidth="1"/>
    <col min="1011" max="1011" width="2.73046875" style="26" customWidth="1"/>
    <col min="1012" max="1012" width="8.265625" style="26" customWidth="1"/>
    <col min="1013" max="1013" width="7.265625" style="26" customWidth="1"/>
    <col min="1014" max="1014" width="4.265625" style="26" customWidth="1"/>
    <col min="1015" max="1015" width="9.265625" style="26" customWidth="1"/>
    <col min="1016" max="1016" width="11.265625" style="26" customWidth="1"/>
    <col min="1017" max="1021" width="9.265625" style="26" customWidth="1"/>
    <col min="1022" max="1022" width="2.73046875" style="26" customWidth="1"/>
    <col min="1023" max="1255" width="9.265625" style="26" customWidth="1"/>
    <col min="1256" max="1256" width="2.73046875" style="26" customWidth="1"/>
    <col min="1257" max="1257" width="8.265625" style="26" customWidth="1"/>
    <col min="1258" max="1258" width="7.265625" style="26" customWidth="1"/>
    <col min="1259" max="1259" width="4.265625" style="26" customWidth="1"/>
    <col min="1260" max="1262" width="9.265625" style="26" customWidth="1"/>
    <col min="1263" max="1263" width="11.265625" style="26" customWidth="1"/>
    <col min="1264" max="1266" width="9.265625" style="26" customWidth="1"/>
    <col min="1267" max="1267" width="2.73046875" style="26" customWidth="1"/>
    <col min="1268" max="1268" width="8.265625" style="26" customWidth="1"/>
    <col min="1269" max="1269" width="7.265625" style="26" customWidth="1"/>
    <col min="1270" max="1270" width="4.265625" style="26" customWidth="1"/>
    <col min="1271" max="1271" width="9.265625" style="26" customWidth="1"/>
    <col min="1272" max="1272" width="11.265625" style="26" customWidth="1"/>
    <col min="1273" max="1277" width="9.265625" style="26" customWidth="1"/>
    <col min="1278" max="1278" width="2.73046875" style="26" customWidth="1"/>
    <col min="1279" max="1511" width="9.265625" style="26" customWidth="1"/>
    <col min="1512" max="1512" width="2.73046875" style="26" customWidth="1"/>
    <col min="1513" max="1513" width="8.265625" style="26" customWidth="1"/>
    <col min="1514" max="1514" width="7.265625" style="26" customWidth="1"/>
    <col min="1515" max="1515" width="4.265625" style="26" customWidth="1"/>
    <col min="1516" max="1518" width="9.265625" style="26" customWidth="1"/>
    <col min="1519" max="1519" width="11.265625" style="26" customWidth="1"/>
    <col min="1520" max="1522" width="9.265625" style="26" customWidth="1"/>
    <col min="1523" max="1523" width="2.73046875" style="26" customWidth="1"/>
    <col min="1524" max="1524" width="8.265625" style="26" customWidth="1"/>
    <col min="1525" max="1525" width="7.265625" style="26" customWidth="1"/>
    <col min="1526" max="1526" width="4.265625" style="26" customWidth="1"/>
    <col min="1527" max="1527" width="9.265625" style="26" customWidth="1"/>
    <col min="1528" max="1528" width="11.265625" style="26" customWidth="1"/>
    <col min="1529" max="1533" width="9.265625" style="26" customWidth="1"/>
    <col min="1534" max="1534" width="2.73046875" style="26" customWidth="1"/>
    <col min="1535" max="1767" width="9.265625" style="26" customWidth="1"/>
    <col min="1768" max="1768" width="2.73046875" style="26" customWidth="1"/>
    <col min="1769" max="1769" width="8.265625" style="26" customWidth="1"/>
    <col min="1770" max="1770" width="7.265625" style="26" customWidth="1"/>
    <col min="1771" max="1771" width="4.265625" style="26" customWidth="1"/>
    <col min="1772" max="1774" width="9.265625" style="26" customWidth="1"/>
    <col min="1775" max="1775" width="11.265625" style="26" customWidth="1"/>
    <col min="1776" max="1778" width="9.265625" style="26" customWidth="1"/>
    <col min="1779" max="1779" width="2.73046875" style="26" customWidth="1"/>
    <col min="1780" max="1780" width="8.265625" style="26" customWidth="1"/>
    <col min="1781" max="1781" width="7.265625" style="26" customWidth="1"/>
    <col min="1782" max="1782" width="4.265625" style="26" customWidth="1"/>
    <col min="1783" max="1783" width="9.265625" style="26" customWidth="1"/>
    <col min="1784" max="1784" width="11.265625" style="26" customWidth="1"/>
    <col min="1785" max="1789" width="9.265625" style="26" customWidth="1"/>
    <col min="1790" max="1790" width="2.73046875" style="26" customWidth="1"/>
    <col min="1791" max="2023" width="9.265625" style="26" customWidth="1"/>
    <col min="2024" max="2024" width="2.73046875" style="26" customWidth="1"/>
    <col min="2025" max="2025" width="8.265625" style="26" customWidth="1"/>
    <col min="2026" max="2026" width="7.265625" style="26" customWidth="1"/>
    <col min="2027" max="2027" width="4.265625" style="26" customWidth="1"/>
    <col min="2028" max="2030" width="9.265625" style="26" customWidth="1"/>
    <col min="2031" max="2031" width="11.265625" style="26" customWidth="1"/>
    <col min="2032" max="2034" width="9.265625" style="26" customWidth="1"/>
    <col min="2035" max="2035" width="2.73046875" style="26" customWidth="1"/>
    <col min="2036" max="2036" width="8.265625" style="26" customWidth="1"/>
    <col min="2037" max="2037" width="7.265625" style="26" customWidth="1"/>
    <col min="2038" max="2038" width="4.265625" style="26" customWidth="1"/>
    <col min="2039" max="2039" width="9.265625" style="26" customWidth="1"/>
    <col min="2040" max="2040" width="11.265625" style="26" customWidth="1"/>
    <col min="2041" max="2045" width="9.265625" style="26" customWidth="1"/>
    <col min="2046" max="2046" width="2.73046875" style="26" customWidth="1"/>
    <col min="2047" max="2279" width="9.265625" style="26" customWidth="1"/>
    <col min="2280" max="2280" width="2.73046875" style="26" customWidth="1"/>
    <col min="2281" max="2281" width="8.265625" style="26" customWidth="1"/>
    <col min="2282" max="2282" width="7.265625" style="26" customWidth="1"/>
    <col min="2283" max="2283" width="4.265625" style="26" customWidth="1"/>
    <col min="2284" max="2286" width="9.265625" style="26" customWidth="1"/>
    <col min="2287" max="2287" width="11.265625" style="26" customWidth="1"/>
    <col min="2288" max="2290" width="9.265625" style="26" customWidth="1"/>
    <col min="2291" max="2291" width="2.73046875" style="26" customWidth="1"/>
    <col min="2292" max="2292" width="8.265625" style="26" customWidth="1"/>
    <col min="2293" max="2293" width="7.265625" style="26" customWidth="1"/>
    <col min="2294" max="2294" width="4.265625" style="26" customWidth="1"/>
    <col min="2295" max="2295" width="9.265625" style="26" customWidth="1"/>
    <col min="2296" max="2296" width="11.265625" style="26" customWidth="1"/>
    <col min="2297" max="2301" width="9.265625" style="26" customWidth="1"/>
    <col min="2302" max="2302" width="2.73046875" style="26" customWidth="1"/>
    <col min="2303" max="2535" width="9.265625" style="26" customWidth="1"/>
    <col min="2536" max="2536" width="2.73046875" style="26" customWidth="1"/>
    <col min="2537" max="2537" width="8.265625" style="26" customWidth="1"/>
    <col min="2538" max="2538" width="7.265625" style="26" customWidth="1"/>
    <col min="2539" max="2539" width="4.265625" style="26" customWidth="1"/>
    <col min="2540" max="2542" width="9.265625" style="26" customWidth="1"/>
    <col min="2543" max="2543" width="11.265625" style="26" customWidth="1"/>
    <col min="2544" max="2546" width="9.265625" style="26" customWidth="1"/>
    <col min="2547" max="2547" width="2.73046875" style="26" customWidth="1"/>
    <col min="2548" max="2548" width="8.265625" style="26" customWidth="1"/>
    <col min="2549" max="2549" width="7.265625" style="26" customWidth="1"/>
    <col min="2550" max="2550" width="4.265625" style="26" customWidth="1"/>
    <col min="2551" max="2551" width="9.265625" style="26" customWidth="1"/>
    <col min="2552" max="2552" width="11.265625" style="26" customWidth="1"/>
    <col min="2553" max="2557" width="9.265625" style="26" customWidth="1"/>
    <col min="2558" max="2558" width="2.73046875" style="26" customWidth="1"/>
    <col min="2559" max="2791" width="9.265625" style="26" customWidth="1"/>
    <col min="2792" max="2792" width="2.73046875" style="26" customWidth="1"/>
    <col min="2793" max="2793" width="8.265625" style="26" customWidth="1"/>
    <col min="2794" max="2794" width="7.265625" style="26" customWidth="1"/>
    <col min="2795" max="2795" width="4.265625" style="26" customWidth="1"/>
    <col min="2796" max="2798" width="9.265625" style="26" customWidth="1"/>
    <col min="2799" max="2799" width="11.265625" style="26" customWidth="1"/>
    <col min="2800" max="2802" width="9.265625" style="26" customWidth="1"/>
    <col min="2803" max="2803" width="2.73046875" style="26" customWidth="1"/>
    <col min="2804" max="2804" width="8.265625" style="26" customWidth="1"/>
    <col min="2805" max="2805" width="7.265625" style="26" customWidth="1"/>
    <col min="2806" max="2806" width="4.265625" style="26" customWidth="1"/>
    <col min="2807" max="2807" width="9.265625" style="26" customWidth="1"/>
    <col min="2808" max="2808" width="11.265625" style="26" customWidth="1"/>
    <col min="2809" max="2813" width="9.265625" style="26" customWidth="1"/>
    <col min="2814" max="2814" width="2.73046875" style="26" customWidth="1"/>
    <col min="2815" max="3047" width="9.265625" style="26" customWidth="1"/>
    <col min="3048" max="3048" width="2.73046875" style="26" customWidth="1"/>
    <col min="3049" max="3049" width="8.265625" style="26" customWidth="1"/>
    <col min="3050" max="3050" width="7.265625" style="26" customWidth="1"/>
    <col min="3051" max="3051" width="4.265625" style="26" customWidth="1"/>
    <col min="3052" max="3054" width="9.265625" style="26" customWidth="1"/>
    <col min="3055" max="3055" width="11.265625" style="26" customWidth="1"/>
    <col min="3056" max="3058" width="9.265625" style="26" customWidth="1"/>
    <col min="3059" max="3059" width="2.73046875" style="26" customWidth="1"/>
    <col min="3060" max="3060" width="8.265625" style="26" customWidth="1"/>
    <col min="3061" max="3061" width="7.265625" style="26" customWidth="1"/>
    <col min="3062" max="3062" width="4.265625" style="26" customWidth="1"/>
    <col min="3063" max="3063" width="9.265625" style="26" customWidth="1"/>
    <col min="3064" max="3064" width="11.265625" style="26" customWidth="1"/>
    <col min="3065" max="3069" width="9.265625" style="26" customWidth="1"/>
    <col min="3070" max="3070" width="2.73046875" style="26" customWidth="1"/>
    <col min="3071" max="3303" width="9.265625" style="26" customWidth="1"/>
    <col min="3304" max="3304" width="2.73046875" style="26" customWidth="1"/>
    <col min="3305" max="3305" width="8.265625" style="26" customWidth="1"/>
    <col min="3306" max="3306" width="7.265625" style="26" customWidth="1"/>
    <col min="3307" max="3307" width="4.265625" style="26" customWidth="1"/>
    <col min="3308" max="3310" width="9.265625" style="26" customWidth="1"/>
    <col min="3311" max="3311" width="11.265625" style="26" customWidth="1"/>
    <col min="3312" max="3314" width="9.265625" style="26" customWidth="1"/>
    <col min="3315" max="3315" width="2.73046875" style="26" customWidth="1"/>
    <col min="3316" max="3316" width="8.265625" style="26" customWidth="1"/>
    <col min="3317" max="3317" width="7.265625" style="26" customWidth="1"/>
    <col min="3318" max="3318" width="4.265625" style="26" customWidth="1"/>
    <col min="3319" max="3319" width="9.265625" style="26" customWidth="1"/>
    <col min="3320" max="3320" width="11.265625" style="26" customWidth="1"/>
    <col min="3321" max="3325" width="9.265625" style="26" customWidth="1"/>
    <col min="3326" max="3326" width="2.73046875" style="26" customWidth="1"/>
    <col min="3327" max="3559" width="9.265625" style="26" customWidth="1"/>
    <col min="3560" max="3560" width="2.73046875" style="26" customWidth="1"/>
    <col min="3561" max="3561" width="8.265625" style="26" customWidth="1"/>
    <col min="3562" max="3562" width="7.265625" style="26" customWidth="1"/>
    <col min="3563" max="3563" width="4.265625" style="26" customWidth="1"/>
    <col min="3564" max="3566" width="9.265625" style="26" customWidth="1"/>
    <col min="3567" max="3567" width="11.265625" style="26" customWidth="1"/>
    <col min="3568" max="3570" width="9.265625" style="26" customWidth="1"/>
    <col min="3571" max="3571" width="2.73046875" style="26" customWidth="1"/>
    <col min="3572" max="3572" width="8.265625" style="26" customWidth="1"/>
    <col min="3573" max="3573" width="7.265625" style="26" customWidth="1"/>
    <col min="3574" max="3574" width="4.265625" style="26" customWidth="1"/>
    <col min="3575" max="3575" width="9.265625" style="26" customWidth="1"/>
    <col min="3576" max="3576" width="11.265625" style="26" customWidth="1"/>
    <col min="3577" max="3581" width="9.265625" style="26" customWidth="1"/>
    <col min="3582" max="3582" width="2.73046875" style="26" customWidth="1"/>
    <col min="3583" max="3815" width="9.265625" style="26" customWidth="1"/>
    <col min="3816" max="3816" width="2.73046875" style="26" customWidth="1"/>
    <col min="3817" max="3817" width="8.265625" style="26" customWidth="1"/>
    <col min="3818" max="3818" width="7.265625" style="26" customWidth="1"/>
    <col min="3819" max="3819" width="4.265625" style="26" customWidth="1"/>
    <col min="3820" max="3822" width="9.265625" style="26" customWidth="1"/>
    <col min="3823" max="3823" width="11.265625" style="26" customWidth="1"/>
    <col min="3824" max="3826" width="9.265625" style="26" customWidth="1"/>
    <col min="3827" max="3827" width="2.73046875" style="26" customWidth="1"/>
    <col min="3828" max="3828" width="8.265625" style="26" customWidth="1"/>
    <col min="3829" max="3829" width="7.265625" style="26" customWidth="1"/>
    <col min="3830" max="3830" width="4.265625" style="26" customWidth="1"/>
    <col min="3831" max="3831" width="9.265625" style="26" customWidth="1"/>
    <col min="3832" max="3832" width="11.265625" style="26" customWidth="1"/>
    <col min="3833" max="3837" width="9.265625" style="26" customWidth="1"/>
    <col min="3838" max="3838" width="2.73046875" style="26" customWidth="1"/>
    <col min="3839" max="4071" width="9.265625" style="26" customWidth="1"/>
    <col min="4072" max="4072" width="2.73046875" style="26" customWidth="1"/>
    <col min="4073" max="4073" width="8.265625" style="26" customWidth="1"/>
    <col min="4074" max="4074" width="7.265625" style="26" customWidth="1"/>
    <col min="4075" max="4075" width="4.265625" style="26" customWidth="1"/>
    <col min="4076" max="4078" width="9.265625" style="26" customWidth="1"/>
    <col min="4079" max="4079" width="11.265625" style="26" customWidth="1"/>
    <col min="4080" max="4082" width="9.265625" style="26" customWidth="1"/>
    <col min="4083" max="4083" width="2.73046875" style="26" customWidth="1"/>
    <col min="4084" max="4084" width="8.265625" style="26" customWidth="1"/>
    <col min="4085" max="4085" width="7.265625" style="26" customWidth="1"/>
    <col min="4086" max="4086" width="4.265625" style="26" customWidth="1"/>
    <col min="4087" max="4087" width="9.265625" style="26" customWidth="1"/>
    <col min="4088" max="4088" width="11.265625" style="26" customWidth="1"/>
    <col min="4089" max="4093" width="9.265625" style="26" customWidth="1"/>
    <col min="4094" max="4094" width="2.73046875" style="26" customWidth="1"/>
    <col min="4095" max="4327" width="9.265625" style="26" customWidth="1"/>
    <col min="4328" max="4328" width="2.73046875" style="26" customWidth="1"/>
    <col min="4329" max="4329" width="8.265625" style="26" customWidth="1"/>
    <col min="4330" max="4330" width="7.265625" style="26" customWidth="1"/>
    <col min="4331" max="4331" width="4.265625" style="26" customWidth="1"/>
    <col min="4332" max="4334" width="9.265625" style="26" customWidth="1"/>
    <col min="4335" max="4335" width="11.265625" style="26" customWidth="1"/>
    <col min="4336" max="4338" width="9.265625" style="26" customWidth="1"/>
    <col min="4339" max="4339" width="2.73046875" style="26" customWidth="1"/>
    <col min="4340" max="4340" width="8.265625" style="26" customWidth="1"/>
    <col min="4341" max="4341" width="7.265625" style="26" customWidth="1"/>
    <col min="4342" max="4342" width="4.265625" style="26" customWidth="1"/>
    <col min="4343" max="4343" width="9.265625" style="26" customWidth="1"/>
    <col min="4344" max="4344" width="11.265625" style="26" customWidth="1"/>
    <col min="4345" max="4349" width="9.265625" style="26" customWidth="1"/>
    <col min="4350" max="4350" width="2.73046875" style="26" customWidth="1"/>
    <col min="4351" max="4583" width="9.265625" style="26" customWidth="1"/>
    <col min="4584" max="4584" width="2.73046875" style="26" customWidth="1"/>
    <col min="4585" max="4585" width="8.265625" style="26" customWidth="1"/>
    <col min="4586" max="4586" width="7.265625" style="26" customWidth="1"/>
    <col min="4587" max="4587" width="4.265625" style="26" customWidth="1"/>
    <col min="4588" max="4590" width="9.265625" style="26" customWidth="1"/>
    <col min="4591" max="4591" width="11.265625" style="26" customWidth="1"/>
    <col min="4592" max="4594" width="9.265625" style="26" customWidth="1"/>
    <col min="4595" max="4595" width="2.73046875" style="26" customWidth="1"/>
    <col min="4596" max="4596" width="8.265625" style="26" customWidth="1"/>
    <col min="4597" max="4597" width="7.265625" style="26" customWidth="1"/>
    <col min="4598" max="4598" width="4.265625" style="26" customWidth="1"/>
    <col min="4599" max="4599" width="9.265625" style="26" customWidth="1"/>
    <col min="4600" max="4600" width="11.265625" style="26" customWidth="1"/>
    <col min="4601" max="4605" width="9.265625" style="26" customWidth="1"/>
    <col min="4606" max="4606" width="2.73046875" style="26" customWidth="1"/>
    <col min="4607" max="4839" width="9.265625" style="26" customWidth="1"/>
    <col min="4840" max="4840" width="2.73046875" style="26" customWidth="1"/>
    <col min="4841" max="4841" width="8.265625" style="26" customWidth="1"/>
    <col min="4842" max="4842" width="7.265625" style="26" customWidth="1"/>
    <col min="4843" max="4843" width="4.265625" style="26" customWidth="1"/>
    <col min="4844" max="4846" width="9.265625" style="26" customWidth="1"/>
    <col min="4847" max="4847" width="11.265625" style="26" customWidth="1"/>
    <col min="4848" max="4850" width="9.265625" style="26" customWidth="1"/>
    <col min="4851" max="4851" width="2.73046875" style="26" customWidth="1"/>
    <col min="4852" max="4852" width="8.265625" style="26" customWidth="1"/>
    <col min="4853" max="4853" width="7.265625" style="26" customWidth="1"/>
    <col min="4854" max="4854" width="4.265625" style="26" customWidth="1"/>
    <col min="4855" max="4855" width="9.265625" style="26" customWidth="1"/>
    <col min="4856" max="4856" width="11.265625" style="26" customWidth="1"/>
    <col min="4857" max="4861" width="9.265625" style="26" customWidth="1"/>
    <col min="4862" max="4862" width="2.73046875" style="26" customWidth="1"/>
    <col min="4863" max="5095" width="9.265625" style="26" customWidth="1"/>
    <col min="5096" max="5096" width="2.73046875" style="26" customWidth="1"/>
    <col min="5097" max="5097" width="8.265625" style="26" customWidth="1"/>
    <col min="5098" max="5098" width="7.265625" style="26" customWidth="1"/>
    <col min="5099" max="5099" width="4.265625" style="26" customWidth="1"/>
    <col min="5100" max="5102" width="9.265625" style="26" customWidth="1"/>
    <col min="5103" max="5103" width="11.265625" style="26" customWidth="1"/>
    <col min="5104" max="5106" width="9.265625" style="26" customWidth="1"/>
    <col min="5107" max="5107" width="2.73046875" style="26" customWidth="1"/>
    <col min="5108" max="5108" width="8.265625" style="26" customWidth="1"/>
    <col min="5109" max="5109" width="7.265625" style="26" customWidth="1"/>
    <col min="5110" max="5110" width="4.265625" style="26" customWidth="1"/>
    <col min="5111" max="5111" width="9.265625" style="26" customWidth="1"/>
    <col min="5112" max="5112" width="11.265625" style="26" customWidth="1"/>
    <col min="5113" max="5117" width="9.265625" style="26" customWidth="1"/>
    <col min="5118" max="5118" width="2.73046875" style="26" customWidth="1"/>
    <col min="5119" max="5351" width="9.265625" style="26" customWidth="1"/>
    <col min="5352" max="5352" width="2.73046875" style="26" customWidth="1"/>
    <col min="5353" max="5353" width="8.265625" style="26" customWidth="1"/>
    <col min="5354" max="5354" width="7.265625" style="26" customWidth="1"/>
    <col min="5355" max="5355" width="4.265625" style="26" customWidth="1"/>
    <col min="5356" max="5358" width="9.265625" style="26" customWidth="1"/>
    <col min="5359" max="5359" width="11.265625" style="26" customWidth="1"/>
    <col min="5360" max="5362" width="9.265625" style="26" customWidth="1"/>
    <col min="5363" max="5363" width="2.73046875" style="26" customWidth="1"/>
    <col min="5364" max="5364" width="8.265625" style="26" customWidth="1"/>
    <col min="5365" max="5365" width="7.265625" style="26" customWidth="1"/>
    <col min="5366" max="5366" width="4.265625" style="26" customWidth="1"/>
    <col min="5367" max="5367" width="9.265625" style="26" customWidth="1"/>
    <col min="5368" max="5368" width="11.265625" style="26" customWidth="1"/>
    <col min="5369" max="5373" width="9.265625" style="26" customWidth="1"/>
    <col min="5374" max="5374" width="2.73046875" style="26" customWidth="1"/>
    <col min="5375" max="5607" width="9.265625" style="26" customWidth="1"/>
    <col min="5608" max="5608" width="2.73046875" style="26" customWidth="1"/>
    <col min="5609" max="5609" width="8.265625" style="26" customWidth="1"/>
    <col min="5610" max="5610" width="7.265625" style="26" customWidth="1"/>
    <col min="5611" max="5611" width="4.265625" style="26" customWidth="1"/>
    <col min="5612" max="5614" width="9.265625" style="26" customWidth="1"/>
    <col min="5615" max="5615" width="11.265625" style="26" customWidth="1"/>
    <col min="5616" max="5618" width="9.265625" style="26" customWidth="1"/>
    <col min="5619" max="5619" width="2.73046875" style="26" customWidth="1"/>
    <col min="5620" max="5620" width="8.265625" style="26" customWidth="1"/>
    <col min="5621" max="5621" width="7.265625" style="26" customWidth="1"/>
    <col min="5622" max="5622" width="4.265625" style="26" customWidth="1"/>
    <col min="5623" max="5623" width="9.265625" style="26" customWidth="1"/>
    <col min="5624" max="5624" width="11.265625" style="26" customWidth="1"/>
    <col min="5625" max="5629" width="9.265625" style="26" customWidth="1"/>
    <col min="5630" max="5630" width="2.73046875" style="26" customWidth="1"/>
    <col min="5631" max="5863" width="9.265625" style="26" customWidth="1"/>
    <col min="5864" max="5864" width="2.73046875" style="26" customWidth="1"/>
    <col min="5865" max="5865" width="8.265625" style="26" customWidth="1"/>
    <col min="5866" max="5866" width="7.265625" style="26" customWidth="1"/>
    <col min="5867" max="5867" width="4.265625" style="26" customWidth="1"/>
    <col min="5868" max="5870" width="9.265625" style="26" customWidth="1"/>
    <col min="5871" max="5871" width="11.265625" style="26" customWidth="1"/>
    <col min="5872" max="5874" width="9.265625" style="26" customWidth="1"/>
    <col min="5875" max="5875" width="2.73046875" style="26" customWidth="1"/>
    <col min="5876" max="5876" width="8.265625" style="26" customWidth="1"/>
    <col min="5877" max="5877" width="7.265625" style="26" customWidth="1"/>
    <col min="5878" max="5878" width="4.265625" style="26" customWidth="1"/>
    <col min="5879" max="5879" width="9.265625" style="26" customWidth="1"/>
    <col min="5880" max="5880" width="11.265625" style="26" customWidth="1"/>
    <col min="5881" max="5885" width="9.265625" style="26" customWidth="1"/>
    <col min="5886" max="5886" width="2.73046875" style="26" customWidth="1"/>
    <col min="5887" max="6119" width="9.265625" style="26" customWidth="1"/>
    <col min="6120" max="6120" width="2.73046875" style="26" customWidth="1"/>
    <col min="6121" max="6121" width="8.265625" style="26" customWidth="1"/>
    <col min="6122" max="6122" width="7.265625" style="26" customWidth="1"/>
    <col min="6123" max="6123" width="4.265625" style="26" customWidth="1"/>
    <col min="6124" max="6126" width="9.265625" style="26" customWidth="1"/>
    <col min="6127" max="6127" width="11.265625" style="26" customWidth="1"/>
    <col min="6128" max="6130" width="9.265625" style="26" customWidth="1"/>
    <col min="6131" max="6131" width="2.73046875" style="26" customWidth="1"/>
    <col min="6132" max="6132" width="8.265625" style="26" customWidth="1"/>
    <col min="6133" max="6133" width="7.265625" style="26" customWidth="1"/>
    <col min="6134" max="6134" width="4.265625" style="26" customWidth="1"/>
    <col min="6135" max="6135" width="9.265625" style="26" customWidth="1"/>
    <col min="6136" max="6136" width="11.265625" style="26" customWidth="1"/>
    <col min="6137" max="6141" width="9.265625" style="26" customWidth="1"/>
    <col min="6142" max="6142" width="2.73046875" style="26" customWidth="1"/>
    <col min="6143" max="6375" width="9.265625" style="26" customWidth="1"/>
    <col min="6376" max="6376" width="2.73046875" style="26" customWidth="1"/>
    <col min="6377" max="6377" width="8.265625" style="26" customWidth="1"/>
    <col min="6378" max="6378" width="7.265625" style="26" customWidth="1"/>
    <col min="6379" max="6379" width="4.265625" style="26" customWidth="1"/>
    <col min="6380" max="6382" width="9.265625" style="26" customWidth="1"/>
    <col min="6383" max="6383" width="11.265625" style="26" customWidth="1"/>
    <col min="6384" max="6386" width="9.265625" style="26" customWidth="1"/>
    <col min="6387" max="6387" width="2.73046875" style="26" customWidth="1"/>
    <col min="6388" max="6388" width="8.265625" style="26" customWidth="1"/>
    <col min="6389" max="6389" width="7.265625" style="26" customWidth="1"/>
    <col min="6390" max="6390" width="4.265625" style="26" customWidth="1"/>
    <col min="6391" max="6391" width="9.265625" style="26" customWidth="1"/>
    <col min="6392" max="6392" width="11.265625" style="26" customWidth="1"/>
    <col min="6393" max="6397" width="9.265625" style="26" customWidth="1"/>
    <col min="6398" max="6398" width="2.73046875" style="26" customWidth="1"/>
    <col min="6399" max="6631" width="9.265625" style="26" customWidth="1"/>
    <col min="6632" max="6632" width="2.73046875" style="26" customWidth="1"/>
    <col min="6633" max="6633" width="8.265625" style="26" customWidth="1"/>
    <col min="6634" max="6634" width="7.265625" style="26" customWidth="1"/>
    <col min="6635" max="6635" width="4.265625" style="26" customWidth="1"/>
    <col min="6636" max="6638" width="9.265625" style="26" customWidth="1"/>
    <col min="6639" max="6639" width="11.265625" style="26" customWidth="1"/>
    <col min="6640" max="6642" width="9.265625" style="26" customWidth="1"/>
    <col min="6643" max="6643" width="2.73046875" style="26" customWidth="1"/>
    <col min="6644" max="6644" width="8.265625" style="26" customWidth="1"/>
    <col min="6645" max="6645" width="7.265625" style="26" customWidth="1"/>
    <col min="6646" max="6646" width="4.265625" style="26" customWidth="1"/>
    <col min="6647" max="6647" width="9.265625" style="26" customWidth="1"/>
    <col min="6648" max="6648" width="11.265625" style="26" customWidth="1"/>
    <col min="6649" max="6653" width="9.265625" style="26" customWidth="1"/>
    <col min="6654" max="6654" width="2.73046875" style="26" customWidth="1"/>
    <col min="6655" max="6887" width="9.265625" style="26" customWidth="1"/>
    <col min="6888" max="6888" width="2.73046875" style="26" customWidth="1"/>
    <col min="6889" max="6889" width="8.265625" style="26" customWidth="1"/>
    <col min="6890" max="6890" width="7.265625" style="26" customWidth="1"/>
    <col min="6891" max="6891" width="4.265625" style="26" customWidth="1"/>
    <col min="6892" max="6894" width="9.265625" style="26" customWidth="1"/>
    <col min="6895" max="6895" width="11.265625" style="26" customWidth="1"/>
    <col min="6896" max="6898" width="9.265625" style="26" customWidth="1"/>
    <col min="6899" max="6899" width="2.73046875" style="26" customWidth="1"/>
    <col min="6900" max="6900" width="8.265625" style="26" customWidth="1"/>
    <col min="6901" max="6901" width="7.265625" style="26" customWidth="1"/>
    <col min="6902" max="6902" width="4.265625" style="26" customWidth="1"/>
    <col min="6903" max="6903" width="9.265625" style="26" customWidth="1"/>
    <col min="6904" max="6904" width="11.265625" style="26" customWidth="1"/>
    <col min="6905" max="6909" width="9.265625" style="26" customWidth="1"/>
    <col min="6910" max="6910" width="2.73046875" style="26" customWidth="1"/>
    <col min="6911" max="7143" width="9.265625" style="26" customWidth="1"/>
    <col min="7144" max="7144" width="2.73046875" style="26" customWidth="1"/>
    <col min="7145" max="7145" width="8.265625" style="26" customWidth="1"/>
    <col min="7146" max="7146" width="7.265625" style="26" customWidth="1"/>
    <col min="7147" max="7147" width="4.265625" style="26" customWidth="1"/>
    <col min="7148" max="7150" width="9.265625" style="26" customWidth="1"/>
    <col min="7151" max="7151" width="11.265625" style="26" customWidth="1"/>
    <col min="7152" max="7154" width="9.265625" style="26" customWidth="1"/>
    <col min="7155" max="7155" width="2.73046875" style="26" customWidth="1"/>
    <col min="7156" max="7156" width="8.265625" style="26" customWidth="1"/>
    <col min="7157" max="7157" width="7.265625" style="26" customWidth="1"/>
    <col min="7158" max="7158" width="4.265625" style="26" customWidth="1"/>
    <col min="7159" max="7159" width="9.265625" style="26" customWidth="1"/>
    <col min="7160" max="7160" width="11.265625" style="26" customWidth="1"/>
    <col min="7161" max="7165" width="9.265625" style="26" customWidth="1"/>
    <col min="7166" max="7166" width="2.73046875" style="26" customWidth="1"/>
    <col min="7167" max="7399" width="9.265625" style="26" customWidth="1"/>
    <col min="7400" max="7400" width="2.73046875" style="26" customWidth="1"/>
    <col min="7401" max="7401" width="8.265625" style="26" customWidth="1"/>
    <col min="7402" max="7402" width="7.265625" style="26" customWidth="1"/>
    <col min="7403" max="7403" width="4.265625" style="26" customWidth="1"/>
    <col min="7404" max="7406" width="9.265625" style="26" customWidth="1"/>
    <col min="7407" max="7407" width="11.265625" style="26" customWidth="1"/>
    <col min="7408" max="7410" width="9.265625" style="26" customWidth="1"/>
    <col min="7411" max="7411" width="2.73046875" style="26" customWidth="1"/>
    <col min="7412" max="7412" width="8.265625" style="26" customWidth="1"/>
    <col min="7413" max="7413" width="7.265625" style="26" customWidth="1"/>
    <col min="7414" max="7414" width="4.265625" style="26" customWidth="1"/>
    <col min="7415" max="7415" width="9.265625" style="26" customWidth="1"/>
    <col min="7416" max="7416" width="11.265625" style="26" customWidth="1"/>
    <col min="7417" max="7421" width="9.265625" style="26" customWidth="1"/>
    <col min="7422" max="7422" width="2.73046875" style="26" customWidth="1"/>
    <col min="7423" max="7655" width="9.265625" style="26" customWidth="1"/>
    <col min="7656" max="7656" width="2.73046875" style="26" customWidth="1"/>
    <col min="7657" max="7657" width="8.265625" style="26" customWidth="1"/>
    <col min="7658" max="7658" width="7.265625" style="26" customWidth="1"/>
    <col min="7659" max="7659" width="4.265625" style="26" customWidth="1"/>
    <col min="7660" max="7662" width="9.265625" style="26" customWidth="1"/>
    <col min="7663" max="7663" width="11.265625" style="26" customWidth="1"/>
    <col min="7664" max="7666" width="9.265625" style="26" customWidth="1"/>
    <col min="7667" max="7667" width="2.73046875" style="26" customWidth="1"/>
    <col min="7668" max="7668" width="8.265625" style="26" customWidth="1"/>
    <col min="7669" max="7669" width="7.265625" style="26" customWidth="1"/>
    <col min="7670" max="7670" width="4.265625" style="26" customWidth="1"/>
    <col min="7671" max="7671" width="9.265625" style="26" customWidth="1"/>
    <col min="7672" max="7672" width="11.265625" style="26" customWidth="1"/>
    <col min="7673" max="7677" width="9.265625" style="26" customWidth="1"/>
    <col min="7678" max="7678" width="2.73046875" style="26" customWidth="1"/>
    <col min="7679" max="7911" width="9.265625" style="26" customWidth="1"/>
    <col min="7912" max="7912" width="2.73046875" style="26" customWidth="1"/>
    <col min="7913" max="7913" width="8.265625" style="26" customWidth="1"/>
    <col min="7914" max="7914" width="7.265625" style="26" customWidth="1"/>
    <col min="7915" max="7915" width="4.265625" style="26" customWidth="1"/>
    <col min="7916" max="7918" width="9.265625" style="26" customWidth="1"/>
    <col min="7919" max="7919" width="11.265625" style="26" customWidth="1"/>
    <col min="7920" max="7922" width="9.265625" style="26" customWidth="1"/>
    <col min="7923" max="7923" width="2.73046875" style="26" customWidth="1"/>
    <col min="7924" max="7924" width="8.265625" style="26" customWidth="1"/>
    <col min="7925" max="7925" width="7.265625" style="26" customWidth="1"/>
    <col min="7926" max="7926" width="4.265625" style="26" customWidth="1"/>
    <col min="7927" max="7927" width="9.265625" style="26" customWidth="1"/>
    <col min="7928" max="7928" width="11.265625" style="26" customWidth="1"/>
    <col min="7929" max="7933" width="9.265625" style="26" customWidth="1"/>
    <col min="7934" max="7934" width="2.73046875" style="26" customWidth="1"/>
    <col min="7935" max="8167" width="9.265625" style="26" customWidth="1"/>
    <col min="8168" max="8168" width="2.73046875" style="26" customWidth="1"/>
    <col min="8169" max="8169" width="8.265625" style="26" customWidth="1"/>
    <col min="8170" max="8170" width="7.265625" style="26" customWidth="1"/>
    <col min="8171" max="8171" width="4.265625" style="26" customWidth="1"/>
    <col min="8172" max="8174" width="9.265625" style="26" customWidth="1"/>
    <col min="8175" max="8175" width="11.265625" style="26" customWidth="1"/>
    <col min="8176" max="8178" width="9.265625" style="26" customWidth="1"/>
    <col min="8179" max="8179" width="2.73046875" style="26" customWidth="1"/>
    <col min="8180" max="8180" width="8.265625" style="26" customWidth="1"/>
    <col min="8181" max="8181" width="7.265625" style="26" customWidth="1"/>
    <col min="8182" max="8182" width="4.265625" style="26" customWidth="1"/>
    <col min="8183" max="8183" width="9.265625" style="26" customWidth="1"/>
    <col min="8184" max="8184" width="11.265625" style="26" customWidth="1"/>
    <col min="8185" max="8189" width="9.265625" style="26" customWidth="1"/>
    <col min="8190" max="8190" width="2.73046875" style="26" customWidth="1"/>
    <col min="8191" max="8423" width="9.265625" style="26" customWidth="1"/>
    <col min="8424" max="8424" width="2.73046875" style="26" customWidth="1"/>
    <col min="8425" max="8425" width="8.265625" style="26" customWidth="1"/>
    <col min="8426" max="8426" width="7.265625" style="26" customWidth="1"/>
    <col min="8427" max="8427" width="4.265625" style="26" customWidth="1"/>
    <col min="8428" max="8430" width="9.265625" style="26" customWidth="1"/>
    <col min="8431" max="8431" width="11.265625" style="26" customWidth="1"/>
    <col min="8432" max="8434" width="9.265625" style="26" customWidth="1"/>
    <col min="8435" max="8435" width="2.73046875" style="26" customWidth="1"/>
    <col min="8436" max="8436" width="8.265625" style="26" customWidth="1"/>
    <col min="8437" max="8437" width="7.265625" style="26" customWidth="1"/>
    <col min="8438" max="8438" width="4.265625" style="26" customWidth="1"/>
    <col min="8439" max="8439" width="9.265625" style="26" customWidth="1"/>
    <col min="8440" max="8440" width="11.265625" style="26" customWidth="1"/>
    <col min="8441" max="8445" width="9.265625" style="26" customWidth="1"/>
    <col min="8446" max="8446" width="2.73046875" style="26" customWidth="1"/>
    <col min="8447" max="8679" width="9.265625" style="26" customWidth="1"/>
    <col min="8680" max="8680" width="2.73046875" style="26" customWidth="1"/>
    <col min="8681" max="8681" width="8.265625" style="26" customWidth="1"/>
    <col min="8682" max="8682" width="7.265625" style="26" customWidth="1"/>
    <col min="8683" max="8683" width="4.265625" style="26" customWidth="1"/>
    <col min="8684" max="8686" width="9.265625" style="26" customWidth="1"/>
    <col min="8687" max="8687" width="11.265625" style="26" customWidth="1"/>
    <col min="8688" max="8690" width="9.265625" style="26" customWidth="1"/>
    <col min="8691" max="8691" width="2.73046875" style="26" customWidth="1"/>
    <col min="8692" max="8692" width="8.265625" style="26" customWidth="1"/>
    <col min="8693" max="8693" width="7.265625" style="26" customWidth="1"/>
    <col min="8694" max="8694" width="4.265625" style="26" customWidth="1"/>
    <col min="8695" max="8695" width="9.265625" style="26" customWidth="1"/>
    <col min="8696" max="8696" width="11.265625" style="26" customWidth="1"/>
    <col min="8697" max="8701" width="9.265625" style="26" customWidth="1"/>
    <col min="8702" max="8702" width="2.73046875" style="26" customWidth="1"/>
    <col min="8703" max="8935" width="9.265625" style="26" customWidth="1"/>
    <col min="8936" max="8936" width="2.73046875" style="26" customWidth="1"/>
    <col min="8937" max="8937" width="8.265625" style="26" customWidth="1"/>
    <col min="8938" max="8938" width="7.265625" style="26" customWidth="1"/>
    <col min="8939" max="8939" width="4.265625" style="26" customWidth="1"/>
    <col min="8940" max="8942" width="9.265625" style="26" customWidth="1"/>
    <col min="8943" max="8943" width="11.265625" style="26" customWidth="1"/>
    <col min="8944" max="8946" width="9.265625" style="26" customWidth="1"/>
    <col min="8947" max="8947" width="2.73046875" style="26" customWidth="1"/>
    <col min="8948" max="8948" width="8.265625" style="26" customWidth="1"/>
    <col min="8949" max="8949" width="7.265625" style="26" customWidth="1"/>
    <col min="8950" max="8950" width="4.265625" style="26" customWidth="1"/>
    <col min="8951" max="8951" width="9.265625" style="26" customWidth="1"/>
    <col min="8952" max="8952" width="11.265625" style="26" customWidth="1"/>
    <col min="8953" max="8957" width="9.265625" style="26" customWidth="1"/>
    <col min="8958" max="8958" width="2.73046875" style="26" customWidth="1"/>
    <col min="8959" max="9191" width="9.265625" style="26" customWidth="1"/>
    <col min="9192" max="9192" width="2.73046875" style="26" customWidth="1"/>
    <col min="9193" max="9193" width="8.265625" style="26" customWidth="1"/>
    <col min="9194" max="9194" width="7.265625" style="26" customWidth="1"/>
    <col min="9195" max="9195" width="4.265625" style="26" customWidth="1"/>
    <col min="9196" max="9198" width="9.265625" style="26" customWidth="1"/>
    <col min="9199" max="9199" width="11.265625" style="26" customWidth="1"/>
    <col min="9200" max="9202" width="9.265625" style="26" customWidth="1"/>
    <col min="9203" max="9203" width="2.73046875" style="26" customWidth="1"/>
    <col min="9204" max="9204" width="8.265625" style="26" customWidth="1"/>
    <col min="9205" max="9205" width="7.265625" style="26" customWidth="1"/>
    <col min="9206" max="9206" width="4.265625" style="26" customWidth="1"/>
    <col min="9207" max="9207" width="9.265625" style="26" customWidth="1"/>
    <col min="9208" max="9208" width="11.265625" style="26" customWidth="1"/>
    <col min="9209" max="9213" width="9.265625" style="26" customWidth="1"/>
    <col min="9214" max="9214" width="2.73046875" style="26" customWidth="1"/>
    <col min="9215" max="9447" width="9.265625" style="26" customWidth="1"/>
    <col min="9448" max="9448" width="2.73046875" style="26" customWidth="1"/>
    <col min="9449" max="9449" width="8.265625" style="26" customWidth="1"/>
    <col min="9450" max="9450" width="7.265625" style="26" customWidth="1"/>
    <col min="9451" max="9451" width="4.265625" style="26" customWidth="1"/>
    <col min="9452" max="9454" width="9.265625" style="26" customWidth="1"/>
    <col min="9455" max="9455" width="11.265625" style="26" customWidth="1"/>
    <col min="9456" max="9458" width="9.265625" style="26" customWidth="1"/>
    <col min="9459" max="9459" width="2.73046875" style="26" customWidth="1"/>
    <col min="9460" max="9460" width="8.265625" style="26" customWidth="1"/>
    <col min="9461" max="9461" width="7.265625" style="26" customWidth="1"/>
    <col min="9462" max="9462" width="4.265625" style="26" customWidth="1"/>
    <col min="9463" max="9463" width="9.265625" style="26" customWidth="1"/>
    <col min="9464" max="9464" width="11.265625" style="26" customWidth="1"/>
    <col min="9465" max="9469" width="9.265625" style="26" customWidth="1"/>
    <col min="9470" max="9470" width="2.73046875" style="26" customWidth="1"/>
    <col min="9471" max="9703" width="9.265625" style="26" customWidth="1"/>
    <col min="9704" max="9704" width="2.73046875" style="26" customWidth="1"/>
    <col min="9705" max="9705" width="8.265625" style="26" customWidth="1"/>
    <col min="9706" max="9706" width="7.265625" style="26" customWidth="1"/>
    <col min="9707" max="9707" width="4.265625" style="26" customWidth="1"/>
    <col min="9708" max="9710" width="9.265625" style="26" customWidth="1"/>
    <col min="9711" max="9711" width="11.265625" style="26" customWidth="1"/>
    <col min="9712" max="9714" width="9.265625" style="26" customWidth="1"/>
    <col min="9715" max="9715" width="2.73046875" style="26" customWidth="1"/>
    <col min="9716" max="9716" width="8.265625" style="26" customWidth="1"/>
    <col min="9717" max="9717" width="7.265625" style="26" customWidth="1"/>
    <col min="9718" max="9718" width="4.265625" style="26" customWidth="1"/>
    <col min="9719" max="9719" width="9.265625" style="26" customWidth="1"/>
    <col min="9720" max="9720" width="11.265625" style="26" customWidth="1"/>
    <col min="9721" max="9725" width="9.265625" style="26" customWidth="1"/>
    <col min="9726" max="9726" width="2.73046875" style="26" customWidth="1"/>
    <col min="9727" max="9959" width="9.265625" style="26" customWidth="1"/>
    <col min="9960" max="9960" width="2.73046875" style="26" customWidth="1"/>
    <col min="9961" max="9961" width="8.265625" style="26" customWidth="1"/>
    <col min="9962" max="9962" width="7.265625" style="26" customWidth="1"/>
    <col min="9963" max="9963" width="4.265625" style="26" customWidth="1"/>
    <col min="9964" max="9966" width="9.265625" style="26" customWidth="1"/>
    <col min="9967" max="9967" width="11.265625" style="26" customWidth="1"/>
    <col min="9968" max="9970" width="9.265625" style="26" customWidth="1"/>
    <col min="9971" max="9971" width="2.73046875" style="26" customWidth="1"/>
    <col min="9972" max="9972" width="8.265625" style="26" customWidth="1"/>
    <col min="9973" max="9973" width="7.265625" style="26" customWidth="1"/>
    <col min="9974" max="9974" width="4.265625" style="26" customWidth="1"/>
    <col min="9975" max="9975" width="9.265625" style="26" customWidth="1"/>
    <col min="9976" max="9976" width="11.265625" style="26" customWidth="1"/>
    <col min="9977" max="9981" width="9.265625" style="26" customWidth="1"/>
    <col min="9982" max="9982" width="2.73046875" style="26" customWidth="1"/>
    <col min="9983" max="10215" width="9.265625" style="26" customWidth="1"/>
    <col min="10216" max="10216" width="2.73046875" style="26" customWidth="1"/>
    <col min="10217" max="10217" width="8.265625" style="26" customWidth="1"/>
    <col min="10218" max="10218" width="7.265625" style="26" customWidth="1"/>
    <col min="10219" max="10219" width="4.265625" style="26" customWidth="1"/>
    <col min="10220" max="10222" width="9.265625" style="26" customWidth="1"/>
    <col min="10223" max="10223" width="11.265625" style="26" customWidth="1"/>
    <col min="10224" max="10226" width="9.265625" style="26" customWidth="1"/>
    <col min="10227" max="10227" width="2.73046875" style="26" customWidth="1"/>
    <col min="10228" max="10228" width="8.265625" style="26" customWidth="1"/>
    <col min="10229" max="10229" width="7.265625" style="26" customWidth="1"/>
    <col min="10230" max="10230" width="4.265625" style="26" customWidth="1"/>
    <col min="10231" max="10231" width="9.265625" style="26" customWidth="1"/>
    <col min="10232" max="10232" width="11.265625" style="26" customWidth="1"/>
    <col min="10233" max="10237" width="9.265625" style="26" customWidth="1"/>
    <col min="10238" max="10238" width="2.73046875" style="26" customWidth="1"/>
    <col min="10239" max="10471" width="9.265625" style="26" customWidth="1"/>
    <col min="10472" max="10472" width="2.73046875" style="26" customWidth="1"/>
    <col min="10473" max="10473" width="8.265625" style="26" customWidth="1"/>
    <col min="10474" max="10474" width="7.265625" style="26" customWidth="1"/>
    <col min="10475" max="10475" width="4.265625" style="26" customWidth="1"/>
    <col min="10476" max="10478" width="9.265625" style="26" customWidth="1"/>
    <col min="10479" max="10479" width="11.265625" style="26" customWidth="1"/>
    <col min="10480" max="10482" width="9.265625" style="26" customWidth="1"/>
    <col min="10483" max="10483" width="2.73046875" style="26" customWidth="1"/>
    <col min="10484" max="10484" width="8.265625" style="26" customWidth="1"/>
    <col min="10485" max="10485" width="7.265625" style="26" customWidth="1"/>
    <col min="10486" max="10486" width="4.265625" style="26" customWidth="1"/>
    <col min="10487" max="10487" width="9.265625" style="26" customWidth="1"/>
    <col min="10488" max="10488" width="11.265625" style="26" customWidth="1"/>
    <col min="10489" max="10493" width="9.265625" style="26" customWidth="1"/>
    <col min="10494" max="10494" width="2.73046875" style="26" customWidth="1"/>
    <col min="10495" max="10727" width="9.265625" style="26" customWidth="1"/>
    <col min="10728" max="10728" width="2.73046875" style="26" customWidth="1"/>
    <col min="10729" max="10729" width="8.265625" style="26" customWidth="1"/>
    <col min="10730" max="10730" width="7.265625" style="26" customWidth="1"/>
    <col min="10731" max="10731" width="4.265625" style="26" customWidth="1"/>
    <col min="10732" max="10734" width="9.265625" style="26" customWidth="1"/>
    <col min="10735" max="10735" width="11.265625" style="26" customWidth="1"/>
    <col min="10736" max="10738" width="9.265625" style="26" customWidth="1"/>
    <col min="10739" max="10739" width="2.73046875" style="26" customWidth="1"/>
    <col min="10740" max="10740" width="8.265625" style="26" customWidth="1"/>
    <col min="10741" max="10741" width="7.265625" style="26" customWidth="1"/>
    <col min="10742" max="10742" width="4.265625" style="26" customWidth="1"/>
    <col min="10743" max="10743" width="9.265625" style="26" customWidth="1"/>
    <col min="10744" max="10744" width="11.265625" style="26" customWidth="1"/>
    <col min="10745" max="10749" width="9.265625" style="26" customWidth="1"/>
    <col min="10750" max="10750" width="2.73046875" style="26" customWidth="1"/>
    <col min="10751" max="10983" width="9.265625" style="26" customWidth="1"/>
    <col min="10984" max="10984" width="2.73046875" style="26" customWidth="1"/>
    <col min="10985" max="10985" width="8.265625" style="26" customWidth="1"/>
    <col min="10986" max="10986" width="7.265625" style="26" customWidth="1"/>
    <col min="10987" max="10987" width="4.265625" style="26" customWidth="1"/>
    <col min="10988" max="10990" width="9.265625" style="26" customWidth="1"/>
    <col min="10991" max="10991" width="11.265625" style="26" customWidth="1"/>
    <col min="10992" max="10994" width="9.265625" style="26" customWidth="1"/>
    <col min="10995" max="10995" width="2.73046875" style="26" customWidth="1"/>
    <col min="10996" max="10996" width="8.265625" style="26" customWidth="1"/>
    <col min="10997" max="10997" width="7.265625" style="26" customWidth="1"/>
    <col min="10998" max="10998" width="4.265625" style="26" customWidth="1"/>
    <col min="10999" max="10999" width="9.265625" style="26" customWidth="1"/>
    <col min="11000" max="11000" width="11.265625" style="26" customWidth="1"/>
    <col min="11001" max="11005" width="9.265625" style="26" customWidth="1"/>
    <col min="11006" max="11006" width="2.73046875" style="26" customWidth="1"/>
    <col min="11007" max="11239" width="9.265625" style="26" customWidth="1"/>
    <col min="11240" max="11240" width="2.73046875" style="26" customWidth="1"/>
    <col min="11241" max="11241" width="8.265625" style="26" customWidth="1"/>
    <col min="11242" max="11242" width="7.265625" style="26" customWidth="1"/>
    <col min="11243" max="11243" width="4.265625" style="26" customWidth="1"/>
    <col min="11244" max="11246" width="9.265625" style="26" customWidth="1"/>
    <col min="11247" max="11247" width="11.265625" style="26" customWidth="1"/>
    <col min="11248" max="11250" width="9.265625" style="26" customWidth="1"/>
    <col min="11251" max="11251" width="2.73046875" style="26" customWidth="1"/>
    <col min="11252" max="11252" width="8.265625" style="26" customWidth="1"/>
    <col min="11253" max="11253" width="7.265625" style="26" customWidth="1"/>
    <col min="11254" max="11254" width="4.265625" style="26" customWidth="1"/>
    <col min="11255" max="11255" width="9.265625" style="26" customWidth="1"/>
    <col min="11256" max="11256" width="11.265625" style="26" customWidth="1"/>
    <col min="11257" max="11261" width="9.265625" style="26" customWidth="1"/>
    <col min="11262" max="11262" width="2.73046875" style="26" customWidth="1"/>
    <col min="11263" max="11495" width="9.265625" style="26" customWidth="1"/>
    <col min="11496" max="11496" width="2.73046875" style="26" customWidth="1"/>
    <col min="11497" max="11497" width="8.265625" style="26" customWidth="1"/>
    <col min="11498" max="11498" width="7.265625" style="26" customWidth="1"/>
    <col min="11499" max="11499" width="4.265625" style="26" customWidth="1"/>
    <col min="11500" max="11502" width="9.265625" style="26" customWidth="1"/>
    <col min="11503" max="11503" width="11.265625" style="26" customWidth="1"/>
    <col min="11504" max="11506" width="9.265625" style="26" customWidth="1"/>
    <col min="11507" max="11507" width="2.73046875" style="26" customWidth="1"/>
    <col min="11508" max="11508" width="8.265625" style="26" customWidth="1"/>
    <col min="11509" max="11509" width="7.265625" style="26" customWidth="1"/>
    <col min="11510" max="11510" width="4.265625" style="26" customWidth="1"/>
    <col min="11511" max="11511" width="9.265625" style="26" customWidth="1"/>
    <col min="11512" max="11512" width="11.265625" style="26" customWidth="1"/>
    <col min="11513" max="11517" width="9.265625" style="26" customWidth="1"/>
    <col min="11518" max="11518" width="2.73046875" style="26" customWidth="1"/>
    <col min="11519" max="11751" width="9.265625" style="26" customWidth="1"/>
    <col min="11752" max="11752" width="2.73046875" style="26" customWidth="1"/>
    <col min="11753" max="11753" width="8.265625" style="26" customWidth="1"/>
    <col min="11754" max="11754" width="7.265625" style="26" customWidth="1"/>
    <col min="11755" max="11755" width="4.265625" style="26" customWidth="1"/>
    <col min="11756" max="11758" width="9.265625" style="26" customWidth="1"/>
    <col min="11759" max="11759" width="11.265625" style="26" customWidth="1"/>
    <col min="11760" max="11762" width="9.265625" style="26" customWidth="1"/>
    <col min="11763" max="11763" width="2.73046875" style="26" customWidth="1"/>
    <col min="11764" max="11764" width="8.265625" style="26" customWidth="1"/>
    <col min="11765" max="11765" width="7.265625" style="26" customWidth="1"/>
    <col min="11766" max="11766" width="4.265625" style="26" customWidth="1"/>
    <col min="11767" max="11767" width="9.265625" style="26" customWidth="1"/>
    <col min="11768" max="11768" width="11.265625" style="26" customWidth="1"/>
    <col min="11769" max="11773" width="9.265625" style="26" customWidth="1"/>
    <col min="11774" max="11774" width="2.73046875" style="26" customWidth="1"/>
    <col min="11775" max="12007" width="9.265625" style="26" customWidth="1"/>
    <col min="12008" max="12008" width="2.73046875" style="26" customWidth="1"/>
    <col min="12009" max="12009" width="8.265625" style="26" customWidth="1"/>
    <col min="12010" max="12010" width="7.265625" style="26" customWidth="1"/>
    <col min="12011" max="12011" width="4.265625" style="26" customWidth="1"/>
    <col min="12012" max="12014" width="9.265625" style="26" customWidth="1"/>
    <col min="12015" max="12015" width="11.265625" style="26" customWidth="1"/>
    <col min="12016" max="12018" width="9.265625" style="26" customWidth="1"/>
    <col min="12019" max="12019" width="2.73046875" style="26" customWidth="1"/>
    <col min="12020" max="12020" width="8.265625" style="26" customWidth="1"/>
    <col min="12021" max="12021" width="7.265625" style="26" customWidth="1"/>
    <col min="12022" max="12022" width="4.265625" style="26" customWidth="1"/>
    <col min="12023" max="12023" width="9.265625" style="26" customWidth="1"/>
    <col min="12024" max="12024" width="11.265625" style="26" customWidth="1"/>
    <col min="12025" max="12029" width="9.265625" style="26" customWidth="1"/>
    <col min="12030" max="12030" width="2.73046875" style="26" customWidth="1"/>
    <col min="12031" max="12263" width="9.265625" style="26" customWidth="1"/>
    <col min="12264" max="12264" width="2.73046875" style="26" customWidth="1"/>
    <col min="12265" max="12265" width="8.265625" style="26" customWidth="1"/>
    <col min="12266" max="12266" width="7.265625" style="26" customWidth="1"/>
    <col min="12267" max="12267" width="4.265625" style="26" customWidth="1"/>
    <col min="12268" max="12270" width="9.265625" style="26" customWidth="1"/>
    <col min="12271" max="12271" width="11.265625" style="26" customWidth="1"/>
    <col min="12272" max="12274" width="9.265625" style="26" customWidth="1"/>
    <col min="12275" max="12275" width="2.73046875" style="26" customWidth="1"/>
    <col min="12276" max="12276" width="8.265625" style="26" customWidth="1"/>
    <col min="12277" max="12277" width="7.265625" style="26" customWidth="1"/>
    <col min="12278" max="12278" width="4.265625" style="26" customWidth="1"/>
    <col min="12279" max="12279" width="9.265625" style="26" customWidth="1"/>
    <col min="12280" max="12280" width="11.265625" style="26" customWidth="1"/>
    <col min="12281" max="12285" width="9.265625" style="26" customWidth="1"/>
    <col min="12286" max="12286" width="2.73046875" style="26" customWidth="1"/>
    <col min="12287" max="12519" width="9.265625" style="26" customWidth="1"/>
    <col min="12520" max="12520" width="2.73046875" style="26" customWidth="1"/>
    <col min="12521" max="12521" width="8.265625" style="26" customWidth="1"/>
    <col min="12522" max="12522" width="7.265625" style="26" customWidth="1"/>
    <col min="12523" max="12523" width="4.265625" style="26" customWidth="1"/>
    <col min="12524" max="12526" width="9.265625" style="26" customWidth="1"/>
    <col min="12527" max="12527" width="11.265625" style="26" customWidth="1"/>
    <col min="12528" max="12530" width="9.265625" style="26" customWidth="1"/>
    <col min="12531" max="12531" width="2.73046875" style="26" customWidth="1"/>
    <col min="12532" max="12532" width="8.265625" style="26" customWidth="1"/>
    <col min="12533" max="12533" width="7.265625" style="26" customWidth="1"/>
    <col min="12534" max="12534" width="4.265625" style="26" customWidth="1"/>
    <col min="12535" max="12535" width="9.265625" style="26" customWidth="1"/>
    <col min="12536" max="12536" width="11.265625" style="26" customWidth="1"/>
    <col min="12537" max="12541" width="9.265625" style="26" customWidth="1"/>
    <col min="12542" max="12542" width="2.73046875" style="26" customWidth="1"/>
    <col min="12543" max="12775" width="9.265625" style="26" customWidth="1"/>
    <col min="12776" max="12776" width="2.73046875" style="26" customWidth="1"/>
    <col min="12777" max="12777" width="8.265625" style="26" customWidth="1"/>
    <col min="12778" max="12778" width="7.265625" style="26" customWidth="1"/>
    <col min="12779" max="12779" width="4.265625" style="26" customWidth="1"/>
    <col min="12780" max="12782" width="9.265625" style="26" customWidth="1"/>
    <col min="12783" max="12783" width="11.265625" style="26" customWidth="1"/>
    <col min="12784" max="12786" width="9.265625" style="26" customWidth="1"/>
    <col min="12787" max="12787" width="2.73046875" style="26" customWidth="1"/>
    <col min="12788" max="12788" width="8.265625" style="26" customWidth="1"/>
    <col min="12789" max="12789" width="7.265625" style="26" customWidth="1"/>
    <col min="12790" max="12790" width="4.265625" style="26" customWidth="1"/>
    <col min="12791" max="12791" width="9.265625" style="26" customWidth="1"/>
    <col min="12792" max="12792" width="11.265625" style="26" customWidth="1"/>
    <col min="12793" max="12797" width="9.265625" style="26" customWidth="1"/>
    <col min="12798" max="12798" width="2.73046875" style="26" customWidth="1"/>
    <col min="12799" max="13031" width="9.265625" style="26" customWidth="1"/>
    <col min="13032" max="13032" width="2.73046875" style="26" customWidth="1"/>
    <col min="13033" max="13033" width="8.265625" style="26" customWidth="1"/>
    <col min="13034" max="13034" width="7.265625" style="26" customWidth="1"/>
    <col min="13035" max="13035" width="4.265625" style="26" customWidth="1"/>
    <col min="13036" max="13038" width="9.265625" style="26" customWidth="1"/>
    <col min="13039" max="13039" width="11.265625" style="26" customWidth="1"/>
    <col min="13040" max="13042" width="9.265625" style="26" customWidth="1"/>
    <col min="13043" max="13043" width="2.73046875" style="26" customWidth="1"/>
    <col min="13044" max="13044" width="8.265625" style="26" customWidth="1"/>
    <col min="13045" max="13045" width="7.265625" style="26" customWidth="1"/>
    <col min="13046" max="13046" width="4.265625" style="26" customWidth="1"/>
    <col min="13047" max="13047" width="9.265625" style="26" customWidth="1"/>
    <col min="13048" max="13048" width="11.265625" style="26" customWidth="1"/>
    <col min="13049" max="13053" width="9.265625" style="26" customWidth="1"/>
    <col min="13054" max="13054" width="2.73046875" style="26" customWidth="1"/>
    <col min="13055" max="13287" width="9.265625" style="26" customWidth="1"/>
    <col min="13288" max="13288" width="2.73046875" style="26" customWidth="1"/>
    <col min="13289" max="13289" width="8.265625" style="26" customWidth="1"/>
    <col min="13290" max="13290" width="7.265625" style="26" customWidth="1"/>
    <col min="13291" max="13291" width="4.265625" style="26" customWidth="1"/>
    <col min="13292" max="13294" width="9.265625" style="26" customWidth="1"/>
    <col min="13295" max="13295" width="11.265625" style="26" customWidth="1"/>
    <col min="13296" max="13298" width="9.265625" style="26" customWidth="1"/>
    <col min="13299" max="13299" width="2.73046875" style="26" customWidth="1"/>
    <col min="13300" max="13300" width="8.265625" style="26" customWidth="1"/>
    <col min="13301" max="13301" width="7.265625" style="26" customWidth="1"/>
    <col min="13302" max="13302" width="4.265625" style="26" customWidth="1"/>
    <col min="13303" max="13303" width="9.265625" style="26" customWidth="1"/>
    <col min="13304" max="13304" width="11.265625" style="26" customWidth="1"/>
    <col min="13305" max="13309" width="9.265625" style="26" customWidth="1"/>
    <col min="13310" max="13310" width="2.73046875" style="26" customWidth="1"/>
    <col min="13311" max="13543" width="9.265625" style="26" customWidth="1"/>
    <col min="13544" max="13544" width="2.73046875" style="26" customWidth="1"/>
    <col min="13545" max="13545" width="8.265625" style="26" customWidth="1"/>
    <col min="13546" max="13546" width="7.265625" style="26" customWidth="1"/>
    <col min="13547" max="13547" width="4.265625" style="26" customWidth="1"/>
    <col min="13548" max="13550" width="9.265625" style="26" customWidth="1"/>
    <col min="13551" max="13551" width="11.265625" style="26" customWidth="1"/>
    <col min="13552" max="13554" width="9.265625" style="26" customWidth="1"/>
    <col min="13555" max="13555" width="2.73046875" style="26" customWidth="1"/>
    <col min="13556" max="13556" width="8.265625" style="26" customWidth="1"/>
    <col min="13557" max="13557" width="7.265625" style="26" customWidth="1"/>
    <col min="13558" max="13558" width="4.265625" style="26" customWidth="1"/>
    <col min="13559" max="13559" width="9.265625" style="26" customWidth="1"/>
    <col min="13560" max="13560" width="11.265625" style="26" customWidth="1"/>
    <col min="13561" max="13565" width="9.265625" style="26" customWidth="1"/>
    <col min="13566" max="13566" width="2.73046875" style="26" customWidth="1"/>
    <col min="13567" max="13799" width="9.265625" style="26" customWidth="1"/>
    <col min="13800" max="13800" width="2.73046875" style="26" customWidth="1"/>
    <col min="13801" max="13801" width="8.265625" style="26" customWidth="1"/>
    <col min="13802" max="13802" width="7.265625" style="26" customWidth="1"/>
    <col min="13803" max="13803" width="4.265625" style="26" customWidth="1"/>
    <col min="13804" max="13806" width="9.265625" style="26" customWidth="1"/>
    <col min="13807" max="13807" width="11.265625" style="26" customWidth="1"/>
    <col min="13808" max="13810" width="9.265625" style="26" customWidth="1"/>
    <col min="13811" max="13811" width="2.73046875" style="26" customWidth="1"/>
    <col min="13812" max="13812" width="8.265625" style="26" customWidth="1"/>
    <col min="13813" max="13813" width="7.265625" style="26" customWidth="1"/>
    <col min="13814" max="13814" width="4.265625" style="26" customWidth="1"/>
    <col min="13815" max="13815" width="9.265625" style="26" customWidth="1"/>
    <col min="13816" max="13816" width="11.265625" style="26" customWidth="1"/>
    <col min="13817" max="13821" width="9.265625" style="26" customWidth="1"/>
    <col min="13822" max="13822" width="2.73046875" style="26" customWidth="1"/>
    <col min="13823" max="14055" width="9.265625" style="26" customWidth="1"/>
    <col min="14056" max="14056" width="2.73046875" style="26" customWidth="1"/>
    <col min="14057" max="14057" width="8.265625" style="26" customWidth="1"/>
    <col min="14058" max="14058" width="7.265625" style="26" customWidth="1"/>
    <col min="14059" max="14059" width="4.265625" style="26" customWidth="1"/>
    <col min="14060" max="14062" width="9.265625" style="26" customWidth="1"/>
    <col min="14063" max="14063" width="11.265625" style="26" customWidth="1"/>
    <col min="14064" max="14066" width="9.265625" style="26" customWidth="1"/>
    <col min="14067" max="14067" width="2.73046875" style="26" customWidth="1"/>
    <col min="14068" max="14068" width="8.265625" style="26" customWidth="1"/>
    <col min="14069" max="14069" width="7.265625" style="26" customWidth="1"/>
    <col min="14070" max="14070" width="4.265625" style="26" customWidth="1"/>
    <col min="14071" max="14071" width="9.265625" style="26" customWidth="1"/>
    <col min="14072" max="14072" width="11.265625" style="26" customWidth="1"/>
    <col min="14073" max="14077" width="9.265625" style="26" customWidth="1"/>
    <col min="14078" max="14078" width="2.73046875" style="26" customWidth="1"/>
    <col min="14079" max="14311" width="9.265625" style="26" customWidth="1"/>
    <col min="14312" max="14312" width="2.73046875" style="26" customWidth="1"/>
    <col min="14313" max="14313" width="8.265625" style="26" customWidth="1"/>
    <col min="14314" max="14314" width="7.265625" style="26" customWidth="1"/>
    <col min="14315" max="14315" width="4.265625" style="26" customWidth="1"/>
    <col min="14316" max="14318" width="9.265625" style="26" customWidth="1"/>
    <col min="14319" max="14319" width="11.265625" style="26" customWidth="1"/>
    <col min="14320" max="14322" width="9.265625" style="26" customWidth="1"/>
    <col min="14323" max="14323" width="2.73046875" style="26" customWidth="1"/>
    <col min="14324" max="14324" width="8.265625" style="26" customWidth="1"/>
    <col min="14325" max="14325" width="7.265625" style="26" customWidth="1"/>
    <col min="14326" max="14326" width="4.265625" style="26" customWidth="1"/>
    <col min="14327" max="14327" width="9.265625" style="26" customWidth="1"/>
    <col min="14328" max="14328" width="11.265625" style="26" customWidth="1"/>
    <col min="14329" max="14333" width="9.265625" style="26" customWidth="1"/>
    <col min="14334" max="14334" width="2.73046875" style="26" customWidth="1"/>
    <col min="14335" max="14567" width="9.265625" style="26" customWidth="1"/>
    <col min="14568" max="14568" width="2.73046875" style="26" customWidth="1"/>
    <col min="14569" max="14569" width="8.265625" style="26" customWidth="1"/>
    <col min="14570" max="14570" width="7.265625" style="26" customWidth="1"/>
    <col min="14571" max="14571" width="4.265625" style="26" customWidth="1"/>
    <col min="14572" max="14574" width="9.265625" style="26" customWidth="1"/>
    <col min="14575" max="14575" width="11.265625" style="26" customWidth="1"/>
    <col min="14576" max="14578" width="9.265625" style="26" customWidth="1"/>
    <col min="14579" max="14579" width="2.73046875" style="26" customWidth="1"/>
    <col min="14580" max="14580" width="8.265625" style="26" customWidth="1"/>
    <col min="14581" max="14581" width="7.265625" style="26" customWidth="1"/>
    <col min="14582" max="14582" width="4.265625" style="26" customWidth="1"/>
    <col min="14583" max="14583" width="9.265625" style="26" customWidth="1"/>
    <col min="14584" max="14584" width="11.265625" style="26" customWidth="1"/>
    <col min="14585" max="14589" width="9.265625" style="26" customWidth="1"/>
    <col min="14590" max="14590" width="2.73046875" style="26" customWidth="1"/>
    <col min="14591" max="14823" width="9.265625" style="26" customWidth="1"/>
    <col min="14824" max="14824" width="2.73046875" style="26" customWidth="1"/>
    <col min="14825" max="14825" width="8.265625" style="26" customWidth="1"/>
    <col min="14826" max="14826" width="7.265625" style="26" customWidth="1"/>
    <col min="14827" max="14827" width="4.265625" style="26" customWidth="1"/>
    <col min="14828" max="14830" width="9.265625" style="26" customWidth="1"/>
    <col min="14831" max="14831" width="11.265625" style="26" customWidth="1"/>
    <col min="14832" max="14834" width="9.265625" style="26" customWidth="1"/>
    <col min="14835" max="14835" width="2.73046875" style="26" customWidth="1"/>
    <col min="14836" max="14836" width="8.265625" style="26" customWidth="1"/>
    <col min="14837" max="14837" width="7.265625" style="26" customWidth="1"/>
    <col min="14838" max="14838" width="4.265625" style="26" customWidth="1"/>
    <col min="14839" max="14839" width="9.265625" style="26" customWidth="1"/>
    <col min="14840" max="14840" width="11.265625" style="26" customWidth="1"/>
    <col min="14841" max="14845" width="9.265625" style="26" customWidth="1"/>
    <col min="14846" max="14846" width="2.73046875" style="26" customWidth="1"/>
    <col min="14847" max="15079" width="9.265625" style="26" customWidth="1"/>
    <col min="15080" max="15080" width="2.73046875" style="26" customWidth="1"/>
    <col min="15081" max="15081" width="8.265625" style="26" customWidth="1"/>
    <col min="15082" max="15082" width="7.265625" style="26" customWidth="1"/>
    <col min="15083" max="15083" width="4.265625" style="26" customWidth="1"/>
    <col min="15084" max="15086" width="9.265625" style="26" customWidth="1"/>
    <col min="15087" max="15087" width="11.265625" style="26" customWidth="1"/>
    <col min="15088" max="15090" width="9.265625" style="26" customWidth="1"/>
    <col min="15091" max="15091" width="2.73046875" style="26" customWidth="1"/>
    <col min="15092" max="15092" width="8.265625" style="26" customWidth="1"/>
    <col min="15093" max="15093" width="7.265625" style="26" customWidth="1"/>
    <col min="15094" max="15094" width="4.265625" style="26" customWidth="1"/>
    <col min="15095" max="15095" width="9.265625" style="26" customWidth="1"/>
    <col min="15096" max="15096" width="11.265625" style="26" customWidth="1"/>
    <col min="15097" max="15101" width="9.265625" style="26" customWidth="1"/>
    <col min="15102" max="15102" width="2.73046875" style="26" customWidth="1"/>
    <col min="15103" max="15335" width="9.265625" style="26" customWidth="1"/>
    <col min="15336" max="15336" width="2.73046875" style="26" customWidth="1"/>
    <col min="15337" max="15337" width="8.265625" style="26" customWidth="1"/>
    <col min="15338" max="15338" width="7.265625" style="26" customWidth="1"/>
    <col min="15339" max="15339" width="4.265625" style="26" customWidth="1"/>
    <col min="15340" max="15342" width="9.265625" style="26" customWidth="1"/>
    <col min="15343" max="15343" width="11.265625" style="26" customWidth="1"/>
    <col min="15344" max="15346" width="9.265625" style="26" customWidth="1"/>
    <col min="15347" max="15347" width="2.73046875" style="26" customWidth="1"/>
    <col min="15348" max="15348" width="8.265625" style="26" customWidth="1"/>
    <col min="15349" max="15349" width="7.265625" style="26" customWidth="1"/>
    <col min="15350" max="15350" width="4.265625" style="26" customWidth="1"/>
    <col min="15351" max="15351" width="9.265625" style="26" customWidth="1"/>
    <col min="15352" max="15352" width="11.265625" style="26" customWidth="1"/>
    <col min="15353" max="15357" width="9.265625" style="26" customWidth="1"/>
    <col min="15358" max="15358" width="2.73046875" style="26" customWidth="1"/>
    <col min="15359" max="15591" width="9.265625" style="26" customWidth="1"/>
    <col min="15592" max="15592" width="2.73046875" style="26" customWidth="1"/>
    <col min="15593" max="15593" width="8.265625" style="26" customWidth="1"/>
    <col min="15594" max="15594" width="7.265625" style="26" customWidth="1"/>
    <col min="15595" max="15595" width="4.265625" style="26" customWidth="1"/>
    <col min="15596" max="15598" width="9.265625" style="26" customWidth="1"/>
    <col min="15599" max="15599" width="11.265625" style="26" customWidth="1"/>
    <col min="15600" max="15602" width="9.265625" style="26" customWidth="1"/>
    <col min="15603" max="15603" width="2.73046875" style="26" customWidth="1"/>
    <col min="15604" max="15604" width="8.265625" style="26" customWidth="1"/>
    <col min="15605" max="15605" width="7.265625" style="26" customWidth="1"/>
    <col min="15606" max="15606" width="4.265625" style="26" customWidth="1"/>
    <col min="15607" max="15607" width="9.265625" style="26" customWidth="1"/>
    <col min="15608" max="15608" width="11.265625" style="26" customWidth="1"/>
    <col min="15609" max="15613" width="9.265625" style="26" customWidth="1"/>
    <col min="15614" max="15614" width="2.73046875" style="26" customWidth="1"/>
    <col min="15615" max="15847" width="9.265625" style="26" customWidth="1"/>
    <col min="15848" max="15848" width="2.73046875" style="26" customWidth="1"/>
    <col min="15849" max="15849" width="8.265625" style="26" customWidth="1"/>
    <col min="15850" max="15850" width="7.265625" style="26" customWidth="1"/>
    <col min="15851" max="15851" width="4.265625" style="26" customWidth="1"/>
    <col min="15852" max="15854" width="9.265625" style="26" customWidth="1"/>
    <col min="15855" max="15855" width="11.265625" style="26" customWidth="1"/>
    <col min="15856" max="15858" width="9.265625" style="26" customWidth="1"/>
    <col min="15859" max="15859" width="2.73046875" style="26" customWidth="1"/>
    <col min="15860" max="15860" width="8.265625" style="26" customWidth="1"/>
    <col min="15861" max="15861" width="7.265625" style="26" customWidth="1"/>
    <col min="15862" max="15862" width="4.265625" style="26" customWidth="1"/>
    <col min="15863" max="15863" width="9.265625" style="26" customWidth="1"/>
    <col min="15864" max="15864" width="11.265625" style="26" customWidth="1"/>
    <col min="15865" max="15869" width="9.265625" style="26" customWidth="1"/>
    <col min="15870" max="15870" width="2.73046875" style="26" customWidth="1"/>
    <col min="15871" max="16103" width="9.265625" style="26" customWidth="1"/>
    <col min="16104" max="16104" width="2.73046875" style="26" customWidth="1"/>
    <col min="16105" max="16105" width="8.265625" style="26" customWidth="1"/>
    <col min="16106" max="16106" width="7.265625" style="26" customWidth="1"/>
    <col min="16107" max="16107" width="4.265625" style="26" customWidth="1"/>
    <col min="16108" max="16110" width="9.265625" style="26" customWidth="1"/>
    <col min="16111" max="16111" width="11.265625" style="26" customWidth="1"/>
    <col min="16112" max="16114" width="9.265625" style="26" customWidth="1"/>
    <col min="16115" max="16115" width="2.73046875" style="26" customWidth="1"/>
    <col min="16116" max="16116" width="8.265625" style="26" customWidth="1"/>
    <col min="16117" max="16117" width="7.265625" style="26" customWidth="1"/>
    <col min="16118" max="16118" width="4.265625" style="26" customWidth="1"/>
    <col min="16119" max="16119" width="9.265625" style="26" customWidth="1"/>
    <col min="16120" max="16120" width="11.265625" style="26" customWidth="1"/>
    <col min="16121" max="16125" width="9.265625" style="26" customWidth="1"/>
    <col min="16126" max="16126" width="2.73046875" style="26" customWidth="1"/>
    <col min="16127" max="16384" width="9.265625" style="26" customWidth="1"/>
  </cols>
  <sheetData>
    <row r="1" spans="1:28" ht="20.25" customHeight="1">
      <c r="A1" s="55" t="s">
        <v>0</v>
      </c>
      <c r="B1" s="76"/>
      <c r="C1" s="37"/>
      <c r="D1" s="37"/>
      <c r="E1" s="37"/>
      <c r="F1" s="37"/>
      <c r="G1" s="37"/>
      <c r="H1" s="37"/>
      <c r="I1" s="37"/>
      <c r="J1" s="37"/>
      <c r="K1" s="37"/>
      <c r="L1" s="37"/>
    </row>
    <row r="2" spans="1:28" ht="20.25" customHeight="1">
      <c r="A2" s="55" t="s">
        <v>235</v>
      </c>
      <c r="B2" s="76"/>
      <c r="C2" s="37"/>
      <c r="D2" s="37"/>
      <c r="E2" s="37"/>
    </row>
    <row r="3" spans="1:28" ht="15.75" customHeight="1">
      <c r="A3" s="55"/>
      <c r="B3" s="76"/>
      <c r="C3" s="37"/>
      <c r="D3" s="37"/>
      <c r="E3" s="37"/>
    </row>
    <row r="4" spans="1:28" s="27" customFormat="1" ht="12.75" customHeight="1">
      <c r="A4" s="38"/>
      <c r="B4" s="77"/>
      <c r="C4" s="78"/>
      <c r="D4" s="75"/>
      <c r="E4" s="75"/>
      <c r="F4" s="75"/>
      <c r="G4" s="75"/>
      <c r="H4" s="75"/>
      <c r="I4" s="75"/>
      <c r="J4" s="75"/>
      <c r="K4" s="75"/>
      <c r="L4" s="75"/>
    </row>
    <row r="5" spans="1:28" ht="33" customHeight="1" thickBot="1">
      <c r="A5" s="41" t="s">
        <v>116</v>
      </c>
      <c r="B5" s="110" t="s">
        <v>117</v>
      </c>
      <c r="C5" s="114"/>
      <c r="D5" s="32"/>
      <c r="E5" s="32"/>
      <c r="F5" s="79"/>
      <c r="G5" s="79"/>
      <c r="H5" s="79"/>
      <c r="I5" s="79"/>
      <c r="J5" s="79"/>
      <c r="K5" s="79"/>
      <c r="L5" s="79"/>
      <c r="M5" s="79"/>
      <c r="N5" s="79"/>
    </row>
    <row r="7" spans="1:28" ht="14.65" thickBot="1"/>
    <row r="8" spans="1:28" ht="13.5" thickBot="1">
      <c r="A8" s="294"/>
      <c r="B8" s="775" t="s">
        <v>111</v>
      </c>
      <c r="C8" s="776"/>
      <c r="D8" s="776"/>
      <c r="E8" s="776"/>
      <c r="F8" s="776"/>
      <c r="G8" s="777"/>
      <c r="H8" s="778" t="s">
        <v>112</v>
      </c>
      <c r="I8" s="779"/>
      <c r="J8" s="779"/>
      <c r="K8" s="779"/>
      <c r="L8" s="779"/>
      <c r="M8" s="779"/>
      <c r="N8" s="780"/>
      <c r="O8" s="294"/>
      <c r="P8" s="294"/>
      <c r="Q8" s="294"/>
      <c r="T8" s="26"/>
      <c r="U8" s="26"/>
      <c r="X8" s="26"/>
      <c r="Y8" s="26"/>
      <c r="AA8" s="26"/>
      <c r="AB8" s="26"/>
    </row>
    <row r="9" spans="1:28" s="27" customFormat="1" ht="38.65" thickBot="1">
      <c r="A9" s="570" t="s">
        <v>46</v>
      </c>
      <c r="B9" s="658" t="s">
        <v>90</v>
      </c>
      <c r="C9" s="571" t="s">
        <v>48</v>
      </c>
      <c r="D9" s="659" t="s">
        <v>101</v>
      </c>
      <c r="E9" s="659" t="s">
        <v>102</v>
      </c>
      <c r="F9" s="659" t="s">
        <v>103</v>
      </c>
      <c r="G9" s="571" t="s">
        <v>104</v>
      </c>
      <c r="H9" s="658" t="s">
        <v>90</v>
      </c>
      <c r="I9" s="571" t="s">
        <v>48</v>
      </c>
      <c r="J9" s="659" t="s">
        <v>101</v>
      </c>
      <c r="K9" s="659" t="s">
        <v>102</v>
      </c>
      <c r="L9" s="659" t="s">
        <v>103</v>
      </c>
      <c r="M9" s="659" t="s">
        <v>104</v>
      </c>
      <c r="N9" s="571" t="s">
        <v>113</v>
      </c>
      <c r="O9" s="296"/>
      <c r="P9" s="296"/>
      <c r="Q9" s="296"/>
    </row>
    <row r="10" spans="1:28" ht="12.75" customHeight="1">
      <c r="A10" s="239" t="s">
        <v>55</v>
      </c>
      <c r="B10" s="208">
        <f t="shared" ref="B10:B24" si="0">SUM(D10:G10)</f>
        <v>72293</v>
      </c>
      <c r="C10" s="268"/>
      <c r="D10" s="188">
        <v>10018</v>
      </c>
      <c r="E10" s="188">
        <v>193</v>
      </c>
      <c r="F10" s="188">
        <v>42373</v>
      </c>
      <c r="G10" s="194">
        <v>19709</v>
      </c>
      <c r="H10" s="175">
        <f t="shared" ref="H10:H18" si="1">SUM(J10:N10)</f>
        <v>397.87</v>
      </c>
      <c r="I10" s="268"/>
      <c r="J10" s="195">
        <v>93.29</v>
      </c>
      <c r="K10" s="195">
        <v>0.76</v>
      </c>
      <c r="L10" s="195">
        <v>99.09</v>
      </c>
      <c r="M10" s="195">
        <v>39.950000000000003</v>
      </c>
      <c r="N10" s="196">
        <v>164.78</v>
      </c>
      <c r="O10" s="294"/>
      <c r="P10" s="294"/>
      <c r="Q10" s="294"/>
      <c r="T10" s="26"/>
      <c r="U10" s="26"/>
      <c r="X10" s="26"/>
      <c r="Y10" s="26"/>
      <c r="AA10" s="26"/>
      <c r="AB10" s="26"/>
    </row>
    <row r="11" spans="1:28" ht="12.75" customHeight="1">
      <c r="A11" s="130" t="s">
        <v>56</v>
      </c>
      <c r="B11" s="199">
        <f t="shared" si="0"/>
        <v>64476</v>
      </c>
      <c r="C11" s="172">
        <f t="shared" ref="C11:C24" si="2">(B11-B10)/B10</f>
        <v>-0.10812941778595438</v>
      </c>
      <c r="D11" s="181">
        <v>9399</v>
      </c>
      <c r="E11" s="181">
        <v>170</v>
      </c>
      <c r="F11" s="181">
        <v>35994</v>
      </c>
      <c r="G11" s="182">
        <v>18913</v>
      </c>
      <c r="H11" s="170">
        <f t="shared" si="1"/>
        <v>378.24</v>
      </c>
      <c r="I11" s="172">
        <f t="shared" ref="I11:I24" si="3">(H11-H10)/H10</f>
        <v>-4.9337723376982418E-2</v>
      </c>
      <c r="J11" s="173">
        <v>95.91</v>
      </c>
      <c r="K11" s="173">
        <v>0.56999999999999995</v>
      </c>
      <c r="L11" s="173">
        <v>91.9</v>
      </c>
      <c r="M11" s="173">
        <v>24.51</v>
      </c>
      <c r="N11" s="190">
        <v>165.35</v>
      </c>
      <c r="O11" s="294"/>
      <c r="P11" s="294"/>
      <c r="Q11" s="294"/>
      <c r="T11" s="26"/>
      <c r="U11" s="26"/>
      <c r="X11" s="26"/>
      <c r="Y11" s="26"/>
      <c r="AA11" s="26"/>
      <c r="AB11" s="26"/>
    </row>
    <row r="12" spans="1:28" ht="12.75" customHeight="1">
      <c r="A12" s="130" t="s">
        <v>57</v>
      </c>
      <c r="B12" s="199">
        <f t="shared" si="0"/>
        <v>58496.486307175961</v>
      </c>
      <c r="C12" s="172">
        <f t="shared" si="2"/>
        <v>-9.2740146609964005E-2</v>
      </c>
      <c r="D12" s="181">
        <v>8697.826699995001</v>
      </c>
      <c r="E12" s="181">
        <v>198.39695865000002</v>
      </c>
      <c r="F12" s="181">
        <v>30989.02218010397</v>
      </c>
      <c r="G12" s="180">
        <v>18611.240468426986</v>
      </c>
      <c r="H12" s="170">
        <f t="shared" si="1"/>
        <v>315.88000021472294</v>
      </c>
      <c r="I12" s="172">
        <f t="shared" si="3"/>
        <v>-0.16486886576056753</v>
      </c>
      <c r="J12" s="173">
        <v>100.27425551637148</v>
      </c>
      <c r="K12" s="173">
        <v>0.47155767569261897</v>
      </c>
      <c r="L12" s="173">
        <v>86.019611333638196</v>
      </c>
      <c r="M12" s="171">
        <v>24.773176528092538</v>
      </c>
      <c r="N12" s="189">
        <v>104.34139916092811</v>
      </c>
      <c r="O12" s="294"/>
      <c r="P12" s="294"/>
      <c r="Q12" s="294"/>
      <c r="T12" s="26"/>
      <c r="U12" s="26"/>
      <c r="X12" s="26"/>
      <c r="Y12" s="26"/>
      <c r="AA12" s="26"/>
      <c r="AB12" s="26"/>
    </row>
    <row r="13" spans="1:28" ht="12.75" customHeight="1">
      <c r="A13" s="130" t="s">
        <v>58</v>
      </c>
      <c r="B13" s="199">
        <f t="shared" si="0"/>
        <v>54599.707048163</v>
      </c>
      <c r="C13" s="172">
        <f t="shared" si="2"/>
        <v>-6.6615612407046915E-2</v>
      </c>
      <c r="D13" s="191">
        <v>8695.0479119020001</v>
      </c>
      <c r="E13" s="191">
        <v>61.179486162000003</v>
      </c>
      <c r="F13" s="191">
        <v>27389.797342212001</v>
      </c>
      <c r="G13" s="198">
        <v>18453.682307887</v>
      </c>
      <c r="H13" s="170">
        <f t="shared" si="1"/>
        <v>302.40008061236102</v>
      </c>
      <c r="I13" s="172">
        <f t="shared" si="3"/>
        <v>-4.2674178780545753E-2</v>
      </c>
      <c r="J13" s="174">
        <v>113.84509938636769</v>
      </c>
      <c r="K13" s="174">
        <v>0.32305750011380902</v>
      </c>
      <c r="L13" s="174">
        <v>86.021666613770918</v>
      </c>
      <c r="M13" s="174">
        <v>20.75914003261207</v>
      </c>
      <c r="N13" s="192">
        <v>81.451117079496527</v>
      </c>
      <c r="O13" s="294"/>
      <c r="P13" s="294"/>
      <c r="Q13" s="294"/>
      <c r="T13" s="26"/>
      <c r="U13" s="26"/>
      <c r="X13" s="26"/>
      <c r="Y13" s="26"/>
      <c r="AA13" s="26"/>
      <c r="AB13" s="26"/>
    </row>
    <row r="14" spans="1:28" ht="12.75" customHeight="1">
      <c r="A14" s="130" t="s">
        <v>59</v>
      </c>
      <c r="B14" s="199">
        <f t="shared" si="0"/>
        <v>52850.676863157045</v>
      </c>
      <c r="C14" s="172">
        <f t="shared" si="2"/>
        <v>-3.2033691746058572E-2</v>
      </c>
      <c r="D14" s="191">
        <v>9116.690059770006</v>
      </c>
      <c r="E14" s="191">
        <v>43.477389400999996</v>
      </c>
      <c r="F14" s="191">
        <v>26035.760856151046</v>
      </c>
      <c r="G14" s="198">
        <v>17654.748557834999</v>
      </c>
      <c r="H14" s="170">
        <f t="shared" si="1"/>
        <v>289.08085815947584</v>
      </c>
      <c r="I14" s="172">
        <f t="shared" si="3"/>
        <v>-4.4045036052615207E-2</v>
      </c>
      <c r="J14" s="174">
        <v>124.12150822555247</v>
      </c>
      <c r="K14" s="174">
        <v>0.29469753902088502</v>
      </c>
      <c r="L14" s="174">
        <v>96.230942651232809</v>
      </c>
      <c r="M14" s="174">
        <v>27.62096192395483</v>
      </c>
      <c r="N14" s="192">
        <v>40.812747819714851</v>
      </c>
      <c r="O14" s="294"/>
      <c r="P14" s="294"/>
      <c r="Q14" s="294"/>
      <c r="T14" s="26"/>
      <c r="U14" s="26"/>
      <c r="X14" s="26"/>
      <c r="Y14" s="26"/>
      <c r="AA14" s="26"/>
      <c r="AB14" s="26"/>
    </row>
    <row r="15" spans="1:28" ht="12.75" customHeight="1">
      <c r="A15" s="130" t="s">
        <v>60</v>
      </c>
      <c r="B15" s="199">
        <f t="shared" si="0"/>
        <v>53575.06475875395</v>
      </c>
      <c r="C15" s="172">
        <f t="shared" si="2"/>
        <v>1.3706312550594521E-2</v>
      </c>
      <c r="D15" s="191">
        <v>9673.4663896419988</v>
      </c>
      <c r="E15" s="191">
        <v>68.912364144999998</v>
      </c>
      <c r="F15" s="191">
        <v>28181.941036227934</v>
      </c>
      <c r="G15" s="198">
        <v>15650.744968739018</v>
      </c>
      <c r="H15" s="170">
        <f t="shared" si="1"/>
        <v>312.04973486502467</v>
      </c>
      <c r="I15" s="172">
        <f t="shared" si="3"/>
        <v>7.9454851669485876E-2</v>
      </c>
      <c r="J15" s="174">
        <v>144.45760405957503</v>
      </c>
      <c r="K15" s="174">
        <v>0.18798193632996998</v>
      </c>
      <c r="L15" s="174">
        <v>105.40882911319537</v>
      </c>
      <c r="M15" s="174">
        <v>26.086407661818232</v>
      </c>
      <c r="N15" s="192">
        <v>35.908912094106078</v>
      </c>
      <c r="O15" s="294"/>
      <c r="P15" s="294"/>
      <c r="Q15" s="294"/>
      <c r="T15" s="26"/>
      <c r="U15" s="26"/>
      <c r="X15" s="26"/>
      <c r="Y15" s="26"/>
      <c r="AA15" s="26"/>
      <c r="AB15" s="26"/>
    </row>
    <row r="16" spans="1:28" ht="12.75" customHeight="1">
      <c r="A16" s="130" t="s">
        <v>61</v>
      </c>
      <c r="B16" s="199">
        <f t="shared" si="0"/>
        <v>52257.450572787988</v>
      </c>
      <c r="C16" s="172">
        <f t="shared" si="2"/>
        <v>-2.4593795488612437E-2</v>
      </c>
      <c r="D16" s="191">
        <v>9773.7553624509983</v>
      </c>
      <c r="E16" s="191">
        <v>134.68358485700003</v>
      </c>
      <c r="F16" s="191">
        <v>27685.694250638997</v>
      </c>
      <c r="G16" s="198">
        <v>14663.31737484099</v>
      </c>
      <c r="H16" s="170">
        <f t="shared" si="1"/>
        <v>317.39732416428126</v>
      </c>
      <c r="I16" s="172">
        <f t="shared" si="3"/>
        <v>1.7136977544844421E-2</v>
      </c>
      <c r="J16" s="174">
        <v>155.76305979780139</v>
      </c>
      <c r="K16" s="174">
        <v>0.33666298956044105</v>
      </c>
      <c r="L16" s="174">
        <v>109.62587232728993</v>
      </c>
      <c r="M16" s="174">
        <v>25.36762505804516</v>
      </c>
      <c r="N16" s="192">
        <v>26.304103991584299</v>
      </c>
      <c r="O16" s="294"/>
      <c r="P16" s="294"/>
      <c r="Q16" s="294"/>
      <c r="T16" s="26"/>
      <c r="U16" s="26"/>
      <c r="X16" s="26"/>
      <c r="Y16" s="26"/>
      <c r="AA16" s="26"/>
      <c r="AB16" s="26"/>
    </row>
    <row r="17" spans="1:28" ht="12.75" customHeight="1">
      <c r="A17" s="130" t="s">
        <v>62</v>
      </c>
      <c r="B17" s="199">
        <f t="shared" si="0"/>
        <v>55279.916669442973</v>
      </c>
      <c r="C17" s="172">
        <f t="shared" si="2"/>
        <v>5.7837993693264353E-2</v>
      </c>
      <c r="D17" s="191">
        <v>10680.043273722982</v>
      </c>
      <c r="E17" s="191">
        <v>118.464343996</v>
      </c>
      <c r="F17" s="191">
        <v>29655.760330747009</v>
      </c>
      <c r="G17" s="198">
        <v>14825.648720976988</v>
      </c>
      <c r="H17" s="170">
        <f t="shared" si="1"/>
        <v>345.24730001270007</v>
      </c>
      <c r="I17" s="172">
        <f t="shared" si="3"/>
        <v>8.7744835032081039E-2</v>
      </c>
      <c r="J17" s="174">
        <v>175.60218472663155</v>
      </c>
      <c r="K17" s="174">
        <v>0.383597791208173</v>
      </c>
      <c r="L17" s="174">
        <v>120.07778333298401</v>
      </c>
      <c r="M17" s="174">
        <v>25.291445145376496</v>
      </c>
      <c r="N17" s="192">
        <v>23.892289016499884</v>
      </c>
      <c r="O17" s="294"/>
      <c r="P17" s="294"/>
      <c r="Q17" s="294"/>
      <c r="T17" s="26"/>
      <c r="U17" s="26"/>
      <c r="X17" s="26"/>
      <c r="Y17" s="26"/>
      <c r="AA17" s="26"/>
      <c r="AB17" s="26"/>
    </row>
    <row r="18" spans="1:28" s="27" customFormat="1" ht="13.15">
      <c r="A18" s="130" t="s">
        <v>63</v>
      </c>
      <c r="B18" s="199">
        <f t="shared" si="0"/>
        <v>55750.250862411944</v>
      </c>
      <c r="C18" s="172">
        <f t="shared" si="2"/>
        <v>8.5082290514550771E-3</v>
      </c>
      <c r="D18" s="191">
        <v>11022.986333370332</v>
      </c>
      <c r="E18" s="191">
        <v>108.79182038860903</v>
      </c>
      <c r="F18" s="191">
        <v>30478.249993974274</v>
      </c>
      <c r="G18" s="198">
        <v>14140.222714678725</v>
      </c>
      <c r="H18" s="170">
        <f t="shared" si="1"/>
        <v>359.61844362710997</v>
      </c>
      <c r="I18" s="172">
        <f t="shared" si="3"/>
        <v>4.1625650986644225E-2</v>
      </c>
      <c r="J18" s="174">
        <v>197.98899625958998</v>
      </c>
      <c r="K18" s="174">
        <v>0.44907750814999997</v>
      </c>
      <c r="L18" s="174">
        <v>131.96465109414001</v>
      </c>
      <c r="M18" s="174">
        <v>28.664258709790019</v>
      </c>
      <c r="N18" s="192">
        <v>0.55146005543999999</v>
      </c>
      <c r="O18" s="296"/>
      <c r="P18" s="296"/>
      <c r="Q18" s="296"/>
    </row>
    <row r="19" spans="1:28" ht="12.75" customHeight="1">
      <c r="A19" s="236" t="s">
        <v>64</v>
      </c>
      <c r="B19" s="199">
        <f t="shared" si="0"/>
        <v>56930</v>
      </c>
      <c r="C19" s="172">
        <f t="shared" si="2"/>
        <v>2.1161324287124767E-2</v>
      </c>
      <c r="D19" s="191">
        <v>10666</v>
      </c>
      <c r="E19" s="191">
        <v>82</v>
      </c>
      <c r="F19" s="191">
        <v>31939</v>
      </c>
      <c r="G19" s="198">
        <v>14243</v>
      </c>
      <c r="H19" s="170">
        <f t="shared" ref="H19:H24" si="4">SUM(J19:N19)</f>
        <v>369.81473800000003</v>
      </c>
      <c r="I19" s="172">
        <f t="shared" si="3"/>
        <v>2.8353090764895946E-2</v>
      </c>
      <c r="J19" s="174">
        <v>212.04603800000001</v>
      </c>
      <c r="K19" s="174">
        <v>0.61834999999999996</v>
      </c>
      <c r="L19" s="174">
        <v>130.77913899999999</v>
      </c>
      <c r="M19" s="174">
        <v>26.371210999999999</v>
      </c>
      <c r="N19" s="283">
        <v>0</v>
      </c>
      <c r="O19" s="294"/>
      <c r="P19" s="294"/>
      <c r="Q19" s="294"/>
      <c r="T19" s="26"/>
      <c r="U19" s="26"/>
      <c r="X19" s="26"/>
      <c r="Y19" s="26"/>
      <c r="AA19" s="26"/>
      <c r="AB19" s="26"/>
    </row>
    <row r="20" spans="1:28" ht="12.75" customHeight="1">
      <c r="A20" s="147" t="s">
        <v>65</v>
      </c>
      <c r="B20" s="199">
        <f t="shared" si="0"/>
        <v>57944.09315068493</v>
      </c>
      <c r="C20" s="172">
        <f t="shared" si="2"/>
        <v>1.7812983500525736E-2</v>
      </c>
      <c r="D20" s="191">
        <v>10816</v>
      </c>
      <c r="E20" s="191">
        <v>91.093150684931516</v>
      </c>
      <c r="F20" s="191">
        <v>31946</v>
      </c>
      <c r="G20" s="198">
        <v>15091</v>
      </c>
      <c r="H20" s="170">
        <f t="shared" si="4"/>
        <v>390.45094769338982</v>
      </c>
      <c r="I20" s="172">
        <f t="shared" si="3"/>
        <v>5.5801479965327354E-2</v>
      </c>
      <c r="J20" s="174">
        <v>231.97872113673992</v>
      </c>
      <c r="K20" s="174">
        <v>0.74518541592000009</v>
      </c>
      <c r="L20" s="174">
        <v>135.11424479449997</v>
      </c>
      <c r="M20" s="174">
        <v>22.612796346229999</v>
      </c>
      <c r="N20" s="283">
        <v>0</v>
      </c>
      <c r="O20" s="294"/>
      <c r="P20" s="294"/>
      <c r="Q20" s="294"/>
      <c r="T20" s="26"/>
      <c r="U20" s="26"/>
      <c r="X20" s="26"/>
      <c r="Y20" s="26"/>
      <c r="AA20" s="26"/>
      <c r="AB20" s="26"/>
    </row>
    <row r="21" spans="1:28" ht="12.75" customHeight="1">
      <c r="A21" s="147" t="s">
        <v>66</v>
      </c>
      <c r="B21" s="199">
        <f t="shared" si="0"/>
        <v>60043.413810085891</v>
      </c>
      <c r="C21" s="172">
        <f t="shared" si="2"/>
        <v>3.6230106387921714E-2</v>
      </c>
      <c r="D21" s="191">
        <v>11339.145050186529</v>
      </c>
      <c r="E21" s="191">
        <v>69.99225989969311</v>
      </c>
      <c r="F21" s="191">
        <v>33274.517196792003</v>
      </c>
      <c r="G21" s="198">
        <v>15359.759303207662</v>
      </c>
      <c r="H21" s="170">
        <f t="shared" si="4"/>
        <v>382.82924744491021</v>
      </c>
      <c r="I21" s="172">
        <f t="shared" si="3"/>
        <v>-1.9520250350281439E-2</v>
      </c>
      <c r="J21" s="174">
        <v>237.15185124129027</v>
      </c>
      <c r="K21" s="174">
        <v>0.55956229740999996</v>
      </c>
      <c r="L21" s="174">
        <v>126.86512965511994</v>
      </c>
      <c r="M21" s="174">
        <v>18.252704251090005</v>
      </c>
      <c r="N21" s="283">
        <v>0</v>
      </c>
      <c r="O21" s="294"/>
      <c r="P21" s="294"/>
      <c r="Q21" s="294"/>
      <c r="T21" s="26"/>
      <c r="U21" s="26"/>
      <c r="X21" s="26"/>
      <c r="Y21" s="26"/>
      <c r="AA21" s="26"/>
      <c r="AB21" s="26"/>
    </row>
    <row r="22" spans="1:28" ht="12.75" customHeight="1">
      <c r="A22" s="147" t="s">
        <v>67</v>
      </c>
      <c r="B22" s="199">
        <f t="shared" si="0"/>
        <v>61724.399345350022</v>
      </c>
      <c r="C22" s="172">
        <f t="shared" si="2"/>
        <v>2.799616858196969E-2</v>
      </c>
      <c r="D22" s="191">
        <v>11667.206240441443</v>
      </c>
      <c r="E22" s="191">
        <v>41.846096264690473</v>
      </c>
      <c r="F22" s="191">
        <v>34710.370128109505</v>
      </c>
      <c r="G22" s="198">
        <v>15304.976880534383</v>
      </c>
      <c r="H22" s="170">
        <f t="shared" si="4"/>
        <v>237.02268224297995</v>
      </c>
      <c r="I22" s="172">
        <f t="shared" si="3"/>
        <v>-0.38086579375812207</v>
      </c>
      <c r="J22" s="174">
        <v>155.13133502300002</v>
      </c>
      <c r="K22" s="174">
        <v>0.23628809662999997</v>
      </c>
      <c r="L22" s="174">
        <v>71.483803968779938</v>
      </c>
      <c r="M22" s="174">
        <v>10.171255154569993</v>
      </c>
      <c r="N22" s="283">
        <v>0</v>
      </c>
      <c r="O22" s="294"/>
      <c r="P22" s="294"/>
      <c r="Q22" s="294"/>
      <c r="T22" s="26"/>
      <c r="U22" s="26"/>
      <c r="X22" s="26"/>
      <c r="Y22" s="26"/>
      <c r="AA22" s="26"/>
      <c r="AB22" s="26"/>
    </row>
    <row r="23" spans="1:28" ht="12.75" customHeight="1">
      <c r="A23" s="147" t="s">
        <v>68</v>
      </c>
      <c r="B23" s="199">
        <f t="shared" si="0"/>
        <v>62104.050830661581</v>
      </c>
      <c r="C23" s="172">
        <f t="shared" si="2"/>
        <v>6.150752203960645E-3</v>
      </c>
      <c r="D23" s="191">
        <v>11836.311323229374</v>
      </c>
      <c r="E23" s="191">
        <v>74.041095890410944</v>
      </c>
      <c r="F23" s="191">
        <v>34740.010740308928</v>
      </c>
      <c r="G23" s="198">
        <v>15453.687671232869</v>
      </c>
      <c r="H23" s="170">
        <f t="shared" si="4"/>
        <v>378.73520847774995</v>
      </c>
      <c r="I23" s="172">
        <f t="shared" si="3"/>
        <v>0.59788592759867476</v>
      </c>
      <c r="J23" s="174">
        <v>260.4722647298999</v>
      </c>
      <c r="K23" s="174">
        <v>0.42636510041999998</v>
      </c>
      <c r="L23" s="174">
        <v>105.12372655670003</v>
      </c>
      <c r="M23" s="174">
        <v>12.712852090730006</v>
      </c>
      <c r="N23" s="283">
        <v>0</v>
      </c>
      <c r="O23" s="294"/>
      <c r="P23" s="294"/>
      <c r="Q23" s="294"/>
      <c r="T23" s="26"/>
      <c r="U23" s="26"/>
      <c r="X23" s="26"/>
      <c r="Y23" s="26"/>
      <c r="AA23" s="26"/>
      <c r="AB23" s="26"/>
    </row>
    <row r="24" spans="1:28" ht="14.65" thickBot="1">
      <c r="A24" s="572" t="s">
        <v>69</v>
      </c>
      <c r="B24" s="209">
        <f t="shared" si="0"/>
        <v>65491.316847353424</v>
      </c>
      <c r="C24" s="177">
        <f t="shared" si="2"/>
        <v>5.4541788681834354E-2</v>
      </c>
      <c r="D24" s="603">
        <v>12491.6963721216</v>
      </c>
      <c r="E24" s="603">
        <v>70.91780821917807</v>
      </c>
      <c r="F24" s="603">
        <v>36233.010227458792</v>
      </c>
      <c r="G24" s="604">
        <v>16695.692439553859</v>
      </c>
      <c r="H24" s="176">
        <f t="shared" si="4"/>
        <v>533.31796090273997</v>
      </c>
      <c r="I24" s="177">
        <f t="shared" si="3"/>
        <v>0.40815522022973338</v>
      </c>
      <c r="J24" s="178">
        <v>381.13056944400989</v>
      </c>
      <c r="K24" s="178">
        <v>0.61105428937999995</v>
      </c>
      <c r="L24" s="178">
        <v>135.77817682261008</v>
      </c>
      <c r="M24" s="178">
        <v>15.798160346740005</v>
      </c>
      <c r="N24" s="284">
        <v>0</v>
      </c>
      <c r="O24" s="294"/>
      <c r="P24" s="294"/>
      <c r="Q24" s="294"/>
      <c r="T24" s="26"/>
      <c r="U24" s="26"/>
      <c r="X24" s="26"/>
      <c r="Y24" s="26"/>
      <c r="AA24" s="26"/>
      <c r="AB24" s="26"/>
    </row>
    <row r="25" spans="1:28" ht="12.75" customHeight="1">
      <c r="A25"/>
      <c r="B25" s="26"/>
      <c r="C25" s="26"/>
      <c r="D25" s="26"/>
      <c r="E25" s="26"/>
      <c r="F25" s="26"/>
      <c r="G25" s="26"/>
      <c r="H25" s="26"/>
      <c r="I25" s="26"/>
      <c r="J25" s="26"/>
      <c r="K25" s="26"/>
      <c r="L25" s="26"/>
      <c r="O25"/>
      <c r="P25"/>
      <c r="T25" s="26"/>
      <c r="U25" s="26"/>
      <c r="X25" s="26"/>
      <c r="Y25" s="26"/>
      <c r="AA25" s="26"/>
      <c r="AB25" s="26"/>
    </row>
    <row r="26" spans="1:28" ht="12.75" customHeight="1">
      <c r="A26" s="148" t="s">
        <v>109</v>
      </c>
      <c r="B26" s="26"/>
      <c r="C26" s="26"/>
      <c r="D26" s="26"/>
      <c r="E26" s="26"/>
      <c r="F26" s="26"/>
      <c r="G26" s="26"/>
      <c r="H26" s="26"/>
      <c r="I26" s="26"/>
      <c r="J26" s="26"/>
      <c r="K26" s="26"/>
      <c r="L26" s="26"/>
      <c r="O26"/>
      <c r="P26"/>
      <c r="T26" s="26"/>
      <c r="U26" s="26"/>
      <c r="X26" s="26"/>
      <c r="Y26" s="26"/>
      <c r="AA26" s="26"/>
      <c r="AB26" s="26"/>
    </row>
    <row r="27" spans="1:28" ht="12.75" customHeight="1">
      <c r="A27" s="148" t="s">
        <v>110</v>
      </c>
      <c r="B27" s="26"/>
      <c r="C27" s="26"/>
      <c r="D27" s="26"/>
      <c r="E27" s="26"/>
      <c r="F27" s="26"/>
      <c r="G27" s="26"/>
      <c r="H27" s="321"/>
      <c r="I27" s="26"/>
      <c r="J27" s="26"/>
      <c r="K27" s="26"/>
      <c r="L27" s="26"/>
      <c r="O27"/>
      <c r="P27"/>
      <c r="T27" s="26"/>
      <c r="U27" s="26"/>
      <c r="X27" s="26"/>
      <c r="Y27" s="26"/>
      <c r="AA27" s="26"/>
      <c r="AB27" s="26"/>
    </row>
    <row r="28" spans="1:28" ht="12.75" customHeight="1">
      <c r="A28" s="148" t="s">
        <v>118</v>
      </c>
      <c r="B28" s="26"/>
      <c r="C28" s="26"/>
      <c r="D28" s="26"/>
      <c r="E28" s="26"/>
      <c r="F28" s="26"/>
      <c r="G28" s="26"/>
      <c r="H28" s="321"/>
      <c r="I28" s="26"/>
      <c r="J28" s="26"/>
      <c r="K28" s="26"/>
      <c r="L28" s="26"/>
      <c r="O28"/>
      <c r="P28"/>
      <c r="T28" s="26"/>
      <c r="U28" s="26"/>
      <c r="X28" s="26"/>
      <c r="Y28" s="26"/>
      <c r="AA28" s="26"/>
      <c r="AB28" s="26"/>
    </row>
    <row r="29" spans="1:28" ht="12.75" customHeight="1">
      <c r="A29"/>
      <c r="B29" s="26"/>
      <c r="C29" s="26"/>
      <c r="D29" s="26"/>
      <c r="E29" s="26"/>
      <c r="F29" s="26"/>
      <c r="G29" s="26"/>
      <c r="H29" s="26"/>
      <c r="I29" s="26"/>
      <c r="J29" s="26"/>
      <c r="K29" s="26"/>
      <c r="L29" s="26"/>
      <c r="O29"/>
      <c r="P29"/>
      <c r="T29" s="26"/>
      <c r="U29" s="26"/>
      <c r="X29" s="26"/>
      <c r="Y29" s="26"/>
      <c r="AA29" s="26"/>
      <c r="AB29" s="26"/>
    </row>
    <row r="30" spans="1:28" ht="12.75" customHeight="1">
      <c r="A30"/>
      <c r="B30" s="26"/>
      <c r="C30" s="26"/>
      <c r="D30" s="26"/>
      <c r="E30" s="26"/>
      <c r="F30" s="26"/>
      <c r="G30" s="26"/>
      <c r="H30" s="26"/>
      <c r="I30" s="26"/>
      <c r="J30" s="26"/>
      <c r="K30" s="26"/>
      <c r="L30" s="26"/>
      <c r="O30"/>
      <c r="P30"/>
      <c r="T30" s="26"/>
      <c r="U30" s="26"/>
      <c r="X30" s="26"/>
      <c r="Y30" s="26"/>
      <c r="AA30" s="26"/>
      <c r="AB30" s="26"/>
    </row>
    <row r="31" spans="1:28" ht="12.75" customHeight="1">
      <c r="A31"/>
      <c r="B31" s="26"/>
      <c r="C31" s="26"/>
      <c r="D31" s="26"/>
      <c r="E31" s="26"/>
      <c r="F31" s="26"/>
      <c r="G31" s="26"/>
      <c r="H31" s="26"/>
      <c r="I31" s="26"/>
      <c r="J31" s="26"/>
      <c r="K31" s="26"/>
      <c r="L31" s="26"/>
      <c r="O31"/>
      <c r="P31"/>
      <c r="T31" s="26"/>
      <c r="U31" s="26"/>
      <c r="X31" s="26"/>
      <c r="Y31" s="26"/>
      <c r="AA31" s="26"/>
      <c r="AB31" s="26"/>
    </row>
    <row r="32" spans="1:28" ht="12.75" customHeight="1">
      <c r="A32"/>
      <c r="B32" s="26"/>
      <c r="C32" s="26"/>
      <c r="D32" s="26"/>
      <c r="E32" s="26"/>
      <c r="F32" s="26"/>
      <c r="G32" s="26"/>
      <c r="H32" s="26"/>
      <c r="I32" s="26"/>
      <c r="J32" s="26"/>
      <c r="K32" s="26"/>
      <c r="L32" s="26"/>
      <c r="O32"/>
      <c r="P32"/>
      <c r="T32" s="26"/>
      <c r="U32" s="26"/>
      <c r="X32" s="26"/>
      <c r="Y32" s="26"/>
      <c r="AA32" s="26"/>
      <c r="AB32" s="26"/>
    </row>
    <row r="33" spans="1:28" ht="12.75" customHeight="1">
      <c r="A33"/>
      <c r="B33" s="26"/>
      <c r="C33" s="26"/>
      <c r="D33" s="26"/>
      <c r="E33" s="26"/>
      <c r="F33" s="26"/>
      <c r="G33" s="26"/>
      <c r="H33" s="26"/>
      <c r="I33" s="26"/>
      <c r="J33" s="26"/>
      <c r="K33" s="26"/>
      <c r="L33" s="26"/>
      <c r="O33"/>
      <c r="P33"/>
      <c r="T33" s="26"/>
      <c r="U33" s="26"/>
      <c r="X33" s="26"/>
      <c r="Y33" s="26"/>
      <c r="AA33" s="26"/>
      <c r="AB33" s="26"/>
    </row>
    <row r="34" spans="1:28" ht="12.75" customHeight="1">
      <c r="A34"/>
      <c r="B34" s="26"/>
      <c r="C34" s="26"/>
      <c r="D34" s="26"/>
      <c r="E34" s="26"/>
      <c r="F34" s="26"/>
      <c r="G34" s="26"/>
      <c r="H34" s="26"/>
      <c r="I34" s="26"/>
      <c r="J34" s="26"/>
      <c r="K34" s="26"/>
      <c r="L34" s="26"/>
      <c r="O34"/>
      <c r="P34"/>
      <c r="T34" s="26"/>
      <c r="U34" s="26"/>
      <c r="X34" s="26"/>
      <c r="Y34" s="26"/>
      <c r="AA34" s="26"/>
      <c r="AB34" s="26"/>
    </row>
    <row r="35" spans="1:28" ht="12.75" customHeight="1">
      <c r="A35"/>
      <c r="B35" s="26"/>
      <c r="C35" s="26"/>
      <c r="D35" s="26"/>
      <c r="E35" s="26"/>
      <c r="F35" s="26"/>
      <c r="G35" s="26"/>
      <c r="H35" s="26"/>
      <c r="I35" s="26"/>
      <c r="J35" s="26"/>
      <c r="K35" s="26"/>
      <c r="L35" s="26"/>
      <c r="O35"/>
      <c r="P35"/>
      <c r="T35" s="26"/>
      <c r="U35" s="26"/>
      <c r="X35" s="26"/>
      <c r="Y35" s="26"/>
      <c r="AA35" s="26"/>
      <c r="AB35" s="26"/>
    </row>
    <row r="36" spans="1:28" ht="12.75" customHeight="1">
      <c r="A36"/>
      <c r="B36" s="26"/>
      <c r="C36" s="26"/>
      <c r="D36" s="26"/>
      <c r="E36" s="26"/>
      <c r="F36" s="26"/>
      <c r="G36" s="26"/>
      <c r="H36" s="26"/>
      <c r="I36" s="26"/>
      <c r="J36" s="26"/>
      <c r="K36" s="26"/>
      <c r="L36" s="26"/>
      <c r="O36"/>
      <c r="P36"/>
      <c r="T36" s="26"/>
      <c r="U36" s="26"/>
      <c r="X36" s="26"/>
      <c r="Y36" s="26"/>
      <c r="AA36" s="26"/>
      <c r="AB36" s="26"/>
    </row>
    <row r="37" spans="1:28" ht="12.75" customHeight="1">
      <c r="A37"/>
      <c r="B37" s="26"/>
      <c r="C37" s="26"/>
      <c r="D37" s="26"/>
      <c r="E37" s="26"/>
      <c r="F37" s="26"/>
      <c r="G37" s="26"/>
      <c r="H37" s="26"/>
      <c r="I37" s="26"/>
      <c r="J37" s="26"/>
      <c r="K37" s="26"/>
      <c r="L37" s="26"/>
      <c r="O37"/>
      <c r="P37"/>
      <c r="T37" s="26"/>
      <c r="U37" s="26"/>
      <c r="X37" s="26"/>
      <c r="Y37" s="26"/>
      <c r="AA37" s="26"/>
      <c r="AB37" s="26"/>
    </row>
    <row r="38" spans="1:28" ht="12.75" customHeight="1">
      <c r="A38"/>
      <c r="B38" s="26"/>
      <c r="C38" s="26"/>
      <c r="D38" s="26"/>
      <c r="E38" s="26"/>
      <c r="F38" s="26"/>
      <c r="G38" s="26"/>
      <c r="H38" s="26"/>
      <c r="I38" s="26"/>
      <c r="J38" s="26"/>
      <c r="K38" s="26"/>
      <c r="L38" s="26"/>
      <c r="O38"/>
      <c r="P38"/>
      <c r="T38" s="26"/>
      <c r="U38" s="26"/>
      <c r="X38" s="26"/>
      <c r="Y38" s="26"/>
      <c r="AA38" s="26"/>
      <c r="AB38" s="26"/>
    </row>
    <row r="39" spans="1:28" ht="12.75" customHeight="1">
      <c r="A39"/>
      <c r="B39" s="26"/>
      <c r="C39" s="26"/>
      <c r="D39" s="26"/>
      <c r="E39" s="26"/>
      <c r="F39" s="26"/>
      <c r="G39" s="26"/>
      <c r="H39" s="26"/>
      <c r="I39" s="26"/>
      <c r="J39" s="26"/>
      <c r="K39" s="26"/>
      <c r="L39" s="26"/>
      <c r="O39"/>
      <c r="P39"/>
      <c r="T39" s="26"/>
      <c r="U39" s="26"/>
      <c r="X39" s="26"/>
      <c r="Y39" s="26"/>
      <c r="AA39" s="26"/>
      <c r="AB39" s="26"/>
    </row>
    <row r="44" spans="1:28" ht="12.75">
      <c r="B44" s="26"/>
      <c r="C44" s="26"/>
      <c r="D44" s="26"/>
      <c r="E44" s="26"/>
      <c r="F44" s="26"/>
      <c r="G44" s="75" t="s">
        <v>115</v>
      </c>
      <c r="H44" s="26"/>
      <c r="I44" s="26"/>
      <c r="J44" s="26"/>
      <c r="K44" s="26"/>
      <c r="L44" s="26"/>
      <c r="M44" s="26"/>
      <c r="T44" s="26"/>
      <c r="U44" s="26"/>
      <c r="X44" s="26"/>
      <c r="Y44" s="26"/>
      <c r="AA44" s="26"/>
      <c r="AB44" s="26"/>
    </row>
    <row r="45" spans="1:28">
      <c r="T45" s="26"/>
      <c r="U45" s="26"/>
      <c r="X45" s="26"/>
      <c r="Y45" s="26"/>
      <c r="AA45" s="26"/>
      <c r="AB45" s="26"/>
    </row>
    <row r="46" spans="1:28">
      <c r="T46" s="26"/>
      <c r="U46" s="26"/>
      <c r="X46" s="26"/>
      <c r="Y46" s="26"/>
      <c r="AA46" s="26"/>
      <c r="AB46" s="26"/>
    </row>
    <row r="47" spans="1:28">
      <c r="T47" s="26"/>
      <c r="U47" s="26"/>
      <c r="X47" s="26"/>
      <c r="Y47" s="26"/>
      <c r="AA47" s="26"/>
      <c r="AB47" s="26"/>
    </row>
    <row r="48" spans="1:28">
      <c r="T48" s="26"/>
      <c r="U48" s="26"/>
      <c r="X48" s="26"/>
      <c r="Y48" s="26"/>
      <c r="AA48" s="26"/>
      <c r="AB48" s="26"/>
    </row>
    <row r="49" spans="20:28">
      <c r="T49" s="26"/>
      <c r="U49" s="26"/>
      <c r="X49" s="26"/>
      <c r="Y49" s="26"/>
      <c r="AA49" s="26"/>
      <c r="AB49" s="26"/>
    </row>
    <row r="50" spans="20:28">
      <c r="T50" s="26"/>
      <c r="U50" s="26"/>
      <c r="X50" s="26"/>
      <c r="Y50" s="26"/>
      <c r="AA50" s="26"/>
      <c r="AB50" s="26"/>
    </row>
  </sheetData>
  <mergeCells count="2">
    <mergeCell ref="B8:G8"/>
    <mergeCell ref="H8:N8"/>
  </mergeCells>
  <hyperlinks>
    <hyperlink ref="A28" r:id="rId1" xr:uid="{260CCDA4-4856-404B-8D19-7D004C3AB7C2}"/>
    <hyperlink ref="A26" r:id="rId2" display="Details on gaming machine categorisation are available on our website." xr:uid="{AC602B36-3307-4688-B204-93FCC0DFF67F}"/>
    <hyperlink ref="A27" r:id="rId3" display="Details on gaming machine entitlement are available on our website." xr:uid="{F18AE19E-900F-48D6-9D42-6A9F83D3C7B3}"/>
  </hyperlinks>
  <pageMargins left="0.7" right="0.7" top="0.75" bottom="0.75" header="0.3" footer="0.3"/>
  <pageSetup paperSize="9" scale="68"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9"/>
  <sheetViews>
    <sheetView showGridLines="0" workbookViewId="0">
      <selection activeCell="H21" sqref="H21"/>
    </sheetView>
  </sheetViews>
  <sheetFormatPr defaultColWidth="9" defaultRowHeight="14.25"/>
  <cols>
    <col min="1" max="1" width="19.59765625" style="26" customWidth="1"/>
    <col min="2" max="10" width="10.59765625" style="75" customWidth="1"/>
    <col min="11" max="11" width="10.265625" style="26" bestFit="1" customWidth="1"/>
    <col min="12" max="12" width="7.73046875" style="26" customWidth="1"/>
    <col min="13" max="13" width="20.1328125" style="26" customWidth="1"/>
    <col min="14" max="15" width="7.73046875" customWidth="1"/>
    <col min="16" max="16" width="5.265625" style="26" bestFit="1" customWidth="1"/>
    <col min="17" max="17" width="9" style="26" bestFit="1" customWidth="1"/>
    <col min="18" max="19" width="5.265625" bestFit="1" customWidth="1"/>
    <col min="20" max="20" width="10" style="26" bestFit="1" customWidth="1"/>
    <col min="23" max="225" width="9.265625" style="26" customWidth="1"/>
    <col min="226" max="226" width="2.73046875" style="26" customWidth="1"/>
    <col min="227" max="227" width="8.265625" style="26" customWidth="1"/>
    <col min="228" max="228" width="7.265625" style="26" customWidth="1"/>
    <col min="229" max="229" width="4.265625" style="26" customWidth="1"/>
    <col min="230" max="232" width="9.265625" style="26" customWidth="1"/>
    <col min="233" max="233" width="11.265625" style="26" customWidth="1"/>
    <col min="234" max="236" width="9.265625" style="26" customWidth="1"/>
    <col min="237" max="237" width="2.73046875" style="26" customWidth="1"/>
    <col min="238" max="238" width="8.265625" style="26" customWidth="1"/>
    <col min="239" max="239" width="7.265625" style="26" customWidth="1"/>
    <col min="240" max="240" width="4.265625" style="26" customWidth="1"/>
    <col min="241" max="241" width="9.265625" style="26" customWidth="1"/>
    <col min="242" max="242" width="11.265625" style="26" customWidth="1"/>
    <col min="243" max="247" width="9.265625" style="26" customWidth="1"/>
    <col min="248" max="248" width="2.73046875" style="26" customWidth="1"/>
    <col min="249" max="481" width="9.265625" style="26" customWidth="1"/>
    <col min="482" max="482" width="2.73046875" style="26" customWidth="1"/>
    <col min="483" max="483" width="8.265625" style="26" customWidth="1"/>
    <col min="484" max="484" width="7.265625" style="26" customWidth="1"/>
    <col min="485" max="485" width="4.265625" style="26" customWidth="1"/>
    <col min="486" max="488" width="9.265625" style="26" customWidth="1"/>
    <col min="489" max="489" width="11.265625" style="26" customWidth="1"/>
    <col min="490" max="492" width="9.265625" style="26" customWidth="1"/>
    <col min="493" max="493" width="2.73046875" style="26" customWidth="1"/>
    <col min="494" max="494" width="8.265625" style="26" customWidth="1"/>
    <col min="495" max="495" width="7.265625" style="26" customWidth="1"/>
    <col min="496" max="496" width="4.265625" style="26" customWidth="1"/>
    <col min="497" max="497" width="9.265625" style="26" customWidth="1"/>
    <col min="498" max="498" width="11.265625" style="26" customWidth="1"/>
    <col min="499" max="503" width="9.265625" style="26" customWidth="1"/>
    <col min="504" max="504" width="2.73046875" style="26" customWidth="1"/>
    <col min="505" max="737" width="9.265625" style="26" customWidth="1"/>
    <col min="738" max="738" width="2.73046875" style="26" customWidth="1"/>
    <col min="739" max="739" width="8.265625" style="26" customWidth="1"/>
    <col min="740" max="740" width="7.265625" style="26" customWidth="1"/>
    <col min="741" max="741" width="4.265625" style="26" customWidth="1"/>
    <col min="742" max="744" width="9.265625" style="26" customWidth="1"/>
    <col min="745" max="745" width="11.265625" style="26" customWidth="1"/>
    <col min="746" max="748" width="9.265625" style="26" customWidth="1"/>
    <col min="749" max="749" width="2.73046875" style="26" customWidth="1"/>
    <col min="750" max="750" width="8.265625" style="26" customWidth="1"/>
    <col min="751" max="751" width="7.265625" style="26" customWidth="1"/>
    <col min="752" max="752" width="4.265625" style="26" customWidth="1"/>
    <col min="753" max="753" width="9.265625" style="26" customWidth="1"/>
    <col min="754" max="754" width="11.265625" style="26" customWidth="1"/>
    <col min="755" max="759" width="9.265625" style="26" customWidth="1"/>
    <col min="760" max="760" width="2.73046875" style="26" customWidth="1"/>
    <col min="761" max="993" width="9.265625" style="26" customWidth="1"/>
    <col min="994" max="994" width="2.73046875" style="26" customWidth="1"/>
    <col min="995" max="995" width="8.265625" style="26" customWidth="1"/>
    <col min="996" max="996" width="7.265625" style="26" customWidth="1"/>
    <col min="997" max="997" width="4.265625" style="26" customWidth="1"/>
    <col min="998" max="1000" width="9.265625" style="26" customWidth="1"/>
    <col min="1001" max="1001" width="11.265625" style="26" customWidth="1"/>
    <col min="1002" max="1004" width="9.265625" style="26" customWidth="1"/>
    <col min="1005" max="1005" width="2.73046875" style="26" customWidth="1"/>
    <col min="1006" max="1006" width="8.265625" style="26" customWidth="1"/>
    <col min="1007" max="1007" width="7.265625" style="26" customWidth="1"/>
    <col min="1008" max="1008" width="4.265625" style="26" customWidth="1"/>
    <col min="1009" max="1009" width="9.265625" style="26" customWidth="1"/>
    <col min="1010" max="1010" width="11.265625" style="26" customWidth="1"/>
    <col min="1011" max="1015" width="9.265625" style="26" customWidth="1"/>
    <col min="1016" max="1016" width="2.73046875" style="26" customWidth="1"/>
    <col min="1017" max="1249" width="9.265625" style="26" customWidth="1"/>
    <col min="1250" max="1250" width="2.73046875" style="26" customWidth="1"/>
    <col min="1251" max="1251" width="8.265625" style="26" customWidth="1"/>
    <col min="1252" max="1252" width="7.265625" style="26" customWidth="1"/>
    <col min="1253" max="1253" width="4.265625" style="26" customWidth="1"/>
    <col min="1254" max="1256" width="9.265625" style="26" customWidth="1"/>
    <col min="1257" max="1257" width="11.265625" style="26" customWidth="1"/>
    <col min="1258" max="1260" width="9.265625" style="26" customWidth="1"/>
    <col min="1261" max="1261" width="2.73046875" style="26" customWidth="1"/>
    <col min="1262" max="1262" width="8.265625" style="26" customWidth="1"/>
    <col min="1263" max="1263" width="7.265625" style="26" customWidth="1"/>
    <col min="1264" max="1264" width="4.265625" style="26" customWidth="1"/>
    <col min="1265" max="1265" width="9.265625" style="26" customWidth="1"/>
    <col min="1266" max="1266" width="11.265625" style="26" customWidth="1"/>
    <col min="1267" max="1271" width="9.265625" style="26" customWidth="1"/>
    <col min="1272" max="1272" width="2.73046875" style="26" customWidth="1"/>
    <col min="1273" max="1505" width="9.265625" style="26" customWidth="1"/>
    <col min="1506" max="1506" width="2.73046875" style="26" customWidth="1"/>
    <col min="1507" max="1507" width="8.265625" style="26" customWidth="1"/>
    <col min="1508" max="1508" width="7.265625" style="26" customWidth="1"/>
    <col min="1509" max="1509" width="4.265625" style="26" customWidth="1"/>
    <col min="1510" max="1512" width="9.265625" style="26" customWidth="1"/>
    <col min="1513" max="1513" width="11.265625" style="26" customWidth="1"/>
    <col min="1514" max="1516" width="9.265625" style="26" customWidth="1"/>
    <col min="1517" max="1517" width="2.73046875" style="26" customWidth="1"/>
    <col min="1518" max="1518" width="8.265625" style="26" customWidth="1"/>
    <col min="1519" max="1519" width="7.265625" style="26" customWidth="1"/>
    <col min="1520" max="1520" width="4.265625" style="26" customWidth="1"/>
    <col min="1521" max="1521" width="9.265625" style="26" customWidth="1"/>
    <col min="1522" max="1522" width="11.265625" style="26" customWidth="1"/>
    <col min="1523" max="1527" width="9.265625" style="26" customWidth="1"/>
    <col min="1528" max="1528" width="2.73046875" style="26" customWidth="1"/>
    <col min="1529" max="1761" width="9.265625" style="26" customWidth="1"/>
    <col min="1762" max="1762" width="2.73046875" style="26" customWidth="1"/>
    <col min="1763" max="1763" width="8.265625" style="26" customWidth="1"/>
    <col min="1764" max="1764" width="7.265625" style="26" customWidth="1"/>
    <col min="1765" max="1765" width="4.265625" style="26" customWidth="1"/>
    <col min="1766" max="1768" width="9.265625" style="26" customWidth="1"/>
    <col min="1769" max="1769" width="11.265625" style="26" customWidth="1"/>
    <col min="1770" max="1772" width="9.265625" style="26" customWidth="1"/>
    <col min="1773" max="1773" width="2.73046875" style="26" customWidth="1"/>
    <col min="1774" max="1774" width="8.265625" style="26" customWidth="1"/>
    <col min="1775" max="1775" width="7.265625" style="26" customWidth="1"/>
    <col min="1776" max="1776" width="4.265625" style="26" customWidth="1"/>
    <col min="1777" max="1777" width="9.265625" style="26" customWidth="1"/>
    <col min="1778" max="1778" width="11.265625" style="26" customWidth="1"/>
    <col min="1779" max="1783" width="9.265625" style="26" customWidth="1"/>
    <col min="1784" max="1784" width="2.73046875" style="26" customWidth="1"/>
    <col min="1785" max="2017" width="9.265625" style="26" customWidth="1"/>
    <col min="2018" max="2018" width="2.73046875" style="26" customWidth="1"/>
    <col min="2019" max="2019" width="8.265625" style="26" customWidth="1"/>
    <col min="2020" max="2020" width="7.265625" style="26" customWidth="1"/>
    <col min="2021" max="2021" width="4.265625" style="26" customWidth="1"/>
    <col min="2022" max="2024" width="9.265625" style="26" customWidth="1"/>
    <col min="2025" max="2025" width="11.265625" style="26" customWidth="1"/>
    <col min="2026" max="2028" width="9.265625" style="26" customWidth="1"/>
    <col min="2029" max="2029" width="2.73046875" style="26" customWidth="1"/>
    <col min="2030" max="2030" width="8.265625" style="26" customWidth="1"/>
    <col min="2031" max="2031" width="7.265625" style="26" customWidth="1"/>
    <col min="2032" max="2032" width="4.265625" style="26" customWidth="1"/>
    <col min="2033" max="2033" width="9.265625" style="26" customWidth="1"/>
    <col min="2034" max="2034" width="11.265625" style="26" customWidth="1"/>
    <col min="2035" max="2039" width="9.265625" style="26" customWidth="1"/>
    <col min="2040" max="2040" width="2.73046875" style="26" customWidth="1"/>
    <col min="2041" max="2273" width="9.265625" style="26" customWidth="1"/>
    <col min="2274" max="2274" width="2.73046875" style="26" customWidth="1"/>
    <col min="2275" max="2275" width="8.265625" style="26" customWidth="1"/>
    <col min="2276" max="2276" width="7.265625" style="26" customWidth="1"/>
    <col min="2277" max="2277" width="4.265625" style="26" customWidth="1"/>
    <col min="2278" max="2280" width="9.265625" style="26" customWidth="1"/>
    <col min="2281" max="2281" width="11.265625" style="26" customWidth="1"/>
    <col min="2282" max="2284" width="9.265625" style="26" customWidth="1"/>
    <col min="2285" max="2285" width="2.73046875" style="26" customWidth="1"/>
    <col min="2286" max="2286" width="8.265625" style="26" customWidth="1"/>
    <col min="2287" max="2287" width="7.265625" style="26" customWidth="1"/>
    <col min="2288" max="2288" width="4.265625" style="26" customWidth="1"/>
    <col min="2289" max="2289" width="9.265625" style="26" customWidth="1"/>
    <col min="2290" max="2290" width="11.265625" style="26" customWidth="1"/>
    <col min="2291" max="2295" width="9.265625" style="26" customWidth="1"/>
    <col min="2296" max="2296" width="2.73046875" style="26" customWidth="1"/>
    <col min="2297" max="2529" width="9.265625" style="26" customWidth="1"/>
    <col min="2530" max="2530" width="2.73046875" style="26" customWidth="1"/>
    <col min="2531" max="2531" width="8.265625" style="26" customWidth="1"/>
    <col min="2532" max="2532" width="7.265625" style="26" customWidth="1"/>
    <col min="2533" max="2533" width="4.265625" style="26" customWidth="1"/>
    <col min="2534" max="2536" width="9.265625" style="26" customWidth="1"/>
    <col min="2537" max="2537" width="11.265625" style="26" customWidth="1"/>
    <col min="2538" max="2540" width="9.265625" style="26" customWidth="1"/>
    <col min="2541" max="2541" width="2.73046875" style="26" customWidth="1"/>
    <col min="2542" max="2542" width="8.265625" style="26" customWidth="1"/>
    <col min="2543" max="2543" width="7.265625" style="26" customWidth="1"/>
    <col min="2544" max="2544" width="4.265625" style="26" customWidth="1"/>
    <col min="2545" max="2545" width="9.265625" style="26" customWidth="1"/>
    <col min="2546" max="2546" width="11.265625" style="26" customWidth="1"/>
    <col min="2547" max="2551" width="9.265625" style="26" customWidth="1"/>
    <col min="2552" max="2552" width="2.73046875" style="26" customWidth="1"/>
    <col min="2553" max="2785" width="9.265625" style="26" customWidth="1"/>
    <col min="2786" max="2786" width="2.73046875" style="26" customWidth="1"/>
    <col min="2787" max="2787" width="8.265625" style="26" customWidth="1"/>
    <col min="2788" max="2788" width="7.265625" style="26" customWidth="1"/>
    <col min="2789" max="2789" width="4.265625" style="26" customWidth="1"/>
    <col min="2790" max="2792" width="9.265625" style="26" customWidth="1"/>
    <col min="2793" max="2793" width="11.265625" style="26" customWidth="1"/>
    <col min="2794" max="2796" width="9.265625" style="26" customWidth="1"/>
    <col min="2797" max="2797" width="2.73046875" style="26" customWidth="1"/>
    <col min="2798" max="2798" width="8.265625" style="26" customWidth="1"/>
    <col min="2799" max="2799" width="7.265625" style="26" customWidth="1"/>
    <col min="2800" max="2800" width="4.265625" style="26" customWidth="1"/>
    <col min="2801" max="2801" width="9.265625" style="26" customWidth="1"/>
    <col min="2802" max="2802" width="11.265625" style="26" customWidth="1"/>
    <col min="2803" max="2807" width="9.265625" style="26" customWidth="1"/>
    <col min="2808" max="2808" width="2.73046875" style="26" customWidth="1"/>
    <col min="2809" max="3041" width="9.265625" style="26" customWidth="1"/>
    <col min="3042" max="3042" width="2.73046875" style="26" customWidth="1"/>
    <col min="3043" max="3043" width="8.265625" style="26" customWidth="1"/>
    <col min="3044" max="3044" width="7.265625" style="26" customWidth="1"/>
    <col min="3045" max="3045" width="4.265625" style="26" customWidth="1"/>
    <col min="3046" max="3048" width="9.265625" style="26" customWidth="1"/>
    <col min="3049" max="3049" width="11.265625" style="26" customWidth="1"/>
    <col min="3050" max="3052" width="9.265625" style="26" customWidth="1"/>
    <col min="3053" max="3053" width="2.73046875" style="26" customWidth="1"/>
    <col min="3054" max="3054" width="8.265625" style="26" customWidth="1"/>
    <col min="3055" max="3055" width="7.265625" style="26" customWidth="1"/>
    <col min="3056" max="3056" width="4.265625" style="26" customWidth="1"/>
    <col min="3057" max="3057" width="9.265625" style="26" customWidth="1"/>
    <col min="3058" max="3058" width="11.265625" style="26" customWidth="1"/>
    <col min="3059" max="3063" width="9.265625" style="26" customWidth="1"/>
    <col min="3064" max="3064" width="2.73046875" style="26" customWidth="1"/>
    <col min="3065" max="3297" width="9.265625" style="26" customWidth="1"/>
    <col min="3298" max="3298" width="2.73046875" style="26" customWidth="1"/>
    <col min="3299" max="3299" width="8.265625" style="26" customWidth="1"/>
    <col min="3300" max="3300" width="7.265625" style="26" customWidth="1"/>
    <col min="3301" max="3301" width="4.265625" style="26" customWidth="1"/>
    <col min="3302" max="3304" width="9.265625" style="26" customWidth="1"/>
    <col min="3305" max="3305" width="11.265625" style="26" customWidth="1"/>
    <col min="3306" max="3308" width="9.265625" style="26" customWidth="1"/>
    <col min="3309" max="3309" width="2.73046875" style="26" customWidth="1"/>
    <col min="3310" max="3310" width="8.265625" style="26" customWidth="1"/>
    <col min="3311" max="3311" width="7.265625" style="26" customWidth="1"/>
    <col min="3312" max="3312" width="4.265625" style="26" customWidth="1"/>
    <col min="3313" max="3313" width="9.265625" style="26" customWidth="1"/>
    <col min="3314" max="3314" width="11.265625" style="26" customWidth="1"/>
    <col min="3315" max="3319" width="9.265625" style="26" customWidth="1"/>
    <col min="3320" max="3320" width="2.73046875" style="26" customWidth="1"/>
    <col min="3321" max="3553" width="9.265625" style="26" customWidth="1"/>
    <col min="3554" max="3554" width="2.73046875" style="26" customWidth="1"/>
    <col min="3555" max="3555" width="8.265625" style="26" customWidth="1"/>
    <col min="3556" max="3556" width="7.265625" style="26" customWidth="1"/>
    <col min="3557" max="3557" width="4.265625" style="26" customWidth="1"/>
    <col min="3558" max="3560" width="9.265625" style="26" customWidth="1"/>
    <col min="3561" max="3561" width="11.265625" style="26" customWidth="1"/>
    <col min="3562" max="3564" width="9.265625" style="26" customWidth="1"/>
    <col min="3565" max="3565" width="2.73046875" style="26" customWidth="1"/>
    <col min="3566" max="3566" width="8.265625" style="26" customWidth="1"/>
    <col min="3567" max="3567" width="7.265625" style="26" customWidth="1"/>
    <col min="3568" max="3568" width="4.265625" style="26" customWidth="1"/>
    <col min="3569" max="3569" width="9.265625" style="26" customWidth="1"/>
    <col min="3570" max="3570" width="11.265625" style="26" customWidth="1"/>
    <col min="3571" max="3575" width="9.265625" style="26" customWidth="1"/>
    <col min="3576" max="3576" width="2.73046875" style="26" customWidth="1"/>
    <col min="3577" max="3809" width="9.265625" style="26" customWidth="1"/>
    <col min="3810" max="3810" width="2.73046875" style="26" customWidth="1"/>
    <col min="3811" max="3811" width="8.265625" style="26" customWidth="1"/>
    <col min="3812" max="3812" width="7.265625" style="26" customWidth="1"/>
    <col min="3813" max="3813" width="4.265625" style="26" customWidth="1"/>
    <col min="3814" max="3816" width="9.265625" style="26" customWidth="1"/>
    <col min="3817" max="3817" width="11.265625" style="26" customWidth="1"/>
    <col min="3818" max="3820" width="9.265625" style="26" customWidth="1"/>
    <col min="3821" max="3821" width="2.73046875" style="26" customWidth="1"/>
    <col min="3822" max="3822" width="8.265625" style="26" customWidth="1"/>
    <col min="3823" max="3823" width="7.265625" style="26" customWidth="1"/>
    <col min="3824" max="3824" width="4.265625" style="26" customWidth="1"/>
    <col min="3825" max="3825" width="9.265625" style="26" customWidth="1"/>
    <col min="3826" max="3826" width="11.265625" style="26" customWidth="1"/>
    <col min="3827" max="3831" width="9.265625" style="26" customWidth="1"/>
    <col min="3832" max="3832" width="2.73046875" style="26" customWidth="1"/>
    <col min="3833" max="4065" width="9.265625" style="26" customWidth="1"/>
    <col min="4066" max="4066" width="2.73046875" style="26" customWidth="1"/>
    <col min="4067" max="4067" width="8.265625" style="26" customWidth="1"/>
    <col min="4068" max="4068" width="7.265625" style="26" customWidth="1"/>
    <col min="4069" max="4069" width="4.265625" style="26" customWidth="1"/>
    <col min="4070" max="4072" width="9.265625" style="26" customWidth="1"/>
    <col min="4073" max="4073" width="11.265625" style="26" customWidth="1"/>
    <col min="4074" max="4076" width="9.265625" style="26" customWidth="1"/>
    <col min="4077" max="4077" width="2.73046875" style="26" customWidth="1"/>
    <col min="4078" max="4078" width="8.265625" style="26" customWidth="1"/>
    <col min="4079" max="4079" width="7.265625" style="26" customWidth="1"/>
    <col min="4080" max="4080" width="4.265625" style="26" customWidth="1"/>
    <col min="4081" max="4081" width="9.265625" style="26" customWidth="1"/>
    <col min="4082" max="4082" width="11.265625" style="26" customWidth="1"/>
    <col min="4083" max="4087" width="9.265625" style="26" customWidth="1"/>
    <col min="4088" max="4088" width="2.73046875" style="26" customWidth="1"/>
    <col min="4089" max="4321" width="9.265625" style="26" customWidth="1"/>
    <col min="4322" max="4322" width="2.73046875" style="26" customWidth="1"/>
    <col min="4323" max="4323" width="8.265625" style="26" customWidth="1"/>
    <col min="4324" max="4324" width="7.265625" style="26" customWidth="1"/>
    <col min="4325" max="4325" width="4.265625" style="26" customWidth="1"/>
    <col min="4326" max="4328" width="9.265625" style="26" customWidth="1"/>
    <col min="4329" max="4329" width="11.265625" style="26" customWidth="1"/>
    <col min="4330" max="4332" width="9.265625" style="26" customWidth="1"/>
    <col min="4333" max="4333" width="2.73046875" style="26" customWidth="1"/>
    <col min="4334" max="4334" width="8.265625" style="26" customWidth="1"/>
    <col min="4335" max="4335" width="7.265625" style="26" customWidth="1"/>
    <col min="4336" max="4336" width="4.265625" style="26" customWidth="1"/>
    <col min="4337" max="4337" width="9.265625" style="26" customWidth="1"/>
    <col min="4338" max="4338" width="11.265625" style="26" customWidth="1"/>
    <col min="4339" max="4343" width="9.265625" style="26" customWidth="1"/>
    <col min="4344" max="4344" width="2.73046875" style="26" customWidth="1"/>
    <col min="4345" max="4577" width="9.265625" style="26" customWidth="1"/>
    <col min="4578" max="4578" width="2.73046875" style="26" customWidth="1"/>
    <col min="4579" max="4579" width="8.265625" style="26" customWidth="1"/>
    <col min="4580" max="4580" width="7.265625" style="26" customWidth="1"/>
    <col min="4581" max="4581" width="4.265625" style="26" customWidth="1"/>
    <col min="4582" max="4584" width="9.265625" style="26" customWidth="1"/>
    <col min="4585" max="4585" width="11.265625" style="26" customWidth="1"/>
    <col min="4586" max="4588" width="9.265625" style="26" customWidth="1"/>
    <col min="4589" max="4589" width="2.73046875" style="26" customWidth="1"/>
    <col min="4590" max="4590" width="8.265625" style="26" customWidth="1"/>
    <col min="4591" max="4591" width="7.265625" style="26" customWidth="1"/>
    <col min="4592" max="4592" width="4.265625" style="26" customWidth="1"/>
    <col min="4593" max="4593" width="9.265625" style="26" customWidth="1"/>
    <col min="4594" max="4594" width="11.265625" style="26" customWidth="1"/>
    <col min="4595" max="4599" width="9.265625" style="26" customWidth="1"/>
    <col min="4600" max="4600" width="2.73046875" style="26" customWidth="1"/>
    <col min="4601" max="4833" width="9.265625" style="26" customWidth="1"/>
    <col min="4834" max="4834" width="2.73046875" style="26" customWidth="1"/>
    <col min="4835" max="4835" width="8.265625" style="26" customWidth="1"/>
    <col min="4836" max="4836" width="7.265625" style="26" customWidth="1"/>
    <col min="4837" max="4837" width="4.265625" style="26" customWidth="1"/>
    <col min="4838" max="4840" width="9.265625" style="26" customWidth="1"/>
    <col min="4841" max="4841" width="11.265625" style="26" customWidth="1"/>
    <col min="4842" max="4844" width="9.265625" style="26" customWidth="1"/>
    <col min="4845" max="4845" width="2.73046875" style="26" customWidth="1"/>
    <col min="4846" max="4846" width="8.265625" style="26" customWidth="1"/>
    <col min="4847" max="4847" width="7.265625" style="26" customWidth="1"/>
    <col min="4848" max="4848" width="4.265625" style="26" customWidth="1"/>
    <col min="4849" max="4849" width="9.265625" style="26" customWidth="1"/>
    <col min="4850" max="4850" width="11.265625" style="26" customWidth="1"/>
    <col min="4851" max="4855" width="9.265625" style="26" customWidth="1"/>
    <col min="4856" max="4856" width="2.73046875" style="26" customWidth="1"/>
    <col min="4857" max="5089" width="9.265625" style="26" customWidth="1"/>
    <col min="5090" max="5090" width="2.73046875" style="26" customWidth="1"/>
    <col min="5091" max="5091" width="8.265625" style="26" customWidth="1"/>
    <col min="5092" max="5092" width="7.265625" style="26" customWidth="1"/>
    <col min="5093" max="5093" width="4.265625" style="26" customWidth="1"/>
    <col min="5094" max="5096" width="9.265625" style="26" customWidth="1"/>
    <col min="5097" max="5097" width="11.265625" style="26" customWidth="1"/>
    <col min="5098" max="5100" width="9.265625" style="26" customWidth="1"/>
    <col min="5101" max="5101" width="2.73046875" style="26" customWidth="1"/>
    <col min="5102" max="5102" width="8.265625" style="26" customWidth="1"/>
    <col min="5103" max="5103" width="7.265625" style="26" customWidth="1"/>
    <col min="5104" max="5104" width="4.265625" style="26" customWidth="1"/>
    <col min="5105" max="5105" width="9.265625" style="26" customWidth="1"/>
    <col min="5106" max="5106" width="11.265625" style="26" customWidth="1"/>
    <col min="5107" max="5111" width="9.265625" style="26" customWidth="1"/>
    <col min="5112" max="5112" width="2.73046875" style="26" customWidth="1"/>
    <col min="5113" max="5345" width="9.265625" style="26" customWidth="1"/>
    <col min="5346" max="5346" width="2.73046875" style="26" customWidth="1"/>
    <col min="5347" max="5347" width="8.265625" style="26" customWidth="1"/>
    <col min="5348" max="5348" width="7.265625" style="26" customWidth="1"/>
    <col min="5349" max="5349" width="4.265625" style="26" customWidth="1"/>
    <col min="5350" max="5352" width="9.265625" style="26" customWidth="1"/>
    <col min="5353" max="5353" width="11.265625" style="26" customWidth="1"/>
    <col min="5354" max="5356" width="9.265625" style="26" customWidth="1"/>
    <col min="5357" max="5357" width="2.73046875" style="26" customWidth="1"/>
    <col min="5358" max="5358" width="8.265625" style="26" customWidth="1"/>
    <col min="5359" max="5359" width="7.265625" style="26" customWidth="1"/>
    <col min="5360" max="5360" width="4.265625" style="26" customWidth="1"/>
    <col min="5361" max="5361" width="9.265625" style="26" customWidth="1"/>
    <col min="5362" max="5362" width="11.265625" style="26" customWidth="1"/>
    <col min="5363" max="5367" width="9.265625" style="26" customWidth="1"/>
    <col min="5368" max="5368" width="2.73046875" style="26" customWidth="1"/>
    <col min="5369" max="5601" width="9.265625" style="26" customWidth="1"/>
    <col min="5602" max="5602" width="2.73046875" style="26" customWidth="1"/>
    <col min="5603" max="5603" width="8.265625" style="26" customWidth="1"/>
    <col min="5604" max="5604" width="7.265625" style="26" customWidth="1"/>
    <col min="5605" max="5605" width="4.265625" style="26" customWidth="1"/>
    <col min="5606" max="5608" width="9.265625" style="26" customWidth="1"/>
    <col min="5609" max="5609" width="11.265625" style="26" customWidth="1"/>
    <col min="5610" max="5612" width="9.265625" style="26" customWidth="1"/>
    <col min="5613" max="5613" width="2.73046875" style="26" customWidth="1"/>
    <col min="5614" max="5614" width="8.265625" style="26" customWidth="1"/>
    <col min="5615" max="5615" width="7.265625" style="26" customWidth="1"/>
    <col min="5616" max="5616" width="4.265625" style="26" customWidth="1"/>
    <col min="5617" max="5617" width="9.265625" style="26" customWidth="1"/>
    <col min="5618" max="5618" width="11.265625" style="26" customWidth="1"/>
    <col min="5619" max="5623" width="9.265625" style="26" customWidth="1"/>
    <col min="5624" max="5624" width="2.73046875" style="26" customWidth="1"/>
    <col min="5625" max="5857" width="9.265625" style="26" customWidth="1"/>
    <col min="5858" max="5858" width="2.73046875" style="26" customWidth="1"/>
    <col min="5859" max="5859" width="8.265625" style="26" customWidth="1"/>
    <col min="5860" max="5860" width="7.265625" style="26" customWidth="1"/>
    <col min="5861" max="5861" width="4.265625" style="26" customWidth="1"/>
    <col min="5862" max="5864" width="9.265625" style="26" customWidth="1"/>
    <col min="5865" max="5865" width="11.265625" style="26" customWidth="1"/>
    <col min="5866" max="5868" width="9.265625" style="26" customWidth="1"/>
    <col min="5869" max="5869" width="2.73046875" style="26" customWidth="1"/>
    <col min="5870" max="5870" width="8.265625" style="26" customWidth="1"/>
    <col min="5871" max="5871" width="7.265625" style="26" customWidth="1"/>
    <col min="5872" max="5872" width="4.265625" style="26" customWidth="1"/>
    <col min="5873" max="5873" width="9.265625" style="26" customWidth="1"/>
    <col min="5874" max="5874" width="11.265625" style="26" customWidth="1"/>
    <col min="5875" max="5879" width="9.265625" style="26" customWidth="1"/>
    <col min="5880" max="5880" width="2.73046875" style="26" customWidth="1"/>
    <col min="5881" max="6113" width="9.265625" style="26" customWidth="1"/>
    <col min="6114" max="6114" width="2.73046875" style="26" customWidth="1"/>
    <col min="6115" max="6115" width="8.265625" style="26" customWidth="1"/>
    <col min="6116" max="6116" width="7.265625" style="26" customWidth="1"/>
    <col min="6117" max="6117" width="4.265625" style="26" customWidth="1"/>
    <col min="6118" max="6120" width="9.265625" style="26" customWidth="1"/>
    <col min="6121" max="6121" width="11.265625" style="26" customWidth="1"/>
    <col min="6122" max="6124" width="9.265625" style="26" customWidth="1"/>
    <col min="6125" max="6125" width="2.73046875" style="26" customWidth="1"/>
    <col min="6126" max="6126" width="8.265625" style="26" customWidth="1"/>
    <col min="6127" max="6127" width="7.265625" style="26" customWidth="1"/>
    <col min="6128" max="6128" width="4.265625" style="26" customWidth="1"/>
    <col min="6129" max="6129" width="9.265625" style="26" customWidth="1"/>
    <col min="6130" max="6130" width="11.265625" style="26" customWidth="1"/>
    <col min="6131" max="6135" width="9.265625" style="26" customWidth="1"/>
    <col min="6136" max="6136" width="2.73046875" style="26" customWidth="1"/>
    <col min="6137" max="6369" width="9.265625" style="26" customWidth="1"/>
    <col min="6370" max="6370" width="2.73046875" style="26" customWidth="1"/>
    <col min="6371" max="6371" width="8.265625" style="26" customWidth="1"/>
    <col min="6372" max="6372" width="7.265625" style="26" customWidth="1"/>
    <col min="6373" max="6373" width="4.265625" style="26" customWidth="1"/>
    <col min="6374" max="6376" width="9.265625" style="26" customWidth="1"/>
    <col min="6377" max="6377" width="11.265625" style="26" customWidth="1"/>
    <col min="6378" max="6380" width="9.265625" style="26" customWidth="1"/>
    <col min="6381" max="6381" width="2.73046875" style="26" customWidth="1"/>
    <col min="6382" max="6382" width="8.265625" style="26" customWidth="1"/>
    <col min="6383" max="6383" width="7.265625" style="26" customWidth="1"/>
    <col min="6384" max="6384" width="4.265625" style="26" customWidth="1"/>
    <col min="6385" max="6385" width="9.265625" style="26" customWidth="1"/>
    <col min="6386" max="6386" width="11.265625" style="26" customWidth="1"/>
    <col min="6387" max="6391" width="9.265625" style="26" customWidth="1"/>
    <col min="6392" max="6392" width="2.73046875" style="26" customWidth="1"/>
    <col min="6393" max="6625" width="9.265625" style="26" customWidth="1"/>
    <col min="6626" max="6626" width="2.73046875" style="26" customWidth="1"/>
    <col min="6627" max="6627" width="8.265625" style="26" customWidth="1"/>
    <col min="6628" max="6628" width="7.265625" style="26" customWidth="1"/>
    <col min="6629" max="6629" width="4.265625" style="26" customWidth="1"/>
    <col min="6630" max="6632" width="9.265625" style="26" customWidth="1"/>
    <col min="6633" max="6633" width="11.265625" style="26" customWidth="1"/>
    <col min="6634" max="6636" width="9.265625" style="26" customWidth="1"/>
    <col min="6637" max="6637" width="2.73046875" style="26" customWidth="1"/>
    <col min="6638" max="6638" width="8.265625" style="26" customWidth="1"/>
    <col min="6639" max="6639" width="7.265625" style="26" customWidth="1"/>
    <col min="6640" max="6640" width="4.265625" style="26" customWidth="1"/>
    <col min="6641" max="6641" width="9.265625" style="26" customWidth="1"/>
    <col min="6642" max="6642" width="11.265625" style="26" customWidth="1"/>
    <col min="6643" max="6647" width="9.265625" style="26" customWidth="1"/>
    <col min="6648" max="6648" width="2.73046875" style="26" customWidth="1"/>
    <col min="6649" max="6881" width="9.265625" style="26" customWidth="1"/>
    <col min="6882" max="6882" width="2.73046875" style="26" customWidth="1"/>
    <col min="6883" max="6883" width="8.265625" style="26" customWidth="1"/>
    <col min="6884" max="6884" width="7.265625" style="26" customWidth="1"/>
    <col min="6885" max="6885" width="4.265625" style="26" customWidth="1"/>
    <col min="6886" max="6888" width="9.265625" style="26" customWidth="1"/>
    <col min="6889" max="6889" width="11.265625" style="26" customWidth="1"/>
    <col min="6890" max="6892" width="9.265625" style="26" customWidth="1"/>
    <col min="6893" max="6893" width="2.73046875" style="26" customWidth="1"/>
    <col min="6894" max="6894" width="8.265625" style="26" customWidth="1"/>
    <col min="6895" max="6895" width="7.265625" style="26" customWidth="1"/>
    <col min="6896" max="6896" width="4.265625" style="26" customWidth="1"/>
    <col min="6897" max="6897" width="9.265625" style="26" customWidth="1"/>
    <col min="6898" max="6898" width="11.265625" style="26" customWidth="1"/>
    <col min="6899" max="6903" width="9.265625" style="26" customWidth="1"/>
    <col min="6904" max="6904" width="2.73046875" style="26" customWidth="1"/>
    <col min="6905" max="7137" width="9.265625" style="26" customWidth="1"/>
    <col min="7138" max="7138" width="2.73046875" style="26" customWidth="1"/>
    <col min="7139" max="7139" width="8.265625" style="26" customWidth="1"/>
    <col min="7140" max="7140" width="7.265625" style="26" customWidth="1"/>
    <col min="7141" max="7141" width="4.265625" style="26" customWidth="1"/>
    <col min="7142" max="7144" width="9.265625" style="26" customWidth="1"/>
    <col min="7145" max="7145" width="11.265625" style="26" customWidth="1"/>
    <col min="7146" max="7148" width="9.265625" style="26" customWidth="1"/>
    <col min="7149" max="7149" width="2.73046875" style="26" customWidth="1"/>
    <col min="7150" max="7150" width="8.265625" style="26" customWidth="1"/>
    <col min="7151" max="7151" width="7.265625" style="26" customWidth="1"/>
    <col min="7152" max="7152" width="4.265625" style="26" customWidth="1"/>
    <col min="7153" max="7153" width="9.265625" style="26" customWidth="1"/>
    <col min="7154" max="7154" width="11.265625" style="26" customWidth="1"/>
    <col min="7155" max="7159" width="9.265625" style="26" customWidth="1"/>
    <col min="7160" max="7160" width="2.73046875" style="26" customWidth="1"/>
    <col min="7161" max="7393" width="9.265625" style="26" customWidth="1"/>
    <col min="7394" max="7394" width="2.73046875" style="26" customWidth="1"/>
    <col min="7395" max="7395" width="8.265625" style="26" customWidth="1"/>
    <col min="7396" max="7396" width="7.265625" style="26" customWidth="1"/>
    <col min="7397" max="7397" width="4.265625" style="26" customWidth="1"/>
    <col min="7398" max="7400" width="9.265625" style="26" customWidth="1"/>
    <col min="7401" max="7401" width="11.265625" style="26" customWidth="1"/>
    <col min="7402" max="7404" width="9.265625" style="26" customWidth="1"/>
    <col min="7405" max="7405" width="2.73046875" style="26" customWidth="1"/>
    <col min="7406" max="7406" width="8.265625" style="26" customWidth="1"/>
    <col min="7407" max="7407" width="7.265625" style="26" customWidth="1"/>
    <col min="7408" max="7408" width="4.265625" style="26" customWidth="1"/>
    <col min="7409" max="7409" width="9.265625" style="26" customWidth="1"/>
    <col min="7410" max="7410" width="11.265625" style="26" customWidth="1"/>
    <col min="7411" max="7415" width="9.265625" style="26" customWidth="1"/>
    <col min="7416" max="7416" width="2.73046875" style="26" customWidth="1"/>
    <col min="7417" max="7649" width="9.265625" style="26" customWidth="1"/>
    <col min="7650" max="7650" width="2.73046875" style="26" customWidth="1"/>
    <col min="7651" max="7651" width="8.265625" style="26" customWidth="1"/>
    <col min="7652" max="7652" width="7.265625" style="26" customWidth="1"/>
    <col min="7653" max="7653" width="4.265625" style="26" customWidth="1"/>
    <col min="7654" max="7656" width="9.265625" style="26" customWidth="1"/>
    <col min="7657" max="7657" width="11.265625" style="26" customWidth="1"/>
    <col min="7658" max="7660" width="9.265625" style="26" customWidth="1"/>
    <col min="7661" max="7661" width="2.73046875" style="26" customWidth="1"/>
    <col min="7662" max="7662" width="8.265625" style="26" customWidth="1"/>
    <col min="7663" max="7663" width="7.265625" style="26" customWidth="1"/>
    <col min="7664" max="7664" width="4.265625" style="26" customWidth="1"/>
    <col min="7665" max="7665" width="9.265625" style="26" customWidth="1"/>
    <col min="7666" max="7666" width="11.265625" style="26" customWidth="1"/>
    <col min="7667" max="7671" width="9.265625" style="26" customWidth="1"/>
    <col min="7672" max="7672" width="2.73046875" style="26" customWidth="1"/>
    <col min="7673" max="7905" width="9.265625" style="26" customWidth="1"/>
    <col min="7906" max="7906" width="2.73046875" style="26" customWidth="1"/>
    <col min="7907" max="7907" width="8.265625" style="26" customWidth="1"/>
    <col min="7908" max="7908" width="7.265625" style="26" customWidth="1"/>
    <col min="7909" max="7909" width="4.265625" style="26" customWidth="1"/>
    <col min="7910" max="7912" width="9.265625" style="26" customWidth="1"/>
    <col min="7913" max="7913" width="11.265625" style="26" customWidth="1"/>
    <col min="7914" max="7916" width="9.265625" style="26" customWidth="1"/>
    <col min="7917" max="7917" width="2.73046875" style="26" customWidth="1"/>
    <col min="7918" max="7918" width="8.265625" style="26" customWidth="1"/>
    <col min="7919" max="7919" width="7.265625" style="26" customWidth="1"/>
    <col min="7920" max="7920" width="4.265625" style="26" customWidth="1"/>
    <col min="7921" max="7921" width="9.265625" style="26" customWidth="1"/>
    <col min="7922" max="7922" width="11.265625" style="26" customWidth="1"/>
    <col min="7923" max="7927" width="9.265625" style="26" customWidth="1"/>
    <col min="7928" max="7928" width="2.73046875" style="26" customWidth="1"/>
    <col min="7929" max="8161" width="9.265625" style="26" customWidth="1"/>
    <col min="8162" max="8162" width="2.73046875" style="26" customWidth="1"/>
    <col min="8163" max="8163" width="8.265625" style="26" customWidth="1"/>
    <col min="8164" max="8164" width="7.265625" style="26" customWidth="1"/>
    <col min="8165" max="8165" width="4.265625" style="26" customWidth="1"/>
    <col min="8166" max="8168" width="9.265625" style="26" customWidth="1"/>
    <col min="8169" max="8169" width="11.265625" style="26" customWidth="1"/>
    <col min="8170" max="8172" width="9.265625" style="26" customWidth="1"/>
    <col min="8173" max="8173" width="2.73046875" style="26" customWidth="1"/>
    <col min="8174" max="8174" width="8.265625" style="26" customWidth="1"/>
    <col min="8175" max="8175" width="7.265625" style="26" customWidth="1"/>
    <col min="8176" max="8176" width="4.265625" style="26" customWidth="1"/>
    <col min="8177" max="8177" width="9.265625" style="26" customWidth="1"/>
    <col min="8178" max="8178" width="11.265625" style="26" customWidth="1"/>
    <col min="8179" max="8183" width="9.265625" style="26" customWidth="1"/>
    <col min="8184" max="8184" width="2.73046875" style="26" customWidth="1"/>
    <col min="8185" max="8417" width="9.265625" style="26" customWidth="1"/>
    <col min="8418" max="8418" width="2.73046875" style="26" customWidth="1"/>
    <col min="8419" max="8419" width="8.265625" style="26" customWidth="1"/>
    <col min="8420" max="8420" width="7.265625" style="26" customWidth="1"/>
    <col min="8421" max="8421" width="4.265625" style="26" customWidth="1"/>
    <col min="8422" max="8424" width="9.265625" style="26" customWidth="1"/>
    <col min="8425" max="8425" width="11.265625" style="26" customWidth="1"/>
    <col min="8426" max="8428" width="9.265625" style="26" customWidth="1"/>
    <col min="8429" max="8429" width="2.73046875" style="26" customWidth="1"/>
    <col min="8430" max="8430" width="8.265625" style="26" customWidth="1"/>
    <col min="8431" max="8431" width="7.265625" style="26" customWidth="1"/>
    <col min="8432" max="8432" width="4.265625" style="26" customWidth="1"/>
    <col min="8433" max="8433" width="9.265625" style="26" customWidth="1"/>
    <col min="8434" max="8434" width="11.265625" style="26" customWidth="1"/>
    <col min="8435" max="8439" width="9.265625" style="26" customWidth="1"/>
    <col min="8440" max="8440" width="2.73046875" style="26" customWidth="1"/>
    <col min="8441" max="8673" width="9.265625" style="26" customWidth="1"/>
    <col min="8674" max="8674" width="2.73046875" style="26" customWidth="1"/>
    <col min="8675" max="8675" width="8.265625" style="26" customWidth="1"/>
    <col min="8676" max="8676" width="7.265625" style="26" customWidth="1"/>
    <col min="8677" max="8677" width="4.265625" style="26" customWidth="1"/>
    <col min="8678" max="8680" width="9.265625" style="26" customWidth="1"/>
    <col min="8681" max="8681" width="11.265625" style="26" customWidth="1"/>
    <col min="8682" max="8684" width="9.265625" style="26" customWidth="1"/>
    <col min="8685" max="8685" width="2.73046875" style="26" customWidth="1"/>
    <col min="8686" max="8686" width="8.265625" style="26" customWidth="1"/>
    <col min="8687" max="8687" width="7.265625" style="26" customWidth="1"/>
    <col min="8688" max="8688" width="4.265625" style="26" customWidth="1"/>
    <col min="8689" max="8689" width="9.265625" style="26" customWidth="1"/>
    <col min="8690" max="8690" width="11.265625" style="26" customWidth="1"/>
    <col min="8691" max="8695" width="9.265625" style="26" customWidth="1"/>
    <col min="8696" max="8696" width="2.73046875" style="26" customWidth="1"/>
    <col min="8697" max="8929" width="9.265625" style="26" customWidth="1"/>
    <col min="8930" max="8930" width="2.73046875" style="26" customWidth="1"/>
    <col min="8931" max="8931" width="8.265625" style="26" customWidth="1"/>
    <col min="8932" max="8932" width="7.265625" style="26" customWidth="1"/>
    <col min="8933" max="8933" width="4.265625" style="26" customWidth="1"/>
    <col min="8934" max="8936" width="9.265625" style="26" customWidth="1"/>
    <col min="8937" max="8937" width="11.265625" style="26" customWidth="1"/>
    <col min="8938" max="8940" width="9.265625" style="26" customWidth="1"/>
    <col min="8941" max="8941" width="2.73046875" style="26" customWidth="1"/>
    <col min="8942" max="8942" width="8.265625" style="26" customWidth="1"/>
    <col min="8943" max="8943" width="7.265625" style="26" customWidth="1"/>
    <col min="8944" max="8944" width="4.265625" style="26" customWidth="1"/>
    <col min="8945" max="8945" width="9.265625" style="26" customWidth="1"/>
    <col min="8946" max="8946" width="11.265625" style="26" customWidth="1"/>
    <col min="8947" max="8951" width="9.265625" style="26" customWidth="1"/>
    <col min="8952" max="8952" width="2.73046875" style="26" customWidth="1"/>
    <col min="8953" max="9185" width="9.265625" style="26" customWidth="1"/>
    <col min="9186" max="9186" width="2.73046875" style="26" customWidth="1"/>
    <col min="9187" max="9187" width="8.265625" style="26" customWidth="1"/>
    <col min="9188" max="9188" width="7.265625" style="26" customWidth="1"/>
    <col min="9189" max="9189" width="4.265625" style="26" customWidth="1"/>
    <col min="9190" max="9192" width="9.265625" style="26" customWidth="1"/>
    <col min="9193" max="9193" width="11.265625" style="26" customWidth="1"/>
    <col min="9194" max="9196" width="9.265625" style="26" customWidth="1"/>
    <col min="9197" max="9197" width="2.73046875" style="26" customWidth="1"/>
    <col min="9198" max="9198" width="8.265625" style="26" customWidth="1"/>
    <col min="9199" max="9199" width="7.265625" style="26" customWidth="1"/>
    <col min="9200" max="9200" width="4.265625" style="26" customWidth="1"/>
    <col min="9201" max="9201" width="9.265625" style="26" customWidth="1"/>
    <col min="9202" max="9202" width="11.265625" style="26" customWidth="1"/>
    <col min="9203" max="9207" width="9.265625" style="26" customWidth="1"/>
    <col min="9208" max="9208" width="2.73046875" style="26" customWidth="1"/>
    <col min="9209" max="9441" width="9.265625" style="26" customWidth="1"/>
    <col min="9442" max="9442" width="2.73046875" style="26" customWidth="1"/>
    <col min="9443" max="9443" width="8.265625" style="26" customWidth="1"/>
    <col min="9444" max="9444" width="7.265625" style="26" customWidth="1"/>
    <col min="9445" max="9445" width="4.265625" style="26" customWidth="1"/>
    <col min="9446" max="9448" width="9.265625" style="26" customWidth="1"/>
    <col min="9449" max="9449" width="11.265625" style="26" customWidth="1"/>
    <col min="9450" max="9452" width="9.265625" style="26" customWidth="1"/>
    <col min="9453" max="9453" width="2.73046875" style="26" customWidth="1"/>
    <col min="9454" max="9454" width="8.265625" style="26" customWidth="1"/>
    <col min="9455" max="9455" width="7.265625" style="26" customWidth="1"/>
    <col min="9456" max="9456" width="4.265625" style="26" customWidth="1"/>
    <col min="9457" max="9457" width="9.265625" style="26" customWidth="1"/>
    <col min="9458" max="9458" width="11.265625" style="26" customWidth="1"/>
    <col min="9459" max="9463" width="9.265625" style="26" customWidth="1"/>
    <col min="9464" max="9464" width="2.73046875" style="26" customWidth="1"/>
    <col min="9465" max="9697" width="9.265625" style="26" customWidth="1"/>
    <col min="9698" max="9698" width="2.73046875" style="26" customWidth="1"/>
    <col min="9699" max="9699" width="8.265625" style="26" customWidth="1"/>
    <col min="9700" max="9700" width="7.265625" style="26" customWidth="1"/>
    <col min="9701" max="9701" width="4.265625" style="26" customWidth="1"/>
    <col min="9702" max="9704" width="9.265625" style="26" customWidth="1"/>
    <col min="9705" max="9705" width="11.265625" style="26" customWidth="1"/>
    <col min="9706" max="9708" width="9.265625" style="26" customWidth="1"/>
    <col min="9709" max="9709" width="2.73046875" style="26" customWidth="1"/>
    <col min="9710" max="9710" width="8.265625" style="26" customWidth="1"/>
    <col min="9711" max="9711" width="7.265625" style="26" customWidth="1"/>
    <col min="9712" max="9712" width="4.265625" style="26" customWidth="1"/>
    <col min="9713" max="9713" width="9.265625" style="26" customWidth="1"/>
    <col min="9714" max="9714" width="11.265625" style="26" customWidth="1"/>
    <col min="9715" max="9719" width="9.265625" style="26" customWidth="1"/>
    <col min="9720" max="9720" width="2.73046875" style="26" customWidth="1"/>
    <col min="9721" max="9953" width="9.265625" style="26" customWidth="1"/>
    <col min="9954" max="9954" width="2.73046875" style="26" customWidth="1"/>
    <col min="9955" max="9955" width="8.265625" style="26" customWidth="1"/>
    <col min="9956" max="9956" width="7.265625" style="26" customWidth="1"/>
    <col min="9957" max="9957" width="4.265625" style="26" customWidth="1"/>
    <col min="9958" max="9960" width="9.265625" style="26" customWidth="1"/>
    <col min="9961" max="9961" width="11.265625" style="26" customWidth="1"/>
    <col min="9962" max="9964" width="9.265625" style="26" customWidth="1"/>
    <col min="9965" max="9965" width="2.73046875" style="26" customWidth="1"/>
    <col min="9966" max="9966" width="8.265625" style="26" customWidth="1"/>
    <col min="9967" max="9967" width="7.265625" style="26" customWidth="1"/>
    <col min="9968" max="9968" width="4.265625" style="26" customWidth="1"/>
    <col min="9969" max="9969" width="9.265625" style="26" customWidth="1"/>
    <col min="9970" max="9970" width="11.265625" style="26" customWidth="1"/>
    <col min="9971" max="9975" width="9.265625" style="26" customWidth="1"/>
    <col min="9976" max="9976" width="2.73046875" style="26" customWidth="1"/>
    <col min="9977" max="10209" width="9.265625" style="26" customWidth="1"/>
    <col min="10210" max="10210" width="2.73046875" style="26" customWidth="1"/>
    <col min="10211" max="10211" width="8.265625" style="26" customWidth="1"/>
    <col min="10212" max="10212" width="7.265625" style="26" customWidth="1"/>
    <col min="10213" max="10213" width="4.265625" style="26" customWidth="1"/>
    <col min="10214" max="10216" width="9.265625" style="26" customWidth="1"/>
    <col min="10217" max="10217" width="11.265625" style="26" customWidth="1"/>
    <col min="10218" max="10220" width="9.265625" style="26" customWidth="1"/>
    <col min="10221" max="10221" width="2.73046875" style="26" customWidth="1"/>
    <col min="10222" max="10222" width="8.265625" style="26" customWidth="1"/>
    <col min="10223" max="10223" width="7.265625" style="26" customWidth="1"/>
    <col min="10224" max="10224" width="4.265625" style="26" customWidth="1"/>
    <col min="10225" max="10225" width="9.265625" style="26" customWidth="1"/>
    <col min="10226" max="10226" width="11.265625" style="26" customWidth="1"/>
    <col min="10227" max="10231" width="9.265625" style="26" customWidth="1"/>
    <col min="10232" max="10232" width="2.73046875" style="26" customWidth="1"/>
    <col min="10233" max="10465" width="9.265625" style="26" customWidth="1"/>
    <col min="10466" max="10466" width="2.73046875" style="26" customWidth="1"/>
    <col min="10467" max="10467" width="8.265625" style="26" customWidth="1"/>
    <col min="10468" max="10468" width="7.265625" style="26" customWidth="1"/>
    <col min="10469" max="10469" width="4.265625" style="26" customWidth="1"/>
    <col min="10470" max="10472" width="9.265625" style="26" customWidth="1"/>
    <col min="10473" max="10473" width="11.265625" style="26" customWidth="1"/>
    <col min="10474" max="10476" width="9.265625" style="26" customWidth="1"/>
    <col min="10477" max="10477" width="2.73046875" style="26" customWidth="1"/>
    <col min="10478" max="10478" width="8.265625" style="26" customWidth="1"/>
    <col min="10479" max="10479" width="7.265625" style="26" customWidth="1"/>
    <col min="10480" max="10480" width="4.265625" style="26" customWidth="1"/>
    <col min="10481" max="10481" width="9.265625" style="26" customWidth="1"/>
    <col min="10482" max="10482" width="11.265625" style="26" customWidth="1"/>
    <col min="10483" max="10487" width="9.265625" style="26" customWidth="1"/>
    <col min="10488" max="10488" width="2.73046875" style="26" customWidth="1"/>
    <col min="10489" max="10721" width="9.265625" style="26" customWidth="1"/>
    <col min="10722" max="10722" width="2.73046875" style="26" customWidth="1"/>
    <col min="10723" max="10723" width="8.265625" style="26" customWidth="1"/>
    <col min="10724" max="10724" width="7.265625" style="26" customWidth="1"/>
    <col min="10725" max="10725" width="4.265625" style="26" customWidth="1"/>
    <col min="10726" max="10728" width="9.265625" style="26" customWidth="1"/>
    <col min="10729" max="10729" width="11.265625" style="26" customWidth="1"/>
    <col min="10730" max="10732" width="9.265625" style="26" customWidth="1"/>
    <col min="10733" max="10733" width="2.73046875" style="26" customWidth="1"/>
    <col min="10734" max="10734" width="8.265625" style="26" customWidth="1"/>
    <col min="10735" max="10735" width="7.265625" style="26" customWidth="1"/>
    <col min="10736" max="10736" width="4.265625" style="26" customWidth="1"/>
    <col min="10737" max="10737" width="9.265625" style="26" customWidth="1"/>
    <col min="10738" max="10738" width="11.265625" style="26" customWidth="1"/>
    <col min="10739" max="10743" width="9.265625" style="26" customWidth="1"/>
    <col min="10744" max="10744" width="2.73046875" style="26" customWidth="1"/>
    <col min="10745" max="10977" width="9.265625" style="26" customWidth="1"/>
    <col min="10978" max="10978" width="2.73046875" style="26" customWidth="1"/>
    <col min="10979" max="10979" width="8.265625" style="26" customWidth="1"/>
    <col min="10980" max="10980" width="7.265625" style="26" customWidth="1"/>
    <col min="10981" max="10981" width="4.265625" style="26" customWidth="1"/>
    <col min="10982" max="10984" width="9.265625" style="26" customWidth="1"/>
    <col min="10985" max="10985" width="11.265625" style="26" customWidth="1"/>
    <col min="10986" max="10988" width="9.265625" style="26" customWidth="1"/>
    <col min="10989" max="10989" width="2.73046875" style="26" customWidth="1"/>
    <col min="10990" max="10990" width="8.265625" style="26" customWidth="1"/>
    <col min="10991" max="10991" width="7.265625" style="26" customWidth="1"/>
    <col min="10992" max="10992" width="4.265625" style="26" customWidth="1"/>
    <col min="10993" max="10993" width="9.265625" style="26" customWidth="1"/>
    <col min="10994" max="10994" width="11.265625" style="26" customWidth="1"/>
    <col min="10995" max="10999" width="9.265625" style="26" customWidth="1"/>
    <col min="11000" max="11000" width="2.73046875" style="26" customWidth="1"/>
    <col min="11001" max="11233" width="9.265625" style="26" customWidth="1"/>
    <col min="11234" max="11234" width="2.73046875" style="26" customWidth="1"/>
    <col min="11235" max="11235" width="8.265625" style="26" customWidth="1"/>
    <col min="11236" max="11236" width="7.265625" style="26" customWidth="1"/>
    <col min="11237" max="11237" width="4.265625" style="26" customWidth="1"/>
    <col min="11238" max="11240" width="9.265625" style="26" customWidth="1"/>
    <col min="11241" max="11241" width="11.265625" style="26" customWidth="1"/>
    <col min="11242" max="11244" width="9.265625" style="26" customWidth="1"/>
    <col min="11245" max="11245" width="2.73046875" style="26" customWidth="1"/>
    <col min="11246" max="11246" width="8.265625" style="26" customWidth="1"/>
    <col min="11247" max="11247" width="7.265625" style="26" customWidth="1"/>
    <col min="11248" max="11248" width="4.265625" style="26" customWidth="1"/>
    <col min="11249" max="11249" width="9.265625" style="26" customWidth="1"/>
    <col min="11250" max="11250" width="11.265625" style="26" customWidth="1"/>
    <col min="11251" max="11255" width="9.265625" style="26" customWidth="1"/>
    <col min="11256" max="11256" width="2.73046875" style="26" customWidth="1"/>
    <col min="11257" max="11489" width="9.265625" style="26" customWidth="1"/>
    <col min="11490" max="11490" width="2.73046875" style="26" customWidth="1"/>
    <col min="11491" max="11491" width="8.265625" style="26" customWidth="1"/>
    <col min="11492" max="11492" width="7.265625" style="26" customWidth="1"/>
    <col min="11493" max="11493" width="4.265625" style="26" customWidth="1"/>
    <col min="11494" max="11496" width="9.265625" style="26" customWidth="1"/>
    <col min="11497" max="11497" width="11.265625" style="26" customWidth="1"/>
    <col min="11498" max="11500" width="9.265625" style="26" customWidth="1"/>
    <col min="11501" max="11501" width="2.73046875" style="26" customWidth="1"/>
    <col min="11502" max="11502" width="8.265625" style="26" customWidth="1"/>
    <col min="11503" max="11503" width="7.265625" style="26" customWidth="1"/>
    <col min="11504" max="11504" width="4.265625" style="26" customWidth="1"/>
    <col min="11505" max="11505" width="9.265625" style="26" customWidth="1"/>
    <col min="11506" max="11506" width="11.265625" style="26" customWidth="1"/>
    <col min="11507" max="11511" width="9.265625" style="26" customWidth="1"/>
    <col min="11512" max="11512" width="2.73046875" style="26" customWidth="1"/>
    <col min="11513" max="11745" width="9.265625" style="26" customWidth="1"/>
    <col min="11746" max="11746" width="2.73046875" style="26" customWidth="1"/>
    <col min="11747" max="11747" width="8.265625" style="26" customWidth="1"/>
    <col min="11748" max="11748" width="7.265625" style="26" customWidth="1"/>
    <col min="11749" max="11749" width="4.265625" style="26" customWidth="1"/>
    <col min="11750" max="11752" width="9.265625" style="26" customWidth="1"/>
    <col min="11753" max="11753" width="11.265625" style="26" customWidth="1"/>
    <col min="11754" max="11756" width="9.265625" style="26" customWidth="1"/>
    <col min="11757" max="11757" width="2.73046875" style="26" customWidth="1"/>
    <col min="11758" max="11758" width="8.265625" style="26" customWidth="1"/>
    <col min="11759" max="11759" width="7.265625" style="26" customWidth="1"/>
    <col min="11760" max="11760" width="4.265625" style="26" customWidth="1"/>
    <col min="11761" max="11761" width="9.265625" style="26" customWidth="1"/>
    <col min="11762" max="11762" width="11.265625" style="26" customWidth="1"/>
    <col min="11763" max="11767" width="9.265625" style="26" customWidth="1"/>
    <col min="11768" max="11768" width="2.73046875" style="26" customWidth="1"/>
    <col min="11769" max="12001" width="9.265625" style="26" customWidth="1"/>
    <col min="12002" max="12002" width="2.73046875" style="26" customWidth="1"/>
    <col min="12003" max="12003" width="8.265625" style="26" customWidth="1"/>
    <col min="12004" max="12004" width="7.265625" style="26" customWidth="1"/>
    <col min="12005" max="12005" width="4.265625" style="26" customWidth="1"/>
    <col min="12006" max="12008" width="9.265625" style="26" customWidth="1"/>
    <col min="12009" max="12009" width="11.265625" style="26" customWidth="1"/>
    <col min="12010" max="12012" width="9.265625" style="26" customWidth="1"/>
    <col min="12013" max="12013" width="2.73046875" style="26" customWidth="1"/>
    <col min="12014" max="12014" width="8.265625" style="26" customWidth="1"/>
    <col min="12015" max="12015" width="7.265625" style="26" customWidth="1"/>
    <col min="12016" max="12016" width="4.265625" style="26" customWidth="1"/>
    <col min="12017" max="12017" width="9.265625" style="26" customWidth="1"/>
    <col min="12018" max="12018" width="11.265625" style="26" customWidth="1"/>
    <col min="12019" max="12023" width="9.265625" style="26" customWidth="1"/>
    <col min="12024" max="12024" width="2.73046875" style="26" customWidth="1"/>
    <col min="12025" max="12257" width="9.265625" style="26" customWidth="1"/>
    <col min="12258" max="12258" width="2.73046875" style="26" customWidth="1"/>
    <col min="12259" max="12259" width="8.265625" style="26" customWidth="1"/>
    <col min="12260" max="12260" width="7.265625" style="26" customWidth="1"/>
    <col min="12261" max="12261" width="4.265625" style="26" customWidth="1"/>
    <col min="12262" max="12264" width="9.265625" style="26" customWidth="1"/>
    <col min="12265" max="12265" width="11.265625" style="26" customWidth="1"/>
    <col min="12266" max="12268" width="9.265625" style="26" customWidth="1"/>
    <col min="12269" max="12269" width="2.73046875" style="26" customWidth="1"/>
    <col min="12270" max="12270" width="8.265625" style="26" customWidth="1"/>
    <col min="12271" max="12271" width="7.265625" style="26" customWidth="1"/>
    <col min="12272" max="12272" width="4.265625" style="26" customWidth="1"/>
    <col min="12273" max="12273" width="9.265625" style="26" customWidth="1"/>
    <col min="12274" max="12274" width="11.265625" style="26" customWidth="1"/>
    <col min="12275" max="12279" width="9.265625" style="26" customWidth="1"/>
    <col min="12280" max="12280" width="2.73046875" style="26" customWidth="1"/>
    <col min="12281" max="12513" width="9.265625" style="26" customWidth="1"/>
    <col min="12514" max="12514" width="2.73046875" style="26" customWidth="1"/>
    <col min="12515" max="12515" width="8.265625" style="26" customWidth="1"/>
    <col min="12516" max="12516" width="7.265625" style="26" customWidth="1"/>
    <col min="12517" max="12517" width="4.265625" style="26" customWidth="1"/>
    <col min="12518" max="12520" width="9.265625" style="26" customWidth="1"/>
    <col min="12521" max="12521" width="11.265625" style="26" customWidth="1"/>
    <col min="12522" max="12524" width="9.265625" style="26" customWidth="1"/>
    <col min="12525" max="12525" width="2.73046875" style="26" customWidth="1"/>
    <col min="12526" max="12526" width="8.265625" style="26" customWidth="1"/>
    <col min="12527" max="12527" width="7.265625" style="26" customWidth="1"/>
    <col min="12528" max="12528" width="4.265625" style="26" customWidth="1"/>
    <col min="12529" max="12529" width="9.265625" style="26" customWidth="1"/>
    <col min="12530" max="12530" width="11.265625" style="26" customWidth="1"/>
    <col min="12531" max="12535" width="9.265625" style="26" customWidth="1"/>
    <col min="12536" max="12536" width="2.73046875" style="26" customWidth="1"/>
    <col min="12537" max="12769" width="9.265625" style="26" customWidth="1"/>
    <col min="12770" max="12770" width="2.73046875" style="26" customWidth="1"/>
    <col min="12771" max="12771" width="8.265625" style="26" customWidth="1"/>
    <col min="12772" max="12772" width="7.265625" style="26" customWidth="1"/>
    <col min="12773" max="12773" width="4.265625" style="26" customWidth="1"/>
    <col min="12774" max="12776" width="9.265625" style="26" customWidth="1"/>
    <col min="12777" max="12777" width="11.265625" style="26" customWidth="1"/>
    <col min="12778" max="12780" width="9.265625" style="26" customWidth="1"/>
    <col min="12781" max="12781" width="2.73046875" style="26" customWidth="1"/>
    <col min="12782" max="12782" width="8.265625" style="26" customWidth="1"/>
    <col min="12783" max="12783" width="7.265625" style="26" customWidth="1"/>
    <col min="12784" max="12784" width="4.265625" style="26" customWidth="1"/>
    <col min="12785" max="12785" width="9.265625" style="26" customWidth="1"/>
    <col min="12786" max="12786" width="11.265625" style="26" customWidth="1"/>
    <col min="12787" max="12791" width="9.265625" style="26" customWidth="1"/>
    <col min="12792" max="12792" width="2.73046875" style="26" customWidth="1"/>
    <col min="12793" max="13025" width="9.265625" style="26" customWidth="1"/>
    <col min="13026" max="13026" width="2.73046875" style="26" customWidth="1"/>
    <col min="13027" max="13027" width="8.265625" style="26" customWidth="1"/>
    <col min="13028" max="13028" width="7.265625" style="26" customWidth="1"/>
    <col min="13029" max="13029" width="4.265625" style="26" customWidth="1"/>
    <col min="13030" max="13032" width="9.265625" style="26" customWidth="1"/>
    <col min="13033" max="13033" width="11.265625" style="26" customWidth="1"/>
    <col min="13034" max="13036" width="9.265625" style="26" customWidth="1"/>
    <col min="13037" max="13037" width="2.73046875" style="26" customWidth="1"/>
    <col min="13038" max="13038" width="8.265625" style="26" customWidth="1"/>
    <col min="13039" max="13039" width="7.265625" style="26" customWidth="1"/>
    <col min="13040" max="13040" width="4.265625" style="26" customWidth="1"/>
    <col min="13041" max="13041" width="9.265625" style="26" customWidth="1"/>
    <col min="13042" max="13042" width="11.265625" style="26" customWidth="1"/>
    <col min="13043" max="13047" width="9.265625" style="26" customWidth="1"/>
    <col min="13048" max="13048" width="2.73046875" style="26" customWidth="1"/>
    <col min="13049" max="13281" width="9.265625" style="26" customWidth="1"/>
    <col min="13282" max="13282" width="2.73046875" style="26" customWidth="1"/>
    <col min="13283" max="13283" width="8.265625" style="26" customWidth="1"/>
    <col min="13284" max="13284" width="7.265625" style="26" customWidth="1"/>
    <col min="13285" max="13285" width="4.265625" style="26" customWidth="1"/>
    <col min="13286" max="13288" width="9.265625" style="26" customWidth="1"/>
    <col min="13289" max="13289" width="11.265625" style="26" customWidth="1"/>
    <col min="13290" max="13292" width="9.265625" style="26" customWidth="1"/>
    <col min="13293" max="13293" width="2.73046875" style="26" customWidth="1"/>
    <col min="13294" max="13294" width="8.265625" style="26" customWidth="1"/>
    <col min="13295" max="13295" width="7.265625" style="26" customWidth="1"/>
    <col min="13296" max="13296" width="4.265625" style="26" customWidth="1"/>
    <col min="13297" max="13297" width="9.265625" style="26" customWidth="1"/>
    <col min="13298" max="13298" width="11.265625" style="26" customWidth="1"/>
    <col min="13299" max="13303" width="9.265625" style="26" customWidth="1"/>
    <col min="13304" max="13304" width="2.73046875" style="26" customWidth="1"/>
    <col min="13305" max="13537" width="9.265625" style="26" customWidth="1"/>
    <col min="13538" max="13538" width="2.73046875" style="26" customWidth="1"/>
    <col min="13539" max="13539" width="8.265625" style="26" customWidth="1"/>
    <col min="13540" max="13540" width="7.265625" style="26" customWidth="1"/>
    <col min="13541" max="13541" width="4.265625" style="26" customWidth="1"/>
    <col min="13542" max="13544" width="9.265625" style="26" customWidth="1"/>
    <col min="13545" max="13545" width="11.265625" style="26" customWidth="1"/>
    <col min="13546" max="13548" width="9.265625" style="26" customWidth="1"/>
    <col min="13549" max="13549" width="2.73046875" style="26" customWidth="1"/>
    <col min="13550" max="13550" width="8.265625" style="26" customWidth="1"/>
    <col min="13551" max="13551" width="7.265625" style="26" customWidth="1"/>
    <col min="13552" max="13552" width="4.265625" style="26" customWidth="1"/>
    <col min="13553" max="13553" width="9.265625" style="26" customWidth="1"/>
    <col min="13554" max="13554" width="11.265625" style="26" customWidth="1"/>
    <col min="13555" max="13559" width="9.265625" style="26" customWidth="1"/>
    <col min="13560" max="13560" width="2.73046875" style="26" customWidth="1"/>
    <col min="13561" max="13793" width="9.265625" style="26" customWidth="1"/>
    <col min="13794" max="13794" width="2.73046875" style="26" customWidth="1"/>
    <col min="13795" max="13795" width="8.265625" style="26" customWidth="1"/>
    <col min="13796" max="13796" width="7.265625" style="26" customWidth="1"/>
    <col min="13797" max="13797" width="4.265625" style="26" customWidth="1"/>
    <col min="13798" max="13800" width="9.265625" style="26" customWidth="1"/>
    <col min="13801" max="13801" width="11.265625" style="26" customWidth="1"/>
    <col min="13802" max="13804" width="9.265625" style="26" customWidth="1"/>
    <col min="13805" max="13805" width="2.73046875" style="26" customWidth="1"/>
    <col min="13806" max="13806" width="8.265625" style="26" customWidth="1"/>
    <col min="13807" max="13807" width="7.265625" style="26" customWidth="1"/>
    <col min="13808" max="13808" width="4.265625" style="26" customWidth="1"/>
    <col min="13809" max="13809" width="9.265625" style="26" customWidth="1"/>
    <col min="13810" max="13810" width="11.265625" style="26" customWidth="1"/>
    <col min="13811" max="13815" width="9.265625" style="26" customWidth="1"/>
    <col min="13816" max="13816" width="2.73046875" style="26" customWidth="1"/>
    <col min="13817" max="14049" width="9.265625" style="26" customWidth="1"/>
    <col min="14050" max="14050" width="2.73046875" style="26" customWidth="1"/>
    <col min="14051" max="14051" width="8.265625" style="26" customWidth="1"/>
    <col min="14052" max="14052" width="7.265625" style="26" customWidth="1"/>
    <col min="14053" max="14053" width="4.265625" style="26" customWidth="1"/>
    <col min="14054" max="14056" width="9.265625" style="26" customWidth="1"/>
    <col min="14057" max="14057" width="11.265625" style="26" customWidth="1"/>
    <col min="14058" max="14060" width="9.265625" style="26" customWidth="1"/>
    <col min="14061" max="14061" width="2.73046875" style="26" customWidth="1"/>
    <col min="14062" max="14062" width="8.265625" style="26" customWidth="1"/>
    <col min="14063" max="14063" width="7.265625" style="26" customWidth="1"/>
    <col min="14064" max="14064" width="4.265625" style="26" customWidth="1"/>
    <col min="14065" max="14065" width="9.265625" style="26" customWidth="1"/>
    <col min="14066" max="14066" width="11.265625" style="26" customWidth="1"/>
    <col min="14067" max="14071" width="9.265625" style="26" customWidth="1"/>
    <col min="14072" max="14072" width="2.73046875" style="26" customWidth="1"/>
    <col min="14073" max="14305" width="9.265625" style="26" customWidth="1"/>
    <col min="14306" max="14306" width="2.73046875" style="26" customWidth="1"/>
    <col min="14307" max="14307" width="8.265625" style="26" customWidth="1"/>
    <col min="14308" max="14308" width="7.265625" style="26" customWidth="1"/>
    <col min="14309" max="14309" width="4.265625" style="26" customWidth="1"/>
    <col min="14310" max="14312" width="9.265625" style="26" customWidth="1"/>
    <col min="14313" max="14313" width="11.265625" style="26" customWidth="1"/>
    <col min="14314" max="14316" width="9.265625" style="26" customWidth="1"/>
    <col min="14317" max="14317" width="2.73046875" style="26" customWidth="1"/>
    <col min="14318" max="14318" width="8.265625" style="26" customWidth="1"/>
    <col min="14319" max="14319" width="7.265625" style="26" customWidth="1"/>
    <col min="14320" max="14320" width="4.265625" style="26" customWidth="1"/>
    <col min="14321" max="14321" width="9.265625" style="26" customWidth="1"/>
    <col min="14322" max="14322" width="11.265625" style="26" customWidth="1"/>
    <col min="14323" max="14327" width="9.265625" style="26" customWidth="1"/>
    <col min="14328" max="14328" width="2.73046875" style="26" customWidth="1"/>
    <col min="14329" max="14561" width="9.265625" style="26" customWidth="1"/>
    <col min="14562" max="14562" width="2.73046875" style="26" customWidth="1"/>
    <col min="14563" max="14563" width="8.265625" style="26" customWidth="1"/>
    <col min="14564" max="14564" width="7.265625" style="26" customWidth="1"/>
    <col min="14565" max="14565" width="4.265625" style="26" customWidth="1"/>
    <col min="14566" max="14568" width="9.265625" style="26" customWidth="1"/>
    <col min="14569" max="14569" width="11.265625" style="26" customWidth="1"/>
    <col min="14570" max="14572" width="9.265625" style="26" customWidth="1"/>
    <col min="14573" max="14573" width="2.73046875" style="26" customWidth="1"/>
    <col min="14574" max="14574" width="8.265625" style="26" customWidth="1"/>
    <col min="14575" max="14575" width="7.265625" style="26" customWidth="1"/>
    <col min="14576" max="14576" width="4.265625" style="26" customWidth="1"/>
    <col min="14577" max="14577" width="9.265625" style="26" customWidth="1"/>
    <col min="14578" max="14578" width="11.265625" style="26" customWidth="1"/>
    <col min="14579" max="14583" width="9.265625" style="26" customWidth="1"/>
    <col min="14584" max="14584" width="2.73046875" style="26" customWidth="1"/>
    <col min="14585" max="14817" width="9.265625" style="26" customWidth="1"/>
    <col min="14818" max="14818" width="2.73046875" style="26" customWidth="1"/>
    <col min="14819" max="14819" width="8.265625" style="26" customWidth="1"/>
    <col min="14820" max="14820" width="7.265625" style="26" customWidth="1"/>
    <col min="14821" max="14821" width="4.265625" style="26" customWidth="1"/>
    <col min="14822" max="14824" width="9.265625" style="26" customWidth="1"/>
    <col min="14825" max="14825" width="11.265625" style="26" customWidth="1"/>
    <col min="14826" max="14828" width="9.265625" style="26" customWidth="1"/>
    <col min="14829" max="14829" width="2.73046875" style="26" customWidth="1"/>
    <col min="14830" max="14830" width="8.265625" style="26" customWidth="1"/>
    <col min="14831" max="14831" width="7.265625" style="26" customWidth="1"/>
    <col min="14832" max="14832" width="4.265625" style="26" customWidth="1"/>
    <col min="14833" max="14833" width="9.265625" style="26" customWidth="1"/>
    <col min="14834" max="14834" width="11.265625" style="26" customWidth="1"/>
    <col min="14835" max="14839" width="9.265625" style="26" customWidth="1"/>
    <col min="14840" max="14840" width="2.73046875" style="26" customWidth="1"/>
    <col min="14841" max="15073" width="9.265625" style="26" customWidth="1"/>
    <col min="15074" max="15074" width="2.73046875" style="26" customWidth="1"/>
    <col min="15075" max="15075" width="8.265625" style="26" customWidth="1"/>
    <col min="15076" max="15076" width="7.265625" style="26" customWidth="1"/>
    <col min="15077" max="15077" width="4.265625" style="26" customWidth="1"/>
    <col min="15078" max="15080" width="9.265625" style="26" customWidth="1"/>
    <col min="15081" max="15081" width="11.265625" style="26" customWidth="1"/>
    <col min="15082" max="15084" width="9.265625" style="26" customWidth="1"/>
    <col min="15085" max="15085" width="2.73046875" style="26" customWidth="1"/>
    <col min="15086" max="15086" width="8.265625" style="26" customWidth="1"/>
    <col min="15087" max="15087" width="7.265625" style="26" customWidth="1"/>
    <col min="15088" max="15088" width="4.265625" style="26" customWidth="1"/>
    <col min="15089" max="15089" width="9.265625" style="26" customWidth="1"/>
    <col min="15090" max="15090" width="11.265625" style="26" customWidth="1"/>
    <col min="15091" max="15095" width="9.265625" style="26" customWidth="1"/>
    <col min="15096" max="15096" width="2.73046875" style="26" customWidth="1"/>
    <col min="15097" max="15329" width="9.265625" style="26" customWidth="1"/>
    <col min="15330" max="15330" width="2.73046875" style="26" customWidth="1"/>
    <col min="15331" max="15331" width="8.265625" style="26" customWidth="1"/>
    <col min="15332" max="15332" width="7.265625" style="26" customWidth="1"/>
    <col min="15333" max="15333" width="4.265625" style="26" customWidth="1"/>
    <col min="15334" max="15336" width="9.265625" style="26" customWidth="1"/>
    <col min="15337" max="15337" width="11.265625" style="26" customWidth="1"/>
    <col min="15338" max="15340" width="9.265625" style="26" customWidth="1"/>
    <col min="15341" max="15341" width="2.73046875" style="26" customWidth="1"/>
    <col min="15342" max="15342" width="8.265625" style="26" customWidth="1"/>
    <col min="15343" max="15343" width="7.265625" style="26" customWidth="1"/>
    <col min="15344" max="15344" width="4.265625" style="26" customWidth="1"/>
    <col min="15345" max="15345" width="9.265625" style="26" customWidth="1"/>
    <col min="15346" max="15346" width="11.265625" style="26" customWidth="1"/>
    <col min="15347" max="15351" width="9.265625" style="26" customWidth="1"/>
    <col min="15352" max="15352" width="2.73046875" style="26" customWidth="1"/>
    <col min="15353" max="15585" width="9.265625" style="26" customWidth="1"/>
    <col min="15586" max="15586" width="2.73046875" style="26" customWidth="1"/>
    <col min="15587" max="15587" width="8.265625" style="26" customWidth="1"/>
    <col min="15588" max="15588" width="7.265625" style="26" customWidth="1"/>
    <col min="15589" max="15589" width="4.265625" style="26" customWidth="1"/>
    <col min="15590" max="15592" width="9.265625" style="26" customWidth="1"/>
    <col min="15593" max="15593" width="11.265625" style="26" customWidth="1"/>
    <col min="15594" max="15596" width="9.265625" style="26" customWidth="1"/>
    <col min="15597" max="15597" width="2.73046875" style="26" customWidth="1"/>
    <col min="15598" max="15598" width="8.265625" style="26" customWidth="1"/>
    <col min="15599" max="15599" width="7.265625" style="26" customWidth="1"/>
    <col min="15600" max="15600" width="4.265625" style="26" customWidth="1"/>
    <col min="15601" max="15601" width="9.265625" style="26" customWidth="1"/>
    <col min="15602" max="15602" width="11.265625" style="26" customWidth="1"/>
    <col min="15603" max="15607" width="9.265625" style="26" customWidth="1"/>
    <col min="15608" max="15608" width="2.73046875" style="26" customWidth="1"/>
    <col min="15609" max="15841" width="9.265625" style="26" customWidth="1"/>
    <col min="15842" max="15842" width="2.73046875" style="26" customWidth="1"/>
    <col min="15843" max="15843" width="8.265625" style="26" customWidth="1"/>
    <col min="15844" max="15844" width="7.265625" style="26" customWidth="1"/>
    <col min="15845" max="15845" width="4.265625" style="26" customWidth="1"/>
    <col min="15846" max="15848" width="9.265625" style="26" customWidth="1"/>
    <col min="15849" max="15849" width="11.265625" style="26" customWidth="1"/>
    <col min="15850" max="15852" width="9.265625" style="26" customWidth="1"/>
    <col min="15853" max="15853" width="2.73046875" style="26" customWidth="1"/>
    <col min="15854" max="15854" width="8.265625" style="26" customWidth="1"/>
    <col min="15855" max="15855" width="7.265625" style="26" customWidth="1"/>
    <col min="15856" max="15856" width="4.265625" style="26" customWidth="1"/>
    <col min="15857" max="15857" width="9.265625" style="26" customWidth="1"/>
    <col min="15858" max="15858" width="11.265625" style="26" customWidth="1"/>
    <col min="15859" max="15863" width="9.265625" style="26" customWidth="1"/>
    <col min="15864" max="15864" width="2.73046875" style="26" customWidth="1"/>
    <col min="15865" max="16097" width="9.265625" style="26" customWidth="1"/>
    <col min="16098" max="16098" width="2.73046875" style="26" customWidth="1"/>
    <col min="16099" max="16099" width="8.265625" style="26" customWidth="1"/>
    <col min="16100" max="16100" width="7.265625" style="26" customWidth="1"/>
    <col min="16101" max="16101" width="4.265625" style="26" customWidth="1"/>
    <col min="16102" max="16104" width="9.265625" style="26" customWidth="1"/>
    <col min="16105" max="16105" width="11.265625" style="26" customWidth="1"/>
    <col min="16106" max="16108" width="9.265625" style="26" customWidth="1"/>
    <col min="16109" max="16109" width="2.73046875" style="26" customWidth="1"/>
    <col min="16110" max="16110" width="8.265625" style="26" customWidth="1"/>
    <col min="16111" max="16111" width="7.265625" style="26" customWidth="1"/>
    <col min="16112" max="16112" width="4.265625" style="26" customWidth="1"/>
    <col min="16113" max="16113" width="9.265625" style="26" customWidth="1"/>
    <col min="16114" max="16114" width="11.265625" style="26" customWidth="1"/>
    <col min="16115" max="16119" width="9.265625" style="26" customWidth="1"/>
    <col min="16120" max="16120" width="2.73046875" style="26" customWidth="1"/>
    <col min="16121" max="16384" width="9.265625" style="26" customWidth="1"/>
  </cols>
  <sheetData>
    <row r="1" spans="1:22" ht="20.25" customHeight="1">
      <c r="A1" s="55" t="s">
        <v>0</v>
      </c>
      <c r="B1" s="76"/>
      <c r="C1" s="37"/>
      <c r="D1" s="37"/>
      <c r="E1" s="37"/>
      <c r="F1" s="37"/>
      <c r="G1" s="37"/>
      <c r="H1" s="37"/>
      <c r="I1" s="37"/>
      <c r="J1" s="37"/>
    </row>
    <row r="2" spans="1:22" ht="20.25" customHeight="1">
      <c r="A2" s="55" t="s">
        <v>235</v>
      </c>
      <c r="B2" s="76"/>
      <c r="C2" s="37"/>
      <c r="D2" s="37"/>
      <c r="E2" s="37"/>
    </row>
    <row r="3" spans="1:22" ht="15.75" customHeight="1">
      <c r="A3" s="55"/>
      <c r="B3" s="76"/>
      <c r="C3" s="37"/>
      <c r="D3" s="37"/>
      <c r="E3" s="37"/>
    </row>
    <row r="4" spans="1:22" s="27" customFormat="1" ht="12.75" customHeight="1">
      <c r="A4" s="38"/>
      <c r="B4" s="77"/>
      <c r="C4" s="78"/>
      <c r="D4" s="75"/>
      <c r="E4" s="75"/>
      <c r="F4" s="75"/>
      <c r="G4" s="75"/>
      <c r="H4" s="75"/>
      <c r="I4" s="75"/>
      <c r="J4" s="75"/>
    </row>
    <row r="5" spans="1:22" ht="33" customHeight="1" thickBot="1">
      <c r="A5" s="41" t="s">
        <v>119</v>
      </c>
      <c r="B5" s="110" t="s">
        <v>120</v>
      </c>
      <c r="C5" s="114"/>
      <c r="D5" s="32"/>
      <c r="E5" s="32"/>
      <c r="F5" s="79"/>
      <c r="G5" s="79"/>
      <c r="H5" s="79"/>
      <c r="I5" s="79"/>
      <c r="J5" s="79"/>
    </row>
    <row r="7" spans="1:22" ht="14.65" thickBot="1"/>
    <row r="8" spans="1:22" ht="13.5" thickBot="1">
      <c r="A8" s="294"/>
      <c r="B8" s="778" t="s">
        <v>111</v>
      </c>
      <c r="C8" s="779"/>
      <c r="D8" s="779"/>
      <c r="E8" s="780"/>
      <c r="F8" s="775" t="s">
        <v>112</v>
      </c>
      <c r="G8" s="776"/>
      <c r="H8" s="776"/>
      <c r="I8" s="776"/>
      <c r="J8" s="777"/>
      <c r="K8" s="294"/>
      <c r="L8" s="294"/>
      <c r="N8" s="26"/>
      <c r="O8" s="26"/>
      <c r="R8" s="26"/>
      <c r="S8" s="26"/>
      <c r="U8" s="26"/>
      <c r="V8" s="26"/>
    </row>
    <row r="9" spans="1:22" s="27" customFormat="1" ht="25.9" thickBot="1">
      <c r="A9" s="570" t="s">
        <v>46</v>
      </c>
      <c r="B9" s="658" t="s">
        <v>90</v>
      </c>
      <c r="C9" s="571" t="s">
        <v>48</v>
      </c>
      <c r="D9" s="691" t="s">
        <v>103</v>
      </c>
      <c r="E9" s="692" t="s">
        <v>104</v>
      </c>
      <c r="F9" s="693" t="s">
        <v>90</v>
      </c>
      <c r="G9" s="694" t="s">
        <v>73</v>
      </c>
      <c r="H9" s="695" t="s">
        <v>103</v>
      </c>
      <c r="I9" s="696" t="s">
        <v>104</v>
      </c>
      <c r="J9" s="571" t="s">
        <v>113</v>
      </c>
      <c r="K9" s="296"/>
      <c r="L9" s="296"/>
    </row>
    <row r="10" spans="1:22" ht="12.75" customHeight="1">
      <c r="A10" s="239" t="s">
        <v>55</v>
      </c>
      <c r="B10" s="208">
        <f t="shared" ref="B10:B24" si="0">SUM(D10:E10)</f>
        <v>31012</v>
      </c>
      <c r="C10" s="268"/>
      <c r="D10" s="188">
        <v>3491</v>
      </c>
      <c r="E10" s="194">
        <v>27521</v>
      </c>
      <c r="F10" s="175">
        <f t="shared" ref="F10:F19" si="1">SUM(H10:J10)</f>
        <v>82.47999999999999</v>
      </c>
      <c r="G10" s="268"/>
      <c r="H10" s="195">
        <v>5.64</v>
      </c>
      <c r="I10" s="195">
        <v>51.23</v>
      </c>
      <c r="J10" s="196">
        <v>25.61</v>
      </c>
      <c r="K10" s="294"/>
      <c r="L10" s="294"/>
      <c r="N10" s="26"/>
      <c r="O10" s="26"/>
      <c r="R10" s="26"/>
      <c r="S10" s="26"/>
      <c r="U10" s="26"/>
      <c r="V10" s="26"/>
    </row>
    <row r="11" spans="1:22" ht="12.75" customHeight="1">
      <c r="A11" s="130" t="s">
        <v>56</v>
      </c>
      <c r="B11" s="199">
        <f t="shared" si="0"/>
        <v>30245</v>
      </c>
      <c r="C11" s="172">
        <f t="shared" ref="C11:C24" si="2">(B11-B10)/B10</f>
        <v>-2.4732361666451697E-2</v>
      </c>
      <c r="D11" s="181">
        <v>3460</v>
      </c>
      <c r="E11" s="182">
        <v>26785</v>
      </c>
      <c r="F11" s="170">
        <f t="shared" si="1"/>
        <v>77.72</v>
      </c>
      <c r="G11" s="172">
        <f t="shared" ref="G11:G24" si="3">(F11-F10)/F10</f>
        <v>-5.7710960232783604E-2</v>
      </c>
      <c r="H11" s="173">
        <v>5.62</v>
      </c>
      <c r="I11" s="173">
        <v>57.49</v>
      </c>
      <c r="J11" s="190">
        <v>14.61</v>
      </c>
      <c r="K11" s="294"/>
      <c r="L11" s="294"/>
      <c r="N11" s="26"/>
      <c r="O11" s="26"/>
      <c r="R11" s="26"/>
      <c r="S11" s="26"/>
      <c r="U11" s="26"/>
      <c r="V11" s="26"/>
    </row>
    <row r="12" spans="1:22" ht="12.75" customHeight="1">
      <c r="A12" s="130" t="s">
        <v>57</v>
      </c>
      <c r="B12" s="199">
        <f t="shared" si="0"/>
        <v>29488.665532109975</v>
      </c>
      <c r="C12" s="172">
        <f t="shared" si="2"/>
        <v>-2.500692570309224E-2</v>
      </c>
      <c r="D12" s="181">
        <v>3275.1643505859993</v>
      </c>
      <c r="E12" s="182">
        <v>26213.501181523974</v>
      </c>
      <c r="F12" s="170">
        <f t="shared" si="1"/>
        <v>76.121912951551877</v>
      </c>
      <c r="G12" s="172">
        <f t="shared" si="3"/>
        <v>-2.0562108188987668E-2</v>
      </c>
      <c r="H12" s="171">
        <v>6.3790368215540161</v>
      </c>
      <c r="I12" s="173">
        <v>61.121029459353913</v>
      </c>
      <c r="J12" s="189">
        <v>8.6218466706439401</v>
      </c>
      <c r="K12" s="294"/>
      <c r="L12" s="294"/>
      <c r="N12" s="26"/>
      <c r="O12" s="26"/>
      <c r="R12" s="26"/>
      <c r="S12" s="26"/>
      <c r="U12" s="26"/>
      <c r="V12" s="26"/>
    </row>
    <row r="13" spans="1:22" ht="12.75" customHeight="1">
      <c r="A13" s="130" t="s">
        <v>58</v>
      </c>
      <c r="B13" s="199">
        <f t="shared" si="0"/>
        <v>31232.908335888002</v>
      </c>
      <c r="C13" s="172">
        <f t="shared" si="2"/>
        <v>5.9149601119750032E-2</v>
      </c>
      <c r="D13" s="191">
        <v>2469.3987182880001</v>
      </c>
      <c r="E13" s="198">
        <v>28763.509617600001</v>
      </c>
      <c r="F13" s="170">
        <f t="shared" si="1"/>
        <v>78.656671834201163</v>
      </c>
      <c r="G13" s="172">
        <f t="shared" si="3"/>
        <v>3.3298675563533768E-2</v>
      </c>
      <c r="H13" s="174">
        <v>5.8015769763545446</v>
      </c>
      <c r="I13" s="174">
        <v>66.308718730321289</v>
      </c>
      <c r="J13" s="192">
        <v>6.5463761275253312</v>
      </c>
      <c r="K13" s="294"/>
      <c r="L13" s="294"/>
      <c r="N13" s="26"/>
      <c r="O13" s="26"/>
      <c r="R13" s="26"/>
      <c r="S13" s="26"/>
      <c r="U13" s="26"/>
      <c r="V13" s="26"/>
    </row>
    <row r="14" spans="1:22" ht="12.75" customHeight="1">
      <c r="A14" s="130" t="s">
        <v>59</v>
      </c>
      <c r="B14" s="199">
        <f t="shared" si="0"/>
        <v>31192.51546006502</v>
      </c>
      <c r="C14" s="172">
        <f t="shared" si="2"/>
        <v>-1.2932793638230637E-3</v>
      </c>
      <c r="D14" s="191">
        <v>2505.6008056760011</v>
      </c>
      <c r="E14" s="198">
        <v>28686.91465438902</v>
      </c>
      <c r="F14" s="170">
        <f t="shared" si="1"/>
        <v>69.630564604182865</v>
      </c>
      <c r="G14" s="172">
        <f t="shared" si="3"/>
        <v>-0.11475323096614423</v>
      </c>
      <c r="H14" s="174">
        <v>4.5789493457188177</v>
      </c>
      <c r="I14" s="174">
        <v>57.299786597672352</v>
      </c>
      <c r="J14" s="192">
        <v>7.7518286607917002</v>
      </c>
      <c r="K14" s="294"/>
      <c r="L14" s="294"/>
      <c r="N14" s="26"/>
      <c r="O14" s="26"/>
      <c r="R14" s="26"/>
      <c r="S14" s="26"/>
      <c r="U14" s="26"/>
      <c r="V14" s="26"/>
    </row>
    <row r="15" spans="1:22" ht="12.75" customHeight="1">
      <c r="A15" s="130" t="s">
        <v>60</v>
      </c>
      <c r="B15" s="199">
        <f t="shared" si="0"/>
        <v>29098.607464474968</v>
      </c>
      <c r="C15" s="172">
        <f t="shared" si="2"/>
        <v>-6.7128539160967296E-2</v>
      </c>
      <c r="D15" s="191">
        <v>2005.3595787739998</v>
      </c>
      <c r="E15" s="198">
        <v>27093.247885700966</v>
      </c>
      <c r="F15" s="170">
        <f t="shared" si="1"/>
        <v>67.055721367253241</v>
      </c>
      <c r="G15" s="172">
        <f t="shared" si="3"/>
        <v>-3.6978635051523726E-2</v>
      </c>
      <c r="H15" s="174">
        <v>3.4486048807719847</v>
      </c>
      <c r="I15" s="174">
        <v>56.014904880584915</v>
      </c>
      <c r="J15" s="192">
        <v>7.5922116058963356</v>
      </c>
      <c r="K15" s="294"/>
      <c r="L15" s="294"/>
      <c r="N15" s="26"/>
      <c r="O15" s="26"/>
      <c r="R15" s="26"/>
      <c r="S15" s="26"/>
      <c r="U15" s="26"/>
      <c r="V15" s="26"/>
    </row>
    <row r="16" spans="1:22" ht="12.75" customHeight="1">
      <c r="A16" s="130" t="s">
        <v>61</v>
      </c>
      <c r="B16" s="199">
        <f t="shared" si="0"/>
        <v>25895.466429379001</v>
      </c>
      <c r="C16" s="172">
        <f t="shared" si="2"/>
        <v>-0.11007884274209757</v>
      </c>
      <c r="D16" s="191">
        <v>2279.0447021510004</v>
      </c>
      <c r="E16" s="198">
        <v>23616.421727228</v>
      </c>
      <c r="F16" s="170">
        <f t="shared" si="1"/>
        <v>69.82509071320618</v>
      </c>
      <c r="G16" s="172">
        <f t="shared" si="3"/>
        <v>4.1299523582567318E-2</v>
      </c>
      <c r="H16" s="174">
        <v>4.1441847624916042</v>
      </c>
      <c r="I16" s="174">
        <v>59.422569250460072</v>
      </c>
      <c r="J16" s="192">
        <v>6.2583367002545094</v>
      </c>
      <c r="K16" s="294"/>
      <c r="L16" s="294"/>
      <c r="N16" s="26"/>
      <c r="O16" s="26"/>
      <c r="R16" s="26"/>
      <c r="S16" s="26"/>
      <c r="U16" s="26"/>
      <c r="V16" s="26"/>
    </row>
    <row r="17" spans="1:22" ht="12.75" customHeight="1">
      <c r="A17" s="130" t="s">
        <v>62</v>
      </c>
      <c r="B17" s="199">
        <f t="shared" si="0"/>
        <v>25252.869068916007</v>
      </c>
      <c r="C17" s="172">
        <f t="shared" si="2"/>
        <v>-2.4815052558155623E-2</v>
      </c>
      <c r="D17" s="191">
        <v>2215.5868121470003</v>
      </c>
      <c r="E17" s="198">
        <v>23037.282256769005</v>
      </c>
      <c r="F17" s="170">
        <f t="shared" si="1"/>
        <v>72.812498017176196</v>
      </c>
      <c r="G17" s="172">
        <f t="shared" si="3"/>
        <v>4.2784152135802396E-2</v>
      </c>
      <c r="H17" s="174">
        <v>3.7278876452930008</v>
      </c>
      <c r="I17" s="174">
        <v>63.54564254627703</v>
      </c>
      <c r="J17" s="192">
        <v>5.5389678256061687</v>
      </c>
      <c r="K17" s="294"/>
      <c r="L17" s="294"/>
      <c r="N17" s="26"/>
      <c r="O17" s="26"/>
      <c r="R17" s="26"/>
      <c r="S17" s="26"/>
      <c r="U17" s="26"/>
      <c r="V17" s="26"/>
    </row>
    <row r="18" spans="1:22" s="27" customFormat="1" ht="13.15">
      <c r="A18" s="130" t="s">
        <v>63</v>
      </c>
      <c r="B18" s="199">
        <f t="shared" si="0"/>
        <v>22517.865382614262</v>
      </c>
      <c r="C18" s="172">
        <f t="shared" si="2"/>
        <v>-0.10830467139546875</v>
      </c>
      <c r="D18" s="191">
        <v>2007.2351214713169</v>
      </c>
      <c r="E18" s="198">
        <v>20510.630261142946</v>
      </c>
      <c r="F18" s="170">
        <f t="shared" si="1"/>
        <v>65.311464758320071</v>
      </c>
      <c r="G18" s="172">
        <f t="shared" si="3"/>
        <v>-0.1030184853304533</v>
      </c>
      <c r="H18" s="174">
        <v>3.5082048663900007</v>
      </c>
      <c r="I18" s="174">
        <v>60.947483523750066</v>
      </c>
      <c r="J18" s="192">
        <v>0.85577636818000002</v>
      </c>
      <c r="K18" s="296"/>
      <c r="L18" s="296"/>
    </row>
    <row r="19" spans="1:22" ht="12.75" customHeight="1">
      <c r="A19" s="236" t="s">
        <v>64</v>
      </c>
      <c r="B19" s="199">
        <f t="shared" si="0"/>
        <v>17345</v>
      </c>
      <c r="C19" s="172">
        <f t="shared" si="2"/>
        <v>-0.22972272436658941</v>
      </c>
      <c r="D19" s="191">
        <v>1593</v>
      </c>
      <c r="E19" s="198">
        <v>15752</v>
      </c>
      <c r="F19" s="170">
        <f t="shared" si="1"/>
        <v>54.999050999999994</v>
      </c>
      <c r="G19" s="172">
        <f t="shared" si="3"/>
        <v>-0.15789591913885795</v>
      </c>
      <c r="H19" s="174">
        <v>2.7149179999999999</v>
      </c>
      <c r="I19" s="174">
        <v>52.284132999999997</v>
      </c>
      <c r="J19" s="283">
        <v>0</v>
      </c>
      <c r="K19" s="294"/>
      <c r="L19" s="294"/>
      <c r="N19" s="26"/>
      <c r="O19" s="26"/>
      <c r="R19" s="26"/>
      <c r="S19" s="26"/>
      <c r="U19" s="26"/>
      <c r="V19" s="26"/>
    </row>
    <row r="20" spans="1:22" ht="12.75" customHeight="1">
      <c r="A20" s="147" t="s">
        <v>65</v>
      </c>
      <c r="B20" s="199">
        <f t="shared" si="0"/>
        <v>16788</v>
      </c>
      <c r="C20" s="172">
        <f t="shared" si="2"/>
        <v>-3.2113000864802538E-2</v>
      </c>
      <c r="D20" s="191">
        <v>1346</v>
      </c>
      <c r="E20" s="198">
        <v>15442</v>
      </c>
      <c r="F20" s="170">
        <f t="shared" ref="F20:F24" si="4">SUM(H20:J20)</f>
        <v>56.050018580010011</v>
      </c>
      <c r="G20" s="172">
        <f t="shared" si="3"/>
        <v>1.9108831168923569E-2</v>
      </c>
      <c r="H20" s="174">
        <v>2.482635074610001</v>
      </c>
      <c r="I20" s="174">
        <v>53.567383505400009</v>
      </c>
      <c r="J20" s="283">
        <v>0</v>
      </c>
      <c r="K20" s="294"/>
      <c r="L20" s="294"/>
      <c r="N20" s="26"/>
      <c r="O20" s="26"/>
      <c r="R20" s="26"/>
      <c r="S20" s="26"/>
      <c r="U20" s="26"/>
      <c r="V20" s="26"/>
    </row>
    <row r="21" spans="1:22" ht="12.75" customHeight="1">
      <c r="A21" s="147" t="s">
        <v>66</v>
      </c>
      <c r="B21" s="199">
        <f t="shared" si="0"/>
        <v>15765.900422935847</v>
      </c>
      <c r="C21" s="172">
        <f t="shared" si="2"/>
        <v>-6.0882748216830651E-2</v>
      </c>
      <c r="D21" s="191">
        <v>1296.8339920652738</v>
      </c>
      <c r="E21" s="198">
        <v>14469.066430870573</v>
      </c>
      <c r="F21" s="170">
        <f t="shared" si="4"/>
        <v>48.104035242409971</v>
      </c>
      <c r="G21" s="172">
        <f t="shared" si="3"/>
        <v>-0.14176593583563843</v>
      </c>
      <c r="H21" s="174">
        <v>1.8764999019800004</v>
      </c>
      <c r="I21" s="174">
        <v>46.227535340429974</v>
      </c>
      <c r="J21" s="283">
        <v>0</v>
      </c>
      <c r="K21" s="294"/>
      <c r="L21" s="294"/>
      <c r="N21" s="26"/>
      <c r="O21" s="26"/>
      <c r="R21" s="26"/>
      <c r="S21" s="26"/>
      <c r="U21" s="26"/>
      <c r="V21" s="26"/>
    </row>
    <row r="22" spans="1:22" ht="12.75" customHeight="1">
      <c r="A22" s="147" t="s">
        <v>67</v>
      </c>
      <c r="B22" s="199">
        <f t="shared" si="0"/>
        <v>14599.275020214798</v>
      </c>
      <c r="C22" s="172">
        <f t="shared" si="2"/>
        <v>-7.3996750672347941E-2</v>
      </c>
      <c r="D22" s="191">
        <v>1114.0716071562242</v>
      </c>
      <c r="E22" s="198">
        <v>13485.203413058574</v>
      </c>
      <c r="F22" s="170">
        <f t="shared" si="4"/>
        <v>24.916231086809994</v>
      </c>
      <c r="G22" s="172">
        <f t="shared" si="3"/>
        <v>-0.48203449125941328</v>
      </c>
      <c r="H22" s="174">
        <v>0.7809856598599999</v>
      </c>
      <c r="I22" s="174">
        <v>24.135245426949993</v>
      </c>
      <c r="J22" s="283">
        <v>0</v>
      </c>
      <c r="K22" s="294"/>
      <c r="L22" s="294"/>
      <c r="N22" s="26"/>
      <c r="O22" s="26"/>
      <c r="R22" s="26"/>
      <c r="S22" s="26"/>
      <c r="U22" s="26"/>
      <c r="V22" s="26"/>
    </row>
    <row r="23" spans="1:22" ht="12.75" customHeight="1">
      <c r="A23" s="147" t="s">
        <v>68</v>
      </c>
      <c r="B23" s="199">
        <f t="shared" si="0"/>
        <v>11774.809873864097</v>
      </c>
      <c r="C23" s="172">
        <f t="shared" si="2"/>
        <v>-0.19346612365612834</v>
      </c>
      <c r="D23" s="191">
        <v>570.39178082191779</v>
      </c>
      <c r="E23" s="198">
        <v>11204.418093042179</v>
      </c>
      <c r="F23" s="170">
        <f t="shared" si="4"/>
        <v>33.410037967370002</v>
      </c>
      <c r="G23" s="172">
        <f t="shared" si="3"/>
        <v>0.34089452979332852</v>
      </c>
      <c r="H23" s="174">
        <v>1.4471302419700001</v>
      </c>
      <c r="I23" s="174">
        <v>31.962907725400001</v>
      </c>
      <c r="J23" s="283">
        <v>0</v>
      </c>
      <c r="K23" s="294"/>
      <c r="L23" s="294"/>
      <c r="N23" s="26"/>
      <c r="O23" s="26"/>
      <c r="R23" s="26"/>
      <c r="S23" s="26"/>
      <c r="U23" s="26"/>
      <c r="V23" s="26"/>
    </row>
    <row r="24" spans="1:22" ht="14.65" thickBot="1">
      <c r="A24" s="572" t="s">
        <v>69</v>
      </c>
      <c r="B24" s="209">
        <f t="shared" si="0"/>
        <v>12410.563489379054</v>
      </c>
      <c r="C24" s="177">
        <f t="shared" si="2"/>
        <v>5.3992686279046E-2</v>
      </c>
      <c r="D24" s="603">
        <v>679.22869975297579</v>
      </c>
      <c r="E24" s="604">
        <v>11731.334789626078</v>
      </c>
      <c r="F24" s="176">
        <f t="shared" si="4"/>
        <v>38.841822156770036</v>
      </c>
      <c r="G24" s="177">
        <f t="shared" si="3"/>
        <v>0.16257940786254119</v>
      </c>
      <c r="H24" s="178">
        <v>1.7094977253500003</v>
      </c>
      <c r="I24" s="178">
        <v>37.132324431420038</v>
      </c>
      <c r="J24" s="284">
        <v>0</v>
      </c>
      <c r="K24" s="294"/>
      <c r="L24" s="294"/>
      <c r="N24" s="26"/>
      <c r="O24" s="26"/>
      <c r="R24" s="26"/>
      <c r="S24" s="26"/>
      <c r="U24" s="26"/>
      <c r="V24" s="26"/>
    </row>
    <row r="25" spans="1:22" ht="12.75" customHeight="1">
      <c r="A25"/>
      <c r="B25" s="26"/>
      <c r="C25" s="26"/>
      <c r="D25" s="26"/>
      <c r="E25" s="26"/>
      <c r="F25" s="26"/>
      <c r="G25" s="26"/>
      <c r="H25" s="26"/>
      <c r="I25" s="26"/>
      <c r="J25" s="26"/>
      <c r="N25" s="26"/>
      <c r="O25" s="26"/>
      <c r="R25" s="26"/>
      <c r="S25" s="26"/>
      <c r="U25" s="26"/>
      <c r="V25" s="26"/>
    </row>
    <row r="26" spans="1:22" ht="12.75" customHeight="1">
      <c r="A26" s="148" t="s">
        <v>109</v>
      </c>
      <c r="B26" s="26"/>
      <c r="C26" s="26"/>
      <c r="D26" s="26"/>
      <c r="E26" s="26"/>
      <c r="F26" s="26"/>
      <c r="G26" s="26"/>
      <c r="H26" s="26"/>
      <c r="I26" s="26"/>
      <c r="J26" s="26"/>
      <c r="N26" s="26"/>
      <c r="O26" s="26"/>
      <c r="R26" s="26"/>
      <c r="S26" s="26"/>
      <c r="U26" s="26"/>
      <c r="V26" s="26"/>
    </row>
    <row r="27" spans="1:22" ht="12.75">
      <c r="A27" s="148" t="s">
        <v>110</v>
      </c>
      <c r="C27" s="89"/>
      <c r="D27" s="86"/>
      <c r="E27" s="86"/>
      <c r="F27" s="88"/>
      <c r="H27" s="86"/>
      <c r="I27" s="86"/>
      <c r="N27" s="26"/>
      <c r="O27" s="26"/>
      <c r="R27" s="26"/>
      <c r="S27" s="26"/>
      <c r="U27" s="26"/>
      <c r="V27" s="26"/>
    </row>
    <row r="28" spans="1:22" ht="12.75">
      <c r="B28" s="86"/>
      <c r="C28" s="87"/>
      <c r="D28" s="87"/>
      <c r="E28" s="87"/>
      <c r="N28" s="26"/>
      <c r="O28" s="26"/>
      <c r="R28" s="26"/>
      <c r="S28" s="26"/>
      <c r="U28" s="26"/>
      <c r="V28" s="26"/>
    </row>
    <row r="29" spans="1:22" ht="12.75">
      <c r="B29" s="86"/>
      <c r="C29" s="87"/>
      <c r="D29" s="87"/>
      <c r="E29" s="87"/>
      <c r="N29" s="26"/>
      <c r="O29" s="26"/>
      <c r="R29" s="26"/>
      <c r="S29" s="26"/>
      <c r="U29" s="26"/>
      <c r="V29" s="26"/>
    </row>
    <row r="30" spans="1:22" ht="14.25" customHeight="1">
      <c r="B30" s="86"/>
      <c r="C30" s="87"/>
      <c r="D30" s="87"/>
      <c r="E30" s="87"/>
      <c r="N30" s="26"/>
      <c r="O30" s="26"/>
      <c r="R30" s="26"/>
      <c r="S30" s="26"/>
      <c r="U30" s="26"/>
      <c r="V30" s="26"/>
    </row>
    <row r="31" spans="1:22" ht="14.25" customHeight="1">
      <c r="B31" s="86"/>
      <c r="C31" s="87"/>
      <c r="D31" s="87"/>
      <c r="E31" s="87"/>
      <c r="N31" s="26"/>
      <c r="O31" s="26"/>
      <c r="R31" s="26"/>
      <c r="S31" s="26"/>
      <c r="U31" s="26"/>
      <c r="V31" s="26"/>
    </row>
    <row r="32" spans="1:22" ht="12.75">
      <c r="N32" s="26"/>
      <c r="O32" s="26"/>
      <c r="R32" s="26"/>
      <c r="S32" s="26"/>
      <c r="U32" s="26"/>
      <c r="V32" s="26"/>
    </row>
    <row r="33" spans="2:22" ht="12.75">
      <c r="J33" s="87"/>
      <c r="N33" s="26"/>
      <c r="O33" s="26"/>
      <c r="R33" s="26"/>
      <c r="S33" s="26"/>
      <c r="U33" s="26"/>
      <c r="V33" s="26"/>
    </row>
    <row r="43" spans="2:22" ht="12.75">
      <c r="B43" s="26"/>
      <c r="C43" s="26"/>
      <c r="D43" s="26"/>
      <c r="E43" s="26"/>
      <c r="F43" s="26"/>
      <c r="G43" s="75" t="s">
        <v>115</v>
      </c>
      <c r="H43" s="26"/>
      <c r="I43" s="26"/>
      <c r="J43" s="26"/>
      <c r="N43" s="26"/>
      <c r="O43" s="26"/>
      <c r="R43" s="26"/>
      <c r="S43" s="26"/>
      <c r="U43" s="26"/>
      <c r="V43" s="26"/>
    </row>
    <row r="44" spans="2:22" ht="12.75">
      <c r="N44" s="26"/>
      <c r="O44" s="26"/>
      <c r="R44" s="26"/>
      <c r="S44" s="26"/>
      <c r="U44" s="26"/>
      <c r="V44" s="26"/>
    </row>
    <row r="45" spans="2:22" ht="12.75">
      <c r="N45" s="26"/>
      <c r="O45" s="26"/>
      <c r="R45" s="26"/>
      <c r="S45" s="26"/>
      <c r="U45" s="26"/>
      <c r="V45" s="26"/>
    </row>
    <row r="46" spans="2:22" ht="12.75">
      <c r="N46" s="26"/>
      <c r="O46" s="26"/>
      <c r="R46" s="26"/>
      <c r="S46" s="26"/>
      <c r="U46" s="26"/>
      <c r="V46" s="26"/>
    </row>
    <row r="47" spans="2:22" ht="12.75">
      <c r="N47" s="26"/>
      <c r="O47" s="26"/>
      <c r="R47" s="26"/>
      <c r="S47" s="26"/>
      <c r="U47" s="26"/>
      <c r="V47" s="26"/>
    </row>
    <row r="48" spans="2:22" ht="12.75">
      <c r="N48" s="26"/>
      <c r="O48" s="26"/>
      <c r="R48" s="26"/>
      <c r="S48" s="26"/>
      <c r="U48" s="26"/>
      <c r="V48" s="26"/>
    </row>
    <row r="49" spans="14:22" ht="12.75">
      <c r="N49" s="26"/>
      <c r="O49" s="26"/>
      <c r="R49" s="26"/>
      <c r="S49" s="26"/>
      <c r="U49" s="26"/>
      <c r="V49" s="26"/>
    </row>
  </sheetData>
  <mergeCells count="2">
    <mergeCell ref="B8:E8"/>
    <mergeCell ref="F8:J8"/>
  </mergeCells>
  <hyperlinks>
    <hyperlink ref="A26" r:id="rId1" display="Details on gaming machine categorisation are available on our website." xr:uid="{00000000-0004-0000-0800-000000000000}"/>
    <hyperlink ref="A27" r:id="rId2" display="Details on gaming machine entitlement are available on our website." xr:uid="{00000000-0004-0000-0800-000001000000}"/>
  </hyperlinks>
  <pageMargins left="0.70866141732283472" right="0.70866141732283472" top="0.74803149606299213" bottom="0.74803149606299213" header="0.31496062992125984" footer="0.31496062992125984"/>
  <pageSetup paperSize="9" scale="68" orientation="portrait"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pageSetUpPr fitToPage="1"/>
  </sheetPr>
  <dimension ref="A1:Y121"/>
  <sheetViews>
    <sheetView showGridLines="0" workbookViewId="0">
      <selection activeCell="H21" sqref="H21"/>
    </sheetView>
  </sheetViews>
  <sheetFormatPr defaultColWidth="9" defaultRowHeight="14.25"/>
  <cols>
    <col min="1" max="1" width="23.86328125" style="26" customWidth="1"/>
    <col min="2" max="2" width="9.265625" style="75" customWidth="1"/>
    <col min="3" max="3" width="10.265625" style="75" bestFit="1" customWidth="1"/>
    <col min="4" max="13" width="9" style="75" customWidth="1"/>
    <col min="14" max="14" width="6" style="26" customWidth="1"/>
    <col min="15" max="15" width="9" style="26" bestFit="1" customWidth="1"/>
    <col min="16" max="16" width="23.3984375" style="26" customWidth="1"/>
    <col min="17" max="17" width="8.86328125" style="26" bestFit="1" customWidth="1"/>
    <col min="18" max="18" width="6.265625" style="26" bestFit="1" customWidth="1"/>
    <col min="19" max="19" width="8" style="26" bestFit="1" customWidth="1"/>
    <col min="20" max="20" width="7" style="26" bestFit="1" customWidth="1"/>
    <col min="21" max="21" width="12.265625" style="26" bestFit="1" customWidth="1"/>
    <col min="22" max="22" width="6" style="26" bestFit="1" customWidth="1"/>
    <col min="23" max="23" width="7.86328125" style="26" bestFit="1" customWidth="1"/>
    <col min="26" max="237" width="9.265625" style="26" customWidth="1"/>
    <col min="238" max="238" width="2.73046875" style="26" customWidth="1"/>
    <col min="239" max="239" width="8.265625" style="26" customWidth="1"/>
    <col min="240" max="240" width="7.265625" style="26" customWidth="1"/>
    <col min="241" max="241" width="4.265625" style="26" customWidth="1"/>
    <col min="242" max="244" width="9.265625" style="26" customWidth="1"/>
    <col min="245" max="245" width="11.265625" style="26" customWidth="1"/>
    <col min="246" max="248" width="9.265625" style="26" customWidth="1"/>
    <col min="249" max="249" width="2.73046875" style="26" customWidth="1"/>
    <col min="250" max="250" width="8.265625" style="26" customWidth="1"/>
    <col min="251" max="251" width="7.265625" style="26" customWidth="1"/>
    <col min="252" max="252" width="4.265625" style="26" customWidth="1"/>
    <col min="253" max="253" width="9.265625" style="26" customWidth="1"/>
    <col min="254" max="254" width="11.265625" style="26" customWidth="1"/>
    <col min="255" max="259" width="9.265625" style="26" customWidth="1"/>
    <col min="260" max="260" width="2.73046875" style="26" customWidth="1"/>
    <col min="261" max="493" width="9.265625" style="26" customWidth="1"/>
    <col min="494" max="494" width="2.73046875" style="26" customWidth="1"/>
    <col min="495" max="495" width="8.265625" style="26" customWidth="1"/>
    <col min="496" max="496" width="7.265625" style="26" customWidth="1"/>
    <col min="497" max="497" width="4.265625" style="26" customWidth="1"/>
    <col min="498" max="500" width="9.265625" style="26" customWidth="1"/>
    <col min="501" max="501" width="11.265625" style="26" customWidth="1"/>
    <col min="502" max="504" width="9.265625" style="26" customWidth="1"/>
    <col min="505" max="505" width="2.73046875" style="26" customWidth="1"/>
    <col min="506" max="506" width="8.265625" style="26" customWidth="1"/>
    <col min="507" max="507" width="7.265625" style="26" customWidth="1"/>
    <col min="508" max="508" width="4.265625" style="26" customWidth="1"/>
    <col min="509" max="509" width="9.265625" style="26" customWidth="1"/>
    <col min="510" max="510" width="11.265625" style="26" customWidth="1"/>
    <col min="511" max="515" width="9.265625" style="26" customWidth="1"/>
    <col min="516" max="516" width="2.73046875" style="26" customWidth="1"/>
    <col min="517" max="749" width="9.265625" style="26" customWidth="1"/>
    <col min="750" max="750" width="2.73046875" style="26" customWidth="1"/>
    <col min="751" max="751" width="8.265625" style="26" customWidth="1"/>
    <col min="752" max="752" width="7.265625" style="26" customWidth="1"/>
    <col min="753" max="753" width="4.265625" style="26" customWidth="1"/>
    <col min="754" max="756" width="9.265625" style="26" customWidth="1"/>
    <col min="757" max="757" width="11.265625" style="26" customWidth="1"/>
    <col min="758" max="760" width="9.265625" style="26" customWidth="1"/>
    <col min="761" max="761" width="2.73046875" style="26" customWidth="1"/>
    <col min="762" max="762" width="8.265625" style="26" customWidth="1"/>
    <col min="763" max="763" width="7.265625" style="26" customWidth="1"/>
    <col min="764" max="764" width="4.265625" style="26" customWidth="1"/>
    <col min="765" max="765" width="9.265625" style="26" customWidth="1"/>
    <col min="766" max="766" width="11.265625" style="26" customWidth="1"/>
    <col min="767" max="771" width="9.265625" style="26" customWidth="1"/>
    <col min="772" max="772" width="2.73046875" style="26" customWidth="1"/>
    <col min="773" max="1005" width="9.265625" style="26" customWidth="1"/>
    <col min="1006" max="1006" width="2.73046875" style="26" customWidth="1"/>
    <col min="1007" max="1007" width="8.265625" style="26" customWidth="1"/>
    <col min="1008" max="1008" width="7.265625" style="26" customWidth="1"/>
    <col min="1009" max="1009" width="4.265625" style="26" customWidth="1"/>
    <col min="1010" max="1012" width="9.265625" style="26" customWidth="1"/>
    <col min="1013" max="1013" width="11.265625" style="26" customWidth="1"/>
    <col min="1014" max="1016" width="9.265625" style="26" customWidth="1"/>
    <col min="1017" max="1017" width="2.73046875" style="26" customWidth="1"/>
    <col min="1018" max="1018" width="8.265625" style="26" customWidth="1"/>
    <col min="1019" max="1019" width="7.265625" style="26" customWidth="1"/>
    <col min="1020" max="1020" width="4.265625" style="26" customWidth="1"/>
    <col min="1021" max="1021" width="9.265625" style="26" customWidth="1"/>
    <col min="1022" max="1022" width="11.265625" style="26" customWidth="1"/>
    <col min="1023" max="1027" width="9.265625" style="26" customWidth="1"/>
    <col min="1028" max="1028" width="2.73046875" style="26" customWidth="1"/>
    <col min="1029" max="1261" width="9.265625" style="26" customWidth="1"/>
    <col min="1262" max="1262" width="2.73046875" style="26" customWidth="1"/>
    <col min="1263" max="1263" width="8.265625" style="26" customWidth="1"/>
    <col min="1264" max="1264" width="7.265625" style="26" customWidth="1"/>
    <col min="1265" max="1265" width="4.265625" style="26" customWidth="1"/>
    <col min="1266" max="1268" width="9.265625" style="26" customWidth="1"/>
    <col min="1269" max="1269" width="11.265625" style="26" customWidth="1"/>
    <col min="1270" max="1272" width="9.265625" style="26" customWidth="1"/>
    <col min="1273" max="1273" width="2.73046875" style="26" customWidth="1"/>
    <col min="1274" max="1274" width="8.265625" style="26" customWidth="1"/>
    <col min="1275" max="1275" width="7.265625" style="26" customWidth="1"/>
    <col min="1276" max="1276" width="4.265625" style="26" customWidth="1"/>
    <col min="1277" max="1277" width="9.265625" style="26" customWidth="1"/>
    <col min="1278" max="1278" width="11.265625" style="26" customWidth="1"/>
    <col min="1279" max="1283" width="9.265625" style="26" customWidth="1"/>
    <col min="1284" max="1284" width="2.73046875" style="26" customWidth="1"/>
    <col min="1285" max="1517" width="9.265625" style="26" customWidth="1"/>
    <col min="1518" max="1518" width="2.73046875" style="26" customWidth="1"/>
    <col min="1519" max="1519" width="8.265625" style="26" customWidth="1"/>
    <col min="1520" max="1520" width="7.265625" style="26" customWidth="1"/>
    <col min="1521" max="1521" width="4.265625" style="26" customWidth="1"/>
    <col min="1522" max="1524" width="9.265625" style="26" customWidth="1"/>
    <col min="1525" max="1525" width="11.265625" style="26" customWidth="1"/>
    <col min="1526" max="1528" width="9.265625" style="26" customWidth="1"/>
    <col min="1529" max="1529" width="2.73046875" style="26" customWidth="1"/>
    <col min="1530" max="1530" width="8.265625" style="26" customWidth="1"/>
    <col min="1531" max="1531" width="7.265625" style="26" customWidth="1"/>
    <col min="1532" max="1532" width="4.265625" style="26" customWidth="1"/>
    <col min="1533" max="1533" width="9.265625" style="26" customWidth="1"/>
    <col min="1534" max="1534" width="11.265625" style="26" customWidth="1"/>
    <col min="1535" max="1539" width="9.265625" style="26" customWidth="1"/>
    <col min="1540" max="1540" width="2.73046875" style="26" customWidth="1"/>
    <col min="1541" max="1773" width="9.265625" style="26" customWidth="1"/>
    <col min="1774" max="1774" width="2.73046875" style="26" customWidth="1"/>
    <col min="1775" max="1775" width="8.265625" style="26" customWidth="1"/>
    <col min="1776" max="1776" width="7.265625" style="26" customWidth="1"/>
    <col min="1777" max="1777" width="4.265625" style="26" customWidth="1"/>
    <col min="1778" max="1780" width="9.265625" style="26" customWidth="1"/>
    <col min="1781" max="1781" width="11.265625" style="26" customWidth="1"/>
    <col min="1782" max="1784" width="9.265625" style="26" customWidth="1"/>
    <col min="1785" max="1785" width="2.73046875" style="26" customWidth="1"/>
    <col min="1786" max="1786" width="8.265625" style="26" customWidth="1"/>
    <col min="1787" max="1787" width="7.265625" style="26" customWidth="1"/>
    <col min="1788" max="1788" width="4.265625" style="26" customWidth="1"/>
    <col min="1789" max="1789" width="9.265625" style="26" customWidth="1"/>
    <col min="1790" max="1790" width="11.265625" style="26" customWidth="1"/>
    <col min="1791" max="1795" width="9.265625" style="26" customWidth="1"/>
    <col min="1796" max="1796" width="2.73046875" style="26" customWidth="1"/>
    <col min="1797" max="2029" width="9.265625" style="26" customWidth="1"/>
    <col min="2030" max="2030" width="2.73046875" style="26" customWidth="1"/>
    <col min="2031" max="2031" width="8.265625" style="26" customWidth="1"/>
    <col min="2032" max="2032" width="7.265625" style="26" customWidth="1"/>
    <col min="2033" max="2033" width="4.265625" style="26" customWidth="1"/>
    <col min="2034" max="2036" width="9.265625" style="26" customWidth="1"/>
    <col min="2037" max="2037" width="11.265625" style="26" customWidth="1"/>
    <col min="2038" max="2040" width="9.265625" style="26" customWidth="1"/>
    <col min="2041" max="2041" width="2.73046875" style="26" customWidth="1"/>
    <col min="2042" max="2042" width="8.265625" style="26" customWidth="1"/>
    <col min="2043" max="2043" width="7.265625" style="26" customWidth="1"/>
    <col min="2044" max="2044" width="4.265625" style="26" customWidth="1"/>
    <col min="2045" max="2045" width="9.265625" style="26" customWidth="1"/>
    <col min="2046" max="2046" width="11.265625" style="26" customWidth="1"/>
    <col min="2047" max="2051" width="9.265625" style="26" customWidth="1"/>
    <col min="2052" max="2052" width="2.73046875" style="26" customWidth="1"/>
    <col min="2053" max="2285" width="9.265625" style="26" customWidth="1"/>
    <col min="2286" max="2286" width="2.73046875" style="26" customWidth="1"/>
    <col min="2287" max="2287" width="8.265625" style="26" customWidth="1"/>
    <col min="2288" max="2288" width="7.265625" style="26" customWidth="1"/>
    <col min="2289" max="2289" width="4.265625" style="26" customWidth="1"/>
    <col min="2290" max="2292" width="9.265625" style="26" customWidth="1"/>
    <col min="2293" max="2293" width="11.265625" style="26" customWidth="1"/>
    <col min="2294" max="2296" width="9.265625" style="26" customWidth="1"/>
    <col min="2297" max="2297" width="2.73046875" style="26" customWidth="1"/>
    <col min="2298" max="2298" width="8.265625" style="26" customWidth="1"/>
    <col min="2299" max="2299" width="7.265625" style="26" customWidth="1"/>
    <col min="2300" max="2300" width="4.265625" style="26" customWidth="1"/>
    <col min="2301" max="2301" width="9.265625" style="26" customWidth="1"/>
    <col min="2302" max="2302" width="11.265625" style="26" customWidth="1"/>
    <col min="2303" max="2307" width="9.265625" style="26" customWidth="1"/>
    <col min="2308" max="2308" width="2.73046875" style="26" customWidth="1"/>
    <col min="2309" max="2541" width="9.265625" style="26" customWidth="1"/>
    <col min="2542" max="2542" width="2.73046875" style="26" customWidth="1"/>
    <col min="2543" max="2543" width="8.265625" style="26" customWidth="1"/>
    <col min="2544" max="2544" width="7.265625" style="26" customWidth="1"/>
    <col min="2545" max="2545" width="4.265625" style="26" customWidth="1"/>
    <col min="2546" max="2548" width="9.265625" style="26" customWidth="1"/>
    <col min="2549" max="2549" width="11.265625" style="26" customWidth="1"/>
    <col min="2550" max="2552" width="9.265625" style="26" customWidth="1"/>
    <col min="2553" max="2553" width="2.73046875" style="26" customWidth="1"/>
    <col min="2554" max="2554" width="8.265625" style="26" customWidth="1"/>
    <col min="2555" max="2555" width="7.265625" style="26" customWidth="1"/>
    <col min="2556" max="2556" width="4.265625" style="26" customWidth="1"/>
    <col min="2557" max="2557" width="9.265625" style="26" customWidth="1"/>
    <col min="2558" max="2558" width="11.265625" style="26" customWidth="1"/>
    <col min="2559" max="2563" width="9.265625" style="26" customWidth="1"/>
    <col min="2564" max="2564" width="2.73046875" style="26" customWidth="1"/>
    <col min="2565" max="2797" width="9.265625" style="26" customWidth="1"/>
    <col min="2798" max="2798" width="2.73046875" style="26" customWidth="1"/>
    <col min="2799" max="2799" width="8.265625" style="26" customWidth="1"/>
    <col min="2800" max="2800" width="7.265625" style="26" customWidth="1"/>
    <col min="2801" max="2801" width="4.265625" style="26" customWidth="1"/>
    <col min="2802" max="2804" width="9.265625" style="26" customWidth="1"/>
    <col min="2805" max="2805" width="11.265625" style="26" customWidth="1"/>
    <col min="2806" max="2808" width="9.265625" style="26" customWidth="1"/>
    <col min="2809" max="2809" width="2.73046875" style="26" customWidth="1"/>
    <col min="2810" max="2810" width="8.265625" style="26" customWidth="1"/>
    <col min="2811" max="2811" width="7.265625" style="26" customWidth="1"/>
    <col min="2812" max="2812" width="4.265625" style="26" customWidth="1"/>
    <col min="2813" max="2813" width="9.265625" style="26" customWidth="1"/>
    <col min="2814" max="2814" width="11.265625" style="26" customWidth="1"/>
    <col min="2815" max="2819" width="9.265625" style="26" customWidth="1"/>
    <col min="2820" max="2820" width="2.73046875" style="26" customWidth="1"/>
    <col min="2821" max="3053" width="9.265625" style="26" customWidth="1"/>
    <col min="3054" max="3054" width="2.73046875" style="26" customWidth="1"/>
    <col min="3055" max="3055" width="8.265625" style="26" customWidth="1"/>
    <col min="3056" max="3056" width="7.265625" style="26" customWidth="1"/>
    <col min="3057" max="3057" width="4.265625" style="26" customWidth="1"/>
    <col min="3058" max="3060" width="9.265625" style="26" customWidth="1"/>
    <col min="3061" max="3061" width="11.265625" style="26" customWidth="1"/>
    <col min="3062" max="3064" width="9.265625" style="26" customWidth="1"/>
    <col min="3065" max="3065" width="2.73046875" style="26" customWidth="1"/>
    <col min="3066" max="3066" width="8.265625" style="26" customWidth="1"/>
    <col min="3067" max="3067" width="7.265625" style="26" customWidth="1"/>
    <col min="3068" max="3068" width="4.265625" style="26" customWidth="1"/>
    <col min="3069" max="3069" width="9.265625" style="26" customWidth="1"/>
    <col min="3070" max="3070" width="11.265625" style="26" customWidth="1"/>
    <col min="3071" max="3075" width="9.265625" style="26" customWidth="1"/>
    <col min="3076" max="3076" width="2.73046875" style="26" customWidth="1"/>
    <col min="3077" max="3309" width="9.265625" style="26" customWidth="1"/>
    <col min="3310" max="3310" width="2.73046875" style="26" customWidth="1"/>
    <col min="3311" max="3311" width="8.265625" style="26" customWidth="1"/>
    <col min="3312" max="3312" width="7.265625" style="26" customWidth="1"/>
    <col min="3313" max="3313" width="4.265625" style="26" customWidth="1"/>
    <col min="3314" max="3316" width="9.265625" style="26" customWidth="1"/>
    <col min="3317" max="3317" width="11.265625" style="26" customWidth="1"/>
    <col min="3318" max="3320" width="9.265625" style="26" customWidth="1"/>
    <col min="3321" max="3321" width="2.73046875" style="26" customWidth="1"/>
    <col min="3322" max="3322" width="8.265625" style="26" customWidth="1"/>
    <col min="3323" max="3323" width="7.265625" style="26" customWidth="1"/>
    <col min="3324" max="3324" width="4.265625" style="26" customWidth="1"/>
    <col min="3325" max="3325" width="9.265625" style="26" customWidth="1"/>
    <col min="3326" max="3326" width="11.265625" style="26" customWidth="1"/>
    <col min="3327" max="3331" width="9.265625" style="26" customWidth="1"/>
    <col min="3332" max="3332" width="2.73046875" style="26" customWidth="1"/>
    <col min="3333" max="3565" width="9.265625" style="26" customWidth="1"/>
    <col min="3566" max="3566" width="2.73046875" style="26" customWidth="1"/>
    <col min="3567" max="3567" width="8.265625" style="26" customWidth="1"/>
    <col min="3568" max="3568" width="7.265625" style="26" customWidth="1"/>
    <col min="3569" max="3569" width="4.265625" style="26" customWidth="1"/>
    <col min="3570" max="3572" width="9.265625" style="26" customWidth="1"/>
    <col min="3573" max="3573" width="11.265625" style="26" customWidth="1"/>
    <col min="3574" max="3576" width="9.265625" style="26" customWidth="1"/>
    <col min="3577" max="3577" width="2.73046875" style="26" customWidth="1"/>
    <col min="3578" max="3578" width="8.265625" style="26" customWidth="1"/>
    <col min="3579" max="3579" width="7.265625" style="26" customWidth="1"/>
    <col min="3580" max="3580" width="4.265625" style="26" customWidth="1"/>
    <col min="3581" max="3581" width="9.265625" style="26" customWidth="1"/>
    <col min="3582" max="3582" width="11.265625" style="26" customWidth="1"/>
    <col min="3583" max="3587" width="9.265625" style="26" customWidth="1"/>
    <col min="3588" max="3588" width="2.73046875" style="26" customWidth="1"/>
    <col min="3589" max="3821" width="9.265625" style="26" customWidth="1"/>
    <col min="3822" max="3822" width="2.73046875" style="26" customWidth="1"/>
    <col min="3823" max="3823" width="8.265625" style="26" customWidth="1"/>
    <col min="3824" max="3824" width="7.265625" style="26" customWidth="1"/>
    <col min="3825" max="3825" width="4.265625" style="26" customWidth="1"/>
    <col min="3826" max="3828" width="9.265625" style="26" customWidth="1"/>
    <col min="3829" max="3829" width="11.265625" style="26" customWidth="1"/>
    <col min="3830" max="3832" width="9.265625" style="26" customWidth="1"/>
    <col min="3833" max="3833" width="2.73046875" style="26" customWidth="1"/>
    <col min="3834" max="3834" width="8.265625" style="26" customWidth="1"/>
    <col min="3835" max="3835" width="7.265625" style="26" customWidth="1"/>
    <col min="3836" max="3836" width="4.265625" style="26" customWidth="1"/>
    <col min="3837" max="3837" width="9.265625" style="26" customWidth="1"/>
    <col min="3838" max="3838" width="11.265625" style="26" customWidth="1"/>
    <col min="3839" max="3843" width="9.265625" style="26" customWidth="1"/>
    <col min="3844" max="3844" width="2.73046875" style="26" customWidth="1"/>
    <col min="3845" max="4077" width="9.265625" style="26" customWidth="1"/>
    <col min="4078" max="4078" width="2.73046875" style="26" customWidth="1"/>
    <col min="4079" max="4079" width="8.265625" style="26" customWidth="1"/>
    <col min="4080" max="4080" width="7.265625" style="26" customWidth="1"/>
    <col min="4081" max="4081" width="4.265625" style="26" customWidth="1"/>
    <col min="4082" max="4084" width="9.265625" style="26" customWidth="1"/>
    <col min="4085" max="4085" width="11.265625" style="26" customWidth="1"/>
    <col min="4086" max="4088" width="9.265625" style="26" customWidth="1"/>
    <col min="4089" max="4089" width="2.73046875" style="26" customWidth="1"/>
    <col min="4090" max="4090" width="8.265625" style="26" customWidth="1"/>
    <col min="4091" max="4091" width="7.265625" style="26" customWidth="1"/>
    <col min="4092" max="4092" width="4.265625" style="26" customWidth="1"/>
    <col min="4093" max="4093" width="9.265625" style="26" customWidth="1"/>
    <col min="4094" max="4094" width="11.265625" style="26" customWidth="1"/>
    <col min="4095" max="4099" width="9.265625" style="26" customWidth="1"/>
    <col min="4100" max="4100" width="2.73046875" style="26" customWidth="1"/>
    <col min="4101" max="4333" width="9.265625" style="26" customWidth="1"/>
    <col min="4334" max="4334" width="2.73046875" style="26" customWidth="1"/>
    <col min="4335" max="4335" width="8.265625" style="26" customWidth="1"/>
    <col min="4336" max="4336" width="7.265625" style="26" customWidth="1"/>
    <col min="4337" max="4337" width="4.265625" style="26" customWidth="1"/>
    <col min="4338" max="4340" width="9.265625" style="26" customWidth="1"/>
    <col min="4341" max="4341" width="11.265625" style="26" customWidth="1"/>
    <col min="4342" max="4344" width="9.265625" style="26" customWidth="1"/>
    <col min="4345" max="4345" width="2.73046875" style="26" customWidth="1"/>
    <col min="4346" max="4346" width="8.265625" style="26" customWidth="1"/>
    <col min="4347" max="4347" width="7.265625" style="26" customWidth="1"/>
    <col min="4348" max="4348" width="4.265625" style="26" customWidth="1"/>
    <col min="4349" max="4349" width="9.265625" style="26" customWidth="1"/>
    <col min="4350" max="4350" width="11.265625" style="26" customWidth="1"/>
    <col min="4351" max="4355" width="9.265625" style="26" customWidth="1"/>
    <col min="4356" max="4356" width="2.73046875" style="26" customWidth="1"/>
    <col min="4357" max="4589" width="9.265625" style="26" customWidth="1"/>
    <col min="4590" max="4590" width="2.73046875" style="26" customWidth="1"/>
    <col min="4591" max="4591" width="8.265625" style="26" customWidth="1"/>
    <col min="4592" max="4592" width="7.265625" style="26" customWidth="1"/>
    <col min="4593" max="4593" width="4.265625" style="26" customWidth="1"/>
    <col min="4594" max="4596" width="9.265625" style="26" customWidth="1"/>
    <col min="4597" max="4597" width="11.265625" style="26" customWidth="1"/>
    <col min="4598" max="4600" width="9.265625" style="26" customWidth="1"/>
    <col min="4601" max="4601" width="2.73046875" style="26" customWidth="1"/>
    <col min="4602" max="4602" width="8.265625" style="26" customWidth="1"/>
    <col min="4603" max="4603" width="7.265625" style="26" customWidth="1"/>
    <col min="4604" max="4604" width="4.265625" style="26" customWidth="1"/>
    <col min="4605" max="4605" width="9.265625" style="26" customWidth="1"/>
    <col min="4606" max="4606" width="11.265625" style="26" customWidth="1"/>
    <col min="4607" max="4611" width="9.265625" style="26" customWidth="1"/>
    <col min="4612" max="4612" width="2.73046875" style="26" customWidth="1"/>
    <col min="4613" max="4845" width="9.265625" style="26" customWidth="1"/>
    <col min="4846" max="4846" width="2.73046875" style="26" customWidth="1"/>
    <col min="4847" max="4847" width="8.265625" style="26" customWidth="1"/>
    <col min="4848" max="4848" width="7.265625" style="26" customWidth="1"/>
    <col min="4849" max="4849" width="4.265625" style="26" customWidth="1"/>
    <col min="4850" max="4852" width="9.265625" style="26" customWidth="1"/>
    <col min="4853" max="4853" width="11.265625" style="26" customWidth="1"/>
    <col min="4854" max="4856" width="9.265625" style="26" customWidth="1"/>
    <col min="4857" max="4857" width="2.73046875" style="26" customWidth="1"/>
    <col min="4858" max="4858" width="8.265625" style="26" customWidth="1"/>
    <col min="4859" max="4859" width="7.265625" style="26" customWidth="1"/>
    <col min="4860" max="4860" width="4.265625" style="26" customWidth="1"/>
    <col min="4861" max="4861" width="9.265625" style="26" customWidth="1"/>
    <col min="4862" max="4862" width="11.265625" style="26" customWidth="1"/>
    <col min="4863" max="4867" width="9.265625" style="26" customWidth="1"/>
    <col min="4868" max="4868" width="2.73046875" style="26" customWidth="1"/>
    <col min="4869" max="5101" width="9.265625" style="26" customWidth="1"/>
    <col min="5102" max="5102" width="2.73046875" style="26" customWidth="1"/>
    <col min="5103" max="5103" width="8.265625" style="26" customWidth="1"/>
    <col min="5104" max="5104" width="7.265625" style="26" customWidth="1"/>
    <col min="5105" max="5105" width="4.265625" style="26" customWidth="1"/>
    <col min="5106" max="5108" width="9.265625" style="26" customWidth="1"/>
    <col min="5109" max="5109" width="11.265625" style="26" customWidth="1"/>
    <col min="5110" max="5112" width="9.265625" style="26" customWidth="1"/>
    <col min="5113" max="5113" width="2.73046875" style="26" customWidth="1"/>
    <col min="5114" max="5114" width="8.265625" style="26" customWidth="1"/>
    <col min="5115" max="5115" width="7.265625" style="26" customWidth="1"/>
    <col min="5116" max="5116" width="4.265625" style="26" customWidth="1"/>
    <col min="5117" max="5117" width="9.265625" style="26" customWidth="1"/>
    <col min="5118" max="5118" width="11.265625" style="26" customWidth="1"/>
    <col min="5119" max="5123" width="9.265625" style="26" customWidth="1"/>
    <col min="5124" max="5124" width="2.73046875" style="26" customWidth="1"/>
    <col min="5125" max="5357" width="9.265625" style="26" customWidth="1"/>
    <col min="5358" max="5358" width="2.73046875" style="26" customWidth="1"/>
    <col min="5359" max="5359" width="8.265625" style="26" customWidth="1"/>
    <col min="5360" max="5360" width="7.265625" style="26" customWidth="1"/>
    <col min="5361" max="5361" width="4.265625" style="26" customWidth="1"/>
    <col min="5362" max="5364" width="9.265625" style="26" customWidth="1"/>
    <col min="5365" max="5365" width="11.265625" style="26" customWidth="1"/>
    <col min="5366" max="5368" width="9.265625" style="26" customWidth="1"/>
    <col min="5369" max="5369" width="2.73046875" style="26" customWidth="1"/>
    <col min="5370" max="5370" width="8.265625" style="26" customWidth="1"/>
    <col min="5371" max="5371" width="7.265625" style="26" customWidth="1"/>
    <col min="5372" max="5372" width="4.265625" style="26" customWidth="1"/>
    <col min="5373" max="5373" width="9.265625" style="26" customWidth="1"/>
    <col min="5374" max="5374" width="11.265625" style="26" customWidth="1"/>
    <col min="5375" max="5379" width="9.265625" style="26" customWidth="1"/>
    <col min="5380" max="5380" width="2.73046875" style="26" customWidth="1"/>
    <col min="5381" max="5613" width="9.265625" style="26" customWidth="1"/>
    <col min="5614" max="5614" width="2.73046875" style="26" customWidth="1"/>
    <col min="5615" max="5615" width="8.265625" style="26" customWidth="1"/>
    <col min="5616" max="5616" width="7.265625" style="26" customWidth="1"/>
    <col min="5617" max="5617" width="4.265625" style="26" customWidth="1"/>
    <col min="5618" max="5620" width="9.265625" style="26" customWidth="1"/>
    <col min="5621" max="5621" width="11.265625" style="26" customWidth="1"/>
    <col min="5622" max="5624" width="9.265625" style="26" customWidth="1"/>
    <col min="5625" max="5625" width="2.73046875" style="26" customWidth="1"/>
    <col min="5626" max="5626" width="8.265625" style="26" customWidth="1"/>
    <col min="5627" max="5627" width="7.265625" style="26" customWidth="1"/>
    <col min="5628" max="5628" width="4.265625" style="26" customWidth="1"/>
    <col min="5629" max="5629" width="9.265625" style="26" customWidth="1"/>
    <col min="5630" max="5630" width="11.265625" style="26" customWidth="1"/>
    <col min="5631" max="5635" width="9.265625" style="26" customWidth="1"/>
    <col min="5636" max="5636" width="2.73046875" style="26" customWidth="1"/>
    <col min="5637" max="5869" width="9.265625" style="26" customWidth="1"/>
    <col min="5870" max="5870" width="2.73046875" style="26" customWidth="1"/>
    <col min="5871" max="5871" width="8.265625" style="26" customWidth="1"/>
    <col min="5872" max="5872" width="7.265625" style="26" customWidth="1"/>
    <col min="5873" max="5873" width="4.265625" style="26" customWidth="1"/>
    <col min="5874" max="5876" width="9.265625" style="26" customWidth="1"/>
    <col min="5877" max="5877" width="11.265625" style="26" customWidth="1"/>
    <col min="5878" max="5880" width="9.265625" style="26" customWidth="1"/>
    <col min="5881" max="5881" width="2.73046875" style="26" customWidth="1"/>
    <col min="5882" max="5882" width="8.265625" style="26" customWidth="1"/>
    <col min="5883" max="5883" width="7.265625" style="26" customWidth="1"/>
    <col min="5884" max="5884" width="4.265625" style="26" customWidth="1"/>
    <col min="5885" max="5885" width="9.265625" style="26" customWidth="1"/>
    <col min="5886" max="5886" width="11.265625" style="26" customWidth="1"/>
    <col min="5887" max="5891" width="9.265625" style="26" customWidth="1"/>
    <col min="5892" max="5892" width="2.73046875" style="26" customWidth="1"/>
    <col min="5893" max="6125" width="9.265625" style="26" customWidth="1"/>
    <col min="6126" max="6126" width="2.73046875" style="26" customWidth="1"/>
    <col min="6127" max="6127" width="8.265625" style="26" customWidth="1"/>
    <col min="6128" max="6128" width="7.265625" style="26" customWidth="1"/>
    <col min="6129" max="6129" width="4.265625" style="26" customWidth="1"/>
    <col min="6130" max="6132" width="9.265625" style="26" customWidth="1"/>
    <col min="6133" max="6133" width="11.265625" style="26" customWidth="1"/>
    <col min="6134" max="6136" width="9.265625" style="26" customWidth="1"/>
    <col min="6137" max="6137" width="2.73046875" style="26" customWidth="1"/>
    <col min="6138" max="6138" width="8.265625" style="26" customWidth="1"/>
    <col min="6139" max="6139" width="7.265625" style="26" customWidth="1"/>
    <col min="6140" max="6140" width="4.265625" style="26" customWidth="1"/>
    <col min="6141" max="6141" width="9.265625" style="26" customWidth="1"/>
    <col min="6142" max="6142" width="11.265625" style="26" customWidth="1"/>
    <col min="6143" max="6147" width="9.265625" style="26" customWidth="1"/>
    <col min="6148" max="6148" width="2.73046875" style="26" customWidth="1"/>
    <col min="6149" max="6381" width="9.265625" style="26" customWidth="1"/>
    <col min="6382" max="6382" width="2.73046875" style="26" customWidth="1"/>
    <col min="6383" max="6383" width="8.265625" style="26" customWidth="1"/>
    <col min="6384" max="6384" width="7.265625" style="26" customWidth="1"/>
    <col min="6385" max="6385" width="4.265625" style="26" customWidth="1"/>
    <col min="6386" max="6388" width="9.265625" style="26" customWidth="1"/>
    <col min="6389" max="6389" width="11.265625" style="26" customWidth="1"/>
    <col min="6390" max="6392" width="9.265625" style="26" customWidth="1"/>
    <col min="6393" max="6393" width="2.73046875" style="26" customWidth="1"/>
    <col min="6394" max="6394" width="8.265625" style="26" customWidth="1"/>
    <col min="6395" max="6395" width="7.265625" style="26" customWidth="1"/>
    <col min="6396" max="6396" width="4.265625" style="26" customWidth="1"/>
    <col min="6397" max="6397" width="9.265625" style="26" customWidth="1"/>
    <col min="6398" max="6398" width="11.265625" style="26" customWidth="1"/>
    <col min="6399" max="6403" width="9.265625" style="26" customWidth="1"/>
    <col min="6404" max="6404" width="2.73046875" style="26" customWidth="1"/>
    <col min="6405" max="6637" width="9.265625" style="26" customWidth="1"/>
    <col min="6638" max="6638" width="2.73046875" style="26" customWidth="1"/>
    <col min="6639" max="6639" width="8.265625" style="26" customWidth="1"/>
    <col min="6640" max="6640" width="7.265625" style="26" customWidth="1"/>
    <col min="6641" max="6641" width="4.265625" style="26" customWidth="1"/>
    <col min="6642" max="6644" width="9.265625" style="26" customWidth="1"/>
    <col min="6645" max="6645" width="11.265625" style="26" customWidth="1"/>
    <col min="6646" max="6648" width="9.265625" style="26" customWidth="1"/>
    <col min="6649" max="6649" width="2.73046875" style="26" customWidth="1"/>
    <col min="6650" max="6650" width="8.265625" style="26" customWidth="1"/>
    <col min="6651" max="6651" width="7.265625" style="26" customWidth="1"/>
    <col min="6652" max="6652" width="4.265625" style="26" customWidth="1"/>
    <col min="6653" max="6653" width="9.265625" style="26" customWidth="1"/>
    <col min="6654" max="6654" width="11.265625" style="26" customWidth="1"/>
    <col min="6655" max="6659" width="9.265625" style="26" customWidth="1"/>
    <col min="6660" max="6660" width="2.73046875" style="26" customWidth="1"/>
    <col min="6661" max="6893" width="9.265625" style="26" customWidth="1"/>
    <col min="6894" max="6894" width="2.73046875" style="26" customWidth="1"/>
    <col min="6895" max="6895" width="8.265625" style="26" customWidth="1"/>
    <col min="6896" max="6896" width="7.265625" style="26" customWidth="1"/>
    <col min="6897" max="6897" width="4.265625" style="26" customWidth="1"/>
    <col min="6898" max="6900" width="9.265625" style="26" customWidth="1"/>
    <col min="6901" max="6901" width="11.265625" style="26" customWidth="1"/>
    <col min="6902" max="6904" width="9.265625" style="26" customWidth="1"/>
    <col min="6905" max="6905" width="2.73046875" style="26" customWidth="1"/>
    <col min="6906" max="6906" width="8.265625" style="26" customWidth="1"/>
    <col min="6907" max="6907" width="7.265625" style="26" customWidth="1"/>
    <col min="6908" max="6908" width="4.265625" style="26" customWidth="1"/>
    <col min="6909" max="6909" width="9.265625" style="26" customWidth="1"/>
    <col min="6910" max="6910" width="11.265625" style="26" customWidth="1"/>
    <col min="6911" max="6915" width="9.265625" style="26" customWidth="1"/>
    <col min="6916" max="6916" width="2.73046875" style="26" customWidth="1"/>
    <col min="6917" max="7149" width="9.265625" style="26" customWidth="1"/>
    <col min="7150" max="7150" width="2.73046875" style="26" customWidth="1"/>
    <col min="7151" max="7151" width="8.265625" style="26" customWidth="1"/>
    <col min="7152" max="7152" width="7.265625" style="26" customWidth="1"/>
    <col min="7153" max="7153" width="4.265625" style="26" customWidth="1"/>
    <col min="7154" max="7156" width="9.265625" style="26" customWidth="1"/>
    <col min="7157" max="7157" width="11.265625" style="26" customWidth="1"/>
    <col min="7158" max="7160" width="9.265625" style="26" customWidth="1"/>
    <col min="7161" max="7161" width="2.73046875" style="26" customWidth="1"/>
    <col min="7162" max="7162" width="8.265625" style="26" customWidth="1"/>
    <col min="7163" max="7163" width="7.265625" style="26" customWidth="1"/>
    <col min="7164" max="7164" width="4.265625" style="26" customWidth="1"/>
    <col min="7165" max="7165" width="9.265625" style="26" customWidth="1"/>
    <col min="7166" max="7166" width="11.265625" style="26" customWidth="1"/>
    <col min="7167" max="7171" width="9.265625" style="26" customWidth="1"/>
    <col min="7172" max="7172" width="2.73046875" style="26" customWidth="1"/>
    <col min="7173" max="7405" width="9.265625" style="26" customWidth="1"/>
    <col min="7406" max="7406" width="2.73046875" style="26" customWidth="1"/>
    <col min="7407" max="7407" width="8.265625" style="26" customWidth="1"/>
    <col min="7408" max="7408" width="7.265625" style="26" customWidth="1"/>
    <col min="7409" max="7409" width="4.265625" style="26" customWidth="1"/>
    <col min="7410" max="7412" width="9.265625" style="26" customWidth="1"/>
    <col min="7413" max="7413" width="11.265625" style="26" customWidth="1"/>
    <col min="7414" max="7416" width="9.265625" style="26" customWidth="1"/>
    <col min="7417" max="7417" width="2.73046875" style="26" customWidth="1"/>
    <col min="7418" max="7418" width="8.265625" style="26" customWidth="1"/>
    <col min="7419" max="7419" width="7.265625" style="26" customWidth="1"/>
    <col min="7420" max="7420" width="4.265625" style="26" customWidth="1"/>
    <col min="7421" max="7421" width="9.265625" style="26" customWidth="1"/>
    <col min="7422" max="7422" width="11.265625" style="26" customWidth="1"/>
    <col min="7423" max="7427" width="9.265625" style="26" customWidth="1"/>
    <col min="7428" max="7428" width="2.73046875" style="26" customWidth="1"/>
    <col min="7429" max="7661" width="9.265625" style="26" customWidth="1"/>
    <col min="7662" max="7662" width="2.73046875" style="26" customWidth="1"/>
    <col min="7663" max="7663" width="8.265625" style="26" customWidth="1"/>
    <col min="7664" max="7664" width="7.265625" style="26" customWidth="1"/>
    <col min="7665" max="7665" width="4.265625" style="26" customWidth="1"/>
    <col min="7666" max="7668" width="9.265625" style="26" customWidth="1"/>
    <col min="7669" max="7669" width="11.265625" style="26" customWidth="1"/>
    <col min="7670" max="7672" width="9.265625" style="26" customWidth="1"/>
    <col min="7673" max="7673" width="2.73046875" style="26" customWidth="1"/>
    <col min="7674" max="7674" width="8.265625" style="26" customWidth="1"/>
    <col min="7675" max="7675" width="7.265625" style="26" customWidth="1"/>
    <col min="7676" max="7676" width="4.265625" style="26" customWidth="1"/>
    <col min="7677" max="7677" width="9.265625" style="26" customWidth="1"/>
    <col min="7678" max="7678" width="11.265625" style="26" customWidth="1"/>
    <col min="7679" max="7683" width="9.265625" style="26" customWidth="1"/>
    <col min="7684" max="7684" width="2.73046875" style="26" customWidth="1"/>
    <col min="7685" max="7917" width="9.265625" style="26" customWidth="1"/>
    <col min="7918" max="7918" width="2.73046875" style="26" customWidth="1"/>
    <col min="7919" max="7919" width="8.265625" style="26" customWidth="1"/>
    <col min="7920" max="7920" width="7.265625" style="26" customWidth="1"/>
    <col min="7921" max="7921" width="4.265625" style="26" customWidth="1"/>
    <col min="7922" max="7924" width="9.265625" style="26" customWidth="1"/>
    <col min="7925" max="7925" width="11.265625" style="26" customWidth="1"/>
    <col min="7926" max="7928" width="9.265625" style="26" customWidth="1"/>
    <col min="7929" max="7929" width="2.73046875" style="26" customWidth="1"/>
    <col min="7930" max="7930" width="8.265625" style="26" customWidth="1"/>
    <col min="7931" max="7931" width="7.265625" style="26" customWidth="1"/>
    <col min="7932" max="7932" width="4.265625" style="26" customWidth="1"/>
    <col min="7933" max="7933" width="9.265625" style="26" customWidth="1"/>
    <col min="7934" max="7934" width="11.265625" style="26" customWidth="1"/>
    <col min="7935" max="7939" width="9.265625" style="26" customWidth="1"/>
    <col min="7940" max="7940" width="2.73046875" style="26" customWidth="1"/>
    <col min="7941" max="8173" width="9.265625" style="26" customWidth="1"/>
    <col min="8174" max="8174" width="2.73046875" style="26" customWidth="1"/>
    <col min="8175" max="8175" width="8.265625" style="26" customWidth="1"/>
    <col min="8176" max="8176" width="7.265625" style="26" customWidth="1"/>
    <col min="8177" max="8177" width="4.265625" style="26" customWidth="1"/>
    <col min="8178" max="8180" width="9.265625" style="26" customWidth="1"/>
    <col min="8181" max="8181" width="11.265625" style="26" customWidth="1"/>
    <col min="8182" max="8184" width="9.265625" style="26" customWidth="1"/>
    <col min="8185" max="8185" width="2.73046875" style="26" customWidth="1"/>
    <col min="8186" max="8186" width="8.265625" style="26" customWidth="1"/>
    <col min="8187" max="8187" width="7.265625" style="26" customWidth="1"/>
    <col min="8188" max="8188" width="4.265625" style="26" customWidth="1"/>
    <col min="8189" max="8189" width="9.265625" style="26" customWidth="1"/>
    <col min="8190" max="8190" width="11.265625" style="26" customWidth="1"/>
    <col min="8191" max="8195" width="9.265625" style="26" customWidth="1"/>
    <col min="8196" max="8196" width="2.73046875" style="26" customWidth="1"/>
    <col min="8197" max="8429" width="9.265625" style="26" customWidth="1"/>
    <col min="8430" max="8430" width="2.73046875" style="26" customWidth="1"/>
    <col min="8431" max="8431" width="8.265625" style="26" customWidth="1"/>
    <col min="8432" max="8432" width="7.265625" style="26" customWidth="1"/>
    <col min="8433" max="8433" width="4.265625" style="26" customWidth="1"/>
    <col min="8434" max="8436" width="9.265625" style="26" customWidth="1"/>
    <col min="8437" max="8437" width="11.265625" style="26" customWidth="1"/>
    <col min="8438" max="8440" width="9.265625" style="26" customWidth="1"/>
    <col min="8441" max="8441" width="2.73046875" style="26" customWidth="1"/>
    <col min="8442" max="8442" width="8.265625" style="26" customWidth="1"/>
    <col min="8443" max="8443" width="7.265625" style="26" customWidth="1"/>
    <col min="8444" max="8444" width="4.265625" style="26" customWidth="1"/>
    <col min="8445" max="8445" width="9.265625" style="26" customWidth="1"/>
    <col min="8446" max="8446" width="11.265625" style="26" customWidth="1"/>
    <col min="8447" max="8451" width="9.265625" style="26" customWidth="1"/>
    <col min="8452" max="8452" width="2.73046875" style="26" customWidth="1"/>
    <col min="8453" max="8685" width="9.265625" style="26" customWidth="1"/>
    <col min="8686" max="8686" width="2.73046875" style="26" customWidth="1"/>
    <col min="8687" max="8687" width="8.265625" style="26" customWidth="1"/>
    <col min="8688" max="8688" width="7.265625" style="26" customWidth="1"/>
    <col min="8689" max="8689" width="4.265625" style="26" customWidth="1"/>
    <col min="8690" max="8692" width="9.265625" style="26" customWidth="1"/>
    <col min="8693" max="8693" width="11.265625" style="26" customWidth="1"/>
    <col min="8694" max="8696" width="9.265625" style="26" customWidth="1"/>
    <col min="8697" max="8697" width="2.73046875" style="26" customWidth="1"/>
    <col min="8698" max="8698" width="8.265625" style="26" customWidth="1"/>
    <col min="8699" max="8699" width="7.265625" style="26" customWidth="1"/>
    <col min="8700" max="8700" width="4.265625" style="26" customWidth="1"/>
    <col min="8701" max="8701" width="9.265625" style="26" customWidth="1"/>
    <col min="8702" max="8702" width="11.265625" style="26" customWidth="1"/>
    <col min="8703" max="8707" width="9.265625" style="26" customWidth="1"/>
    <col min="8708" max="8708" width="2.73046875" style="26" customWidth="1"/>
    <col min="8709" max="8941" width="9.265625" style="26" customWidth="1"/>
    <col min="8942" max="8942" width="2.73046875" style="26" customWidth="1"/>
    <col min="8943" max="8943" width="8.265625" style="26" customWidth="1"/>
    <col min="8944" max="8944" width="7.265625" style="26" customWidth="1"/>
    <col min="8945" max="8945" width="4.265625" style="26" customWidth="1"/>
    <col min="8946" max="8948" width="9.265625" style="26" customWidth="1"/>
    <col min="8949" max="8949" width="11.265625" style="26" customWidth="1"/>
    <col min="8950" max="8952" width="9.265625" style="26" customWidth="1"/>
    <col min="8953" max="8953" width="2.73046875" style="26" customWidth="1"/>
    <col min="8954" max="8954" width="8.265625" style="26" customWidth="1"/>
    <col min="8955" max="8955" width="7.265625" style="26" customWidth="1"/>
    <col min="8956" max="8956" width="4.265625" style="26" customWidth="1"/>
    <col min="8957" max="8957" width="9.265625" style="26" customWidth="1"/>
    <col min="8958" max="8958" width="11.265625" style="26" customWidth="1"/>
    <col min="8959" max="8963" width="9.265625" style="26" customWidth="1"/>
    <col min="8964" max="8964" width="2.73046875" style="26" customWidth="1"/>
    <col min="8965" max="9197" width="9.265625" style="26" customWidth="1"/>
    <col min="9198" max="9198" width="2.73046875" style="26" customWidth="1"/>
    <col min="9199" max="9199" width="8.265625" style="26" customWidth="1"/>
    <col min="9200" max="9200" width="7.265625" style="26" customWidth="1"/>
    <col min="9201" max="9201" width="4.265625" style="26" customWidth="1"/>
    <col min="9202" max="9204" width="9.265625" style="26" customWidth="1"/>
    <col min="9205" max="9205" width="11.265625" style="26" customWidth="1"/>
    <col min="9206" max="9208" width="9.265625" style="26" customWidth="1"/>
    <col min="9209" max="9209" width="2.73046875" style="26" customWidth="1"/>
    <col min="9210" max="9210" width="8.265625" style="26" customWidth="1"/>
    <col min="9211" max="9211" width="7.265625" style="26" customWidth="1"/>
    <col min="9212" max="9212" width="4.265625" style="26" customWidth="1"/>
    <col min="9213" max="9213" width="9.265625" style="26" customWidth="1"/>
    <col min="9214" max="9214" width="11.265625" style="26" customWidth="1"/>
    <col min="9215" max="9219" width="9.265625" style="26" customWidth="1"/>
    <col min="9220" max="9220" width="2.73046875" style="26" customWidth="1"/>
    <col min="9221" max="9453" width="9.265625" style="26" customWidth="1"/>
    <col min="9454" max="9454" width="2.73046875" style="26" customWidth="1"/>
    <col min="9455" max="9455" width="8.265625" style="26" customWidth="1"/>
    <col min="9456" max="9456" width="7.265625" style="26" customWidth="1"/>
    <col min="9457" max="9457" width="4.265625" style="26" customWidth="1"/>
    <col min="9458" max="9460" width="9.265625" style="26" customWidth="1"/>
    <col min="9461" max="9461" width="11.265625" style="26" customWidth="1"/>
    <col min="9462" max="9464" width="9.265625" style="26" customWidth="1"/>
    <col min="9465" max="9465" width="2.73046875" style="26" customWidth="1"/>
    <col min="9466" max="9466" width="8.265625" style="26" customWidth="1"/>
    <col min="9467" max="9467" width="7.265625" style="26" customWidth="1"/>
    <col min="9468" max="9468" width="4.265625" style="26" customWidth="1"/>
    <col min="9469" max="9469" width="9.265625" style="26" customWidth="1"/>
    <col min="9470" max="9470" width="11.265625" style="26" customWidth="1"/>
    <col min="9471" max="9475" width="9.265625" style="26" customWidth="1"/>
    <col min="9476" max="9476" width="2.73046875" style="26" customWidth="1"/>
    <col min="9477" max="9709" width="9.265625" style="26" customWidth="1"/>
    <col min="9710" max="9710" width="2.73046875" style="26" customWidth="1"/>
    <col min="9711" max="9711" width="8.265625" style="26" customWidth="1"/>
    <col min="9712" max="9712" width="7.265625" style="26" customWidth="1"/>
    <col min="9713" max="9713" width="4.265625" style="26" customWidth="1"/>
    <col min="9714" max="9716" width="9.265625" style="26" customWidth="1"/>
    <col min="9717" max="9717" width="11.265625" style="26" customWidth="1"/>
    <col min="9718" max="9720" width="9.265625" style="26" customWidth="1"/>
    <col min="9721" max="9721" width="2.73046875" style="26" customWidth="1"/>
    <col min="9722" max="9722" width="8.265625" style="26" customWidth="1"/>
    <col min="9723" max="9723" width="7.265625" style="26" customWidth="1"/>
    <col min="9724" max="9724" width="4.265625" style="26" customWidth="1"/>
    <col min="9725" max="9725" width="9.265625" style="26" customWidth="1"/>
    <col min="9726" max="9726" width="11.265625" style="26" customWidth="1"/>
    <col min="9727" max="9731" width="9.265625" style="26" customWidth="1"/>
    <col min="9732" max="9732" width="2.73046875" style="26" customWidth="1"/>
    <col min="9733" max="9965" width="9.265625" style="26" customWidth="1"/>
    <col min="9966" max="9966" width="2.73046875" style="26" customWidth="1"/>
    <col min="9967" max="9967" width="8.265625" style="26" customWidth="1"/>
    <col min="9968" max="9968" width="7.265625" style="26" customWidth="1"/>
    <col min="9969" max="9969" width="4.265625" style="26" customWidth="1"/>
    <col min="9970" max="9972" width="9.265625" style="26" customWidth="1"/>
    <col min="9973" max="9973" width="11.265625" style="26" customWidth="1"/>
    <col min="9974" max="9976" width="9.265625" style="26" customWidth="1"/>
    <col min="9977" max="9977" width="2.73046875" style="26" customWidth="1"/>
    <col min="9978" max="9978" width="8.265625" style="26" customWidth="1"/>
    <col min="9979" max="9979" width="7.265625" style="26" customWidth="1"/>
    <col min="9980" max="9980" width="4.265625" style="26" customWidth="1"/>
    <col min="9981" max="9981" width="9.265625" style="26" customWidth="1"/>
    <col min="9982" max="9982" width="11.265625" style="26" customWidth="1"/>
    <col min="9983" max="9987" width="9.265625" style="26" customWidth="1"/>
    <col min="9988" max="9988" width="2.73046875" style="26" customWidth="1"/>
    <col min="9989" max="10221" width="9.265625" style="26" customWidth="1"/>
    <col min="10222" max="10222" width="2.73046875" style="26" customWidth="1"/>
    <col min="10223" max="10223" width="8.265625" style="26" customWidth="1"/>
    <col min="10224" max="10224" width="7.265625" style="26" customWidth="1"/>
    <col min="10225" max="10225" width="4.265625" style="26" customWidth="1"/>
    <col min="10226" max="10228" width="9.265625" style="26" customWidth="1"/>
    <col min="10229" max="10229" width="11.265625" style="26" customWidth="1"/>
    <col min="10230" max="10232" width="9.265625" style="26" customWidth="1"/>
    <col min="10233" max="10233" width="2.73046875" style="26" customWidth="1"/>
    <col min="10234" max="10234" width="8.265625" style="26" customWidth="1"/>
    <col min="10235" max="10235" width="7.265625" style="26" customWidth="1"/>
    <col min="10236" max="10236" width="4.265625" style="26" customWidth="1"/>
    <col min="10237" max="10237" width="9.265625" style="26" customWidth="1"/>
    <col min="10238" max="10238" width="11.265625" style="26" customWidth="1"/>
    <col min="10239" max="10243" width="9.265625" style="26" customWidth="1"/>
    <col min="10244" max="10244" width="2.73046875" style="26" customWidth="1"/>
    <col min="10245" max="10477" width="9.265625" style="26" customWidth="1"/>
    <col min="10478" max="10478" width="2.73046875" style="26" customWidth="1"/>
    <col min="10479" max="10479" width="8.265625" style="26" customWidth="1"/>
    <col min="10480" max="10480" width="7.265625" style="26" customWidth="1"/>
    <col min="10481" max="10481" width="4.265625" style="26" customWidth="1"/>
    <col min="10482" max="10484" width="9.265625" style="26" customWidth="1"/>
    <col min="10485" max="10485" width="11.265625" style="26" customWidth="1"/>
    <col min="10486" max="10488" width="9.265625" style="26" customWidth="1"/>
    <col min="10489" max="10489" width="2.73046875" style="26" customWidth="1"/>
    <col min="10490" max="10490" width="8.265625" style="26" customWidth="1"/>
    <col min="10491" max="10491" width="7.265625" style="26" customWidth="1"/>
    <col min="10492" max="10492" width="4.265625" style="26" customWidth="1"/>
    <col min="10493" max="10493" width="9.265625" style="26" customWidth="1"/>
    <col min="10494" max="10494" width="11.265625" style="26" customWidth="1"/>
    <col min="10495" max="10499" width="9.265625" style="26" customWidth="1"/>
    <col min="10500" max="10500" width="2.73046875" style="26" customWidth="1"/>
    <col min="10501" max="10733" width="9.265625" style="26" customWidth="1"/>
    <col min="10734" max="10734" width="2.73046875" style="26" customWidth="1"/>
    <col min="10735" max="10735" width="8.265625" style="26" customWidth="1"/>
    <col min="10736" max="10736" width="7.265625" style="26" customWidth="1"/>
    <col min="10737" max="10737" width="4.265625" style="26" customWidth="1"/>
    <col min="10738" max="10740" width="9.265625" style="26" customWidth="1"/>
    <col min="10741" max="10741" width="11.265625" style="26" customWidth="1"/>
    <col min="10742" max="10744" width="9.265625" style="26" customWidth="1"/>
    <col min="10745" max="10745" width="2.73046875" style="26" customWidth="1"/>
    <col min="10746" max="10746" width="8.265625" style="26" customWidth="1"/>
    <col min="10747" max="10747" width="7.265625" style="26" customWidth="1"/>
    <col min="10748" max="10748" width="4.265625" style="26" customWidth="1"/>
    <col min="10749" max="10749" width="9.265625" style="26" customWidth="1"/>
    <col min="10750" max="10750" width="11.265625" style="26" customWidth="1"/>
    <col min="10751" max="10755" width="9.265625" style="26" customWidth="1"/>
    <col min="10756" max="10756" width="2.73046875" style="26" customWidth="1"/>
    <col min="10757" max="10989" width="9.265625" style="26" customWidth="1"/>
    <col min="10990" max="10990" width="2.73046875" style="26" customWidth="1"/>
    <col min="10991" max="10991" width="8.265625" style="26" customWidth="1"/>
    <col min="10992" max="10992" width="7.265625" style="26" customWidth="1"/>
    <col min="10993" max="10993" width="4.265625" style="26" customWidth="1"/>
    <col min="10994" max="10996" width="9.265625" style="26" customWidth="1"/>
    <col min="10997" max="10997" width="11.265625" style="26" customWidth="1"/>
    <col min="10998" max="11000" width="9.265625" style="26" customWidth="1"/>
    <col min="11001" max="11001" width="2.73046875" style="26" customWidth="1"/>
    <col min="11002" max="11002" width="8.265625" style="26" customWidth="1"/>
    <col min="11003" max="11003" width="7.265625" style="26" customWidth="1"/>
    <col min="11004" max="11004" width="4.265625" style="26" customWidth="1"/>
    <col min="11005" max="11005" width="9.265625" style="26" customWidth="1"/>
    <col min="11006" max="11006" width="11.265625" style="26" customWidth="1"/>
    <col min="11007" max="11011" width="9.265625" style="26" customWidth="1"/>
    <col min="11012" max="11012" width="2.73046875" style="26" customWidth="1"/>
    <col min="11013" max="11245" width="9.265625" style="26" customWidth="1"/>
    <col min="11246" max="11246" width="2.73046875" style="26" customWidth="1"/>
    <col min="11247" max="11247" width="8.265625" style="26" customWidth="1"/>
    <col min="11248" max="11248" width="7.265625" style="26" customWidth="1"/>
    <col min="11249" max="11249" width="4.265625" style="26" customWidth="1"/>
    <col min="11250" max="11252" width="9.265625" style="26" customWidth="1"/>
    <col min="11253" max="11253" width="11.265625" style="26" customWidth="1"/>
    <col min="11254" max="11256" width="9.265625" style="26" customWidth="1"/>
    <col min="11257" max="11257" width="2.73046875" style="26" customWidth="1"/>
    <col min="11258" max="11258" width="8.265625" style="26" customWidth="1"/>
    <col min="11259" max="11259" width="7.265625" style="26" customWidth="1"/>
    <col min="11260" max="11260" width="4.265625" style="26" customWidth="1"/>
    <col min="11261" max="11261" width="9.265625" style="26" customWidth="1"/>
    <col min="11262" max="11262" width="11.265625" style="26" customWidth="1"/>
    <col min="11263" max="11267" width="9.265625" style="26" customWidth="1"/>
    <col min="11268" max="11268" width="2.73046875" style="26" customWidth="1"/>
    <col min="11269" max="11501" width="9.265625" style="26" customWidth="1"/>
    <col min="11502" max="11502" width="2.73046875" style="26" customWidth="1"/>
    <col min="11503" max="11503" width="8.265625" style="26" customWidth="1"/>
    <col min="11504" max="11504" width="7.265625" style="26" customWidth="1"/>
    <col min="11505" max="11505" width="4.265625" style="26" customWidth="1"/>
    <col min="11506" max="11508" width="9.265625" style="26" customWidth="1"/>
    <col min="11509" max="11509" width="11.265625" style="26" customWidth="1"/>
    <col min="11510" max="11512" width="9.265625" style="26" customWidth="1"/>
    <col min="11513" max="11513" width="2.73046875" style="26" customWidth="1"/>
    <col min="11514" max="11514" width="8.265625" style="26" customWidth="1"/>
    <col min="11515" max="11515" width="7.265625" style="26" customWidth="1"/>
    <col min="11516" max="11516" width="4.265625" style="26" customWidth="1"/>
    <col min="11517" max="11517" width="9.265625" style="26" customWidth="1"/>
    <col min="11518" max="11518" width="11.265625" style="26" customWidth="1"/>
    <col min="11519" max="11523" width="9.265625" style="26" customWidth="1"/>
    <col min="11524" max="11524" width="2.73046875" style="26" customWidth="1"/>
    <col min="11525" max="11757" width="9.265625" style="26" customWidth="1"/>
    <col min="11758" max="11758" width="2.73046875" style="26" customWidth="1"/>
    <col min="11759" max="11759" width="8.265625" style="26" customWidth="1"/>
    <col min="11760" max="11760" width="7.265625" style="26" customWidth="1"/>
    <col min="11761" max="11761" width="4.265625" style="26" customWidth="1"/>
    <col min="11762" max="11764" width="9.265625" style="26" customWidth="1"/>
    <col min="11765" max="11765" width="11.265625" style="26" customWidth="1"/>
    <col min="11766" max="11768" width="9.265625" style="26" customWidth="1"/>
    <col min="11769" max="11769" width="2.73046875" style="26" customWidth="1"/>
    <col min="11770" max="11770" width="8.265625" style="26" customWidth="1"/>
    <col min="11771" max="11771" width="7.265625" style="26" customWidth="1"/>
    <col min="11772" max="11772" width="4.265625" style="26" customWidth="1"/>
    <col min="11773" max="11773" width="9.265625" style="26" customWidth="1"/>
    <col min="11774" max="11774" width="11.265625" style="26" customWidth="1"/>
    <col min="11775" max="11779" width="9.265625" style="26" customWidth="1"/>
    <col min="11780" max="11780" width="2.73046875" style="26" customWidth="1"/>
    <col min="11781" max="12013" width="9.265625" style="26" customWidth="1"/>
    <col min="12014" max="12014" width="2.73046875" style="26" customWidth="1"/>
    <col min="12015" max="12015" width="8.265625" style="26" customWidth="1"/>
    <col min="12016" max="12016" width="7.265625" style="26" customWidth="1"/>
    <col min="12017" max="12017" width="4.265625" style="26" customWidth="1"/>
    <col min="12018" max="12020" width="9.265625" style="26" customWidth="1"/>
    <col min="12021" max="12021" width="11.265625" style="26" customWidth="1"/>
    <col min="12022" max="12024" width="9.265625" style="26" customWidth="1"/>
    <col min="12025" max="12025" width="2.73046875" style="26" customWidth="1"/>
    <col min="12026" max="12026" width="8.265625" style="26" customWidth="1"/>
    <col min="12027" max="12027" width="7.265625" style="26" customWidth="1"/>
    <col min="12028" max="12028" width="4.265625" style="26" customWidth="1"/>
    <col min="12029" max="12029" width="9.265625" style="26" customWidth="1"/>
    <col min="12030" max="12030" width="11.265625" style="26" customWidth="1"/>
    <col min="12031" max="12035" width="9.265625" style="26" customWidth="1"/>
    <col min="12036" max="12036" width="2.73046875" style="26" customWidth="1"/>
    <col min="12037" max="12269" width="9.265625" style="26" customWidth="1"/>
    <col min="12270" max="12270" width="2.73046875" style="26" customWidth="1"/>
    <col min="12271" max="12271" width="8.265625" style="26" customWidth="1"/>
    <col min="12272" max="12272" width="7.265625" style="26" customWidth="1"/>
    <col min="12273" max="12273" width="4.265625" style="26" customWidth="1"/>
    <col min="12274" max="12276" width="9.265625" style="26" customWidth="1"/>
    <col min="12277" max="12277" width="11.265625" style="26" customWidth="1"/>
    <col min="12278" max="12280" width="9.265625" style="26" customWidth="1"/>
    <col min="12281" max="12281" width="2.73046875" style="26" customWidth="1"/>
    <col min="12282" max="12282" width="8.265625" style="26" customWidth="1"/>
    <col min="12283" max="12283" width="7.265625" style="26" customWidth="1"/>
    <col min="12284" max="12284" width="4.265625" style="26" customWidth="1"/>
    <col min="12285" max="12285" width="9.265625" style="26" customWidth="1"/>
    <col min="12286" max="12286" width="11.265625" style="26" customWidth="1"/>
    <col min="12287" max="12291" width="9.265625" style="26" customWidth="1"/>
    <col min="12292" max="12292" width="2.73046875" style="26" customWidth="1"/>
    <col min="12293" max="12525" width="9.265625" style="26" customWidth="1"/>
    <col min="12526" max="12526" width="2.73046875" style="26" customWidth="1"/>
    <col min="12527" max="12527" width="8.265625" style="26" customWidth="1"/>
    <col min="12528" max="12528" width="7.265625" style="26" customWidth="1"/>
    <col min="12529" max="12529" width="4.265625" style="26" customWidth="1"/>
    <col min="12530" max="12532" width="9.265625" style="26" customWidth="1"/>
    <col min="12533" max="12533" width="11.265625" style="26" customWidth="1"/>
    <col min="12534" max="12536" width="9.265625" style="26" customWidth="1"/>
    <col min="12537" max="12537" width="2.73046875" style="26" customWidth="1"/>
    <col min="12538" max="12538" width="8.265625" style="26" customWidth="1"/>
    <col min="12539" max="12539" width="7.265625" style="26" customWidth="1"/>
    <col min="12540" max="12540" width="4.265625" style="26" customWidth="1"/>
    <col min="12541" max="12541" width="9.265625" style="26" customWidth="1"/>
    <col min="12542" max="12542" width="11.265625" style="26" customWidth="1"/>
    <col min="12543" max="12547" width="9.265625" style="26" customWidth="1"/>
    <col min="12548" max="12548" width="2.73046875" style="26" customWidth="1"/>
    <col min="12549" max="12781" width="9.265625" style="26" customWidth="1"/>
    <col min="12782" max="12782" width="2.73046875" style="26" customWidth="1"/>
    <col min="12783" max="12783" width="8.265625" style="26" customWidth="1"/>
    <col min="12784" max="12784" width="7.265625" style="26" customWidth="1"/>
    <col min="12785" max="12785" width="4.265625" style="26" customWidth="1"/>
    <col min="12786" max="12788" width="9.265625" style="26" customWidth="1"/>
    <col min="12789" max="12789" width="11.265625" style="26" customWidth="1"/>
    <col min="12790" max="12792" width="9.265625" style="26" customWidth="1"/>
    <col min="12793" max="12793" width="2.73046875" style="26" customWidth="1"/>
    <col min="12794" max="12794" width="8.265625" style="26" customWidth="1"/>
    <col min="12795" max="12795" width="7.265625" style="26" customWidth="1"/>
    <col min="12796" max="12796" width="4.265625" style="26" customWidth="1"/>
    <col min="12797" max="12797" width="9.265625" style="26" customWidth="1"/>
    <col min="12798" max="12798" width="11.265625" style="26" customWidth="1"/>
    <col min="12799" max="12803" width="9.265625" style="26" customWidth="1"/>
    <col min="12804" max="12804" width="2.73046875" style="26" customWidth="1"/>
    <col min="12805" max="13037" width="9.265625" style="26" customWidth="1"/>
    <col min="13038" max="13038" width="2.73046875" style="26" customWidth="1"/>
    <col min="13039" max="13039" width="8.265625" style="26" customWidth="1"/>
    <col min="13040" max="13040" width="7.265625" style="26" customWidth="1"/>
    <col min="13041" max="13041" width="4.265625" style="26" customWidth="1"/>
    <col min="13042" max="13044" width="9.265625" style="26" customWidth="1"/>
    <col min="13045" max="13045" width="11.265625" style="26" customWidth="1"/>
    <col min="13046" max="13048" width="9.265625" style="26" customWidth="1"/>
    <col min="13049" max="13049" width="2.73046875" style="26" customWidth="1"/>
    <col min="13050" max="13050" width="8.265625" style="26" customWidth="1"/>
    <col min="13051" max="13051" width="7.265625" style="26" customWidth="1"/>
    <col min="13052" max="13052" width="4.265625" style="26" customWidth="1"/>
    <col min="13053" max="13053" width="9.265625" style="26" customWidth="1"/>
    <col min="13054" max="13054" width="11.265625" style="26" customWidth="1"/>
    <col min="13055" max="13059" width="9.265625" style="26" customWidth="1"/>
    <col min="13060" max="13060" width="2.73046875" style="26" customWidth="1"/>
    <col min="13061" max="13293" width="9.265625" style="26" customWidth="1"/>
    <col min="13294" max="13294" width="2.73046875" style="26" customWidth="1"/>
    <col min="13295" max="13295" width="8.265625" style="26" customWidth="1"/>
    <col min="13296" max="13296" width="7.265625" style="26" customWidth="1"/>
    <col min="13297" max="13297" width="4.265625" style="26" customWidth="1"/>
    <col min="13298" max="13300" width="9.265625" style="26" customWidth="1"/>
    <col min="13301" max="13301" width="11.265625" style="26" customWidth="1"/>
    <col min="13302" max="13304" width="9.265625" style="26" customWidth="1"/>
    <col min="13305" max="13305" width="2.73046875" style="26" customWidth="1"/>
    <col min="13306" max="13306" width="8.265625" style="26" customWidth="1"/>
    <col min="13307" max="13307" width="7.265625" style="26" customWidth="1"/>
    <col min="13308" max="13308" width="4.265625" style="26" customWidth="1"/>
    <col min="13309" max="13309" width="9.265625" style="26" customWidth="1"/>
    <col min="13310" max="13310" width="11.265625" style="26" customWidth="1"/>
    <col min="13311" max="13315" width="9.265625" style="26" customWidth="1"/>
    <col min="13316" max="13316" width="2.73046875" style="26" customWidth="1"/>
    <col min="13317" max="13549" width="9.265625" style="26" customWidth="1"/>
    <col min="13550" max="13550" width="2.73046875" style="26" customWidth="1"/>
    <col min="13551" max="13551" width="8.265625" style="26" customWidth="1"/>
    <col min="13552" max="13552" width="7.265625" style="26" customWidth="1"/>
    <col min="13553" max="13553" width="4.265625" style="26" customWidth="1"/>
    <col min="13554" max="13556" width="9.265625" style="26" customWidth="1"/>
    <col min="13557" max="13557" width="11.265625" style="26" customWidth="1"/>
    <col min="13558" max="13560" width="9.265625" style="26" customWidth="1"/>
    <col min="13561" max="13561" width="2.73046875" style="26" customWidth="1"/>
    <col min="13562" max="13562" width="8.265625" style="26" customWidth="1"/>
    <col min="13563" max="13563" width="7.265625" style="26" customWidth="1"/>
    <col min="13564" max="13564" width="4.265625" style="26" customWidth="1"/>
    <col min="13565" max="13565" width="9.265625" style="26" customWidth="1"/>
    <col min="13566" max="13566" width="11.265625" style="26" customWidth="1"/>
    <col min="13567" max="13571" width="9.265625" style="26" customWidth="1"/>
    <col min="13572" max="13572" width="2.73046875" style="26" customWidth="1"/>
    <col min="13573" max="13805" width="9.265625" style="26" customWidth="1"/>
    <col min="13806" max="13806" width="2.73046875" style="26" customWidth="1"/>
    <col min="13807" max="13807" width="8.265625" style="26" customWidth="1"/>
    <col min="13808" max="13808" width="7.265625" style="26" customWidth="1"/>
    <col min="13809" max="13809" width="4.265625" style="26" customWidth="1"/>
    <col min="13810" max="13812" width="9.265625" style="26" customWidth="1"/>
    <col min="13813" max="13813" width="11.265625" style="26" customWidth="1"/>
    <col min="13814" max="13816" width="9.265625" style="26" customWidth="1"/>
    <col min="13817" max="13817" width="2.73046875" style="26" customWidth="1"/>
    <col min="13818" max="13818" width="8.265625" style="26" customWidth="1"/>
    <col min="13819" max="13819" width="7.265625" style="26" customWidth="1"/>
    <col min="13820" max="13820" width="4.265625" style="26" customWidth="1"/>
    <col min="13821" max="13821" width="9.265625" style="26" customWidth="1"/>
    <col min="13822" max="13822" width="11.265625" style="26" customWidth="1"/>
    <col min="13823" max="13827" width="9.265625" style="26" customWidth="1"/>
    <col min="13828" max="13828" width="2.73046875" style="26" customWidth="1"/>
    <col min="13829" max="14061" width="9.265625" style="26" customWidth="1"/>
    <col min="14062" max="14062" width="2.73046875" style="26" customWidth="1"/>
    <col min="14063" max="14063" width="8.265625" style="26" customWidth="1"/>
    <col min="14064" max="14064" width="7.265625" style="26" customWidth="1"/>
    <col min="14065" max="14065" width="4.265625" style="26" customWidth="1"/>
    <col min="14066" max="14068" width="9.265625" style="26" customWidth="1"/>
    <col min="14069" max="14069" width="11.265625" style="26" customWidth="1"/>
    <col min="14070" max="14072" width="9.265625" style="26" customWidth="1"/>
    <col min="14073" max="14073" width="2.73046875" style="26" customWidth="1"/>
    <col min="14074" max="14074" width="8.265625" style="26" customWidth="1"/>
    <col min="14075" max="14075" width="7.265625" style="26" customWidth="1"/>
    <col min="14076" max="14076" width="4.265625" style="26" customWidth="1"/>
    <col min="14077" max="14077" width="9.265625" style="26" customWidth="1"/>
    <col min="14078" max="14078" width="11.265625" style="26" customWidth="1"/>
    <col min="14079" max="14083" width="9.265625" style="26" customWidth="1"/>
    <col min="14084" max="14084" width="2.73046875" style="26" customWidth="1"/>
    <col min="14085" max="14317" width="9.265625" style="26" customWidth="1"/>
    <col min="14318" max="14318" width="2.73046875" style="26" customWidth="1"/>
    <col min="14319" max="14319" width="8.265625" style="26" customWidth="1"/>
    <col min="14320" max="14320" width="7.265625" style="26" customWidth="1"/>
    <col min="14321" max="14321" width="4.265625" style="26" customWidth="1"/>
    <col min="14322" max="14324" width="9.265625" style="26" customWidth="1"/>
    <col min="14325" max="14325" width="11.265625" style="26" customWidth="1"/>
    <col min="14326" max="14328" width="9.265625" style="26" customWidth="1"/>
    <col min="14329" max="14329" width="2.73046875" style="26" customWidth="1"/>
    <col min="14330" max="14330" width="8.265625" style="26" customWidth="1"/>
    <col min="14331" max="14331" width="7.265625" style="26" customWidth="1"/>
    <col min="14332" max="14332" width="4.265625" style="26" customWidth="1"/>
    <col min="14333" max="14333" width="9.265625" style="26" customWidth="1"/>
    <col min="14334" max="14334" width="11.265625" style="26" customWidth="1"/>
    <col min="14335" max="14339" width="9.265625" style="26" customWidth="1"/>
    <col min="14340" max="14340" width="2.73046875" style="26" customWidth="1"/>
    <col min="14341" max="14573" width="9.265625" style="26" customWidth="1"/>
    <col min="14574" max="14574" width="2.73046875" style="26" customWidth="1"/>
    <col min="14575" max="14575" width="8.265625" style="26" customWidth="1"/>
    <col min="14576" max="14576" width="7.265625" style="26" customWidth="1"/>
    <col min="14577" max="14577" width="4.265625" style="26" customWidth="1"/>
    <col min="14578" max="14580" width="9.265625" style="26" customWidth="1"/>
    <col min="14581" max="14581" width="11.265625" style="26" customWidth="1"/>
    <col min="14582" max="14584" width="9.265625" style="26" customWidth="1"/>
    <col min="14585" max="14585" width="2.73046875" style="26" customWidth="1"/>
    <col min="14586" max="14586" width="8.265625" style="26" customWidth="1"/>
    <col min="14587" max="14587" width="7.265625" style="26" customWidth="1"/>
    <col min="14588" max="14588" width="4.265625" style="26" customWidth="1"/>
    <col min="14589" max="14589" width="9.265625" style="26" customWidth="1"/>
    <col min="14590" max="14590" width="11.265625" style="26" customWidth="1"/>
    <col min="14591" max="14595" width="9.265625" style="26" customWidth="1"/>
    <col min="14596" max="14596" width="2.73046875" style="26" customWidth="1"/>
    <col min="14597" max="14829" width="9.265625" style="26" customWidth="1"/>
    <col min="14830" max="14830" width="2.73046875" style="26" customWidth="1"/>
    <col min="14831" max="14831" width="8.265625" style="26" customWidth="1"/>
    <col min="14832" max="14832" width="7.265625" style="26" customWidth="1"/>
    <col min="14833" max="14833" width="4.265625" style="26" customWidth="1"/>
    <col min="14834" max="14836" width="9.265625" style="26" customWidth="1"/>
    <col min="14837" max="14837" width="11.265625" style="26" customWidth="1"/>
    <col min="14838" max="14840" width="9.265625" style="26" customWidth="1"/>
    <col min="14841" max="14841" width="2.73046875" style="26" customWidth="1"/>
    <col min="14842" max="14842" width="8.265625" style="26" customWidth="1"/>
    <col min="14843" max="14843" width="7.265625" style="26" customWidth="1"/>
    <col min="14844" max="14844" width="4.265625" style="26" customWidth="1"/>
    <col min="14845" max="14845" width="9.265625" style="26" customWidth="1"/>
    <col min="14846" max="14846" width="11.265625" style="26" customWidth="1"/>
    <col min="14847" max="14851" width="9.265625" style="26" customWidth="1"/>
    <col min="14852" max="14852" width="2.73046875" style="26" customWidth="1"/>
    <col min="14853" max="15085" width="9.265625" style="26" customWidth="1"/>
    <col min="15086" max="15086" width="2.73046875" style="26" customWidth="1"/>
    <col min="15087" max="15087" width="8.265625" style="26" customWidth="1"/>
    <col min="15088" max="15088" width="7.265625" style="26" customWidth="1"/>
    <col min="15089" max="15089" width="4.265625" style="26" customWidth="1"/>
    <col min="15090" max="15092" width="9.265625" style="26" customWidth="1"/>
    <col min="15093" max="15093" width="11.265625" style="26" customWidth="1"/>
    <col min="15094" max="15096" width="9.265625" style="26" customWidth="1"/>
    <col min="15097" max="15097" width="2.73046875" style="26" customWidth="1"/>
    <col min="15098" max="15098" width="8.265625" style="26" customWidth="1"/>
    <col min="15099" max="15099" width="7.265625" style="26" customWidth="1"/>
    <col min="15100" max="15100" width="4.265625" style="26" customWidth="1"/>
    <col min="15101" max="15101" width="9.265625" style="26" customWidth="1"/>
    <col min="15102" max="15102" width="11.265625" style="26" customWidth="1"/>
    <col min="15103" max="15107" width="9.265625" style="26" customWidth="1"/>
    <col min="15108" max="15108" width="2.73046875" style="26" customWidth="1"/>
    <col min="15109" max="15341" width="9.265625" style="26" customWidth="1"/>
    <col min="15342" max="15342" width="2.73046875" style="26" customWidth="1"/>
    <col min="15343" max="15343" width="8.265625" style="26" customWidth="1"/>
    <col min="15344" max="15344" width="7.265625" style="26" customWidth="1"/>
    <col min="15345" max="15345" width="4.265625" style="26" customWidth="1"/>
    <col min="15346" max="15348" width="9.265625" style="26" customWidth="1"/>
    <col min="15349" max="15349" width="11.265625" style="26" customWidth="1"/>
    <col min="15350" max="15352" width="9.265625" style="26" customWidth="1"/>
    <col min="15353" max="15353" width="2.73046875" style="26" customWidth="1"/>
    <col min="15354" max="15354" width="8.265625" style="26" customWidth="1"/>
    <col min="15355" max="15355" width="7.265625" style="26" customWidth="1"/>
    <col min="15356" max="15356" width="4.265625" style="26" customWidth="1"/>
    <col min="15357" max="15357" width="9.265625" style="26" customWidth="1"/>
    <col min="15358" max="15358" width="11.265625" style="26" customWidth="1"/>
    <col min="15359" max="15363" width="9.265625" style="26" customWidth="1"/>
    <col min="15364" max="15364" width="2.73046875" style="26" customWidth="1"/>
    <col min="15365" max="15597" width="9.265625" style="26" customWidth="1"/>
    <col min="15598" max="15598" width="2.73046875" style="26" customWidth="1"/>
    <col min="15599" max="15599" width="8.265625" style="26" customWidth="1"/>
    <col min="15600" max="15600" width="7.265625" style="26" customWidth="1"/>
    <col min="15601" max="15601" width="4.265625" style="26" customWidth="1"/>
    <col min="15602" max="15604" width="9.265625" style="26" customWidth="1"/>
    <col min="15605" max="15605" width="11.265625" style="26" customWidth="1"/>
    <col min="15606" max="15608" width="9.265625" style="26" customWidth="1"/>
    <col min="15609" max="15609" width="2.73046875" style="26" customWidth="1"/>
    <col min="15610" max="15610" width="8.265625" style="26" customWidth="1"/>
    <col min="15611" max="15611" width="7.265625" style="26" customWidth="1"/>
    <col min="15612" max="15612" width="4.265625" style="26" customWidth="1"/>
    <col min="15613" max="15613" width="9.265625" style="26" customWidth="1"/>
    <col min="15614" max="15614" width="11.265625" style="26" customWidth="1"/>
    <col min="15615" max="15619" width="9.265625" style="26" customWidth="1"/>
    <col min="15620" max="15620" width="2.73046875" style="26" customWidth="1"/>
    <col min="15621" max="15853" width="9.265625" style="26" customWidth="1"/>
    <col min="15854" max="15854" width="2.73046875" style="26" customWidth="1"/>
    <col min="15855" max="15855" width="8.265625" style="26" customWidth="1"/>
    <col min="15856" max="15856" width="7.265625" style="26" customWidth="1"/>
    <col min="15857" max="15857" width="4.265625" style="26" customWidth="1"/>
    <col min="15858" max="15860" width="9.265625" style="26" customWidth="1"/>
    <col min="15861" max="15861" width="11.265625" style="26" customWidth="1"/>
    <col min="15862" max="15864" width="9.265625" style="26" customWidth="1"/>
    <col min="15865" max="15865" width="2.73046875" style="26" customWidth="1"/>
    <col min="15866" max="15866" width="8.265625" style="26" customWidth="1"/>
    <col min="15867" max="15867" width="7.265625" style="26" customWidth="1"/>
    <col min="15868" max="15868" width="4.265625" style="26" customWidth="1"/>
    <col min="15869" max="15869" width="9.265625" style="26" customWidth="1"/>
    <col min="15870" max="15870" width="11.265625" style="26" customWidth="1"/>
    <col min="15871" max="15875" width="9.265625" style="26" customWidth="1"/>
    <col min="15876" max="15876" width="2.73046875" style="26" customWidth="1"/>
    <col min="15877" max="16109" width="9.265625" style="26" customWidth="1"/>
    <col min="16110" max="16110" width="2.73046875" style="26" customWidth="1"/>
    <col min="16111" max="16111" width="8.265625" style="26" customWidth="1"/>
    <col min="16112" max="16112" width="7.265625" style="26" customWidth="1"/>
    <col min="16113" max="16113" width="4.265625" style="26" customWidth="1"/>
    <col min="16114" max="16116" width="9.265625" style="26" customWidth="1"/>
    <col min="16117" max="16117" width="11.265625" style="26" customWidth="1"/>
    <col min="16118" max="16120" width="9.265625" style="26" customWidth="1"/>
    <col min="16121" max="16121" width="2.73046875" style="26" customWidth="1"/>
    <col min="16122" max="16122" width="8.265625" style="26" customWidth="1"/>
    <col min="16123" max="16123" width="7.265625" style="26" customWidth="1"/>
    <col min="16124" max="16124" width="4.265625" style="26" customWidth="1"/>
    <col min="16125" max="16125" width="9.265625" style="26" customWidth="1"/>
    <col min="16126" max="16126" width="11.265625" style="26" customWidth="1"/>
    <col min="16127" max="16131" width="9.265625" style="26" customWidth="1"/>
    <col min="16132" max="16132" width="2.73046875" style="26" customWidth="1"/>
    <col min="16133" max="16384" width="9.265625" style="26" customWidth="1"/>
  </cols>
  <sheetData>
    <row r="1" spans="1:25" ht="20.25" customHeight="1">
      <c r="A1" s="55" t="s">
        <v>0</v>
      </c>
      <c r="B1" s="76"/>
      <c r="C1" s="37"/>
      <c r="D1" s="37"/>
      <c r="E1" s="37"/>
      <c r="F1" s="37"/>
      <c r="G1" s="37"/>
      <c r="H1" s="37"/>
      <c r="I1" s="37"/>
      <c r="J1" s="37"/>
      <c r="K1" s="37"/>
      <c r="L1" s="37"/>
      <c r="M1" s="37"/>
      <c r="X1" s="26"/>
      <c r="Y1" s="26"/>
    </row>
    <row r="2" spans="1:25" ht="20.25" customHeight="1">
      <c r="A2" s="55" t="s">
        <v>235</v>
      </c>
      <c r="B2" s="76"/>
      <c r="C2" s="37"/>
      <c r="D2" s="37"/>
      <c r="E2" s="37"/>
      <c r="F2" s="37"/>
      <c r="X2" s="26"/>
      <c r="Y2" s="26"/>
    </row>
    <row r="3" spans="1:25" s="27" customFormat="1" ht="12.75" customHeight="1">
      <c r="A3" s="38"/>
      <c r="B3" s="77"/>
      <c r="C3" s="78"/>
      <c r="D3" s="75"/>
      <c r="E3" s="75"/>
      <c r="F3" s="75"/>
      <c r="G3" s="75"/>
      <c r="H3" s="75"/>
      <c r="I3" s="75"/>
      <c r="J3" s="75"/>
      <c r="K3" s="75"/>
      <c r="L3" s="75"/>
      <c r="M3" s="75"/>
    </row>
    <row r="4" spans="1:25" ht="11.25" customHeight="1">
      <c r="A4" s="40"/>
      <c r="B4" s="76"/>
      <c r="D4" s="42"/>
      <c r="E4" s="42"/>
      <c r="F4" s="42"/>
      <c r="X4" s="26"/>
      <c r="Y4" s="26"/>
    </row>
    <row r="5" spans="1:25" ht="33" customHeight="1" thickBot="1">
      <c r="A5" s="41">
        <v>6</v>
      </c>
      <c r="B5" s="110" t="s">
        <v>10</v>
      </c>
      <c r="C5" s="115"/>
      <c r="D5" s="32"/>
      <c r="E5" s="32"/>
      <c r="F5" s="32"/>
      <c r="G5" s="79"/>
      <c r="H5" s="79"/>
      <c r="I5" s="79"/>
      <c r="J5" s="79"/>
      <c r="K5" s="79"/>
      <c r="L5" s="79"/>
      <c r="M5" s="79"/>
      <c r="X5" s="26"/>
      <c r="Y5" s="26"/>
    </row>
    <row r="6" spans="1:25" ht="15" customHeight="1" thickBot="1">
      <c r="A6" s="36"/>
      <c r="B6" s="37"/>
      <c r="C6" s="43"/>
      <c r="D6" s="42"/>
      <c r="E6" s="42"/>
      <c r="F6" s="42"/>
      <c r="X6" s="26"/>
      <c r="Y6" s="26"/>
    </row>
    <row r="7" spans="1:25" ht="11.25" customHeight="1" thickBot="1">
      <c r="A7" s="697"/>
      <c r="B7" s="778" t="s">
        <v>121</v>
      </c>
      <c r="C7" s="779"/>
      <c r="D7" s="779"/>
      <c r="E7" s="779"/>
      <c r="F7" s="779"/>
      <c r="G7" s="780"/>
      <c r="H7" s="775" t="s">
        <v>122</v>
      </c>
      <c r="I7" s="776"/>
      <c r="J7" s="776"/>
      <c r="K7" s="776"/>
      <c r="L7" s="776"/>
      <c r="M7" s="777"/>
      <c r="N7" s="294"/>
      <c r="O7" s="294"/>
      <c r="X7" s="26"/>
      <c r="Y7" s="26"/>
    </row>
    <row r="8" spans="1:25" ht="64.150000000000006" thickBot="1">
      <c r="A8" s="698" t="s">
        <v>46</v>
      </c>
      <c r="B8" s="699" t="s">
        <v>90</v>
      </c>
      <c r="C8" s="700" t="s">
        <v>48</v>
      </c>
      <c r="D8" s="701" t="s">
        <v>123</v>
      </c>
      <c r="E8" s="701" t="s">
        <v>124</v>
      </c>
      <c r="F8" s="701" t="s">
        <v>125</v>
      </c>
      <c r="G8" s="702" t="s">
        <v>126</v>
      </c>
      <c r="H8" s="699" t="s">
        <v>90</v>
      </c>
      <c r="I8" s="700" t="s">
        <v>48</v>
      </c>
      <c r="J8" s="701" t="s">
        <v>123</v>
      </c>
      <c r="K8" s="701" t="s">
        <v>124</v>
      </c>
      <c r="L8" s="701" t="s">
        <v>125</v>
      </c>
      <c r="M8" s="702" t="s">
        <v>126</v>
      </c>
      <c r="N8" s="294"/>
      <c r="O8" s="294"/>
      <c r="X8" s="26"/>
      <c r="Y8" s="26"/>
    </row>
    <row r="9" spans="1:25" ht="13.5" customHeight="1">
      <c r="A9" s="131" t="s">
        <v>55</v>
      </c>
      <c r="B9" s="175">
        <f t="shared" ref="B9:B23" si="0">SUM(D9:G9)</f>
        <v>10744.339999999998</v>
      </c>
      <c r="C9" s="241"/>
      <c r="D9" s="215">
        <v>9914.9299999999985</v>
      </c>
      <c r="E9" s="215" t="s">
        <v>127</v>
      </c>
      <c r="F9" s="215">
        <v>336.05</v>
      </c>
      <c r="G9" s="216">
        <v>493.36</v>
      </c>
      <c r="H9" s="175">
        <f t="shared" ref="H9:H18" si="1">SUM(J9:M9)</f>
        <v>2903.2400000000002</v>
      </c>
      <c r="I9" s="241"/>
      <c r="J9" s="372">
        <v>1657.9899999999998</v>
      </c>
      <c r="K9" s="215">
        <v>1070.9900000000002</v>
      </c>
      <c r="L9" s="215">
        <v>27.76</v>
      </c>
      <c r="M9" s="216">
        <v>146.5</v>
      </c>
      <c r="N9" s="294"/>
      <c r="O9" s="294"/>
      <c r="X9" s="26"/>
      <c r="Y9" s="26"/>
    </row>
    <row r="10" spans="1:25" ht="13.5" customHeight="1">
      <c r="A10" s="132" t="s">
        <v>56</v>
      </c>
      <c r="B10" s="170">
        <f t="shared" si="0"/>
        <v>10076.299999999999</v>
      </c>
      <c r="C10" s="172">
        <f t="shared" ref="C10:C23" si="2">(B10-B9)/B9</f>
        <v>-6.217599219682169E-2</v>
      </c>
      <c r="D10" s="202">
        <v>9277.82</v>
      </c>
      <c r="E10" s="202" t="s">
        <v>127</v>
      </c>
      <c r="F10" s="202">
        <v>337.14</v>
      </c>
      <c r="G10" s="203">
        <v>461.34</v>
      </c>
      <c r="H10" s="170">
        <f t="shared" si="1"/>
        <v>2811.3599999999997</v>
      </c>
      <c r="I10" s="172">
        <f t="shared" ref="I10:I23" si="3">(H10-H9)/H9</f>
        <v>-3.1647400834929444E-2</v>
      </c>
      <c r="J10" s="373">
        <v>1463.6799999999998</v>
      </c>
      <c r="K10" s="202">
        <v>1182.94</v>
      </c>
      <c r="L10" s="202">
        <v>29.18</v>
      </c>
      <c r="M10" s="203">
        <v>135.56</v>
      </c>
      <c r="N10" s="294"/>
      <c r="O10" s="294"/>
      <c r="X10" s="26"/>
      <c r="Y10" s="26"/>
    </row>
    <row r="11" spans="1:25" ht="13.5" customHeight="1">
      <c r="A11" s="132" t="s">
        <v>57</v>
      </c>
      <c r="B11" s="170">
        <f t="shared" si="0"/>
        <v>9761.7126190873514</v>
      </c>
      <c r="C11" s="172">
        <f t="shared" si="2"/>
        <v>-3.122052548183836E-2</v>
      </c>
      <c r="D11" s="202">
        <v>8943.69</v>
      </c>
      <c r="E11" s="202" t="s">
        <v>127</v>
      </c>
      <c r="F11" s="202">
        <v>330.54434567720801</v>
      </c>
      <c r="G11" s="203">
        <v>487.47827341014209</v>
      </c>
      <c r="H11" s="170">
        <f t="shared" si="1"/>
        <v>2957.3219850499845</v>
      </c>
      <c r="I11" s="172">
        <f t="shared" si="3"/>
        <v>5.1918639039463053E-2</v>
      </c>
      <c r="J11" s="373">
        <v>1487.546002</v>
      </c>
      <c r="K11" s="202">
        <v>1307.2752270499846</v>
      </c>
      <c r="L11" s="202">
        <v>26.419248</v>
      </c>
      <c r="M11" s="203">
        <v>136.08150799999999</v>
      </c>
      <c r="N11" s="294"/>
      <c r="O11" s="294"/>
      <c r="X11" s="26"/>
      <c r="Y11" s="26"/>
    </row>
    <row r="12" spans="1:25" ht="13.5" customHeight="1">
      <c r="A12" s="132" t="s">
        <v>58</v>
      </c>
      <c r="B12" s="170">
        <f t="shared" si="0"/>
        <v>10096.69826287371</v>
      </c>
      <c r="C12" s="172">
        <f t="shared" si="2"/>
        <v>3.4316277978861144E-2</v>
      </c>
      <c r="D12" s="703">
        <v>9280.2581329088262</v>
      </c>
      <c r="E12" s="703" t="s">
        <v>127</v>
      </c>
      <c r="F12" s="703">
        <v>316.96794714665526</v>
      </c>
      <c r="G12" s="704">
        <v>499.47218281822887</v>
      </c>
      <c r="H12" s="170">
        <f t="shared" si="1"/>
        <v>3029.5938559060864</v>
      </c>
      <c r="I12" s="172">
        <f t="shared" si="3"/>
        <v>2.4438282750899175E-2</v>
      </c>
      <c r="J12" s="705">
        <v>1403.8181220000001</v>
      </c>
      <c r="K12" s="706">
        <v>1458.5048869060863</v>
      </c>
      <c r="L12" s="706">
        <v>29.282909</v>
      </c>
      <c r="M12" s="707">
        <v>137.98793800000001</v>
      </c>
      <c r="N12" s="294"/>
      <c r="O12" s="294"/>
      <c r="X12" s="26"/>
      <c r="Y12" s="26"/>
    </row>
    <row r="13" spans="1:25" ht="13.5" customHeight="1">
      <c r="A13" s="132" t="s">
        <v>59</v>
      </c>
      <c r="B13" s="170">
        <f t="shared" si="0"/>
        <v>9920.1308673655658</v>
      </c>
      <c r="C13" s="172">
        <f t="shared" si="2"/>
        <v>-1.7487637137518004E-2</v>
      </c>
      <c r="D13" s="703">
        <v>9163.9679794385265</v>
      </c>
      <c r="E13" s="703" t="s">
        <v>127</v>
      </c>
      <c r="F13" s="703">
        <v>282.92206417249707</v>
      </c>
      <c r="G13" s="704">
        <v>473.24082375454208</v>
      </c>
      <c r="H13" s="170">
        <f t="shared" si="1"/>
        <v>3198.5989511224184</v>
      </c>
      <c r="I13" s="172">
        <f t="shared" si="3"/>
        <v>5.5784736586675626E-2</v>
      </c>
      <c r="J13" s="705">
        <v>1495.079264</v>
      </c>
      <c r="K13" s="706">
        <v>1547.6904701224187</v>
      </c>
      <c r="L13" s="706">
        <v>24.184932</v>
      </c>
      <c r="M13" s="707">
        <v>131.644285</v>
      </c>
      <c r="N13" s="294"/>
      <c r="O13" s="294"/>
      <c r="X13" s="26"/>
      <c r="Y13" s="26"/>
    </row>
    <row r="14" spans="1:25" ht="13.5" customHeight="1">
      <c r="A14" s="132" t="s">
        <v>60</v>
      </c>
      <c r="B14" s="170">
        <f t="shared" si="0"/>
        <v>9757.6598352073343</v>
      </c>
      <c r="C14" s="172">
        <f t="shared" si="2"/>
        <v>-1.6377912179839828E-2</v>
      </c>
      <c r="D14" s="703">
        <v>8953.8780332662445</v>
      </c>
      <c r="E14" s="703" t="s">
        <v>127</v>
      </c>
      <c r="F14" s="703">
        <v>282.27976382968711</v>
      </c>
      <c r="G14" s="704">
        <v>521.50203811140227</v>
      </c>
      <c r="H14" s="170">
        <f t="shared" si="1"/>
        <v>3176.7650370733622</v>
      </c>
      <c r="I14" s="172">
        <f t="shared" si="3"/>
        <v>-6.8260867907164232E-3</v>
      </c>
      <c r="J14" s="705">
        <v>1437.9477190000002</v>
      </c>
      <c r="K14" s="706">
        <v>1569.1366380733618</v>
      </c>
      <c r="L14" s="706">
        <v>26.530529999999999</v>
      </c>
      <c r="M14" s="707">
        <v>143.15015</v>
      </c>
      <c r="N14" s="294"/>
      <c r="O14" s="294"/>
      <c r="X14" s="26"/>
      <c r="Y14" s="26"/>
    </row>
    <row r="15" spans="1:25" ht="13.5" customHeight="1">
      <c r="A15" s="132" t="s">
        <v>61</v>
      </c>
      <c r="B15" s="170">
        <f t="shared" si="0"/>
        <v>9639.7795841820971</v>
      </c>
      <c r="C15" s="172">
        <f t="shared" si="2"/>
        <v>-1.2080791195436502E-2</v>
      </c>
      <c r="D15" s="703">
        <v>8819.1633774590846</v>
      </c>
      <c r="E15" s="703" t="s">
        <v>127</v>
      </c>
      <c r="F15" s="703">
        <v>276.20289024651169</v>
      </c>
      <c r="G15" s="704">
        <v>544.41331647650009</v>
      </c>
      <c r="H15" s="170">
        <f t="shared" si="1"/>
        <v>3266.9079924381399</v>
      </c>
      <c r="I15" s="172">
        <f t="shared" si="3"/>
        <v>2.8375707461142007E-2</v>
      </c>
      <c r="J15" s="705">
        <v>1412.4218850358841</v>
      </c>
      <c r="K15" s="706">
        <v>1685.150103571777</v>
      </c>
      <c r="L15" s="706">
        <v>26.060259050318404</v>
      </c>
      <c r="M15" s="707">
        <v>143.27574478015998</v>
      </c>
      <c r="N15" s="294"/>
      <c r="O15" s="294"/>
      <c r="X15" s="26"/>
      <c r="Y15" s="26"/>
    </row>
    <row r="16" spans="1:25" ht="13.15">
      <c r="A16" s="132" t="s">
        <v>62</v>
      </c>
      <c r="B16" s="170">
        <f t="shared" si="0"/>
        <v>9698.8525404653319</v>
      </c>
      <c r="C16" s="172">
        <f t="shared" si="2"/>
        <v>6.1280401452505785E-3</v>
      </c>
      <c r="D16" s="703">
        <v>8896.4639241127516</v>
      </c>
      <c r="E16" s="703" t="s">
        <v>127</v>
      </c>
      <c r="F16" s="703">
        <v>280.09965856818121</v>
      </c>
      <c r="G16" s="704">
        <v>522.28895778439994</v>
      </c>
      <c r="H16" s="170">
        <f t="shared" si="1"/>
        <v>3318.187093086111</v>
      </c>
      <c r="I16" s="172">
        <f t="shared" si="3"/>
        <v>1.5696524287389171E-2</v>
      </c>
      <c r="J16" s="705">
        <v>1416.4728226863081</v>
      </c>
      <c r="K16" s="706">
        <v>1747.9555960247601</v>
      </c>
      <c r="L16" s="706">
        <v>26.960587533383144</v>
      </c>
      <c r="M16" s="707">
        <v>126.79808684165999</v>
      </c>
      <c r="N16" s="294"/>
      <c r="O16" s="294"/>
      <c r="X16" s="26"/>
      <c r="Y16" s="26"/>
    </row>
    <row r="17" spans="1:25" ht="13.5" customHeight="1">
      <c r="A17" s="147" t="s">
        <v>63</v>
      </c>
      <c r="B17" s="170">
        <f t="shared" si="0"/>
        <v>9235.3952480908883</v>
      </c>
      <c r="C17" s="172">
        <f t="shared" si="2"/>
        <v>-4.7784754994554007E-2</v>
      </c>
      <c r="D17" s="703">
        <v>8712.059145251158</v>
      </c>
      <c r="E17" s="703" t="s">
        <v>127</v>
      </c>
      <c r="F17" s="703">
        <v>265.84079892309973</v>
      </c>
      <c r="G17" s="704">
        <v>257.49530391663001</v>
      </c>
      <c r="H17" s="170">
        <f t="shared" si="1"/>
        <v>3310.8435889012103</v>
      </c>
      <c r="I17" s="172">
        <f t="shared" si="3"/>
        <v>-2.2131073320735425E-3</v>
      </c>
      <c r="J17" s="705">
        <v>1398.1982984681702</v>
      </c>
      <c r="K17" s="706">
        <v>1821.90332604744</v>
      </c>
      <c r="L17" s="706">
        <v>26.68864171679002</v>
      </c>
      <c r="M17" s="707">
        <v>64.053322668809997</v>
      </c>
      <c r="N17" s="294"/>
      <c r="O17" s="294"/>
      <c r="X17" s="26"/>
      <c r="Y17" s="26"/>
    </row>
    <row r="18" spans="1:25" ht="13.5" customHeight="1">
      <c r="A18" s="147" t="s">
        <v>64</v>
      </c>
      <c r="B18" s="170">
        <f t="shared" si="0"/>
        <v>8790.2265960000004</v>
      </c>
      <c r="C18" s="172">
        <f t="shared" si="2"/>
        <v>-4.8202447229631212E-2</v>
      </c>
      <c r="D18" s="706">
        <v>8306.5855630000005</v>
      </c>
      <c r="E18" s="706" t="s">
        <v>127</v>
      </c>
      <c r="F18" s="706">
        <v>258.20219000000003</v>
      </c>
      <c r="G18" s="707">
        <v>225.43884300000002</v>
      </c>
      <c r="H18" s="170">
        <f t="shared" si="1"/>
        <v>3268.2640700000002</v>
      </c>
      <c r="I18" s="172">
        <f t="shared" si="3"/>
        <v>-1.2860625323391144E-2</v>
      </c>
      <c r="J18" s="705">
        <v>1349.648768</v>
      </c>
      <c r="K18" s="706">
        <v>1833.989249</v>
      </c>
      <c r="L18" s="706">
        <v>26.769772000000003</v>
      </c>
      <c r="M18" s="707">
        <v>57.856280999999996</v>
      </c>
      <c r="N18" s="294"/>
      <c r="O18" s="294"/>
      <c r="X18" s="26"/>
      <c r="Y18" s="26"/>
    </row>
    <row r="19" spans="1:25" ht="13.5" customHeight="1">
      <c r="A19" s="147" t="s">
        <v>65</v>
      </c>
      <c r="B19" s="170">
        <f t="shared" si="0"/>
        <v>8903.4743259722545</v>
      </c>
      <c r="C19" s="172">
        <f t="shared" si="2"/>
        <v>1.2883368674908512E-2</v>
      </c>
      <c r="D19" s="706">
        <v>8437.1343830122041</v>
      </c>
      <c r="E19" s="706" t="s">
        <v>127</v>
      </c>
      <c r="F19" s="706">
        <v>251.99387532122009</v>
      </c>
      <c r="G19" s="707">
        <v>214.34606763882996</v>
      </c>
      <c r="H19" s="170">
        <f t="shared" ref="H19:H23" si="4">SUM(J19:M19)</f>
        <v>3261.8597073610595</v>
      </c>
      <c r="I19" s="172">
        <f t="shared" si="3"/>
        <v>-1.959560947882865E-3</v>
      </c>
      <c r="J19" s="705">
        <v>1352.1071144499099</v>
      </c>
      <c r="K19" s="706">
        <v>1826.1433387339896</v>
      </c>
      <c r="L19" s="706">
        <v>28.753063671029995</v>
      </c>
      <c r="M19" s="707">
        <v>54.856190506129998</v>
      </c>
      <c r="N19" s="294"/>
      <c r="O19" s="294"/>
      <c r="X19" s="26"/>
      <c r="Y19" s="26"/>
    </row>
    <row r="20" spans="1:25" ht="13.5" customHeight="1">
      <c r="A20" s="147" t="s">
        <v>66</v>
      </c>
      <c r="B20" s="170">
        <f t="shared" si="0"/>
        <v>7975.1458102022416</v>
      </c>
      <c r="C20" s="172">
        <f t="shared" si="2"/>
        <v>-0.10426587215082916</v>
      </c>
      <c r="D20" s="706">
        <v>7671.1184810394516</v>
      </c>
      <c r="E20" s="706" t="s">
        <v>127</v>
      </c>
      <c r="F20" s="706">
        <v>210.50762399435976</v>
      </c>
      <c r="G20" s="707">
        <v>93.519705168429994</v>
      </c>
      <c r="H20" s="170">
        <f t="shared" si="4"/>
        <v>2415.4503652623107</v>
      </c>
      <c r="I20" s="172">
        <f t="shared" si="3"/>
        <v>-0.25948674009144274</v>
      </c>
      <c r="J20" s="705">
        <v>1289.3648667991704</v>
      </c>
      <c r="K20" s="706">
        <v>1077.1894605303301</v>
      </c>
      <c r="L20" s="706">
        <v>24.228075038240025</v>
      </c>
      <c r="M20" s="707">
        <v>24.66796289457</v>
      </c>
      <c r="N20" s="294"/>
      <c r="O20" s="294"/>
      <c r="X20" s="26"/>
      <c r="Y20" s="26"/>
    </row>
    <row r="21" spans="1:25" ht="13.5" customHeight="1">
      <c r="A21" s="147" t="s">
        <v>67</v>
      </c>
      <c r="B21" s="170">
        <f t="shared" si="0"/>
        <v>3276.9971197701707</v>
      </c>
      <c r="C21" s="172">
        <f t="shared" si="2"/>
        <v>-0.5890987829240617</v>
      </c>
      <c r="D21" s="706">
        <v>3212.5079482123906</v>
      </c>
      <c r="E21" s="706" t="s">
        <v>127</v>
      </c>
      <c r="F21" s="706">
        <v>32.309163142919992</v>
      </c>
      <c r="G21" s="707">
        <v>32.180008414860005</v>
      </c>
      <c r="H21" s="170">
        <f t="shared" si="4"/>
        <v>1035.4541180488998</v>
      </c>
      <c r="I21" s="172">
        <f t="shared" si="3"/>
        <v>-0.57132047383782503</v>
      </c>
      <c r="J21" s="705">
        <v>549.01376022990985</v>
      </c>
      <c r="K21" s="706">
        <v>473.26976506503985</v>
      </c>
      <c r="L21" s="706">
        <v>3.7076236881400013</v>
      </c>
      <c r="M21" s="707">
        <v>9.4629690658100021</v>
      </c>
      <c r="N21" s="294"/>
      <c r="O21" s="294"/>
      <c r="X21" s="26"/>
      <c r="Y21" s="26"/>
    </row>
    <row r="22" spans="1:25" ht="13.5" customHeight="1">
      <c r="A22" s="147" t="s">
        <v>68</v>
      </c>
      <c r="B22" s="170">
        <f t="shared" si="0"/>
        <v>6582.9329305807396</v>
      </c>
      <c r="C22" s="172">
        <f t="shared" si="2"/>
        <v>1.0088308564160191</v>
      </c>
      <c r="D22" s="706">
        <v>6331.3237966512897</v>
      </c>
      <c r="E22" s="706" t="s">
        <v>127</v>
      </c>
      <c r="F22" s="706">
        <v>160.95255596078013</v>
      </c>
      <c r="G22" s="707">
        <v>90.656577968670007</v>
      </c>
      <c r="H22" s="170">
        <f t="shared" si="4"/>
        <v>2145.1415157387896</v>
      </c>
      <c r="I22" s="172">
        <f t="shared" si="3"/>
        <v>1.0716915200268529</v>
      </c>
      <c r="J22" s="705">
        <v>1036.5824672635699</v>
      </c>
      <c r="K22" s="706">
        <v>1070.4064510857499</v>
      </c>
      <c r="L22" s="706">
        <v>16.303201144639988</v>
      </c>
      <c r="M22" s="707">
        <v>21.849396244829997</v>
      </c>
      <c r="N22" s="294"/>
      <c r="O22" s="294"/>
      <c r="X22" s="26"/>
      <c r="Y22" s="26"/>
    </row>
    <row r="23" spans="1:25" ht="14.65" thickBot="1">
      <c r="A23" s="572" t="s">
        <v>69</v>
      </c>
      <c r="B23" s="176">
        <f t="shared" si="0"/>
        <v>7409.4218380849497</v>
      </c>
      <c r="C23" s="177">
        <f t="shared" si="2"/>
        <v>0.12555025491218216</v>
      </c>
      <c r="D23" s="708">
        <v>7046.4711705496593</v>
      </c>
      <c r="E23" s="708" t="s">
        <v>127</v>
      </c>
      <c r="F23" s="708">
        <v>251.79463536682005</v>
      </c>
      <c r="G23" s="709">
        <v>111.15603216847002</v>
      </c>
      <c r="H23" s="176">
        <f t="shared" si="4"/>
        <v>2475.6176526650406</v>
      </c>
      <c r="I23" s="177">
        <f t="shared" si="3"/>
        <v>0.15405796517458875</v>
      </c>
      <c r="J23" s="710">
        <v>1185.2502799910103</v>
      </c>
      <c r="K23" s="708">
        <v>1241.0486062586699</v>
      </c>
      <c r="L23" s="708">
        <v>25.065766815760007</v>
      </c>
      <c r="M23" s="709">
        <v>24.252999599599999</v>
      </c>
      <c r="N23" s="294"/>
      <c r="O23" s="294"/>
      <c r="X23" s="26"/>
      <c r="Y23" s="26"/>
    </row>
    <row r="24" spans="1:25" ht="13.5" customHeight="1">
      <c r="A24" s="27"/>
      <c r="B24" s="321"/>
      <c r="C24" s="321"/>
      <c r="D24" s="321"/>
      <c r="E24" s="321"/>
      <c r="F24" s="321"/>
      <c r="G24" s="321"/>
      <c r="H24" s="321"/>
      <c r="I24" s="321"/>
      <c r="J24" s="321"/>
      <c r="K24" s="321"/>
      <c r="L24" s="321"/>
      <c r="M24" s="321"/>
      <c r="X24" s="26"/>
      <c r="Y24" s="26"/>
    </row>
    <row r="25" spans="1:25" ht="13.5" customHeight="1">
      <c r="A25" s="404" t="s">
        <v>128</v>
      </c>
      <c r="B25" s="519"/>
      <c r="C25" s="519"/>
      <c r="D25" s="519"/>
      <c r="E25" s="519"/>
      <c r="F25" s="519"/>
      <c r="G25" s="519"/>
      <c r="H25" s="519"/>
      <c r="I25" s="519"/>
      <c r="J25" s="519"/>
      <c r="K25" s="519"/>
      <c r="L25" s="519"/>
      <c r="M25" s="519"/>
      <c r="X25" s="26"/>
      <c r="Y25" s="26"/>
    </row>
    <row r="26" spans="1:25" ht="13.5" customHeight="1">
      <c r="A26" s="404" t="s">
        <v>12</v>
      </c>
      <c r="B26" s="26"/>
      <c r="C26" s="26"/>
      <c r="D26" s="272"/>
      <c r="E26" s="272"/>
      <c r="F26" s="272"/>
      <c r="G26" s="272"/>
      <c r="H26" s="26"/>
      <c r="I26" s="26"/>
      <c r="J26" s="272"/>
      <c r="K26" s="272"/>
      <c r="L26" s="272"/>
      <c r="M26" s="272"/>
      <c r="X26" s="26"/>
      <c r="Y26" s="26"/>
    </row>
    <row r="27" spans="1:25" ht="13.5" customHeight="1">
      <c r="A27" s="148" t="s">
        <v>13</v>
      </c>
      <c r="B27" s="37"/>
      <c r="C27" s="43"/>
      <c r="D27" s="273"/>
      <c r="E27" s="273"/>
      <c r="F27" s="274"/>
      <c r="G27" s="273"/>
      <c r="J27" s="273"/>
      <c r="K27" s="273"/>
      <c r="L27" s="273"/>
      <c r="M27" s="273"/>
      <c r="X27" s="26"/>
      <c r="Y27" s="26"/>
    </row>
    <row r="28" spans="1:25" ht="12.75" customHeight="1">
      <c r="A28" s="148" t="s">
        <v>14</v>
      </c>
      <c r="B28" s="84"/>
      <c r="C28" s="82"/>
      <c r="D28" s="273"/>
      <c r="E28" s="273"/>
      <c r="F28" s="82"/>
      <c r="G28" s="82"/>
      <c r="H28" s="82"/>
      <c r="I28" s="82"/>
      <c r="J28" s="82"/>
      <c r="K28" s="82"/>
      <c r="L28" s="82"/>
      <c r="M28" s="82"/>
      <c r="X28" s="26"/>
      <c r="Y28" s="26"/>
    </row>
    <row r="29" spans="1:25" ht="12.75" customHeight="1">
      <c r="A29" s="148"/>
      <c r="B29" s="84"/>
      <c r="C29" s="82"/>
      <c r="D29" s="273"/>
      <c r="E29" s="273"/>
      <c r="F29" s="82"/>
      <c r="G29" s="82"/>
      <c r="H29" s="82"/>
      <c r="I29" s="82"/>
      <c r="J29" s="82"/>
      <c r="K29" s="82"/>
      <c r="L29" s="82"/>
      <c r="M29" s="82"/>
      <c r="X29" s="26"/>
      <c r="Y29" s="26"/>
    </row>
    <row r="30" spans="1:25" ht="12.75" customHeight="1">
      <c r="A30" s="148" t="s">
        <v>129</v>
      </c>
      <c r="B30" s="84"/>
      <c r="C30" s="82"/>
      <c r="D30" s="273"/>
      <c r="E30" s="273"/>
      <c r="F30" s="82"/>
      <c r="G30" s="82"/>
      <c r="H30" s="82"/>
      <c r="I30" s="82"/>
      <c r="J30" s="82"/>
      <c r="K30" s="82"/>
      <c r="L30" s="82"/>
      <c r="M30" s="82"/>
      <c r="X30" s="26"/>
      <c r="Y30" s="26"/>
    </row>
    <row r="31" spans="1:25" ht="12.75">
      <c r="X31" s="26"/>
      <c r="Y31" s="26"/>
    </row>
    <row r="32" spans="1:25" ht="12.75">
      <c r="B32" s="119"/>
      <c r="C32" s="120"/>
      <c r="D32" s="120"/>
      <c r="E32" s="120"/>
      <c r="F32" s="120"/>
      <c r="G32" s="120"/>
      <c r="H32" s="120"/>
      <c r="I32" s="120"/>
      <c r="J32" s="120"/>
      <c r="K32" s="120"/>
      <c r="L32" s="120"/>
      <c r="M32" s="120"/>
      <c r="X32" s="26"/>
      <c r="Y32" s="26"/>
    </row>
    <row r="33" spans="2:25" ht="12.75">
      <c r="B33" s="121"/>
      <c r="C33" s="119"/>
      <c r="D33" s="120"/>
      <c r="E33" s="120"/>
      <c r="F33" s="120"/>
      <c r="G33" s="120"/>
      <c r="H33" s="120"/>
      <c r="I33" s="120"/>
      <c r="J33" s="120"/>
      <c r="K33" s="120"/>
      <c r="L33" s="120"/>
      <c r="M33" s="120"/>
      <c r="X33" s="26"/>
      <c r="Y33" s="26"/>
    </row>
    <row r="34" spans="2:25" ht="12.75">
      <c r="X34" s="26"/>
      <c r="Y34" s="26"/>
    </row>
    <row r="35" spans="2:25" ht="10.5" customHeight="1">
      <c r="X35" s="26"/>
      <c r="Y35" s="26"/>
    </row>
    <row r="36" spans="2:25" ht="12.75">
      <c r="X36" s="26"/>
      <c r="Y36" s="26"/>
    </row>
    <row r="37" spans="2:25" ht="12.75">
      <c r="X37" s="26"/>
      <c r="Y37" s="26"/>
    </row>
    <row r="38" spans="2:25" ht="12.75">
      <c r="X38" s="26"/>
      <c r="Y38" s="26"/>
    </row>
    <row r="39" spans="2:25" ht="12.75">
      <c r="X39" s="26"/>
      <c r="Y39" s="26"/>
    </row>
    <row r="40" spans="2:25" ht="12.75">
      <c r="X40" s="26"/>
      <c r="Y40" s="26"/>
    </row>
    <row r="41" spans="2:25" ht="12.75">
      <c r="X41" s="26"/>
      <c r="Y41" s="26"/>
    </row>
    <row r="42" spans="2:25" ht="12.75">
      <c r="X42" s="26"/>
      <c r="Y42" s="26"/>
    </row>
    <row r="43" spans="2:25" ht="12.75">
      <c r="D43" s="380"/>
      <c r="E43" s="380"/>
      <c r="F43" s="380"/>
      <c r="G43" s="380"/>
      <c r="J43" s="380"/>
      <c r="K43" s="380"/>
      <c r="L43" s="380"/>
      <c r="M43" s="380"/>
      <c r="X43" s="26"/>
      <c r="Y43" s="26"/>
    </row>
    <row r="44" spans="2:25" ht="12.75">
      <c r="X44" s="26"/>
      <c r="Y44" s="26"/>
    </row>
    <row r="45" spans="2:25" ht="12.75">
      <c r="X45" s="26"/>
      <c r="Y45" s="26"/>
    </row>
    <row r="46" spans="2:25" ht="12.75">
      <c r="X46" s="26"/>
      <c r="Y46" s="26"/>
    </row>
    <row r="47" spans="2:25" ht="12.75">
      <c r="X47" s="26"/>
      <c r="Y47" s="26"/>
    </row>
    <row r="48" spans="2:25" ht="12.75">
      <c r="X48" s="26"/>
      <c r="Y48" s="26"/>
    </row>
    <row r="49" spans="24:25" ht="12.75">
      <c r="X49" s="26"/>
      <c r="Y49" s="26"/>
    </row>
    <row r="50" spans="24:25" ht="12.75">
      <c r="X50" s="26"/>
      <c r="Y50" s="26"/>
    </row>
    <row r="51" spans="24:25" ht="12.75">
      <c r="X51" s="26"/>
      <c r="Y51" s="26"/>
    </row>
    <row r="52" spans="24:25" ht="12.75">
      <c r="X52" s="26"/>
      <c r="Y52" s="26"/>
    </row>
    <row r="53" spans="24:25" ht="12.75">
      <c r="X53" s="26"/>
      <c r="Y53" s="26"/>
    </row>
    <row r="54" spans="24:25" ht="12.75">
      <c r="X54" s="26"/>
      <c r="Y54" s="26"/>
    </row>
    <row r="55" spans="24:25" ht="12.75">
      <c r="X55" s="26"/>
      <c r="Y55" s="26"/>
    </row>
    <row r="56" spans="24:25" ht="12.75">
      <c r="X56" s="26"/>
      <c r="Y56" s="26"/>
    </row>
    <row r="57" spans="24:25" ht="12.75">
      <c r="X57" s="26"/>
      <c r="Y57" s="26"/>
    </row>
    <row r="58" spans="24:25" ht="12.75">
      <c r="X58" s="26"/>
      <c r="Y58" s="26"/>
    </row>
    <row r="59" spans="24:25" ht="12.75">
      <c r="X59" s="26"/>
      <c r="Y59" s="26"/>
    </row>
    <row r="60" spans="24:25" ht="12.75">
      <c r="X60" s="26"/>
      <c r="Y60" s="26"/>
    </row>
    <row r="61" spans="24:25" ht="12.75">
      <c r="X61" s="26"/>
      <c r="Y61" s="26"/>
    </row>
    <row r="62" spans="24:25" ht="12.75">
      <c r="X62" s="26"/>
      <c r="Y62" s="26"/>
    </row>
    <row r="63" spans="24:25" ht="12.75">
      <c r="X63" s="26"/>
      <c r="Y63" s="26"/>
    </row>
    <row r="64" spans="24:25" ht="12.75">
      <c r="X64" s="26"/>
      <c r="Y64" s="26"/>
    </row>
    <row r="65" spans="24:25" ht="12.75">
      <c r="X65" s="26"/>
      <c r="Y65" s="26"/>
    </row>
    <row r="66" spans="24:25" ht="12.75">
      <c r="X66" s="26"/>
      <c r="Y66" s="26"/>
    </row>
    <row r="67" spans="24:25" ht="12.75">
      <c r="X67" s="26"/>
      <c r="Y67" s="26"/>
    </row>
    <row r="68" spans="24:25" ht="12.75">
      <c r="X68" s="26"/>
      <c r="Y68" s="26"/>
    </row>
    <row r="69" spans="24:25" ht="12.75">
      <c r="X69" s="26"/>
      <c r="Y69" s="26"/>
    </row>
    <row r="70" spans="24:25" ht="12.75">
      <c r="X70" s="26"/>
      <c r="Y70" s="26"/>
    </row>
    <row r="71" spans="24:25" ht="12.75">
      <c r="X71" s="26"/>
      <c r="Y71" s="26"/>
    </row>
    <row r="72" spans="24:25" ht="12.75">
      <c r="X72" s="26"/>
      <c r="Y72" s="26"/>
    </row>
    <row r="73" spans="24:25" ht="12.75">
      <c r="X73" s="26"/>
      <c r="Y73" s="26"/>
    </row>
    <row r="74" spans="24:25" ht="12.75">
      <c r="X74" s="26"/>
      <c r="Y74" s="26"/>
    </row>
    <row r="75" spans="24:25" ht="12.75">
      <c r="X75" s="26"/>
      <c r="Y75" s="26"/>
    </row>
    <row r="76" spans="24:25" ht="12.75">
      <c r="X76" s="26"/>
      <c r="Y76" s="26"/>
    </row>
    <row r="77" spans="24:25" ht="12.75">
      <c r="X77" s="26"/>
      <c r="Y77" s="26"/>
    </row>
    <row r="78" spans="24:25" ht="12.75">
      <c r="X78" s="26"/>
      <c r="Y78" s="26"/>
    </row>
    <row r="79" spans="24:25" ht="12.75">
      <c r="X79" s="26"/>
      <c r="Y79" s="26"/>
    </row>
    <row r="80" spans="24:25" ht="12.75">
      <c r="X80" s="26"/>
      <c r="Y80" s="26"/>
    </row>
    <row r="81" spans="24:25" ht="12.75">
      <c r="X81" s="26"/>
      <c r="Y81" s="26"/>
    </row>
    <row r="82" spans="24:25" ht="12.75">
      <c r="X82" s="26"/>
      <c r="Y82" s="26"/>
    </row>
    <row r="83" spans="24:25" ht="12.75">
      <c r="X83" s="26"/>
      <c r="Y83" s="26"/>
    </row>
    <row r="84" spans="24:25" ht="12.75">
      <c r="X84" s="26"/>
      <c r="Y84" s="26"/>
    </row>
    <row r="85" spans="24:25" ht="12.75">
      <c r="X85" s="26"/>
      <c r="Y85" s="26"/>
    </row>
    <row r="86" spans="24:25" ht="12.75">
      <c r="X86" s="26"/>
      <c r="Y86" s="26"/>
    </row>
    <row r="87" spans="24:25" ht="12.75">
      <c r="X87" s="26"/>
      <c r="Y87" s="26"/>
    </row>
    <row r="88" spans="24:25" ht="12.75">
      <c r="X88" s="26"/>
      <c r="Y88" s="26"/>
    </row>
    <row r="89" spans="24:25" ht="12.75">
      <c r="X89" s="26"/>
      <c r="Y89" s="26"/>
    </row>
    <row r="90" spans="24:25" ht="12.75">
      <c r="X90" s="26"/>
      <c r="Y90" s="26"/>
    </row>
    <row r="91" spans="24:25" ht="12.75">
      <c r="X91" s="26"/>
      <c r="Y91" s="26"/>
    </row>
    <row r="92" spans="24:25" ht="12.75">
      <c r="X92" s="26"/>
      <c r="Y92" s="26"/>
    </row>
    <row r="93" spans="24:25" ht="12.75">
      <c r="X93" s="26"/>
      <c r="Y93" s="26"/>
    </row>
    <row r="94" spans="24:25" ht="12.75">
      <c r="X94" s="26"/>
      <c r="Y94" s="26"/>
    </row>
    <row r="95" spans="24:25" ht="12.75">
      <c r="X95" s="26"/>
      <c r="Y95" s="26"/>
    </row>
    <row r="96" spans="24:25" ht="12.75">
      <c r="X96" s="26"/>
      <c r="Y96" s="26"/>
    </row>
    <row r="97" spans="24:25" ht="12.75">
      <c r="X97" s="26"/>
      <c r="Y97" s="26"/>
    </row>
    <row r="98" spans="24:25" ht="12.75">
      <c r="X98" s="26"/>
      <c r="Y98" s="26"/>
    </row>
    <row r="99" spans="24:25" ht="12.75">
      <c r="X99" s="26"/>
      <c r="Y99" s="26"/>
    </row>
    <row r="100" spans="24:25" ht="12.75">
      <c r="X100" s="26"/>
      <c r="Y100" s="26"/>
    </row>
    <row r="101" spans="24:25" ht="12.75">
      <c r="X101" s="26"/>
      <c r="Y101" s="26"/>
    </row>
    <row r="102" spans="24:25" ht="12.75">
      <c r="X102" s="26"/>
      <c r="Y102" s="26"/>
    </row>
    <row r="103" spans="24:25" ht="12.75">
      <c r="X103" s="26"/>
      <c r="Y103" s="26"/>
    </row>
    <row r="104" spans="24:25" ht="12.75">
      <c r="X104" s="26"/>
      <c r="Y104" s="26"/>
    </row>
    <row r="105" spans="24:25" ht="12.75">
      <c r="X105" s="26"/>
      <c r="Y105" s="26"/>
    </row>
    <row r="106" spans="24:25" ht="12.75">
      <c r="X106" s="26"/>
      <c r="Y106" s="26"/>
    </row>
    <row r="107" spans="24:25" ht="12.75">
      <c r="X107" s="26"/>
      <c r="Y107" s="26"/>
    </row>
    <row r="108" spans="24:25" ht="12.75">
      <c r="X108" s="26"/>
      <c r="Y108" s="26"/>
    </row>
    <row r="109" spans="24:25" ht="12.75">
      <c r="X109" s="26"/>
      <c r="Y109" s="26"/>
    </row>
    <row r="110" spans="24:25" ht="12.75">
      <c r="X110" s="26"/>
      <c r="Y110" s="26"/>
    </row>
    <row r="111" spans="24:25" ht="12.75">
      <c r="X111" s="26"/>
      <c r="Y111" s="26"/>
    </row>
    <row r="112" spans="24:25" ht="12.75">
      <c r="X112" s="26"/>
      <c r="Y112" s="26"/>
    </row>
    <row r="113" spans="24:25" ht="12.75">
      <c r="X113" s="26"/>
      <c r="Y113" s="26"/>
    </row>
    <row r="114" spans="24:25" ht="12.75">
      <c r="X114" s="26"/>
      <c r="Y114" s="26"/>
    </row>
    <row r="115" spans="24:25" ht="12.75">
      <c r="X115" s="26"/>
      <c r="Y115" s="26"/>
    </row>
    <row r="116" spans="24:25" ht="12.75">
      <c r="X116" s="26"/>
      <c r="Y116" s="26"/>
    </row>
    <row r="117" spans="24:25" ht="12.75">
      <c r="X117" s="26"/>
      <c r="Y117" s="26"/>
    </row>
    <row r="118" spans="24:25" ht="12.75">
      <c r="X118" s="26"/>
      <c r="Y118" s="26"/>
    </row>
    <row r="119" spans="24:25" ht="12.75">
      <c r="X119" s="26"/>
      <c r="Y119" s="26"/>
    </row>
    <row r="120" spans="24:25" ht="12.75">
      <c r="X120" s="26"/>
      <c r="Y120" s="26"/>
    </row>
    <row r="121" spans="24:25" ht="12.75">
      <c r="X121" s="26"/>
      <c r="Y121" s="26"/>
    </row>
  </sheetData>
  <mergeCells count="2">
    <mergeCell ref="B7:G7"/>
    <mergeCell ref="H7:M7"/>
  </mergeCells>
  <hyperlinks>
    <hyperlink ref="A25" location="'6a'!A1" display="6a - Off Course Betting" xr:uid="{00000000-0004-0000-0900-000000000000}"/>
    <hyperlink ref="A26" location="'6b'!A1" display="6b - On Course Betting" xr:uid="{00000000-0004-0000-0900-000001000000}"/>
    <hyperlink ref="A27" location="'6c'!A1" display="6c - Pool Betting" xr:uid="{00000000-0004-0000-0900-000002000000}"/>
    <hyperlink ref="A30" r:id="rId1" xr:uid="{00000000-0004-0000-0900-000004000000}"/>
    <hyperlink ref="A28" location="'6d'!A1" display="6d - Gaming Machines in betting premises" xr:uid="{00000000-0004-0000-0900-000003000000}"/>
  </hyperlinks>
  <pageMargins left="0.7" right="0.7" top="0.75" bottom="0.75" header="0.3" footer="0.3"/>
  <pageSetup paperSize="9" scale="65" orientation="portrait"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customXsn xmlns="http://schemas.microsoft.com/office/2006/metadata/customXsn">
  <xsnLocation/>
  <cached>True</cached>
  <openByDefault>True</openByDefault>
  <xsnScope/>
</customXsn>
</file>

<file path=customXml/item10.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11.xml><?xml version="1.0" encoding="utf-8"?>
<ct:contentTypeSchema xmlns:ct="http://schemas.microsoft.com/office/2006/metadata/contentType" xmlns:ma="http://schemas.microsoft.com/office/2006/metadata/properties/metaAttributes" ct:_="" ma:_="" ma:contentTypeName="Official Statistics" ma:contentTypeID="0x010100943D46E95D4A1B4FBA60C8AEF611E219020B0100A99F422F43131546AC5477721BDF7D4D" ma:contentTypeVersion="22" ma:contentTypeDescription="" ma:contentTypeScope="" ma:versionID="22f9922b8b7850f48ff21be4f2a44c61">
  <xsd:schema xmlns:xsd="http://www.w3.org/2001/XMLSchema" xmlns:xs="http://www.w3.org/2001/XMLSchema" xmlns:p="http://schemas.microsoft.com/office/2006/metadata/properties" xmlns:ns1="http://schemas.microsoft.com/sharepoint/v3" xmlns:ns2="dcd4d639-de5a-4bad-aded-2c25c5bf9fca" targetNamespace="http://schemas.microsoft.com/office/2006/metadata/properties" ma:root="true" ma:fieldsID="73e22f68f81c9d3d84b61300099dfd48" ns1:_="" ns2:_="">
    <xsd:import namespace="http://schemas.microsoft.com/sharepoint/v3"/>
    <xsd:import namespace="dcd4d639-de5a-4bad-aded-2c25c5bf9fca"/>
    <xsd:element name="properties">
      <xsd:complexType>
        <xsd:sequence>
          <xsd:element name="documentManagement">
            <xsd:complexType>
              <xsd:all>
                <xsd:element ref="ns1:RoutingRuleDescription" minOccurs="0"/>
                <xsd:element ref="ns2:Security_x0020_Classification" minOccurs="0"/>
                <xsd:element ref="ns1:_dlc_ExpireDateSaved" minOccurs="0"/>
                <xsd:element ref="ns1:_dlc_ExpireDate" minOccurs="0"/>
                <xsd:element ref="ns2:TaxKeywordTaxHTField" minOccurs="0"/>
                <xsd:element ref="ns2:TaxCatchAll" minOccurs="0"/>
                <xsd:element ref="ns2:k0cb5e08406545c18344e2142bcf0abc" minOccurs="0"/>
                <xsd:element ref="ns2:TaxCatchAllLabel" minOccurs="0"/>
                <xsd:element ref="ns2:n300bd280aac47c8b25aa7458bf0f8c4" minOccurs="0"/>
                <xsd:element ref="ns2:j67390757fa349cbaf93204f5bf3176a" minOccurs="0"/>
                <xsd:element ref="ns2:Publication_x0020_Type" minOccurs="0"/>
                <xsd:element ref="ns2:Public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2" nillable="true" ma:displayName="Description" ma:description="" ma:internalName="RoutingRuleDescription" ma:readOnly="false">
      <xsd:simpleType>
        <xsd:restriction base="dms:Text">
          <xsd:maxLength value="255"/>
        </xsd:restriction>
      </xsd:simpleType>
    </xsd:element>
    <xsd:element name="_dlc_ExpireDateSaved" ma:index="10" nillable="true" ma:displayName="Original Expiration Date" ma:description="" ma:hidden="true" ma:internalName="_dlc_ExpireDateSaved" ma:readOnly="true">
      <xsd:simpleType>
        <xsd:restriction base="dms:DateTime"/>
      </xsd:simpleType>
    </xsd:element>
    <xsd:element name="_dlc_ExpireDate" ma:index="11" nillable="true" ma:displayName="Expiration Date" ma:description=""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cd4d639-de5a-4bad-aded-2c25c5bf9fca" elementFormDefault="qualified">
    <xsd:import namespace="http://schemas.microsoft.com/office/2006/documentManagement/types"/>
    <xsd:import namespace="http://schemas.microsoft.com/office/infopath/2007/PartnerControls"/>
    <xsd:element name="Security_x0020_Classification" ma:index="6" nillable="true" ma:displayName="Security Classification" ma:default="Official" ma:format="Dropdown" ma:internalName="Security_x0020_Classification">
      <xsd:simpleType>
        <xsd:restriction base="dms:Choice">
          <xsd:enumeration value="Official"/>
          <xsd:enumeration value="Official Sensitive"/>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97c85119-18d9-41e7-8c9c-94d8ffdc55d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description="" ma:hidden="true" ma:list="{8c433a5c-3124-47a8-9645-d8cdf6433fde}" ma:internalName="TaxCatchAll" ma:showField="CatchAllData"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k0cb5e08406545c18344e2142bcf0abc" ma:index="15" nillable="true" ma:taxonomy="true" ma:internalName="k0cb5e08406545c18344e2142bcf0abc" ma:taxonomyFieldName="Function" ma:displayName="Function" ma:fieldId="{40cb5e08-4065-45c1-8344-e2142bcf0abc}"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TaxCatchAllLabel" ma:index="16" nillable="true" ma:displayName="Taxonomy Catch All Column1" ma:description="" ma:hidden="true" ma:list="{8c433a5c-3124-47a8-9645-d8cdf6433fde}" ma:internalName="TaxCatchAllLabel" ma:readOnly="true" ma:showField="CatchAllDataLabel"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n300bd280aac47c8b25aa7458bf0f8c4" ma:index="17" nillable="true" ma:taxonomy="true" ma:internalName="n300bd280aac47c8b25aa7458bf0f8c4" ma:taxonomyFieldName="Related_x0020_Functions" ma:displayName="Related Functions" ma:default="" ma:fieldId="{7300bd28-0aac-47c8-b25a-a7458bf0f8c4}" ma:taxonomyMulti="true"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j67390757fa349cbaf93204f5bf3176a" ma:index="20" nillable="true" ma:taxonomy="true" ma:internalName="j67390757fa349cbaf93204f5bf3176a" ma:taxonomyFieldName="Stakeholder" ma:displayName="Stakeholder" ma:default="" ma:fieldId="{36739075-7fa3-49cb-af93-204f5bf3176a}" ma:taxonomyMulti="true" ma:sspId="97c85119-18d9-41e7-8c9c-94d8ffdc55dc" ma:termSetId="ce122ced-d9fb-4184-acf0-8fd14c3f7d0b" ma:anchorId="00000000-0000-0000-0000-000000000000" ma:open="true" ma:isKeyword="false">
      <xsd:complexType>
        <xsd:sequence>
          <xsd:element ref="pc:Terms" minOccurs="0" maxOccurs="1"/>
        </xsd:sequence>
      </xsd:complexType>
    </xsd:element>
    <xsd:element name="Publication_x0020_Type" ma:index="22" nillable="true" ma:displayName="Publication Type" ma:format="Dropdown" ma:internalName="Publication_x0020_Type" ma:readOnly="false">
      <xsd:simpleType>
        <xsd:restriction base="dms:Choice">
          <xsd:enumeration value="Advice Notes"/>
          <xsd:enumeration value="All Staff Emails"/>
          <xsd:enumeration value="Annual Reports"/>
          <xsd:enumeration value="Article"/>
          <xsd:enumeration value="Buzz/Hive"/>
          <xsd:enumeration value="Consultation"/>
          <xsd:enumeration value="FAQs"/>
          <xsd:enumeration value="FOIs"/>
          <xsd:enumeration value="GC Website"/>
          <xsd:enumeration value="Guidance"/>
          <xsd:enumeration value="Guidance - industry"/>
          <xsd:enumeration value="Information Paper"/>
          <xsd:enumeration value="Interview Transcripts"/>
          <xsd:enumeration value="Journals"/>
          <xsd:enumeration value="Letter"/>
          <xsd:enumeration value="MLTF Risk Assessment"/>
          <xsd:enumeration value="Newsletters"/>
          <xsd:enumeration value="Posters"/>
          <xsd:enumeration value="Press Cuttings"/>
          <xsd:enumeration value="Press Release"/>
          <xsd:enumeration value="Presentation"/>
          <xsd:enumeration value="Quick Guide"/>
          <xsd:enumeration value="Social Media"/>
          <xsd:enumeration value="Speeches"/>
          <xsd:enumeration value="Technical Standard"/>
        </xsd:restriction>
      </xsd:simpleType>
    </xsd:element>
    <xsd:element name="Public_x0020_Release" ma:index="23" nillable="true" ma:displayName="Public Release" ma:format="Dropdown" ma:internalName="Public_x0020_Release">
      <xsd:simpleType>
        <xsd:restriction base="dms:Choice">
          <xsd:enumeration value="Partial\Extract"/>
          <xsd:enumeration value="Full"/>
          <xsd:enumeration value="Not at al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8"?>
<p:properties xmlns:p="http://schemas.microsoft.com/office/2006/metadata/properties" xmlns:xsi="http://www.w3.org/2001/XMLSchema-instance" xmlns:pc="http://schemas.microsoft.com/office/infopath/2007/PartnerControls">
  <documentManagement>
    <j67390757fa349cbaf93204f5bf3176a xmlns="dcd4d639-de5a-4bad-aded-2c25c5bf9fca">
      <Terms xmlns="http://schemas.microsoft.com/office/infopath/2007/PartnerControls"/>
    </j67390757fa349cbaf93204f5bf3176a>
    <Security_x0020_Classification xmlns="dcd4d639-de5a-4bad-aded-2c25c5bf9fca">Official</Security_x0020_Classification>
    <Publication_x0020_Type xmlns="dcd4d639-de5a-4bad-aded-2c25c5bf9fca" xsi:nil="true"/>
    <k0cb5e08406545c18344e2142bcf0abc xmlns="dcd4d639-de5a-4bad-aded-2c25c5bf9fca">
      <Terms xmlns="http://schemas.microsoft.com/office/infopath/2007/PartnerControls">
        <TermInfo xmlns="http://schemas.microsoft.com/office/infopath/2007/PartnerControls">
          <TermName xmlns="http://schemas.microsoft.com/office/infopath/2007/PartnerControls">Industry Statistics</TermName>
          <TermId xmlns="http://schemas.microsoft.com/office/infopath/2007/PartnerControls">9d8b8641-cad1-4439-b119-5f30501bb200</TermId>
        </TermInfo>
      </Terms>
    </k0cb5e08406545c18344e2142bcf0abc>
    <TaxKeywordTaxHTField xmlns="dcd4d639-de5a-4bad-aded-2c25c5bf9fca">
      <Terms xmlns="http://schemas.microsoft.com/office/infopath/2007/PartnerControls"/>
    </TaxKeywordTaxHTField>
    <RoutingRuleDescription xmlns="http://schemas.microsoft.com/sharepoint/v3" xsi:nil="true"/>
    <Public_x0020_Release xmlns="dcd4d639-de5a-4bad-aded-2c25c5bf9fca" xsi:nil="true"/>
    <n300bd280aac47c8b25aa7458bf0f8c4 xmlns="dcd4d639-de5a-4bad-aded-2c25c5bf9fca">
      <Terms xmlns="http://schemas.microsoft.com/office/infopath/2007/PartnerControls"/>
    </n300bd280aac47c8b25aa7458bf0f8c4>
    <TaxCatchAll xmlns="dcd4d639-de5a-4bad-aded-2c25c5bf9fca">
      <Value>36</Value>
    </TaxCatchAll>
    <_dlc_ExpireDateSaved xmlns="http://schemas.microsoft.com/sharepoint/v3" xsi:nil="true"/>
    <_dlc_ExpireDate xmlns="http://schemas.microsoft.com/sharepoint/v3" xsi:nil="true"/>
    <TaxCatchAllLabel xmlns="dcd4d639-de5a-4bad-aded-2c25c5bf9fca" xsi:nil="true"/>
  </documentManagement>
</p:properties>
</file>

<file path=customXml/item2.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TaxCatchAll xmlns="dcd4d639-de5a-4bad-aded-2c25c5bf9fca" xsi:nil="true"/>
    <Public_x0020_Release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3.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97c85119-18d9-41e7-8c9c-94d8ffdc55dc" ContentTypeId="0x010100943D46E95D4A1B4FBA60C8AEF611E219020B01" PreviousValue="false"/>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7.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8.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9.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Props1.xml><?xml version="1.0" encoding="utf-8"?>
<ds:datastoreItem xmlns:ds="http://schemas.openxmlformats.org/officeDocument/2006/customXml" ds:itemID="{1B64289D-824D-4EC2-B668-5C4932F5387E}">
  <ds:schemaRefs>
    <ds:schemaRef ds:uri="http://schemas.microsoft.com/office/2006/metadata/customXsn"/>
  </ds:schemaRefs>
</ds:datastoreItem>
</file>

<file path=customXml/itemProps10.xml><?xml version="1.0" encoding="utf-8"?>
<ds:datastoreItem xmlns:ds="http://schemas.openxmlformats.org/officeDocument/2006/customXml" ds:itemID="{2FD0FD16-1F08-4218-BC1D-9C8FA7B44A42}">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11.xml><?xml version="1.0" encoding="utf-8"?>
<ds:datastoreItem xmlns:ds="http://schemas.openxmlformats.org/officeDocument/2006/customXml" ds:itemID="{C890E2A6-F291-4337-942A-5B8D1C5A5F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cd4d639-de5a-4bad-aded-2c25c5bf9f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C1BB75F5-1CD4-4A3F-A928-94C0513ACA6E}">
  <ds:schemaRefs>
    <ds:schemaRef ds:uri="http://schemas.microsoft.com/office/2006/metadata/properties"/>
    <ds:schemaRef ds:uri="http://schemas.microsoft.com/office/infopath/2007/PartnerControls"/>
    <ds:schemaRef ds:uri="dcd4d639-de5a-4bad-aded-2c25c5bf9fca"/>
    <ds:schemaRef ds:uri="http://schemas.microsoft.com/sharepoint/v3"/>
  </ds:schemaRefs>
</ds:datastoreItem>
</file>

<file path=customXml/itemProps2.xml><?xml version="1.0" encoding="utf-8"?>
<ds:datastoreItem xmlns:ds="http://schemas.openxmlformats.org/officeDocument/2006/customXml" ds:itemID="{1E5F8595-2216-47D0-8E92-90B87B8F91D1}">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3.xml><?xml version="1.0" encoding="utf-8"?>
<ds:datastoreItem xmlns:ds="http://schemas.openxmlformats.org/officeDocument/2006/customXml" ds:itemID="{4F31DC1D-AB01-445D-93B1-AB2B9AF8AF69}">
  <ds:schemaRefs>
    <ds:schemaRef ds:uri="http://purl.org/dc/terms/"/>
    <ds:schemaRef ds:uri="http://purl.org/dc/dcmitype/"/>
    <ds:schemaRef ds:uri="http://schemas.microsoft.com/office/2006/metadata/properties"/>
    <ds:schemaRef ds:uri="dcd4d639-de5a-4bad-aded-2c25c5bf9fca"/>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3"/>
  </ds:schemaRefs>
</ds:datastoreItem>
</file>

<file path=customXml/itemProps4.xml><?xml version="1.0" encoding="utf-8"?>
<ds:datastoreItem xmlns:ds="http://schemas.openxmlformats.org/officeDocument/2006/customXml" ds:itemID="{070A1BDA-60DA-41E8-8321-A95AEDE27849}">
  <ds:schemaRefs>
    <ds:schemaRef ds:uri="http://schemas.microsoft.com/sharepoint/v3/contenttype/forms"/>
  </ds:schemaRefs>
</ds:datastoreItem>
</file>

<file path=customXml/itemProps5.xml><?xml version="1.0" encoding="utf-8"?>
<ds:datastoreItem xmlns:ds="http://schemas.openxmlformats.org/officeDocument/2006/customXml" ds:itemID="{2FE001F3-D9E9-45AC-836A-8A60FF3E740A}">
  <ds:schemaRefs>
    <ds:schemaRef ds:uri="Microsoft.SharePoint.Taxonomy.ContentTypeSync"/>
  </ds:schemaRefs>
</ds:datastoreItem>
</file>

<file path=customXml/itemProps6.xml><?xml version="1.0" encoding="utf-8"?>
<ds:datastoreItem xmlns:ds="http://schemas.openxmlformats.org/officeDocument/2006/customXml" ds:itemID="{7B5659C2-08B5-48DD-92F1-1C9F2EED8367}">
  <ds:schemaRefs>
    <ds:schemaRef ds:uri="http://schemas.microsoft.com/sharepoint/events"/>
  </ds:schemaRefs>
</ds:datastoreItem>
</file>

<file path=customXml/itemProps7.xml><?xml version="1.0" encoding="utf-8"?>
<ds:datastoreItem xmlns:ds="http://schemas.openxmlformats.org/officeDocument/2006/customXml" ds:itemID="{900012DA-FD5B-4BF4-B8D0-A6067409A280}">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8.xml><?xml version="1.0" encoding="utf-8"?>
<ds:datastoreItem xmlns:ds="http://schemas.openxmlformats.org/officeDocument/2006/customXml" ds:itemID="{D8164FC1-4030-4E89-8FF7-20646244FD3E}">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9.xml><?xml version="1.0" encoding="utf-8"?>
<ds:datastoreItem xmlns:ds="http://schemas.openxmlformats.org/officeDocument/2006/customXml" ds:itemID="{08EFEA22-873F-48A7-B179-8A0628752AFA}">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0</vt:lpstr>
      <vt:lpstr>1</vt:lpstr>
      <vt:lpstr>2</vt:lpstr>
      <vt:lpstr>3</vt:lpstr>
      <vt:lpstr>4</vt:lpstr>
      <vt:lpstr>5</vt:lpstr>
      <vt:lpstr>5a</vt:lpstr>
      <vt:lpstr>5b</vt:lpstr>
      <vt:lpstr>6</vt:lpstr>
      <vt:lpstr>6a</vt:lpstr>
      <vt:lpstr>6b</vt:lpstr>
      <vt:lpstr>6c</vt:lpstr>
      <vt:lpstr>6d</vt:lpstr>
      <vt:lpstr>7</vt:lpstr>
      <vt:lpstr>7a</vt:lpstr>
      <vt:lpstr>7b</vt:lpstr>
      <vt:lpstr>8</vt:lpstr>
      <vt:lpstr>8a</vt:lpstr>
      <vt:lpstr>8b</vt:lpstr>
      <vt:lpstr>9</vt:lpstr>
      <vt:lpstr>10</vt:lpstr>
      <vt:lpstr>10a</vt:lpstr>
      <vt:lpstr>10b</vt:lpstr>
      <vt:lpstr>10c</vt:lpstr>
      <vt:lpstr>11</vt:lpstr>
      <vt:lpstr>12</vt:lpstr>
      <vt:lpstr>'0'!Print_Area</vt:lpstr>
      <vt:lpstr>'1'!Print_Area</vt:lpstr>
      <vt:lpstr>'10'!Print_Area</vt:lpstr>
      <vt:lpstr>'10a'!Print_Area</vt:lpstr>
      <vt:lpstr>'10b'!Print_Area</vt:lpstr>
      <vt:lpstr>'10c'!Print_Area</vt:lpstr>
      <vt:lpstr>'11'!Print_Area</vt:lpstr>
      <vt:lpstr>'12'!Print_Area</vt:lpstr>
      <vt:lpstr>'2'!Print_Area</vt:lpstr>
      <vt:lpstr>'3'!Print_Area</vt:lpstr>
      <vt:lpstr>'4'!Print_Area</vt:lpstr>
      <vt:lpstr>'5'!Print_Area</vt:lpstr>
      <vt:lpstr>'5a'!Print_Area</vt:lpstr>
      <vt:lpstr>'5b'!Print_Area</vt:lpstr>
      <vt:lpstr>'6'!Print_Area</vt:lpstr>
      <vt:lpstr>'6a'!Print_Area</vt:lpstr>
      <vt:lpstr>'6b'!Print_Area</vt:lpstr>
      <vt:lpstr>'6c'!Print_Area</vt:lpstr>
      <vt:lpstr>'6d'!Print_Area</vt:lpstr>
      <vt:lpstr>'7'!Print_Area</vt:lpstr>
      <vt:lpstr>'7a'!Print_Area</vt:lpstr>
      <vt:lpstr>'7b'!Print_Area</vt:lpstr>
      <vt:lpstr>'8'!Print_Area</vt:lpstr>
      <vt:lpstr>'8a'!Print_Area</vt:lpstr>
      <vt:lpstr>'8b'!Print_Area</vt:lpstr>
      <vt:lpstr>'9'!Print_Area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Gambling industry statistics</dc:title>
  <dc:subject/>
  <dc:creator>Laura McCaughey</dc:creator>
  <cp:keywords/>
  <dc:description/>
  <cp:lastModifiedBy>Suzanne Biddle</cp:lastModifiedBy>
  <cp:revision/>
  <dcterms:created xsi:type="dcterms:W3CDTF">2018-11-28T14:17:13Z</dcterms:created>
  <dcterms:modified xsi:type="dcterms:W3CDTF">2024-02-01T08:36:06Z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
  </property>
  <property fmtid="{D5CDD505-2E9C-101B-9397-08002B2CF9AE}" pid="4" name="Related Functions">
    <vt:lpwstr/>
  </property>
  <property fmtid="{D5CDD505-2E9C-101B-9397-08002B2CF9AE}" pid="5" name="ContentTypeId">
    <vt:lpwstr>0x010100943D46E95D4A1B4FBA60C8AEF611E219020B0100A99F422F43131546AC5477721BDF7D4D</vt:lpwstr>
  </property>
  <property fmtid="{D5CDD505-2E9C-101B-9397-08002B2CF9AE}" pid="6" name="Function">
    <vt:lpwstr/>
  </property>
  <property fmtid="{D5CDD505-2E9C-101B-9397-08002B2CF9AE}" pid="7" name="ItemRetentionFormula">
    <vt:lpwstr/>
  </property>
  <property fmtid="{D5CDD505-2E9C-101B-9397-08002B2CF9AE}" pid="8" name="Stakeholder">
    <vt:lpwstr/>
  </property>
  <property fmtid="{D5CDD505-2E9C-101B-9397-08002B2CF9AE}" pid="9" name="Operator">
    <vt:lpwstr/>
  </property>
  <property fmtid="{D5CDD505-2E9C-101B-9397-08002B2CF9AE}" pid="10" name="ca506676becf4cdbb613025592e6b965">
    <vt:lpwstr/>
  </property>
  <property fmtid="{D5CDD505-2E9C-101B-9397-08002B2CF9AE}" pid="11" name="MediaServiceImageTags">
    <vt:lpwstr/>
  </property>
  <property fmtid="{D5CDD505-2E9C-101B-9397-08002B2CF9AE}" pid="12" name="lcf76f155ced4ddcb4097134ff3c332f">
    <vt:lpwstr/>
  </property>
</Properties>
</file>