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 Hameed\Desktop\Modified DECO2 Paper\Final\Supplementary Information\"/>
    </mc:Choice>
  </mc:AlternateContent>
  <xr:revisionPtr revIDLastSave="0" documentId="13_ncr:1_{59FA1541-8EBA-4A43-A8FD-6D8000494124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Sheet3" sheetId="1" state="hidden" r:id="rId1"/>
    <sheet name="Sheet2" sheetId="2" state="hidden" r:id="rId2"/>
    <sheet name="FINAL_RESULTS_SUMMARY" sheetId="6" r:id="rId3"/>
    <sheet name="Results_Min_Emissions" sheetId="20" state="hidden" r:id="rId4"/>
    <sheet name="Results_Case_1" sheetId="21" state="hidden" r:id="rId5"/>
    <sheet name="Results_Min_Budget" sheetId="22" state="hidden" r:id="rId6"/>
    <sheet name="Results_Case_2" sheetId="23" state="hidden" r:id="rId7"/>
    <sheet name="Results_Period_1" sheetId="24" r:id="rId8"/>
    <sheet name="Results_Period_2" sheetId="25" r:id="rId9"/>
    <sheet name="Results_Period_3" sheetId="26" r:id="rId10"/>
    <sheet name="Results_Period_4" sheetId="2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1" i="27" l="1"/>
  <c r="AH221" i="26"/>
  <c r="AH221" i="24"/>
  <c r="AH221" i="25"/>
  <c r="B51" i="1"/>
  <c r="C51" i="1" s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19" i="1"/>
  <c r="C20" i="1" s="1"/>
  <c r="E16" i="1"/>
  <c r="B23" i="1" s="1"/>
  <c r="B24" i="1" s="1"/>
  <c r="B12" i="1"/>
  <c r="B10" i="1"/>
  <c r="B5" i="1"/>
  <c r="B3" i="1"/>
  <c r="B6" i="1" s="1"/>
  <c r="B13" i="1" l="1"/>
  <c r="B52" i="1"/>
  <c r="C52" i="1" s="1"/>
  <c r="D52" i="1" s="1"/>
  <c r="D20" i="1"/>
  <c r="C21" i="1"/>
  <c r="B25" i="1"/>
  <c r="B14" i="1"/>
  <c r="D19" i="1"/>
  <c r="C22" i="1" l="1"/>
  <c r="D21" i="1"/>
  <c r="B26" i="1"/>
  <c r="B27" i="1" l="1"/>
  <c r="D22" i="1"/>
  <c r="C23" i="1"/>
  <c r="B28" i="1" l="1"/>
  <c r="C24" i="1"/>
  <c r="D23" i="1"/>
  <c r="C25" i="1" l="1"/>
  <c r="D24" i="1"/>
  <c r="B29" i="1"/>
  <c r="B30" i="1" l="1"/>
  <c r="C26" i="1"/>
  <c r="D25" i="1"/>
  <c r="C27" i="1" l="1"/>
  <c r="D26" i="1"/>
  <c r="B31" i="1"/>
  <c r="B32" i="1" l="1"/>
  <c r="C28" i="1"/>
  <c r="D27" i="1"/>
  <c r="C29" i="1" l="1"/>
  <c r="D28" i="1"/>
  <c r="B33" i="1"/>
  <c r="B34" i="1" l="1"/>
  <c r="C30" i="1"/>
  <c r="D29" i="1"/>
  <c r="C31" i="1" l="1"/>
  <c r="D30" i="1"/>
  <c r="B35" i="1"/>
  <c r="B36" i="1" l="1"/>
  <c r="C32" i="1"/>
  <c r="D31" i="1"/>
  <c r="C33" i="1" l="1"/>
  <c r="D32" i="1"/>
  <c r="B37" i="1"/>
  <c r="B38" i="1" l="1"/>
  <c r="C34" i="1"/>
  <c r="D33" i="1"/>
  <c r="C35" i="1" l="1"/>
  <c r="D34" i="1"/>
  <c r="B39" i="1"/>
  <c r="B40" i="1" l="1"/>
  <c r="C36" i="1"/>
  <c r="D35" i="1"/>
  <c r="C37" i="1" l="1"/>
  <c r="D36" i="1"/>
  <c r="B41" i="1"/>
  <c r="B42" i="1" l="1"/>
  <c r="C38" i="1"/>
  <c r="D37" i="1"/>
  <c r="C39" i="1" l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<sst xmlns="http://schemas.openxmlformats.org/spreadsheetml/2006/main" count="2061" uniqueCount="364">
  <si>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</si>
  <si>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</si>
  <si>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</si>
  <si>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</si>
  <si>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</si>
  <si>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</si>
  <si>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</si>
  <si>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</si>
  <si>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</si>
  <si>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</si>
  <si>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</si>
  <si>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</si>
  <si>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</si>
  <si>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</si>
  <si>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</si>
  <si>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</si>
  <si>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</si>
  <si>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</si>
  <si>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</si>
  <si>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</si>
  <si>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</si>
  <si>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</si>
  <si>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</si>
  <si>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</si>
  <si>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</si>
  <si>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</si>
  <si>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</si>
  <si>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</si>
  <si>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</si>
  <si>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</si>
  <si>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</si>
  <si>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</si>
  <si>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</si>
  <si>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</si>
  <si>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</si>
  <si>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</si>
  <si>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</si>
  <si>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</si>
  <si>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</si>
  <si>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</si>
  <si>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</si>
  <si>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</si>
  <si>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</si>
  <si>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</si>
  <si>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</si>
  <si>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</si>
  <si>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</si>
  <si>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</si>
  <si>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</si>
  <si>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</si>
  <si>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</si>
  <si>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</si>
  <si>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</si>
  <si>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</si>
  <si>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</si>
  <si>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</si>
  <si>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</si>
  <si>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</si>
  <si>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</si>
  <si>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</si>
  <si>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</si>
  <si>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</si>
  <si>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</si>
  <si>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</si>
  <si>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</si>
  <si>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</si>
  <si>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</si>
  <si>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</si>
  <si>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</si>
  <si>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</si>
  <si>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</si>
  <si>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</si>
  <si>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</si>
  <si>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</si>
  <si>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</si>
  <si>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</si>
  <si>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</si>
  <si>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</si>
  <si>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</si>
  <si>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</si>
  <si>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</si>
  <si>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Fuel</t>
  </si>
  <si>
    <t>Period</t>
  </si>
  <si>
    <t>Jamshoro Steam unit 1</t>
  </si>
  <si>
    <t>Jamshoro Steam units 2 - 4</t>
  </si>
  <si>
    <t>Muzaffargarh ST(1-3 &amp; 5-6)</t>
  </si>
  <si>
    <t>Muzaffargarh Steam unit 4</t>
  </si>
  <si>
    <t>Hub Power Project (HUBCO)</t>
  </si>
  <si>
    <t>Kohinoor Energy Ltd.</t>
  </si>
  <si>
    <t>AES (Lalpir &amp; PakGen)</t>
  </si>
  <si>
    <t>Saba Power</t>
  </si>
  <si>
    <t>Attock Generation PP</t>
  </si>
  <si>
    <t>ATLAS Power</t>
  </si>
  <si>
    <t>Nishat P.P. Near Lahore</t>
  </si>
  <si>
    <t>Nishat Chunian Proj. Lahore</t>
  </si>
  <si>
    <t>Liberty Tech</t>
  </si>
  <si>
    <t>Hubco Narowal</t>
  </si>
  <si>
    <t>Reshma Power</t>
  </si>
  <si>
    <t>Gulf Power</t>
  </si>
  <si>
    <t>Kotri Combined Cycle</t>
  </si>
  <si>
    <t>Guddu Steam (3 , 4)</t>
  </si>
  <si>
    <t>Guddu C.C. units 1-6</t>
  </si>
  <si>
    <t>Guddu C.C. units 7-9</t>
  </si>
  <si>
    <t>Guddu C.C. 747 MW</t>
  </si>
  <si>
    <t>Faisalabad Combined Cycle</t>
  </si>
  <si>
    <t>Habibullah Coastal</t>
  </si>
  <si>
    <t>Uch Power Project</t>
  </si>
  <si>
    <t>Liberty Power Project</t>
  </si>
  <si>
    <t>Engro P.P. Daharki, Sindh</t>
  </si>
  <si>
    <t>Foundation Power</t>
  </si>
  <si>
    <t xml:space="preserve">Saphire Muridke </t>
  </si>
  <si>
    <t>Halmore Bhikki</t>
  </si>
  <si>
    <t>Uch-II</t>
  </si>
  <si>
    <t>Nandipur Combined Cycle</t>
  </si>
  <si>
    <t>Kot Addu C.C. (1-4 &amp; 9-10)</t>
  </si>
  <si>
    <t>Kot Addu C.C. (5-8 &amp; 11-12)</t>
  </si>
  <si>
    <t>Kot Addu C.C. units 13-15</t>
  </si>
  <si>
    <t>Rousch(Pakistan) Power Ltd.</t>
  </si>
  <si>
    <t>Fauji Kabirwala</t>
  </si>
  <si>
    <t>Altern Energy Ltd. (AEL)</t>
  </si>
  <si>
    <t>Davis Energen</t>
  </si>
  <si>
    <t>Saif P.P. Sahiwal, Punjab</t>
  </si>
  <si>
    <t>Orient P.P. Balloki, Punjab</t>
  </si>
  <si>
    <t>Bhikki C.C.</t>
  </si>
  <si>
    <t>Haveli Bahadur Shah C.C.</t>
  </si>
  <si>
    <t>Balloki C.C.</t>
  </si>
  <si>
    <t>Trimmun C.C.</t>
  </si>
  <si>
    <t>Lakhra Fluidized Bed Coal</t>
  </si>
  <si>
    <t>Sahiwal Coal</t>
  </si>
  <si>
    <t>Port Qasim Power Project</t>
  </si>
  <si>
    <t>HUB Power Company Ltd.</t>
  </si>
  <si>
    <t xml:space="preserve">Coal Based Power Plant at Gawadar </t>
  </si>
  <si>
    <t xml:space="preserve">Engro Powergen Project at Thar </t>
  </si>
  <si>
    <t>Thar Energy Limited (HUBCO Ltd.)</t>
  </si>
  <si>
    <t xml:space="preserve">Thal NOVA Thar Coal </t>
  </si>
  <si>
    <t xml:space="preserve">Shanghai Electric Power Project </t>
  </si>
  <si>
    <t xml:space="preserve">Lucky Electric Power Company Ltd. </t>
  </si>
  <si>
    <t xml:space="preserve">Siddiqsons Limited </t>
  </si>
  <si>
    <t xml:space="preserve">Jamshoro Coal Power Plant </t>
  </si>
  <si>
    <t>Thar CFPP 1</t>
  </si>
  <si>
    <t xml:space="preserve"> Thar CFPP 2</t>
  </si>
  <si>
    <t xml:space="preserve"> Thar CFPP 3</t>
  </si>
  <si>
    <t xml:space="preserve"> Thar CFPP 4</t>
  </si>
  <si>
    <t>Thar CFPP 5</t>
  </si>
  <si>
    <t xml:space="preserve"> Thar CFPP 6</t>
  </si>
  <si>
    <t xml:space="preserve"> Thar CFPP 7</t>
  </si>
  <si>
    <t xml:space="preserve"> Thar CFPP 8</t>
  </si>
  <si>
    <t>Chashma Nuclear (PAEC)-I</t>
  </si>
  <si>
    <t>Chashma Nuclear (PAEC)-II</t>
  </si>
  <si>
    <t>Chashma Nuclear (PAEC)-III</t>
  </si>
  <si>
    <t>Chashma Nuclear (PAEC)-IV</t>
  </si>
  <si>
    <t xml:space="preserve">Karachi Coastal Nuclear Power Plant </t>
  </si>
  <si>
    <t>CHASHNUPP-V</t>
  </si>
  <si>
    <t>Pattan</t>
  </si>
  <si>
    <t>Dasu Hydel</t>
  </si>
  <si>
    <t>Mahl</t>
  </si>
  <si>
    <t>Phander</t>
  </si>
  <si>
    <t>Shyok HPP</t>
  </si>
  <si>
    <t>Jagran-III</t>
  </si>
  <si>
    <t>Azad Pattan</t>
  </si>
  <si>
    <t xml:space="preserve">Diamer Basha </t>
  </si>
  <si>
    <t>Harigel</t>
  </si>
  <si>
    <t xml:space="preserve">Lower Palas </t>
  </si>
  <si>
    <t xml:space="preserve">Ashkot HPP </t>
  </si>
  <si>
    <t xml:space="preserve">Lower Spat Gah </t>
  </si>
  <si>
    <t>Chakothi</t>
  </si>
  <si>
    <t>Harpo</t>
  </si>
  <si>
    <t>Bunji Hydel</t>
  </si>
  <si>
    <t>Mohmand Dam</t>
  </si>
  <si>
    <t>Taunsa</t>
  </si>
  <si>
    <t>Lawi</t>
  </si>
  <si>
    <t>Matiltan</t>
  </si>
  <si>
    <t>Thakot HPP</t>
  </si>
  <si>
    <t>Tarbela5</t>
  </si>
  <si>
    <t xml:space="preserve">Gumat Nar HPP </t>
  </si>
  <si>
    <t>Luat HPP</t>
  </si>
  <si>
    <t>Basho HPP</t>
  </si>
  <si>
    <t>Kaigah HPP</t>
  </si>
  <si>
    <t>Yalbo HPP</t>
  </si>
  <si>
    <t>Tangas HPP</t>
  </si>
  <si>
    <t>Chiniot HPP</t>
  </si>
  <si>
    <t>Renala</t>
  </si>
  <si>
    <t>Malakand</t>
  </si>
  <si>
    <t>Rasul</t>
  </si>
  <si>
    <t>Dargai</t>
  </si>
  <si>
    <t>Kurram Garhi</t>
  </si>
  <si>
    <t>Chichonki Malian</t>
  </si>
  <si>
    <t>Warsak</t>
  </si>
  <si>
    <t>Shadiwal</t>
  </si>
  <si>
    <t>Nandipur</t>
  </si>
  <si>
    <t>Mangla</t>
  </si>
  <si>
    <t>Chitral</t>
  </si>
  <si>
    <t>Tarbela</t>
  </si>
  <si>
    <t>Chashma</t>
  </si>
  <si>
    <t>Jagran</t>
  </si>
  <si>
    <t>Ghazi-Barotha</t>
  </si>
  <si>
    <t>Malakand-III</t>
  </si>
  <si>
    <t>Khan Khwar</t>
  </si>
  <si>
    <t>Pehur</t>
  </si>
  <si>
    <t>Jinnah</t>
  </si>
  <si>
    <t>Garam Chashma</t>
  </si>
  <si>
    <t>Allai Khwar</t>
  </si>
  <si>
    <t>Gomal Zam</t>
  </si>
  <si>
    <t>Laraib Energy</t>
  </si>
  <si>
    <t>Duber Khwar</t>
  </si>
  <si>
    <t>Patrind Hydro</t>
  </si>
  <si>
    <t>Golen Gol</t>
  </si>
  <si>
    <t>Neelum–Jhelum</t>
  </si>
  <si>
    <t>Marala Hydro (PPDCL)</t>
  </si>
  <si>
    <t>Tarbela4</t>
  </si>
  <si>
    <t>Gulpur Hydropower Plant</t>
  </si>
  <si>
    <t>Daral Khwar</t>
  </si>
  <si>
    <t>Ranolia</t>
  </si>
  <si>
    <t>Karot</t>
  </si>
  <si>
    <t>Zorlu Enerji Pakistan (Pvt.) Ltd</t>
  </si>
  <si>
    <t>FFC Energy</t>
  </si>
  <si>
    <t>Three Gorges First Wind Farm</t>
  </si>
  <si>
    <t>Foundation Wind Energy – I</t>
  </si>
  <si>
    <t>Foundation Wind Energy – II</t>
  </si>
  <si>
    <t>Sapphire Wind</t>
  </si>
  <si>
    <t>Yunus Energy</t>
  </si>
  <si>
    <t>Metro Power Company</t>
  </si>
  <si>
    <t>Gul Ahmad Wind</t>
  </si>
  <si>
    <t>Master Wind Energy</t>
  </si>
  <si>
    <t>Tenaga Generai</t>
  </si>
  <si>
    <t>HydroChina Dawood Wind Power</t>
  </si>
  <si>
    <t>Sachal Energy Development</t>
  </si>
  <si>
    <t>United Energy Pakistan Wind Power</t>
  </si>
  <si>
    <t>Artistic Wind Power</t>
  </si>
  <si>
    <t>Act Wind (Tapal Wind)</t>
  </si>
  <si>
    <t>Hawa Energy</t>
  </si>
  <si>
    <t>Jhampir Power</t>
  </si>
  <si>
    <t>Three Gorges Second Wind Farm</t>
  </si>
  <si>
    <t>Three Gorges Third Wind Farm</t>
  </si>
  <si>
    <t>Tricon Boston Consulting-A</t>
  </si>
  <si>
    <t>Tricon Boston Consulting-B</t>
  </si>
  <si>
    <t>Tricon Boston Consulting-C</t>
  </si>
  <si>
    <t>Zephyr Power</t>
  </si>
  <si>
    <t>Master Green Energy Pvt Ltd</t>
  </si>
  <si>
    <t>Tricom Wind Power (Pvt.) Ltd.</t>
  </si>
  <si>
    <t>Din Energy Limited</t>
  </si>
  <si>
    <t>Lucky Renewables PVt. Ltd (TRICOM)</t>
  </si>
  <si>
    <t>Master Green Energy Ltd</t>
  </si>
  <si>
    <t>Act 2 Din Wind Pvt Ltd</t>
  </si>
  <si>
    <t>Artistic Wind Power Pvt. Ltd</t>
  </si>
  <si>
    <t>Indus Wind Energy Limited</t>
  </si>
  <si>
    <t>Lakeside Energy</t>
  </si>
  <si>
    <t>Liberty Wind Power-1</t>
  </si>
  <si>
    <t>Gul Ahmed Electric Limited</t>
  </si>
  <si>
    <t>Liberty Wind Power-II (Pvt.) Ltd</t>
  </si>
  <si>
    <t>NASDA Green Energy (Pvt) Limited</t>
  </si>
  <si>
    <t>Metro 2 Wind Power Limited</t>
  </si>
  <si>
    <t>Candidate Wind Block-I</t>
  </si>
  <si>
    <t>Candidate Wind Block-II</t>
  </si>
  <si>
    <t xml:space="preserve">Candidate Wind Block-III </t>
  </si>
  <si>
    <t>Candidate Wind Block-IV</t>
  </si>
  <si>
    <t>Candidate Wind Block-V</t>
  </si>
  <si>
    <t xml:space="preserve">Candidate Wind Block-VI </t>
  </si>
  <si>
    <t>Candidate Wind Block-VII</t>
  </si>
  <si>
    <t xml:space="preserve">Candidate Wind Block-VIII </t>
  </si>
  <si>
    <t xml:space="preserve">Candidate Wind Block-IX </t>
  </si>
  <si>
    <t xml:space="preserve">Candidate Wind Block-X </t>
  </si>
  <si>
    <t xml:space="preserve">Candidate Wind Block-XI </t>
  </si>
  <si>
    <t xml:space="preserve">Candidate Wind Block-XII </t>
  </si>
  <si>
    <t xml:space="preserve">Candidate Wind Block-XIII </t>
  </si>
  <si>
    <t xml:space="preserve">Candidate Wind Block-XIV </t>
  </si>
  <si>
    <t>Quaid-e-Azam Solar Park</t>
  </si>
  <si>
    <t>Appolo Solar Development</t>
  </si>
  <si>
    <t>Best Green Energy</t>
  </si>
  <si>
    <t>Crest Energy</t>
  </si>
  <si>
    <t>AJ Power Pvt. Ltd.</t>
  </si>
  <si>
    <t>Harappa Solar Pvt. Ltd</t>
  </si>
  <si>
    <t>Oursun Pakistan</t>
  </si>
  <si>
    <t>Gharo Solar</t>
  </si>
  <si>
    <t>Zhenfa Pakistan New Energy Company Limited</t>
  </si>
  <si>
    <t>Zorlu Solar</t>
  </si>
  <si>
    <t>Candidate Solar Block-I</t>
  </si>
  <si>
    <t>Candidate Solar Block-II</t>
  </si>
  <si>
    <t>Candidate Solar Block-III</t>
  </si>
  <si>
    <t xml:space="preserve">Candidate Solar Block-IV </t>
  </si>
  <si>
    <t xml:space="preserve">Candidate Solar Block-V </t>
  </si>
  <si>
    <t xml:space="preserve">Candidate Solar Block-VI </t>
  </si>
  <si>
    <t xml:space="preserve">Candidate Solar Block-VII </t>
  </si>
  <si>
    <t xml:space="preserve">Candidate Solar Block-VIII </t>
  </si>
  <si>
    <t xml:space="preserve">Candidate Solar Block-IX </t>
  </si>
  <si>
    <t xml:space="preserve">Candidate Solar Block-X </t>
  </si>
  <si>
    <t xml:space="preserve">Candidate Solar Block-XI </t>
  </si>
  <si>
    <t xml:space="preserve">Candidate Solar Block-XII </t>
  </si>
  <si>
    <t xml:space="preserve">Candidate Solar Block-XIII </t>
  </si>
  <si>
    <t>Candidate Solar Block-XIV</t>
  </si>
  <si>
    <t>Candidate Solar Block-XV</t>
  </si>
  <si>
    <t>NUCLEAR</t>
  </si>
  <si>
    <t>WIND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</si>
  <si>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</si>
  <si>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</si>
  <si>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</si>
  <si>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</si>
  <si>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</si>
  <si>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</si>
  <si>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</si>
  <si>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</si>
  <si>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</si>
  <si>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</si>
  <si>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EP_NET_1</t>
  </si>
  <si>
    <t>EP_NET_2</t>
  </si>
  <si>
    <t>EP_NET_3</t>
  </si>
  <si>
    <t>EC_NET_1</t>
  </si>
  <si>
    <t>EC_NET_2</t>
  </si>
  <si>
    <t>EC_NET_3</t>
  </si>
  <si>
    <t>Period 1</t>
  </si>
  <si>
    <t>Period 2</t>
  </si>
  <si>
    <t>Period 3</t>
  </si>
  <si>
    <t>Period 4</t>
  </si>
  <si>
    <t>Period 5</t>
  </si>
  <si>
    <t>Period 6</t>
  </si>
  <si>
    <t>EP-NETs</t>
  </si>
  <si>
    <t>EC-NETs</t>
  </si>
  <si>
    <t>Energy Generation</t>
  </si>
  <si>
    <t>Gross Energy (TWh/y)</t>
  </si>
  <si>
    <t>CO2 Intensity (Mt/TWh)</t>
  </si>
  <si>
    <t>CCS_1 CI</t>
  </si>
  <si>
    <t>CCS_2 CI</t>
  </si>
  <si>
    <t>CCS_1 Selection</t>
  </si>
  <si>
    <t>CCS_1 Ret (TWh/y)</t>
  </si>
  <si>
    <t>CCS_2 Selection</t>
  </si>
  <si>
    <t>CCS_2 Ret (TWh/y)</t>
  </si>
  <si>
    <t>Net Energy wo CCS</t>
  </si>
  <si>
    <t>Net Energy w CCS_1</t>
  </si>
  <si>
    <t>Net Energy w CCS_2</t>
  </si>
  <si>
    <t>Solid_1 Selection</t>
  </si>
  <si>
    <t>SOLID_1 (TWh/y)</t>
  </si>
  <si>
    <t>Solid_2 Selection</t>
  </si>
  <si>
    <t>SOLID_2 (TWh/y)</t>
  </si>
  <si>
    <t>Gas_1 Selection</t>
  </si>
  <si>
    <t>GAS_1 (TWh/y)</t>
  </si>
  <si>
    <t>Gas_2 Selection</t>
  </si>
  <si>
    <t>GAS_2 (TWh/y)</t>
  </si>
  <si>
    <t>Net Energy (TWh/y)</t>
  </si>
  <si>
    <t>CO2 Load (Mt/y)</t>
  </si>
  <si>
    <t>Cumulative total fuel and annualized capital cost (mil USD/y)</t>
  </si>
  <si>
    <t>Annualized capital cost (mil USD/y)</t>
  </si>
  <si>
    <t>Fuel cost (mil USD/y)</t>
  </si>
  <si>
    <t>Cost contribution of CCS_1 (mil USD/y)</t>
  </si>
  <si>
    <t>Cost contribution of CCS_2 (mil USD/y)</t>
  </si>
  <si>
    <t>Cost contribution of Solid_1 (mil USD/y)</t>
  </si>
  <si>
    <t>Cost contribution of Solid_2 (mil USD/y)</t>
  </si>
  <si>
    <t>Cost contribution of Gas_1 (mil USD/y)</t>
  </si>
  <si>
    <t>Cost contribution of Gas_2 (mil USD/y)</t>
  </si>
  <si>
    <t>CO2 Sold by Plant (Mt/y)</t>
  </si>
  <si>
    <t>Earning by CO2 selling (mil USD / y)</t>
  </si>
  <si>
    <t>Electricty Prices (mil USD / TWh)</t>
  </si>
  <si>
    <t>Earning by selling electricty (mil USD / y)</t>
  </si>
  <si>
    <t>Plant Profit (mil USD/y)</t>
  </si>
  <si>
    <t>Total Cost (mil USD/y)</t>
  </si>
  <si>
    <t>TOTAL</t>
  </si>
  <si>
    <t>Emissions (Mt/y)</t>
  </si>
  <si>
    <t>Cost (mil $ / y)</t>
  </si>
  <si>
    <t>Profit (mil $ / y)</t>
  </si>
  <si>
    <t>Average Electricity Price (mil $ / TWh)</t>
  </si>
  <si>
    <t>2021 - 2025</t>
  </si>
  <si>
    <t>2026 - 2030</t>
  </si>
  <si>
    <t>2031 - 2035</t>
  </si>
  <si>
    <t>2036 - 2040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</si>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</sst>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top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emissions)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Results_Min_Emissions!$A$3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Results_Min_Emissions!$B$3:$Q$3</c:f>
              <c:numCache>
                <c:formatCode>General</c:formatCode>
                <c:ptCount val="16"/>
                <c:pt idx="0">
                  <c:v>20.02</c:v>
                </c:pt>
                <c:pt idx="1">
                  <c:v>0</c:v>
                </c:pt>
                <c:pt idx="2">
                  <c:v>15.33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6.68</c:v>
                </c:pt>
                <c:pt idx="7">
                  <c:v>17.97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1-4919-8632-1706FF971E00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Results_Min_Emissions!$B$4:$Q$4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1-4919-8632-1706FF971E00}"/>
            </c:ext>
          </c:extLst>
        </c:ser>
        <c:ser>
          <c:idx val="2"/>
          <c:order val="2"/>
          <c:tx>
            <c:strRef>
              <c:f>Results_Min_Emissions!$A$5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Results_Min_Emissions!$B$5:$Q$5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1-4919-8632-1706FF971E00}"/>
            </c:ext>
          </c:extLst>
        </c:ser>
        <c:ser>
          <c:idx val="3"/>
          <c:order val="3"/>
          <c:tx>
            <c:strRef>
              <c:f>Results_Min_Emissions!$A$6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Results_Min_Emissions!$B$6:$Q$6</c:f>
              <c:numCache>
                <c:formatCode>General</c:formatCode>
                <c:ptCount val="16"/>
                <c:pt idx="0">
                  <c:v>26.69</c:v>
                </c:pt>
                <c:pt idx="1">
                  <c:v>0</c:v>
                </c:pt>
                <c:pt idx="2">
                  <c:v>15.99</c:v>
                </c:pt>
                <c:pt idx="3">
                  <c:v>0</c:v>
                </c:pt>
                <c:pt idx="4">
                  <c:v>7.4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1-4919-8632-1706FF971E00}"/>
            </c:ext>
          </c:extLst>
        </c:ser>
        <c:ser>
          <c:idx val="4"/>
          <c:order val="4"/>
          <c:tx>
            <c:strRef>
              <c:f>Results_Min_Emissions!$A$7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Results_Min_Emissions!$B$7:$Q$7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16.2</c:v>
                </c:pt>
                <c:pt idx="3">
                  <c:v>0</c:v>
                </c:pt>
                <c:pt idx="4">
                  <c:v>7.66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5.46</c:v>
                </c:pt>
                <c:pt idx="11">
                  <c:v>6.6</c:v>
                </c:pt>
                <c:pt idx="12">
                  <c:v>0</c:v>
                </c:pt>
                <c:pt idx="13">
                  <c:v>5.72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41-4919-8632-1706FF971E00}"/>
            </c:ext>
          </c:extLst>
        </c:ser>
        <c:ser>
          <c:idx val="5"/>
          <c:order val="5"/>
          <c:tx>
            <c:strRef>
              <c:f>Results_Min_Emissions!$A$8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Results_Min_Emissions!$B$8:$Q$8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16.399999999999999</c:v>
                </c:pt>
                <c:pt idx="3">
                  <c:v>6.32</c:v>
                </c:pt>
                <c:pt idx="4">
                  <c:v>13.44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10.9</c:v>
                </c:pt>
                <c:pt idx="11">
                  <c:v>6.6</c:v>
                </c:pt>
                <c:pt idx="12">
                  <c:v>0</c:v>
                </c:pt>
                <c:pt idx="13">
                  <c:v>8.4600000000000009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41-4919-8632-1706FF97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Results_Case_1!$A$3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Results_Case_1!$B$3:$G$3</c:f>
              <c:numCache>
                <c:formatCode>General</c:formatCode>
                <c:ptCount val="6"/>
                <c:pt idx="0">
                  <c:v>20.02</c:v>
                </c:pt>
                <c:pt idx="1">
                  <c:v>15.33</c:v>
                </c:pt>
                <c:pt idx="2">
                  <c:v>0</c:v>
                </c:pt>
                <c:pt idx="3">
                  <c:v>24.65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F-45B3-ADF3-49C90A2F1B72}"/>
            </c:ext>
          </c:extLst>
        </c:ser>
        <c:ser>
          <c:idx val="1"/>
          <c:order val="1"/>
          <c:tx>
            <c:strRef>
              <c:f>Results_Case_1!$A$4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Results_Case_1!$B$4:$G$4</c:f>
              <c:numCache>
                <c:formatCode>General</c:formatCode>
                <c:ptCount val="6"/>
                <c:pt idx="0">
                  <c:v>26.18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F-45B3-ADF3-49C90A2F1B72}"/>
            </c:ext>
          </c:extLst>
        </c:ser>
        <c:ser>
          <c:idx val="2"/>
          <c:order val="2"/>
          <c:tx>
            <c:strRef>
              <c:f>Results_Case_1!$A$5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Results_Case_1!$B$5:$G$5</c:f>
              <c:numCache>
                <c:formatCode>General</c:formatCode>
                <c:ptCount val="6"/>
                <c:pt idx="0">
                  <c:v>41.18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F-45B3-ADF3-49C90A2F1B72}"/>
            </c:ext>
          </c:extLst>
        </c:ser>
        <c:ser>
          <c:idx val="3"/>
          <c:order val="3"/>
          <c:tx>
            <c:strRef>
              <c:f>Results_Case_1!$A$6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Results_Case_1!$B$6:$G$6</c:f>
              <c:numCache>
                <c:formatCode>General</c:formatCode>
                <c:ptCount val="6"/>
                <c:pt idx="0">
                  <c:v>46.69</c:v>
                </c:pt>
                <c:pt idx="1">
                  <c:v>23.39</c:v>
                </c:pt>
                <c:pt idx="2">
                  <c:v>0</c:v>
                </c:pt>
                <c:pt idx="3">
                  <c:v>28.32</c:v>
                </c:pt>
                <c:pt idx="4">
                  <c:v>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F-45B3-ADF3-49C90A2F1B72}"/>
            </c:ext>
          </c:extLst>
        </c:ser>
        <c:ser>
          <c:idx val="4"/>
          <c:order val="4"/>
          <c:tx>
            <c:strRef>
              <c:f>Results_Case_1!$A$7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Results_Case_1!$B$7:$G$7</c:f>
              <c:numCache>
                <c:formatCode>General</c:formatCode>
                <c:ptCount val="6"/>
                <c:pt idx="0">
                  <c:v>71.7</c:v>
                </c:pt>
                <c:pt idx="1">
                  <c:v>23.86</c:v>
                </c:pt>
                <c:pt idx="2">
                  <c:v>0</c:v>
                </c:pt>
                <c:pt idx="3">
                  <c:v>18.100000000000001</c:v>
                </c:pt>
                <c:pt idx="4">
                  <c:v>12.06</c:v>
                </c:pt>
                <c:pt idx="5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F-45B3-ADF3-49C90A2F1B72}"/>
            </c:ext>
          </c:extLst>
        </c:ser>
        <c:ser>
          <c:idx val="5"/>
          <c:order val="5"/>
          <c:tx>
            <c:strRef>
              <c:f>Results_Case_1!$A$8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Results_Case_1!$B$8:$G$8</c:f>
              <c:numCache>
                <c:formatCode>General</c:formatCode>
                <c:ptCount val="6"/>
                <c:pt idx="0">
                  <c:v>71.7</c:v>
                </c:pt>
                <c:pt idx="1">
                  <c:v>36.159999999999997</c:v>
                </c:pt>
                <c:pt idx="2">
                  <c:v>0</c:v>
                </c:pt>
                <c:pt idx="3">
                  <c:v>18.100000000000001</c:v>
                </c:pt>
                <c:pt idx="4">
                  <c:v>17.5</c:v>
                </c:pt>
                <c:pt idx="5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F-45B3-ADF3-49C90A2F1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41631"/>
        <c:axId val="2094342463"/>
      </c:barChart>
      <c:catAx>
        <c:axId val="20943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2463"/>
        <c:crosses val="autoZero"/>
        <c:auto val="1"/>
        <c:lblAlgn val="ctr"/>
        <c:lblOffset val="100"/>
        <c:noMultiLvlLbl val="0"/>
      </c:catAx>
      <c:valAx>
        <c:axId val="2094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16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budget)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Results_Min_Budget!$A$3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Results_Min_Budget!$B$3:$Q$3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E-43EE-A177-55706F706DBF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Results_Min_Budget!$B$4:$Q$4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E-43EE-A177-55706F706DBF}"/>
            </c:ext>
          </c:extLst>
        </c:ser>
        <c:ser>
          <c:idx val="2"/>
          <c:order val="2"/>
          <c:tx>
            <c:strRef>
              <c:f>Results_Min_Budget!$A$5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Results_Min_Budget!$B$5:$Q$5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E-43EE-A177-55706F706DBF}"/>
            </c:ext>
          </c:extLst>
        </c:ser>
        <c:ser>
          <c:idx val="3"/>
          <c:order val="3"/>
          <c:tx>
            <c:strRef>
              <c:f>Results_Min_Budget!$A$6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Results_Min_Budget!$B$6:$Q$6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6.67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9.83</c:v>
                </c:pt>
                <c:pt idx="12">
                  <c:v>0</c:v>
                </c:pt>
                <c:pt idx="13">
                  <c:v>0</c:v>
                </c:pt>
                <c:pt idx="14">
                  <c:v>9.83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E-43EE-A177-55706F706DBF}"/>
            </c:ext>
          </c:extLst>
        </c:ser>
        <c:ser>
          <c:idx val="4"/>
          <c:order val="4"/>
          <c:tx>
            <c:strRef>
              <c:f>Results_Min_Budget!$A$7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Results_Min_Budget!$B$7:$Q$7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21.68</c:v>
                </c:pt>
                <c:pt idx="10">
                  <c:v>0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10.83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E-43EE-A177-55706F706DBF}"/>
            </c:ext>
          </c:extLst>
        </c:ser>
        <c:ser>
          <c:idx val="5"/>
          <c:order val="5"/>
          <c:tx>
            <c:strRef>
              <c:f>Results_Min_Budget!$A$8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Results_Min_Budget!$B$8:$Q$8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9.34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6.75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15.25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E-43EE-A177-55706F70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9"/>
          <c:y val="5.0925925925925923E-2"/>
          <c:w val="0.83129396325459315"/>
          <c:h val="0.68852580927384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Results_Case_2!$A$3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Results_Case_2!$B$3:$G$3</c:f>
              <c:numCache>
                <c:formatCode>General</c:formatCode>
                <c:ptCount val="6"/>
                <c:pt idx="0">
                  <c:v>48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D88-B889-00D8ED57E123}"/>
            </c:ext>
          </c:extLst>
        </c:ser>
        <c:ser>
          <c:idx val="1"/>
          <c:order val="1"/>
          <c:tx>
            <c:strRef>
              <c:f>Results_Case_2!$A$4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Results_Case_2!$B$4:$G$4</c:f>
              <c:numCache>
                <c:formatCode>General</c:formatCode>
                <c:ptCount val="6"/>
                <c:pt idx="0">
                  <c:v>63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D88-B889-00D8ED57E123}"/>
            </c:ext>
          </c:extLst>
        </c:ser>
        <c:ser>
          <c:idx val="2"/>
          <c:order val="2"/>
          <c:tx>
            <c:strRef>
              <c:f>Results_Case_2!$A$5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Results_Case_2!$B$5:$G$5</c:f>
              <c:numCache>
                <c:formatCode>General</c:formatCode>
                <c:ptCount val="6"/>
                <c:pt idx="0">
                  <c:v>65</c:v>
                </c:pt>
                <c:pt idx="1">
                  <c:v>6.9</c:v>
                </c:pt>
                <c:pt idx="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7-4D88-B889-00D8ED57E123}"/>
            </c:ext>
          </c:extLst>
        </c:ser>
        <c:ser>
          <c:idx val="3"/>
          <c:order val="3"/>
          <c:tx>
            <c:strRef>
              <c:f>Results_Case_2!$A$6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Results_Case_2!$B$6:$G$6</c:f>
              <c:numCache>
                <c:formatCode>General</c:formatCode>
                <c:ptCount val="6"/>
                <c:pt idx="0">
                  <c:v>68</c:v>
                </c:pt>
                <c:pt idx="1">
                  <c:v>12.22</c:v>
                </c:pt>
                <c:pt idx="3">
                  <c:v>24.77</c:v>
                </c:pt>
                <c:pt idx="4">
                  <c:v>9.83</c:v>
                </c:pt>
                <c:pt idx="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7-4D88-B889-00D8ED57E123}"/>
            </c:ext>
          </c:extLst>
        </c:ser>
        <c:ser>
          <c:idx val="4"/>
          <c:order val="4"/>
          <c:tx>
            <c:strRef>
              <c:f>Results_Case_2!$A$7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Results_Case_2!$B$7:$G$7</c:f>
              <c:numCache>
                <c:formatCode>General</c:formatCode>
                <c:ptCount val="6"/>
                <c:pt idx="0">
                  <c:v>89.68</c:v>
                </c:pt>
                <c:pt idx="1">
                  <c:v>12.22</c:v>
                </c:pt>
                <c:pt idx="3">
                  <c:v>18.100000000000001</c:v>
                </c:pt>
                <c:pt idx="4">
                  <c:v>10.83</c:v>
                </c:pt>
                <c:pt idx="5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7-4D88-B889-00D8ED57E123}"/>
            </c:ext>
          </c:extLst>
        </c:ser>
        <c:ser>
          <c:idx val="5"/>
          <c:order val="5"/>
          <c:tx>
            <c:strRef>
              <c:f>Results_Case_2!$A$8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Results_Case_2!$B$8:$G$8</c:f>
              <c:numCache>
                <c:formatCode>General</c:formatCode>
                <c:ptCount val="6"/>
                <c:pt idx="0">
                  <c:v>93</c:v>
                </c:pt>
                <c:pt idx="1">
                  <c:v>21.56</c:v>
                </c:pt>
                <c:pt idx="3">
                  <c:v>18.100000000000001</c:v>
                </c:pt>
                <c:pt idx="4">
                  <c:v>17.579999999999998</c:v>
                </c:pt>
                <c:pt idx="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7-4D88-B889-00D8ED57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79104"/>
        <c:axId val="1845977856"/>
      </c:barChart>
      <c:catAx>
        <c:axId val="18459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7856"/>
        <c:crosses val="autoZero"/>
        <c:auto val="1"/>
        <c:lblAlgn val="ctr"/>
        <c:lblOffset val="100"/>
        <c:noMultiLvlLbl val="0"/>
      </c:catAx>
      <c:valAx>
        <c:axId val="18459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9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23812</xdr:rowOff>
    </xdr:from>
    <xdr:to>
      <xdr:col>8</xdr:col>
      <xdr:colOff>19050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9</xdr:row>
      <xdr:rowOff>33337</xdr:rowOff>
    </xdr:from>
    <xdr:to>
      <xdr:col>7</xdr:col>
      <xdr:colOff>361950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6" workbookViewId="0">
      <selection activeCell="G46" sqref="G46"/>
    </sheetView>
  </sheetViews>
  <sheetFormatPr defaultRowHeight="15" x14ac:dyDescent="0.25"/>
  <cols>
    <col min="1" max="1" width="44.140625" style="19" customWidth="1"/>
    <col min="2" max="8" width="22" style="19" customWidth="1"/>
    <col min="9" max="11" width="14.7109375" style="19" customWidth="1"/>
  </cols>
  <sheetData>
    <row r="1" spans="1:5" ht="20.25" customHeight="1" x14ac:dyDescent="0.25">
      <c r="A1" s="18">
        <v>2005</v>
      </c>
    </row>
    <row r="2" spans="1:5" ht="20.25" customHeight="1" x14ac:dyDescent="0.25">
      <c r="A2" s="19" t="s">
        <v>0</v>
      </c>
      <c r="B2" s="8">
        <v>288</v>
      </c>
    </row>
    <row r="3" spans="1:5" ht="20.25" customHeight="1" x14ac:dyDescent="0.25">
      <c r="A3" s="19" t="s">
        <v>1</v>
      </c>
      <c r="B3" s="8">
        <f>B2*1000000</f>
        <v>288000000</v>
      </c>
    </row>
    <row r="4" spans="1:5" ht="20.25" customHeight="1" x14ac:dyDescent="0.25">
      <c r="A4" s="19" t="s">
        <v>2</v>
      </c>
      <c r="B4" s="5">
        <v>543578000000</v>
      </c>
    </row>
    <row r="5" spans="1:5" ht="20.25" customHeight="1" x14ac:dyDescent="0.25">
      <c r="A5" s="19" t="s">
        <v>3</v>
      </c>
      <c r="B5" s="5">
        <f>B4/4</f>
        <v>135894500000</v>
      </c>
    </row>
    <row r="6" spans="1:5" ht="20.25" customHeight="1" x14ac:dyDescent="0.25">
      <c r="A6" s="19" t="s">
        <v>4</v>
      </c>
      <c r="B6" s="9">
        <f>B3/(B4/1000)</f>
        <v>0.52982276692581376</v>
      </c>
    </row>
    <row r="7" spans="1:5" ht="20.25" customHeight="1" x14ac:dyDescent="0.25"/>
    <row r="8" spans="1:5" ht="20.25" customHeight="1" x14ac:dyDescent="0.25">
      <c r="A8" s="18">
        <v>2019</v>
      </c>
    </row>
    <row r="9" spans="1:5" ht="20.25" customHeight="1" x14ac:dyDescent="0.25">
      <c r="A9" s="19" t="s">
        <v>0</v>
      </c>
      <c r="B9" s="8">
        <v>350</v>
      </c>
    </row>
    <row r="10" spans="1:5" ht="20.25" customHeight="1" x14ac:dyDescent="0.25">
      <c r="A10" s="19" t="s">
        <v>1</v>
      </c>
      <c r="B10" s="8">
        <f>B9*1000000</f>
        <v>350000000</v>
      </c>
    </row>
    <row r="11" spans="1:5" ht="20.25" customHeight="1" x14ac:dyDescent="0.25">
      <c r="A11" s="19" t="s">
        <v>3</v>
      </c>
      <c r="B11" s="5">
        <v>364700000000</v>
      </c>
    </row>
    <row r="12" spans="1:5" ht="20.25" customHeight="1" x14ac:dyDescent="0.25">
      <c r="A12" s="19" t="s">
        <v>2</v>
      </c>
      <c r="B12" s="5">
        <f>B11*4</f>
        <v>1458800000000</v>
      </c>
    </row>
    <row r="13" spans="1:5" ht="20.25" customHeight="1" x14ac:dyDescent="0.25">
      <c r="A13" s="19" t="s">
        <v>4</v>
      </c>
      <c r="B13" s="8">
        <f>B10/(B12/1000)</f>
        <v>0.23992322456813819</v>
      </c>
    </row>
    <row r="14" spans="1:5" ht="20.25" customHeight="1" x14ac:dyDescent="0.25">
      <c r="A14" s="19" t="s">
        <v>5</v>
      </c>
      <c r="B14" s="6">
        <f>(B6-B13)/B6</f>
        <v>0.54716324109618253</v>
      </c>
    </row>
    <row r="15" spans="1:5" ht="20.25" customHeight="1" x14ac:dyDescent="0.25"/>
    <row r="16" spans="1:5" ht="20.25" customHeight="1" x14ac:dyDescent="0.25">
      <c r="A16" s="23" t="s">
        <v>6</v>
      </c>
      <c r="B16" s="24"/>
      <c r="C16" s="24"/>
      <c r="D16" s="24"/>
      <c r="E16" s="19">
        <f>B22/20</f>
        <v>2.65E-3</v>
      </c>
    </row>
    <row r="17" spans="1:5" ht="20.25" customHeight="1" x14ac:dyDescent="0.25">
      <c r="A17" s="19" t="s">
        <v>7</v>
      </c>
      <c r="B17" s="19" t="s">
        <v>8</v>
      </c>
      <c r="C17" s="19" t="s">
        <v>9</v>
      </c>
      <c r="D17" s="19" t="s">
        <v>10</v>
      </c>
    </row>
    <row r="18" spans="1:5" ht="20.25" customHeight="1" x14ac:dyDescent="0.25">
      <c r="A18" s="19">
        <v>2019</v>
      </c>
      <c r="D18" s="19">
        <v>103</v>
      </c>
    </row>
    <row r="19" spans="1:5" ht="20.25" customHeight="1" x14ac:dyDescent="0.25">
      <c r="A19" s="19">
        <v>2020</v>
      </c>
      <c r="B19" s="19">
        <v>8.2000000000000003E-2</v>
      </c>
      <c r="C19" s="5">
        <f>333.66 * 1000000000*4</f>
        <v>1334640000000</v>
      </c>
      <c r="D19" s="2">
        <f t="shared" ref="D19:D42" si="0">B19*C19/1000000000</f>
        <v>109.44047999999999</v>
      </c>
    </row>
    <row r="20" spans="1:5" ht="20.25" customHeight="1" x14ac:dyDescent="0.25">
      <c r="A20" s="10">
        <v>2025</v>
      </c>
      <c r="B20" s="10">
        <v>6.8000000000000005E-2</v>
      </c>
      <c r="C20" s="11">
        <f>C19*(1+0.05)^5</f>
        <v>1703376424575.0002</v>
      </c>
      <c r="D20" s="12">
        <f t="shared" si="0"/>
        <v>115.82959687110002</v>
      </c>
      <c r="E20" s="1" t="s">
        <v>11</v>
      </c>
    </row>
    <row r="21" spans="1:5" ht="20.25" customHeight="1" x14ac:dyDescent="0.25">
      <c r="A21" s="19">
        <v>2028</v>
      </c>
      <c r="B21" s="19">
        <v>6.0999999999999999E-2</v>
      </c>
      <c r="C21" s="5">
        <f>C20*(1+0.05)^3</f>
        <v>1971871133498.6348</v>
      </c>
      <c r="D21" s="2">
        <f t="shared" si="0"/>
        <v>120.28413914341672</v>
      </c>
    </row>
    <row r="22" spans="1:5" ht="20.25" customHeight="1" x14ac:dyDescent="0.25">
      <c r="A22" s="10">
        <v>2030</v>
      </c>
      <c r="B22" s="10">
        <v>5.2999999999999999E-2</v>
      </c>
      <c r="C22" s="11">
        <f>C21*(1+0.05)^2</f>
        <v>2173987924682.2449</v>
      </c>
      <c r="D22" s="12">
        <f t="shared" si="0"/>
        <v>115.22136000815898</v>
      </c>
    </row>
    <row r="23" spans="1:5" ht="20.25" customHeight="1" x14ac:dyDescent="0.25">
      <c r="A23" s="19">
        <v>2031</v>
      </c>
      <c r="B23" s="4">
        <f t="shared" ref="B23:B42" si="1">B22-$E$16</f>
        <v>5.0349999999999999E-2</v>
      </c>
      <c r="C23" s="5">
        <f t="shared" ref="C23:C42" si="2">C22*1.05</f>
        <v>2282687320916.3574</v>
      </c>
      <c r="D23" s="2">
        <f t="shared" si="0"/>
        <v>114.93330660813859</v>
      </c>
    </row>
    <row r="24" spans="1:5" ht="20.25" customHeight="1" x14ac:dyDescent="0.25">
      <c r="A24" s="19">
        <v>2032</v>
      </c>
      <c r="B24" s="4">
        <f t="shared" si="1"/>
        <v>4.7699999999999999E-2</v>
      </c>
      <c r="C24" s="5">
        <f t="shared" si="2"/>
        <v>2396821686962.1753</v>
      </c>
      <c r="D24" s="2">
        <f t="shared" si="0"/>
        <v>114.32839446809577</v>
      </c>
    </row>
    <row r="25" spans="1:5" ht="20.25" customHeight="1" x14ac:dyDescent="0.25">
      <c r="A25" s="19">
        <v>2033</v>
      </c>
      <c r="B25" s="4">
        <f t="shared" si="1"/>
        <v>4.505E-2</v>
      </c>
      <c r="C25" s="5">
        <f t="shared" si="2"/>
        <v>2516662771310.2842</v>
      </c>
      <c r="D25" s="2">
        <f t="shared" si="0"/>
        <v>113.3756578475283</v>
      </c>
    </row>
    <row r="26" spans="1:5" ht="20.25" customHeight="1" x14ac:dyDescent="0.25">
      <c r="A26" s="19">
        <v>2034</v>
      </c>
      <c r="B26" s="4">
        <f t="shared" si="1"/>
        <v>4.24E-2</v>
      </c>
      <c r="C26" s="5">
        <f t="shared" si="2"/>
        <v>2642495909875.7983</v>
      </c>
      <c r="D26" s="2">
        <f t="shared" si="0"/>
        <v>112.04182657873386</v>
      </c>
    </row>
    <row r="27" spans="1:5" ht="20.25" customHeight="1" x14ac:dyDescent="0.25">
      <c r="A27" s="10">
        <v>2035</v>
      </c>
      <c r="B27" s="13">
        <f t="shared" si="1"/>
        <v>3.9750000000000001E-2</v>
      </c>
      <c r="C27" s="11">
        <f t="shared" si="2"/>
        <v>2774620705369.5884</v>
      </c>
      <c r="D27" s="12">
        <f t="shared" si="0"/>
        <v>110.29117303844114</v>
      </c>
    </row>
    <row r="28" spans="1:5" ht="20.25" customHeight="1" x14ac:dyDescent="0.25">
      <c r="A28" s="19">
        <v>2036</v>
      </c>
      <c r="B28" s="4">
        <f t="shared" si="1"/>
        <v>3.7100000000000001E-2</v>
      </c>
      <c r="C28" s="5">
        <f t="shared" si="2"/>
        <v>2913351740638.0679</v>
      </c>
      <c r="D28" s="2">
        <f t="shared" si="0"/>
        <v>108.08534957767232</v>
      </c>
    </row>
    <row r="29" spans="1:5" ht="20.25" customHeight="1" x14ac:dyDescent="0.25">
      <c r="A29" s="19">
        <v>2037</v>
      </c>
      <c r="B29" s="4">
        <f t="shared" si="1"/>
        <v>3.4450000000000001E-2</v>
      </c>
      <c r="C29" s="5">
        <f t="shared" si="2"/>
        <v>3059019327669.9712</v>
      </c>
      <c r="D29" s="2">
        <f t="shared" si="0"/>
        <v>105.38321583823051</v>
      </c>
    </row>
    <row r="30" spans="1:5" ht="20.25" customHeight="1" x14ac:dyDescent="0.25">
      <c r="A30" s="19">
        <v>2038</v>
      </c>
      <c r="B30" s="4">
        <f t="shared" si="1"/>
        <v>3.1800000000000002E-2</v>
      </c>
      <c r="C30" s="5">
        <f t="shared" si="2"/>
        <v>3211970294053.4697</v>
      </c>
      <c r="D30" s="2">
        <f t="shared" si="0"/>
        <v>102.14065535090035</v>
      </c>
    </row>
    <row r="31" spans="1:5" ht="20.25" customHeight="1" x14ac:dyDescent="0.25">
      <c r="A31" s="19">
        <v>2039</v>
      </c>
      <c r="B31" s="4">
        <f t="shared" si="1"/>
        <v>2.9150000000000002E-2</v>
      </c>
      <c r="C31" s="5">
        <f t="shared" si="2"/>
        <v>3372568808756.1436</v>
      </c>
      <c r="D31" s="2">
        <f t="shared" si="0"/>
        <v>98.310380775241597</v>
      </c>
    </row>
    <row r="32" spans="1:5" ht="20.25" customHeight="1" x14ac:dyDescent="0.25">
      <c r="A32" s="10">
        <v>2040</v>
      </c>
      <c r="B32" s="13">
        <f t="shared" si="1"/>
        <v>2.6500000000000003E-2</v>
      </c>
      <c r="C32" s="11">
        <f t="shared" si="2"/>
        <v>3541197249193.9507</v>
      </c>
      <c r="D32" s="12">
        <f t="shared" si="0"/>
        <v>93.841727103639712</v>
      </c>
    </row>
    <row r="33" spans="1:5" ht="20.25" customHeight="1" x14ac:dyDescent="0.25">
      <c r="A33" s="19">
        <v>2041</v>
      </c>
      <c r="B33" s="4">
        <f t="shared" si="1"/>
        <v>2.3850000000000003E-2</v>
      </c>
      <c r="C33" s="5">
        <f t="shared" si="2"/>
        <v>3718257111653.6484</v>
      </c>
      <c r="D33" s="2">
        <f t="shared" si="0"/>
        <v>88.680432112939528</v>
      </c>
    </row>
    <row r="34" spans="1:5" ht="20.25" customHeight="1" x14ac:dyDescent="0.25">
      <c r="A34" s="19">
        <v>2042</v>
      </c>
      <c r="B34" s="4">
        <f t="shared" si="1"/>
        <v>2.1200000000000004E-2</v>
      </c>
      <c r="C34" s="5">
        <f t="shared" si="2"/>
        <v>3904169967236.3311</v>
      </c>
      <c r="D34" s="2">
        <f t="shared" si="0"/>
        <v>82.768403305410231</v>
      </c>
    </row>
    <row r="35" spans="1:5" ht="20.25" customHeight="1" x14ac:dyDescent="0.25">
      <c r="A35" s="19">
        <v>2043</v>
      </c>
      <c r="B35" s="4">
        <f t="shared" si="1"/>
        <v>1.8550000000000004E-2</v>
      </c>
      <c r="C35" s="5">
        <f t="shared" si="2"/>
        <v>4099378465598.1479</v>
      </c>
      <c r="D35" s="2">
        <f t="shared" si="0"/>
        <v>76.04347053684566</v>
      </c>
    </row>
    <row r="36" spans="1:5" ht="20.25" customHeight="1" x14ac:dyDescent="0.25">
      <c r="A36" s="19">
        <v>2044</v>
      </c>
      <c r="B36" s="4">
        <f t="shared" si="1"/>
        <v>1.5900000000000004E-2</v>
      </c>
      <c r="C36" s="5">
        <f t="shared" si="2"/>
        <v>4304347388878.0557</v>
      </c>
      <c r="D36" s="2">
        <f t="shared" si="0"/>
        <v>68.439123483161097</v>
      </c>
    </row>
    <row r="37" spans="1:5" ht="20.25" customHeight="1" x14ac:dyDescent="0.25">
      <c r="A37" s="10">
        <v>2045</v>
      </c>
      <c r="B37" s="13">
        <f t="shared" si="1"/>
        <v>1.3250000000000005E-2</v>
      </c>
      <c r="C37" s="11">
        <f t="shared" si="2"/>
        <v>4519564758321.959</v>
      </c>
      <c r="D37" s="12">
        <f t="shared" si="0"/>
        <v>59.884233047765974</v>
      </c>
    </row>
    <row r="38" spans="1:5" ht="20.25" customHeight="1" x14ac:dyDescent="0.25">
      <c r="A38" s="19">
        <v>2046</v>
      </c>
      <c r="B38" s="4">
        <f t="shared" si="1"/>
        <v>1.0600000000000005E-2</v>
      </c>
      <c r="C38" s="5">
        <f t="shared" si="2"/>
        <v>4745542996238.0576</v>
      </c>
      <c r="D38" s="2">
        <f t="shared" si="0"/>
        <v>50.302755760123439</v>
      </c>
    </row>
    <row r="39" spans="1:5" ht="20.25" customHeight="1" x14ac:dyDescent="0.25">
      <c r="A39" s="19">
        <v>2047</v>
      </c>
      <c r="B39" s="4">
        <f t="shared" si="1"/>
        <v>7.9500000000000057E-3</v>
      </c>
      <c r="C39" s="5">
        <f t="shared" si="2"/>
        <v>4982820146049.9609</v>
      </c>
      <c r="D39" s="2">
        <f t="shared" si="0"/>
        <v>39.613420161097224</v>
      </c>
    </row>
    <row r="40" spans="1:5" ht="20.25" customHeight="1" x14ac:dyDescent="0.25">
      <c r="A40" s="19">
        <v>2048</v>
      </c>
      <c r="B40" s="4">
        <f t="shared" si="1"/>
        <v>5.3000000000000061E-3</v>
      </c>
      <c r="C40" s="5">
        <f t="shared" si="2"/>
        <v>5231961153352.459</v>
      </c>
      <c r="D40" s="2">
        <f t="shared" si="0"/>
        <v>27.729394112768066</v>
      </c>
    </row>
    <row r="41" spans="1:5" ht="20.25" customHeight="1" x14ac:dyDescent="0.25">
      <c r="A41" s="19">
        <v>2049</v>
      </c>
      <c r="B41" s="4">
        <f t="shared" si="1"/>
        <v>2.6500000000000061E-3</v>
      </c>
      <c r="C41" s="5">
        <f t="shared" si="2"/>
        <v>5493559211020.082</v>
      </c>
      <c r="D41" s="2">
        <f t="shared" si="0"/>
        <v>14.557931909203251</v>
      </c>
    </row>
    <row r="42" spans="1:5" ht="20.25" customHeight="1" x14ac:dyDescent="0.25">
      <c r="A42" s="10">
        <v>2050</v>
      </c>
      <c r="B42" s="13">
        <f t="shared" si="1"/>
        <v>6.0715321659188248E-18</v>
      </c>
      <c r="C42" s="11">
        <f t="shared" si="2"/>
        <v>5768237171571.0859</v>
      </c>
      <c r="D42" s="12">
        <f t="shared" si="0"/>
        <v>3.5022037527842474E-14</v>
      </c>
    </row>
    <row r="43" spans="1:5" ht="20.25" customHeight="1" x14ac:dyDescent="0.25"/>
    <row r="44" spans="1:5" ht="20.25" customHeight="1" x14ac:dyDescent="0.25">
      <c r="A44" s="23" t="s">
        <v>12</v>
      </c>
      <c r="B44" s="24"/>
      <c r="C44" s="24"/>
      <c r="D44" s="24"/>
    </row>
    <row r="45" spans="1:5" ht="20.25" customHeight="1" x14ac:dyDescent="0.25">
      <c r="A45" s="19" t="s">
        <v>7</v>
      </c>
      <c r="B45" s="19" t="s">
        <v>13</v>
      </c>
      <c r="C45" s="19" t="s">
        <v>14</v>
      </c>
      <c r="D45" s="19" t="s">
        <v>15</v>
      </c>
    </row>
    <row r="46" spans="1:5" ht="20.25" customHeight="1" x14ac:dyDescent="0.25">
      <c r="A46" s="19">
        <v>2020</v>
      </c>
      <c r="B46" s="7">
        <v>18808</v>
      </c>
      <c r="C46" s="7">
        <f t="shared" ref="C46:C52" si="3">B46*7200</f>
        <v>135417600</v>
      </c>
      <c r="D46" s="7">
        <f t="shared" ref="D46:D52" si="4">C46/1000000</f>
        <v>135.41759999999999</v>
      </c>
      <c r="E46" s="1" t="s">
        <v>16</v>
      </c>
    </row>
    <row r="47" spans="1:5" ht="20.25" customHeight="1" x14ac:dyDescent="0.25">
      <c r="A47" s="19">
        <v>2025</v>
      </c>
      <c r="B47" s="7">
        <v>18442</v>
      </c>
      <c r="C47" s="7">
        <f t="shared" si="3"/>
        <v>132782400</v>
      </c>
      <c r="D47" s="7">
        <f t="shared" si="4"/>
        <v>132.7824</v>
      </c>
    </row>
    <row r="48" spans="1:5" ht="20.25" customHeight="1" x14ac:dyDescent="0.25">
      <c r="A48" s="19">
        <v>2030</v>
      </c>
      <c r="B48" s="7">
        <v>19726</v>
      </c>
      <c r="C48" s="7">
        <f t="shared" si="3"/>
        <v>142027200</v>
      </c>
      <c r="D48" s="7">
        <f t="shared" si="4"/>
        <v>142.02719999999999</v>
      </c>
      <c r="E48" s="1" t="s">
        <v>17</v>
      </c>
    </row>
    <row r="49" spans="1:5" ht="20.25" customHeight="1" x14ac:dyDescent="0.25">
      <c r="A49" s="19">
        <v>2035</v>
      </c>
      <c r="B49" s="7">
        <v>21634</v>
      </c>
      <c r="C49" s="7">
        <f t="shared" si="3"/>
        <v>155764800</v>
      </c>
      <c r="D49" s="7">
        <f t="shared" si="4"/>
        <v>155.76480000000001</v>
      </c>
    </row>
    <row r="50" spans="1:5" ht="20.25" customHeight="1" x14ac:dyDescent="0.25">
      <c r="A50" s="19">
        <v>2040</v>
      </c>
      <c r="B50" s="7">
        <v>23093</v>
      </c>
      <c r="C50" s="7">
        <f t="shared" si="3"/>
        <v>166269600</v>
      </c>
      <c r="D50" s="7">
        <f t="shared" si="4"/>
        <v>166.2696</v>
      </c>
      <c r="E50" s="1" t="s">
        <v>18</v>
      </c>
    </row>
    <row r="51" spans="1:5" ht="20.25" customHeight="1" x14ac:dyDescent="0.25">
      <c r="A51" s="19">
        <v>2045</v>
      </c>
      <c r="B51" s="7">
        <f>B50*(1+0.02)^5</f>
        <v>25496.537988297601</v>
      </c>
      <c r="C51" s="7">
        <f t="shared" si="3"/>
        <v>183575073.51574272</v>
      </c>
      <c r="D51" s="7">
        <f t="shared" si="4"/>
        <v>183.57507351574273</v>
      </c>
    </row>
    <row r="52" spans="1:5" ht="20.25" customHeight="1" x14ac:dyDescent="0.25">
      <c r="A52" s="19">
        <v>2050</v>
      </c>
      <c r="B52" s="7">
        <f>B51*(1+0.02)^5</f>
        <v>28150.238140938927</v>
      </c>
      <c r="C52" s="7">
        <f t="shared" si="3"/>
        <v>202681714.61476028</v>
      </c>
      <c r="D52" s="7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221"/>
  <sheetViews>
    <sheetView workbookViewId="0"/>
  </sheetViews>
  <sheetFormatPr defaultRowHeight="15" x14ac:dyDescent="0.25"/>
  <sheetData>
    <row r="1" spans="1:39" x14ac:dyDescent="0.25">
      <c r="B1" s="21" t="s">
        <v>81</v>
      </c>
      <c r="C1" s="21" t="s">
        <v>317</v>
      </c>
      <c r="D1" s="21" t="s">
        <v>318</v>
      </c>
      <c r="E1" s="21" t="s">
        <v>319</v>
      </c>
      <c r="F1" s="21" t="s">
        <v>320</v>
      </c>
      <c r="G1" s="21" t="s">
        <v>321</v>
      </c>
      <c r="H1" s="21" t="s">
        <v>322</v>
      </c>
      <c r="I1" s="21" t="s">
        <v>323</v>
      </c>
      <c r="J1" s="21" t="s">
        <v>324</v>
      </c>
      <c r="K1" s="21" t="s">
        <v>325</v>
      </c>
      <c r="L1" s="21" t="s">
        <v>326</v>
      </c>
      <c r="M1" s="21" t="s">
        <v>327</v>
      </c>
      <c r="N1" s="21" t="s">
        <v>328</v>
      </c>
      <c r="O1" s="21" t="s">
        <v>329</v>
      </c>
      <c r="P1" s="21" t="s">
        <v>330</v>
      </c>
      <c r="Q1" s="21" t="s">
        <v>331</v>
      </c>
      <c r="R1" s="21" t="s">
        <v>332</v>
      </c>
      <c r="S1" s="21" t="s">
        <v>333</v>
      </c>
      <c r="T1" s="21" t="s">
        <v>334</v>
      </c>
      <c r="U1" s="21" t="s">
        <v>335</v>
      </c>
      <c r="V1" s="21" t="s">
        <v>336</v>
      </c>
      <c r="W1" s="21" t="s">
        <v>337</v>
      </c>
      <c r="X1" s="21" t="s">
        <v>338</v>
      </c>
      <c r="Y1" s="21" t="s">
        <v>339</v>
      </c>
      <c r="Z1" s="21" t="s">
        <v>340</v>
      </c>
      <c r="AA1" s="21" t="s">
        <v>341</v>
      </c>
      <c r="AB1" s="21" t="s">
        <v>342</v>
      </c>
      <c r="AC1" s="21" t="s">
        <v>343</v>
      </c>
      <c r="AD1" s="21" t="s">
        <v>344</v>
      </c>
      <c r="AE1" s="21" t="s">
        <v>345</v>
      </c>
      <c r="AF1" s="21" t="s">
        <v>346</v>
      </c>
      <c r="AG1" s="21" t="s">
        <v>347</v>
      </c>
      <c r="AH1" s="21" t="s">
        <v>348</v>
      </c>
      <c r="AI1" s="21" t="s">
        <v>349</v>
      </c>
      <c r="AJ1" s="21" t="s">
        <v>350</v>
      </c>
      <c r="AK1" s="21" t="s">
        <v>351</v>
      </c>
      <c r="AL1" s="21" t="s">
        <v>352</v>
      </c>
      <c r="AM1" s="21" t="s">
        <v>353</v>
      </c>
    </row>
    <row r="2" spans="1:39" x14ac:dyDescent="0.25">
      <c r="A2" s="21" t="s">
        <v>83</v>
      </c>
      <c r="B2" t="s">
        <v>37</v>
      </c>
      <c r="C2">
        <v>0</v>
      </c>
      <c r="D2">
        <v>0</v>
      </c>
      <c r="E2">
        <v>0.8</v>
      </c>
      <c r="F2">
        <v>0.12</v>
      </c>
      <c r="G2">
        <v>0.34300000000000003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21" t="s">
        <v>84</v>
      </c>
      <c r="B3" t="s">
        <v>37</v>
      </c>
      <c r="C3">
        <v>0</v>
      </c>
      <c r="D3">
        <v>0</v>
      </c>
      <c r="E3">
        <v>0.8</v>
      </c>
      <c r="F3">
        <v>0.12</v>
      </c>
      <c r="G3">
        <v>0.34300000000000003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21" t="s">
        <v>85</v>
      </c>
      <c r="B4" t="s">
        <v>37</v>
      </c>
      <c r="C4">
        <v>0</v>
      </c>
      <c r="D4">
        <v>0</v>
      </c>
      <c r="E4">
        <v>0.8</v>
      </c>
      <c r="F4">
        <v>0.12</v>
      </c>
      <c r="G4">
        <v>0.34300000000000003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21" t="s">
        <v>86</v>
      </c>
      <c r="B5" t="s">
        <v>37</v>
      </c>
      <c r="C5">
        <v>0</v>
      </c>
      <c r="D5">
        <v>0</v>
      </c>
      <c r="E5">
        <v>0.8</v>
      </c>
      <c r="F5">
        <v>0.12</v>
      </c>
      <c r="G5">
        <v>0.34300000000000003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21" t="s">
        <v>87</v>
      </c>
      <c r="B6" t="s">
        <v>37</v>
      </c>
      <c r="C6">
        <v>0</v>
      </c>
      <c r="D6">
        <v>0</v>
      </c>
      <c r="E6">
        <v>0.8</v>
      </c>
      <c r="F6">
        <v>0.12</v>
      </c>
      <c r="G6">
        <v>0.34300000000000003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21" t="s">
        <v>88</v>
      </c>
      <c r="B7" t="s">
        <v>37</v>
      </c>
      <c r="C7">
        <v>0</v>
      </c>
      <c r="D7">
        <v>0</v>
      </c>
      <c r="E7">
        <v>0.8</v>
      </c>
      <c r="F7">
        <v>0.12</v>
      </c>
      <c r="G7">
        <v>0.34300000000000003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s="21" t="s">
        <v>89</v>
      </c>
      <c r="B8" t="s">
        <v>37</v>
      </c>
      <c r="C8">
        <v>0</v>
      </c>
      <c r="D8">
        <v>0</v>
      </c>
      <c r="E8">
        <v>0.8</v>
      </c>
      <c r="F8">
        <v>0.12</v>
      </c>
      <c r="G8">
        <v>0.34300000000000003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s="21" t="s">
        <v>90</v>
      </c>
      <c r="B9" t="s">
        <v>37</v>
      </c>
      <c r="C9">
        <v>0</v>
      </c>
      <c r="D9">
        <v>0</v>
      </c>
      <c r="E9">
        <v>0.8</v>
      </c>
      <c r="F9">
        <v>0.12</v>
      </c>
      <c r="G9">
        <v>0.34300000000000003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s="21" t="s">
        <v>91</v>
      </c>
      <c r="B10" t="s">
        <v>37</v>
      </c>
      <c r="C10">
        <v>0</v>
      </c>
      <c r="D10">
        <v>0</v>
      </c>
      <c r="E10">
        <v>0.8</v>
      </c>
      <c r="F10">
        <v>0.12</v>
      </c>
      <c r="G10">
        <v>0.34300000000000003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s="21" t="s">
        <v>92</v>
      </c>
      <c r="B11" t="s">
        <v>37</v>
      </c>
      <c r="C11">
        <v>0</v>
      </c>
      <c r="D11">
        <v>0</v>
      </c>
      <c r="E11">
        <v>0.8</v>
      </c>
      <c r="F11">
        <v>0.12</v>
      </c>
      <c r="G11">
        <v>0.34300000000000003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s="21" t="s">
        <v>93</v>
      </c>
      <c r="B12" t="s">
        <v>37</v>
      </c>
      <c r="C12">
        <v>0</v>
      </c>
      <c r="D12">
        <v>0</v>
      </c>
      <c r="E12">
        <v>0.8</v>
      </c>
      <c r="F12">
        <v>0.12</v>
      </c>
      <c r="G12">
        <v>0.34300000000000003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s="21" t="s">
        <v>94</v>
      </c>
      <c r="B13" t="s">
        <v>37</v>
      </c>
      <c r="C13">
        <v>0</v>
      </c>
      <c r="D13">
        <v>0</v>
      </c>
      <c r="E13">
        <v>0.8</v>
      </c>
      <c r="F13">
        <v>0.12</v>
      </c>
      <c r="G13">
        <v>0.34300000000000003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s="21" t="s">
        <v>95</v>
      </c>
      <c r="B14" t="s">
        <v>37</v>
      </c>
      <c r="C14">
        <v>0</v>
      </c>
      <c r="D14">
        <v>0</v>
      </c>
      <c r="E14">
        <v>0.8</v>
      </c>
      <c r="F14">
        <v>0.12</v>
      </c>
      <c r="G14">
        <v>0.34300000000000003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s="21" t="s">
        <v>96</v>
      </c>
      <c r="B15" t="s">
        <v>37</v>
      </c>
      <c r="C15">
        <v>0</v>
      </c>
      <c r="D15">
        <v>0</v>
      </c>
      <c r="E15">
        <v>0.8</v>
      </c>
      <c r="F15">
        <v>0.12</v>
      </c>
      <c r="G15">
        <v>0.34300000000000003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s="21" t="s">
        <v>97</v>
      </c>
      <c r="B16" t="s">
        <v>37</v>
      </c>
      <c r="C16">
        <v>0</v>
      </c>
      <c r="D16">
        <v>0</v>
      </c>
      <c r="E16">
        <v>0.8</v>
      </c>
      <c r="F16">
        <v>0.12</v>
      </c>
      <c r="G16">
        <v>0.34300000000000003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s="21" t="s">
        <v>98</v>
      </c>
      <c r="B17" t="s">
        <v>37</v>
      </c>
      <c r="C17">
        <v>0</v>
      </c>
      <c r="D17">
        <v>0</v>
      </c>
      <c r="E17">
        <v>0.8</v>
      </c>
      <c r="F17">
        <v>0.12</v>
      </c>
      <c r="G17">
        <v>0.34300000000000003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5">
      <c r="A18" s="21" t="s">
        <v>99</v>
      </c>
      <c r="B18" t="s">
        <v>29</v>
      </c>
      <c r="C18">
        <v>0</v>
      </c>
      <c r="D18">
        <v>0</v>
      </c>
      <c r="E18">
        <v>0.5</v>
      </c>
      <c r="F18">
        <v>7.4999999999999997E-2</v>
      </c>
      <c r="G18">
        <v>0.214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 s="21" t="s">
        <v>100</v>
      </c>
      <c r="B19" t="s">
        <v>29</v>
      </c>
      <c r="C19">
        <v>0</v>
      </c>
      <c r="D19">
        <v>0</v>
      </c>
      <c r="E19">
        <v>0.5</v>
      </c>
      <c r="F19">
        <v>7.4999999999999997E-2</v>
      </c>
      <c r="G19">
        <v>0.214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s="21" t="s">
        <v>101</v>
      </c>
      <c r="B20" t="s">
        <v>29</v>
      </c>
      <c r="C20">
        <v>0</v>
      </c>
      <c r="D20">
        <v>0</v>
      </c>
      <c r="E20">
        <v>0.5</v>
      </c>
      <c r="F20">
        <v>7.4999999999999997E-2</v>
      </c>
      <c r="G20">
        <v>0.214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s="21" t="s">
        <v>102</v>
      </c>
      <c r="B21" t="s">
        <v>29</v>
      </c>
      <c r="C21">
        <v>0</v>
      </c>
      <c r="D21">
        <v>0</v>
      </c>
      <c r="E21">
        <v>0.5</v>
      </c>
      <c r="F21">
        <v>7.4999999999999997E-2</v>
      </c>
      <c r="G21">
        <v>0.214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s="21" t="s">
        <v>103</v>
      </c>
      <c r="B22" t="s">
        <v>29</v>
      </c>
      <c r="C22">
        <v>1</v>
      </c>
      <c r="D22">
        <v>6</v>
      </c>
      <c r="E22">
        <v>0.5</v>
      </c>
      <c r="F22">
        <v>7.4999999999999997E-2</v>
      </c>
      <c r="G22">
        <v>0.214</v>
      </c>
      <c r="H22">
        <v>0</v>
      </c>
      <c r="I22">
        <v>0</v>
      </c>
      <c r="J22">
        <v>1</v>
      </c>
      <c r="K22">
        <v>6</v>
      </c>
      <c r="L22">
        <v>0</v>
      </c>
      <c r="M22">
        <v>0</v>
      </c>
      <c r="N22">
        <v>4.62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4.62</v>
      </c>
      <c r="X22">
        <v>0.99</v>
      </c>
      <c r="Y22">
        <v>98.728999999999999</v>
      </c>
      <c r="Z22">
        <v>98.728999999999999</v>
      </c>
      <c r="AA22">
        <v>0</v>
      </c>
      <c r="AB22">
        <v>0</v>
      </c>
      <c r="AC22">
        <v>230.74</v>
      </c>
      <c r="AD22">
        <v>0</v>
      </c>
      <c r="AE22">
        <v>0</v>
      </c>
      <c r="AF22">
        <v>0</v>
      </c>
      <c r="AG22">
        <v>0</v>
      </c>
      <c r="AH22">
        <v>1.32</v>
      </c>
      <c r="AI22">
        <v>46.2</v>
      </c>
      <c r="AJ22">
        <v>99</v>
      </c>
      <c r="AK22">
        <v>594</v>
      </c>
      <c r="AL22">
        <v>310.73099999999999</v>
      </c>
      <c r="AM22">
        <v>283.26900000000001</v>
      </c>
    </row>
    <row r="23" spans="1:39" x14ac:dyDescent="0.25">
      <c r="A23" s="21" t="s">
        <v>104</v>
      </c>
      <c r="B23" t="s">
        <v>29</v>
      </c>
      <c r="C23">
        <v>0</v>
      </c>
      <c r="D23">
        <v>0</v>
      </c>
      <c r="E23">
        <v>0.5</v>
      </c>
      <c r="F23">
        <v>7.4999999999999997E-2</v>
      </c>
      <c r="G23">
        <v>0.214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21" t="s">
        <v>105</v>
      </c>
      <c r="B24" t="s">
        <v>29</v>
      </c>
      <c r="C24">
        <v>0</v>
      </c>
      <c r="D24">
        <v>0</v>
      </c>
      <c r="E24">
        <v>0.5</v>
      </c>
      <c r="F24">
        <v>7.4999999999999997E-2</v>
      </c>
      <c r="G24">
        <v>0.214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 s="21" t="s">
        <v>106</v>
      </c>
      <c r="B25" t="s">
        <v>29</v>
      </c>
      <c r="C25">
        <v>0</v>
      </c>
      <c r="D25">
        <v>0</v>
      </c>
      <c r="E25">
        <v>0.5</v>
      </c>
      <c r="F25">
        <v>7.4999999999999997E-2</v>
      </c>
      <c r="G25">
        <v>0.214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 s="21" t="s">
        <v>107</v>
      </c>
      <c r="B26" t="s">
        <v>29</v>
      </c>
      <c r="C26">
        <v>1</v>
      </c>
      <c r="D26">
        <v>2</v>
      </c>
      <c r="E26">
        <v>0.5</v>
      </c>
      <c r="F26">
        <v>7.4999999999999997E-2</v>
      </c>
      <c r="G26">
        <v>0.214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32.947000000000003</v>
      </c>
      <c r="Z26">
        <v>32.909999999999997</v>
      </c>
      <c r="AA26">
        <v>3.6999999999999998E-2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99</v>
      </c>
      <c r="AK26">
        <v>198</v>
      </c>
      <c r="AL26">
        <v>165.053</v>
      </c>
      <c r="AM26">
        <v>32.947000000000003</v>
      </c>
    </row>
    <row r="27" spans="1:39" x14ac:dyDescent="0.25">
      <c r="A27" s="21" t="s">
        <v>108</v>
      </c>
      <c r="B27" t="s">
        <v>29</v>
      </c>
      <c r="C27">
        <v>1</v>
      </c>
      <c r="D27">
        <v>2</v>
      </c>
      <c r="E27">
        <v>0.5</v>
      </c>
      <c r="F27">
        <v>7.4999999999999997E-2</v>
      </c>
      <c r="G27">
        <v>0.214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2</v>
      </c>
      <c r="U27">
        <v>0</v>
      </c>
      <c r="V27">
        <v>0</v>
      </c>
      <c r="W27">
        <v>2</v>
      </c>
      <c r="X27">
        <v>0.26</v>
      </c>
      <c r="Y27">
        <v>32.909999999999997</v>
      </c>
      <c r="Z27">
        <v>32.909999999999997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114.2</v>
      </c>
      <c r="AG27">
        <v>0</v>
      </c>
      <c r="AH27">
        <v>0</v>
      </c>
      <c r="AI27">
        <v>0</v>
      </c>
      <c r="AJ27">
        <v>99</v>
      </c>
      <c r="AK27">
        <v>198</v>
      </c>
      <c r="AL27">
        <v>50.89</v>
      </c>
      <c r="AM27">
        <v>147.11000000000001</v>
      </c>
    </row>
    <row r="28" spans="1:39" x14ac:dyDescent="0.25">
      <c r="A28" s="21" t="s">
        <v>109</v>
      </c>
      <c r="B28" t="s">
        <v>29</v>
      </c>
      <c r="C28">
        <v>1</v>
      </c>
      <c r="D28">
        <v>2</v>
      </c>
      <c r="E28">
        <v>0.5</v>
      </c>
      <c r="F28">
        <v>7.4999999999999997E-2</v>
      </c>
      <c r="G28">
        <v>0.214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2</v>
      </c>
      <c r="U28">
        <v>0</v>
      </c>
      <c r="V28">
        <v>0</v>
      </c>
      <c r="W28">
        <v>2</v>
      </c>
      <c r="X28">
        <v>0.26</v>
      </c>
      <c r="Y28">
        <v>32.909999999999997</v>
      </c>
      <c r="Z28">
        <v>32.909999999999997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114.2</v>
      </c>
      <c r="AG28">
        <v>0</v>
      </c>
      <c r="AH28">
        <v>0</v>
      </c>
      <c r="AI28">
        <v>0</v>
      </c>
      <c r="AJ28">
        <v>99</v>
      </c>
      <c r="AK28">
        <v>198</v>
      </c>
      <c r="AL28">
        <v>50.89</v>
      </c>
      <c r="AM28">
        <v>147.11000000000001</v>
      </c>
    </row>
    <row r="29" spans="1:39" x14ac:dyDescent="0.25">
      <c r="A29" s="21" t="s">
        <v>110</v>
      </c>
      <c r="B29" t="s">
        <v>29</v>
      </c>
      <c r="C29">
        <v>1</v>
      </c>
      <c r="D29">
        <v>0.5</v>
      </c>
      <c r="E29">
        <v>0.5</v>
      </c>
      <c r="F29">
        <v>7.4999999999999997E-2</v>
      </c>
      <c r="G29">
        <v>0.214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0.5</v>
      </c>
      <c r="X29">
        <v>0.25</v>
      </c>
      <c r="Y29">
        <v>8.2370000000000001</v>
      </c>
      <c r="Z29">
        <v>8.2270000000000003</v>
      </c>
      <c r="AA29">
        <v>8.9999999999999993E-3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99</v>
      </c>
      <c r="AK29">
        <v>49.5</v>
      </c>
      <c r="AL29">
        <v>41.262999999999998</v>
      </c>
      <c r="AM29">
        <v>8.2370000000000001</v>
      </c>
    </row>
    <row r="30" spans="1:39" x14ac:dyDescent="0.25">
      <c r="A30" s="21" t="s">
        <v>111</v>
      </c>
      <c r="B30" t="s">
        <v>29</v>
      </c>
      <c r="C30">
        <v>1</v>
      </c>
      <c r="D30">
        <v>0.5</v>
      </c>
      <c r="E30">
        <v>0.5</v>
      </c>
      <c r="F30">
        <v>7.4999999999999997E-2</v>
      </c>
      <c r="G30">
        <v>0.214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</v>
      </c>
      <c r="X30">
        <v>0.25</v>
      </c>
      <c r="Y30">
        <v>8.2370000000000001</v>
      </c>
      <c r="Z30">
        <v>8.2270000000000003</v>
      </c>
      <c r="AA30">
        <v>8.9999999999999993E-3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99</v>
      </c>
      <c r="AK30">
        <v>49.5</v>
      </c>
      <c r="AL30">
        <v>41.262999999999998</v>
      </c>
      <c r="AM30">
        <v>8.2370000000000001</v>
      </c>
    </row>
    <row r="31" spans="1:39" x14ac:dyDescent="0.25">
      <c r="A31" s="21" t="s">
        <v>112</v>
      </c>
      <c r="B31" t="s">
        <v>29</v>
      </c>
      <c r="C31">
        <v>1</v>
      </c>
      <c r="D31">
        <v>3</v>
      </c>
      <c r="E31">
        <v>0.5</v>
      </c>
      <c r="F31">
        <v>7.4999999999999997E-2</v>
      </c>
      <c r="G31">
        <v>0.214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3</v>
      </c>
      <c r="U31">
        <v>0</v>
      </c>
      <c r="V31">
        <v>0</v>
      </c>
      <c r="W31">
        <v>3</v>
      </c>
      <c r="X31">
        <v>0.39</v>
      </c>
      <c r="Y31">
        <v>49.363999999999997</v>
      </c>
      <c r="Z31">
        <v>49.363999999999997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147.19999999999999</v>
      </c>
      <c r="AG31">
        <v>0</v>
      </c>
      <c r="AH31">
        <v>0</v>
      </c>
      <c r="AI31">
        <v>0</v>
      </c>
      <c r="AJ31">
        <v>99</v>
      </c>
      <c r="AK31">
        <v>297</v>
      </c>
      <c r="AL31">
        <v>100.43600000000001</v>
      </c>
      <c r="AM31">
        <v>196.56399999999999</v>
      </c>
    </row>
    <row r="32" spans="1:39" x14ac:dyDescent="0.25">
      <c r="A32" s="21" t="s">
        <v>113</v>
      </c>
      <c r="B32" t="s">
        <v>29</v>
      </c>
      <c r="C32">
        <v>1</v>
      </c>
      <c r="D32">
        <v>1.5</v>
      </c>
      <c r="E32">
        <v>0.5</v>
      </c>
      <c r="F32">
        <v>7.4999999999999997E-2</v>
      </c>
      <c r="G32">
        <v>0.214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1.5</v>
      </c>
      <c r="U32">
        <v>0</v>
      </c>
      <c r="V32">
        <v>0</v>
      </c>
      <c r="W32">
        <v>1.5</v>
      </c>
      <c r="X32">
        <v>0.19500000000000001</v>
      </c>
      <c r="Y32">
        <v>24.681999999999999</v>
      </c>
      <c r="Z32">
        <v>24.681999999999999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97.7</v>
      </c>
      <c r="AG32">
        <v>0</v>
      </c>
      <c r="AH32">
        <v>0</v>
      </c>
      <c r="AI32">
        <v>0</v>
      </c>
      <c r="AJ32">
        <v>99</v>
      </c>
      <c r="AK32">
        <v>148.5</v>
      </c>
      <c r="AL32">
        <v>26.117999999999999</v>
      </c>
      <c r="AM32">
        <v>122.38200000000001</v>
      </c>
    </row>
    <row r="33" spans="1:39" x14ac:dyDescent="0.25">
      <c r="A33" s="21" t="s">
        <v>114</v>
      </c>
      <c r="B33" t="s">
        <v>29</v>
      </c>
      <c r="C33">
        <v>0</v>
      </c>
      <c r="D33">
        <v>0</v>
      </c>
      <c r="E33">
        <v>0.5</v>
      </c>
      <c r="F33">
        <v>7.4999999999999997E-2</v>
      </c>
      <c r="G33">
        <v>0.214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s="21" t="s">
        <v>115</v>
      </c>
      <c r="B34" t="s">
        <v>29</v>
      </c>
      <c r="C34">
        <v>0</v>
      </c>
      <c r="D34">
        <v>0</v>
      </c>
      <c r="E34">
        <v>0.5</v>
      </c>
      <c r="F34">
        <v>7.4999999999999997E-2</v>
      </c>
      <c r="G34">
        <v>0.214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s="21" t="s">
        <v>116</v>
      </c>
      <c r="B35" t="s">
        <v>29</v>
      </c>
      <c r="C35">
        <v>0</v>
      </c>
      <c r="D35">
        <v>0</v>
      </c>
      <c r="E35">
        <v>0.5</v>
      </c>
      <c r="F35">
        <v>7.4999999999999997E-2</v>
      </c>
      <c r="G35">
        <v>0.214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 s="21" t="s">
        <v>117</v>
      </c>
      <c r="B36" t="s">
        <v>29</v>
      </c>
      <c r="C36">
        <v>0</v>
      </c>
      <c r="D36">
        <v>0</v>
      </c>
      <c r="E36">
        <v>0.5</v>
      </c>
      <c r="F36">
        <v>7.4999999999999997E-2</v>
      </c>
      <c r="G36">
        <v>0.214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 s="21" t="s">
        <v>118</v>
      </c>
      <c r="B37" t="s">
        <v>29</v>
      </c>
      <c r="C37">
        <v>0</v>
      </c>
      <c r="D37">
        <v>0</v>
      </c>
      <c r="E37">
        <v>0.5</v>
      </c>
      <c r="F37">
        <v>7.4999999999999997E-2</v>
      </c>
      <c r="G37">
        <v>0.214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 s="21" t="s">
        <v>119</v>
      </c>
      <c r="B38" t="s">
        <v>29</v>
      </c>
      <c r="C38">
        <v>0</v>
      </c>
      <c r="D38">
        <v>0</v>
      </c>
      <c r="E38">
        <v>0.5</v>
      </c>
      <c r="F38">
        <v>7.4999999999999997E-2</v>
      </c>
      <c r="G38">
        <v>0.214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21" t="s">
        <v>120</v>
      </c>
      <c r="B39" t="s">
        <v>29</v>
      </c>
      <c r="C39">
        <v>0</v>
      </c>
      <c r="D39">
        <v>0</v>
      </c>
      <c r="E39">
        <v>0.5</v>
      </c>
      <c r="F39">
        <v>7.4999999999999997E-2</v>
      </c>
      <c r="G39">
        <v>0.214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s="21" t="s">
        <v>121</v>
      </c>
      <c r="B40" t="s">
        <v>29</v>
      </c>
      <c r="C40">
        <v>1</v>
      </c>
      <c r="D40">
        <v>0.4</v>
      </c>
      <c r="E40">
        <v>0.5</v>
      </c>
      <c r="F40">
        <v>7.4999999999999997E-2</v>
      </c>
      <c r="G40">
        <v>0.214</v>
      </c>
      <c r="H40">
        <v>0</v>
      </c>
      <c r="I40">
        <v>0</v>
      </c>
      <c r="J40">
        <v>0</v>
      </c>
      <c r="K40">
        <v>0</v>
      </c>
      <c r="L40">
        <v>0.4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0.4</v>
      </c>
      <c r="X40">
        <v>0.2</v>
      </c>
      <c r="Y40">
        <v>6.5890000000000004</v>
      </c>
      <c r="Z40">
        <v>6.5819999999999999</v>
      </c>
      <c r="AA40">
        <v>7.0000000000000001E-3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99</v>
      </c>
      <c r="AK40">
        <v>39.6</v>
      </c>
      <c r="AL40">
        <v>33.011000000000003</v>
      </c>
      <c r="AM40">
        <v>6.5890000000000004</v>
      </c>
    </row>
    <row r="41" spans="1:39" x14ac:dyDescent="0.25">
      <c r="A41" s="21" t="s">
        <v>122</v>
      </c>
      <c r="B41" t="s">
        <v>29</v>
      </c>
      <c r="C41">
        <v>1</v>
      </c>
      <c r="D41">
        <v>0.5</v>
      </c>
      <c r="E41">
        <v>0.5</v>
      </c>
      <c r="F41">
        <v>7.4999999999999997E-2</v>
      </c>
      <c r="G41">
        <v>0.214</v>
      </c>
      <c r="H41">
        <v>0</v>
      </c>
      <c r="I41">
        <v>0</v>
      </c>
      <c r="J41">
        <v>0</v>
      </c>
      <c r="K41">
        <v>0</v>
      </c>
      <c r="L41">
        <v>0.5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0.5</v>
      </c>
      <c r="X41">
        <v>0.25</v>
      </c>
      <c r="Y41">
        <v>8.2370000000000001</v>
      </c>
      <c r="Z41">
        <v>8.2270000000000003</v>
      </c>
      <c r="AA41">
        <v>8.9999999999999993E-3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99</v>
      </c>
      <c r="AK41">
        <v>49.5</v>
      </c>
      <c r="AL41">
        <v>41.262999999999998</v>
      </c>
      <c r="AM41">
        <v>8.2370000000000001</v>
      </c>
    </row>
    <row r="42" spans="1:39" x14ac:dyDescent="0.25">
      <c r="A42" s="21" t="s">
        <v>123</v>
      </c>
      <c r="B42" t="s">
        <v>29</v>
      </c>
      <c r="C42">
        <v>1</v>
      </c>
      <c r="D42">
        <v>6</v>
      </c>
      <c r="E42">
        <v>0.5</v>
      </c>
      <c r="F42">
        <v>7.4999999999999997E-2</v>
      </c>
      <c r="G42">
        <v>0.214</v>
      </c>
      <c r="H42">
        <v>0</v>
      </c>
      <c r="I42">
        <v>0</v>
      </c>
      <c r="J42">
        <v>1</v>
      </c>
      <c r="K42">
        <v>6</v>
      </c>
      <c r="L42">
        <v>0</v>
      </c>
      <c r="M42">
        <v>0</v>
      </c>
      <c r="N42">
        <v>4.62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4.62</v>
      </c>
      <c r="X42">
        <v>0.99</v>
      </c>
      <c r="Y42">
        <v>98.728999999999999</v>
      </c>
      <c r="Z42">
        <v>98.728999999999999</v>
      </c>
      <c r="AA42">
        <v>0</v>
      </c>
      <c r="AB42">
        <v>0</v>
      </c>
      <c r="AC42">
        <v>230.74</v>
      </c>
      <c r="AD42">
        <v>0</v>
      </c>
      <c r="AE42">
        <v>0</v>
      </c>
      <c r="AF42">
        <v>0</v>
      </c>
      <c r="AG42">
        <v>0</v>
      </c>
      <c r="AH42">
        <v>1.32</v>
      </c>
      <c r="AI42">
        <v>46.2</v>
      </c>
      <c r="AJ42">
        <v>99</v>
      </c>
      <c r="AK42">
        <v>594</v>
      </c>
      <c r="AL42">
        <v>310.73099999999999</v>
      </c>
      <c r="AM42">
        <v>283.26900000000001</v>
      </c>
    </row>
    <row r="43" spans="1:39" x14ac:dyDescent="0.25">
      <c r="A43" s="21" t="s">
        <v>124</v>
      </c>
      <c r="B43" t="s">
        <v>29</v>
      </c>
      <c r="C43">
        <v>1</v>
      </c>
      <c r="D43">
        <v>8.1</v>
      </c>
      <c r="E43">
        <v>0.5</v>
      </c>
      <c r="F43">
        <v>7.4999999999999997E-2</v>
      </c>
      <c r="G43">
        <v>0.214</v>
      </c>
      <c r="H43">
        <v>0</v>
      </c>
      <c r="I43">
        <v>0</v>
      </c>
      <c r="J43">
        <v>1</v>
      </c>
      <c r="K43">
        <v>8.1</v>
      </c>
      <c r="L43">
        <v>0</v>
      </c>
      <c r="M43">
        <v>0</v>
      </c>
      <c r="N43">
        <v>6.2370000000000001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6.2370000000000001</v>
      </c>
      <c r="X43">
        <v>1.337</v>
      </c>
      <c r="Y43">
        <v>133.28399999999999</v>
      </c>
      <c r="Z43">
        <v>133.28399999999999</v>
      </c>
      <c r="AA43">
        <v>0</v>
      </c>
      <c r="AB43">
        <v>0</v>
      </c>
      <c r="AC43">
        <v>274.399</v>
      </c>
      <c r="AD43">
        <v>0</v>
      </c>
      <c r="AE43">
        <v>0</v>
      </c>
      <c r="AF43">
        <v>0</v>
      </c>
      <c r="AG43">
        <v>0</v>
      </c>
      <c r="AH43">
        <v>1.782</v>
      </c>
      <c r="AI43">
        <v>62.37</v>
      </c>
      <c r="AJ43">
        <v>99</v>
      </c>
      <c r="AK43">
        <v>801.9</v>
      </c>
      <c r="AL43">
        <v>456.58699999999999</v>
      </c>
      <c r="AM43">
        <v>345.31299999999999</v>
      </c>
    </row>
    <row r="44" spans="1:39" x14ac:dyDescent="0.25">
      <c r="A44" s="21" t="s">
        <v>125</v>
      </c>
      <c r="B44" t="s">
        <v>29</v>
      </c>
      <c r="C44">
        <v>1</v>
      </c>
      <c r="D44">
        <v>7.1</v>
      </c>
      <c r="E44">
        <v>0.5</v>
      </c>
      <c r="F44">
        <v>7.4999999999999997E-2</v>
      </c>
      <c r="G44">
        <v>0.214</v>
      </c>
      <c r="H44">
        <v>0</v>
      </c>
      <c r="I44">
        <v>0</v>
      </c>
      <c r="J44">
        <v>1</v>
      </c>
      <c r="K44">
        <v>7.1</v>
      </c>
      <c r="L44">
        <v>0</v>
      </c>
      <c r="M44">
        <v>0</v>
      </c>
      <c r="N44">
        <v>5.4669999999999996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5.4669999999999996</v>
      </c>
      <c r="X44">
        <v>1.171</v>
      </c>
      <c r="Y44">
        <v>116.82899999999999</v>
      </c>
      <c r="Z44">
        <v>116.82899999999999</v>
      </c>
      <c r="AA44">
        <v>0</v>
      </c>
      <c r="AB44">
        <v>0</v>
      </c>
      <c r="AC44">
        <v>253.60900000000001</v>
      </c>
      <c r="AD44">
        <v>0</v>
      </c>
      <c r="AE44">
        <v>0</v>
      </c>
      <c r="AF44">
        <v>0</v>
      </c>
      <c r="AG44">
        <v>0</v>
      </c>
      <c r="AH44">
        <v>1.5620000000000001</v>
      </c>
      <c r="AI44">
        <v>54.67</v>
      </c>
      <c r="AJ44">
        <v>99</v>
      </c>
      <c r="AK44">
        <v>702.9</v>
      </c>
      <c r="AL44">
        <v>387.13200000000001</v>
      </c>
      <c r="AM44">
        <v>315.76799999999997</v>
      </c>
    </row>
    <row r="45" spans="1:39" x14ac:dyDescent="0.25">
      <c r="A45" s="21" t="s">
        <v>126</v>
      </c>
      <c r="B45" t="s">
        <v>29</v>
      </c>
      <c r="C45">
        <v>1</v>
      </c>
      <c r="D45">
        <v>8.1999999999999993</v>
      </c>
      <c r="E45">
        <v>0.5</v>
      </c>
      <c r="F45">
        <v>7.4999999999999997E-2</v>
      </c>
      <c r="G45">
        <v>0.214</v>
      </c>
      <c r="H45">
        <v>0</v>
      </c>
      <c r="I45">
        <v>0</v>
      </c>
      <c r="J45">
        <v>1</v>
      </c>
      <c r="K45">
        <v>8.1999999999999993</v>
      </c>
      <c r="L45">
        <v>0</v>
      </c>
      <c r="M45">
        <v>0</v>
      </c>
      <c r="N45">
        <v>6.3140000000000001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6.3140000000000001</v>
      </c>
      <c r="X45">
        <v>1.353</v>
      </c>
      <c r="Y45">
        <v>134.929</v>
      </c>
      <c r="Z45">
        <v>134.929</v>
      </c>
      <c r="AA45">
        <v>0</v>
      </c>
      <c r="AB45">
        <v>0</v>
      </c>
      <c r="AC45">
        <v>276.47800000000001</v>
      </c>
      <c r="AD45">
        <v>0</v>
      </c>
      <c r="AE45">
        <v>0</v>
      </c>
      <c r="AF45">
        <v>0</v>
      </c>
      <c r="AG45">
        <v>0</v>
      </c>
      <c r="AH45">
        <v>1.804</v>
      </c>
      <c r="AI45">
        <v>63.14</v>
      </c>
      <c r="AJ45">
        <v>99</v>
      </c>
      <c r="AK45">
        <v>811.8</v>
      </c>
      <c r="AL45">
        <v>463.53300000000002</v>
      </c>
      <c r="AM45">
        <v>348.267</v>
      </c>
    </row>
    <row r="46" spans="1:39" x14ac:dyDescent="0.25">
      <c r="A46" s="21" t="s">
        <v>127</v>
      </c>
      <c r="B46" t="s">
        <v>44</v>
      </c>
      <c r="C46">
        <v>0</v>
      </c>
      <c r="D46">
        <v>0</v>
      </c>
      <c r="E46">
        <v>1</v>
      </c>
      <c r="F46">
        <v>0.14899999999999999</v>
      </c>
      <c r="G46">
        <v>0.42899999999999999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s="21" t="s">
        <v>128</v>
      </c>
      <c r="B47" t="s">
        <v>44</v>
      </c>
      <c r="C47">
        <v>1</v>
      </c>
      <c r="D47">
        <v>9</v>
      </c>
      <c r="E47">
        <v>1</v>
      </c>
      <c r="F47">
        <v>0.14899999999999999</v>
      </c>
      <c r="G47">
        <v>0.42899999999999999</v>
      </c>
      <c r="H47">
        <v>1</v>
      </c>
      <c r="I47">
        <v>9</v>
      </c>
      <c r="J47">
        <v>1</v>
      </c>
      <c r="K47">
        <v>0</v>
      </c>
      <c r="L47">
        <v>0</v>
      </c>
      <c r="M47">
        <v>7.83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7.83</v>
      </c>
      <c r="X47">
        <v>1.17</v>
      </c>
      <c r="Y47">
        <v>320.27999999999997</v>
      </c>
      <c r="Z47">
        <v>320.27999999999997</v>
      </c>
      <c r="AA47">
        <v>0</v>
      </c>
      <c r="AB47">
        <v>366.56</v>
      </c>
      <c r="AC47">
        <v>106</v>
      </c>
      <c r="AD47">
        <v>0</v>
      </c>
      <c r="AE47">
        <v>0</v>
      </c>
      <c r="AF47">
        <v>0</v>
      </c>
      <c r="AG47">
        <v>0</v>
      </c>
      <c r="AH47">
        <v>6.66</v>
      </c>
      <c r="AI47">
        <v>233.1</v>
      </c>
      <c r="AJ47">
        <v>99</v>
      </c>
      <c r="AK47">
        <v>891</v>
      </c>
      <c r="AL47">
        <v>331.26</v>
      </c>
      <c r="AM47">
        <v>559.74</v>
      </c>
    </row>
    <row r="48" spans="1:39" x14ac:dyDescent="0.25">
      <c r="A48" s="21" t="s">
        <v>129</v>
      </c>
      <c r="B48" t="s">
        <v>44</v>
      </c>
      <c r="C48">
        <v>1</v>
      </c>
      <c r="D48">
        <v>9.1</v>
      </c>
      <c r="E48">
        <v>1</v>
      </c>
      <c r="F48">
        <v>0.14899999999999999</v>
      </c>
      <c r="G48">
        <v>0.42899999999999999</v>
      </c>
      <c r="H48">
        <v>1</v>
      </c>
      <c r="I48">
        <v>9.1</v>
      </c>
      <c r="J48">
        <v>0</v>
      </c>
      <c r="K48">
        <v>0</v>
      </c>
      <c r="L48">
        <v>0</v>
      </c>
      <c r="M48">
        <v>7.9169999999999998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7.9169999999999998</v>
      </c>
      <c r="X48">
        <v>1.1830000000000001</v>
      </c>
      <c r="Y48">
        <v>323.839</v>
      </c>
      <c r="Z48">
        <v>323.839</v>
      </c>
      <c r="AA48">
        <v>0</v>
      </c>
      <c r="AB48">
        <v>369.34399999999999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6.734</v>
      </c>
      <c r="AI48">
        <v>235.69</v>
      </c>
      <c r="AJ48">
        <v>99</v>
      </c>
      <c r="AK48">
        <v>900.9</v>
      </c>
      <c r="AL48">
        <v>443.40699999999998</v>
      </c>
      <c r="AM48">
        <v>457.49299999999999</v>
      </c>
    </row>
    <row r="49" spans="1:39" x14ac:dyDescent="0.25">
      <c r="A49" s="21" t="s">
        <v>130</v>
      </c>
      <c r="B49" t="s">
        <v>44</v>
      </c>
      <c r="C49">
        <v>1</v>
      </c>
      <c r="D49">
        <v>9</v>
      </c>
      <c r="E49">
        <v>1</v>
      </c>
      <c r="F49">
        <v>0.14899999999999999</v>
      </c>
      <c r="G49">
        <v>0.42899999999999999</v>
      </c>
      <c r="H49">
        <v>0</v>
      </c>
      <c r="I49">
        <v>0</v>
      </c>
      <c r="J49">
        <v>1</v>
      </c>
      <c r="K49">
        <v>9</v>
      </c>
      <c r="L49">
        <v>0</v>
      </c>
      <c r="M49">
        <v>0</v>
      </c>
      <c r="N49">
        <v>6.93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6.93</v>
      </c>
      <c r="X49">
        <v>2.97</v>
      </c>
      <c r="Y49">
        <v>320.27999999999997</v>
      </c>
      <c r="Z49">
        <v>320.27999999999997</v>
      </c>
      <c r="AA49">
        <v>0</v>
      </c>
      <c r="AB49">
        <v>0</v>
      </c>
      <c r="AC49">
        <v>293.11</v>
      </c>
      <c r="AD49">
        <v>0</v>
      </c>
      <c r="AE49">
        <v>0</v>
      </c>
      <c r="AF49">
        <v>0</v>
      </c>
      <c r="AG49">
        <v>0</v>
      </c>
      <c r="AH49">
        <v>3.96</v>
      </c>
      <c r="AI49">
        <v>138.6</v>
      </c>
      <c r="AJ49">
        <v>99</v>
      </c>
      <c r="AK49">
        <v>891</v>
      </c>
      <c r="AL49">
        <v>416.21</v>
      </c>
      <c r="AM49">
        <v>474.79</v>
      </c>
    </row>
    <row r="50" spans="1:39" x14ac:dyDescent="0.25">
      <c r="A50" s="21" t="s">
        <v>131</v>
      </c>
      <c r="B50" t="s">
        <v>44</v>
      </c>
      <c r="C50">
        <v>0</v>
      </c>
      <c r="D50">
        <v>0</v>
      </c>
      <c r="E50">
        <v>1</v>
      </c>
      <c r="F50">
        <v>0.14899999999999999</v>
      </c>
      <c r="G50">
        <v>0.42899999999999999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 s="21" t="s">
        <v>132</v>
      </c>
      <c r="B51" t="s">
        <v>44</v>
      </c>
      <c r="C51">
        <v>0</v>
      </c>
      <c r="D51">
        <v>0</v>
      </c>
      <c r="E51">
        <v>1</v>
      </c>
      <c r="F51">
        <v>0.14899999999999999</v>
      </c>
      <c r="G51">
        <v>0.42899999999999999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25">
      <c r="A52" s="21" t="s">
        <v>133</v>
      </c>
      <c r="B52" t="s">
        <v>44</v>
      </c>
      <c r="C52">
        <v>0</v>
      </c>
      <c r="D52">
        <v>0</v>
      </c>
      <c r="E52">
        <v>1</v>
      </c>
      <c r="F52">
        <v>0.14899999999999999</v>
      </c>
      <c r="G52">
        <v>0.42899999999999999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 s="21" t="s">
        <v>134</v>
      </c>
      <c r="B53" t="s">
        <v>44</v>
      </c>
      <c r="C53">
        <v>0</v>
      </c>
      <c r="D53">
        <v>0</v>
      </c>
      <c r="E53">
        <v>1</v>
      </c>
      <c r="F53">
        <v>0.14899999999999999</v>
      </c>
      <c r="G53">
        <v>0.42899999999999999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25">
      <c r="A54" s="21" t="s">
        <v>135</v>
      </c>
      <c r="B54" t="s">
        <v>44</v>
      </c>
      <c r="C54">
        <v>1</v>
      </c>
      <c r="D54">
        <v>9</v>
      </c>
      <c r="E54">
        <v>1</v>
      </c>
      <c r="F54">
        <v>0.14899999999999999</v>
      </c>
      <c r="G54">
        <v>0.42899999999999999</v>
      </c>
      <c r="H54">
        <v>1</v>
      </c>
      <c r="I54">
        <v>1.0429999999999999</v>
      </c>
      <c r="J54">
        <v>1</v>
      </c>
      <c r="K54">
        <v>7.9569999999999999</v>
      </c>
      <c r="L54">
        <v>0</v>
      </c>
      <c r="M54">
        <v>0.90700000000000003</v>
      </c>
      <c r="N54">
        <v>6.1269999999999998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7.0339999999999998</v>
      </c>
      <c r="X54">
        <v>2.7610000000000001</v>
      </c>
      <c r="Y54">
        <v>320.27999999999997</v>
      </c>
      <c r="Z54">
        <v>320.27999999999997</v>
      </c>
      <c r="AA54">
        <v>0</v>
      </c>
      <c r="AB54">
        <v>145.03299999999999</v>
      </c>
      <c r="AC54">
        <v>271.42899999999997</v>
      </c>
      <c r="AD54">
        <v>0</v>
      </c>
      <c r="AE54">
        <v>0</v>
      </c>
      <c r="AF54">
        <v>0</v>
      </c>
      <c r="AG54">
        <v>0</v>
      </c>
      <c r="AH54">
        <v>4.2729999999999997</v>
      </c>
      <c r="AI54">
        <v>149.55000000000001</v>
      </c>
      <c r="AJ54">
        <v>99</v>
      </c>
      <c r="AK54">
        <v>891</v>
      </c>
      <c r="AL54">
        <v>303.80799999999999</v>
      </c>
      <c r="AM54">
        <v>587.19200000000001</v>
      </c>
    </row>
    <row r="55" spans="1:39" x14ac:dyDescent="0.25">
      <c r="A55" s="21" t="s">
        <v>136</v>
      </c>
      <c r="B55" t="s">
        <v>44</v>
      </c>
      <c r="C55">
        <v>0</v>
      </c>
      <c r="D55">
        <v>0</v>
      </c>
      <c r="E55">
        <v>1</v>
      </c>
      <c r="F55">
        <v>0.14899999999999999</v>
      </c>
      <c r="G55">
        <v>0.42899999999999999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5">
      <c r="A56" s="21" t="s">
        <v>137</v>
      </c>
      <c r="B56" t="s">
        <v>44</v>
      </c>
      <c r="C56">
        <v>0</v>
      </c>
      <c r="D56">
        <v>0</v>
      </c>
      <c r="E56">
        <v>1</v>
      </c>
      <c r="F56">
        <v>0.14899999999999999</v>
      </c>
      <c r="G56">
        <v>0.42899999999999999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 s="21" t="s">
        <v>138</v>
      </c>
      <c r="B57" t="s">
        <v>44</v>
      </c>
      <c r="C57">
        <v>1</v>
      </c>
      <c r="D57">
        <v>8.1999999999999993</v>
      </c>
      <c r="E57">
        <v>1</v>
      </c>
      <c r="F57">
        <v>0.14899999999999999</v>
      </c>
      <c r="G57">
        <v>0.42899999999999999</v>
      </c>
      <c r="H57">
        <v>0</v>
      </c>
      <c r="I57">
        <v>0</v>
      </c>
      <c r="J57">
        <v>1</v>
      </c>
      <c r="K57">
        <v>8.1999999999999993</v>
      </c>
      <c r="L57">
        <v>0</v>
      </c>
      <c r="M57">
        <v>0</v>
      </c>
      <c r="N57">
        <v>6.3140000000000001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6.3140000000000001</v>
      </c>
      <c r="X57">
        <v>2.706</v>
      </c>
      <c r="Y57">
        <v>291.81099999999998</v>
      </c>
      <c r="Z57">
        <v>291.81099999999998</v>
      </c>
      <c r="AA57">
        <v>0</v>
      </c>
      <c r="AB57">
        <v>0</v>
      </c>
      <c r="AC57">
        <v>276.47800000000001</v>
      </c>
      <c r="AD57">
        <v>0</v>
      </c>
      <c r="AE57">
        <v>0</v>
      </c>
      <c r="AF57">
        <v>0</v>
      </c>
      <c r="AG57">
        <v>0</v>
      </c>
      <c r="AH57">
        <v>3.6080000000000001</v>
      </c>
      <c r="AI57">
        <v>126.28</v>
      </c>
      <c r="AJ57">
        <v>99</v>
      </c>
      <c r="AK57">
        <v>811.8</v>
      </c>
      <c r="AL57">
        <v>369.791</v>
      </c>
      <c r="AM57">
        <v>442.00900000000001</v>
      </c>
    </row>
    <row r="58" spans="1:39" x14ac:dyDescent="0.25">
      <c r="A58" s="21" t="s">
        <v>139</v>
      </c>
      <c r="B58" t="s">
        <v>44</v>
      </c>
      <c r="C58">
        <v>0</v>
      </c>
      <c r="D58">
        <v>0</v>
      </c>
      <c r="E58">
        <v>1</v>
      </c>
      <c r="F58">
        <v>0.14899999999999999</v>
      </c>
      <c r="G58">
        <v>0.42899999999999999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 s="21" t="s">
        <v>140</v>
      </c>
      <c r="B59" t="s">
        <v>44</v>
      </c>
      <c r="C59">
        <v>0</v>
      </c>
      <c r="D59">
        <v>0</v>
      </c>
      <c r="E59">
        <v>1</v>
      </c>
      <c r="F59">
        <v>0.14899999999999999</v>
      </c>
      <c r="G59">
        <v>0.42899999999999999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s="21" t="s">
        <v>141</v>
      </c>
      <c r="B60" t="s">
        <v>44</v>
      </c>
      <c r="C60">
        <v>0</v>
      </c>
      <c r="D60">
        <v>0</v>
      </c>
      <c r="E60">
        <v>1</v>
      </c>
      <c r="F60">
        <v>0.14899999999999999</v>
      </c>
      <c r="G60">
        <v>0.42899999999999999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 s="21" t="s">
        <v>142</v>
      </c>
      <c r="B61" t="s">
        <v>44</v>
      </c>
      <c r="C61">
        <v>0</v>
      </c>
      <c r="D61">
        <v>0</v>
      </c>
      <c r="E61">
        <v>1</v>
      </c>
      <c r="F61">
        <v>0.14899999999999999</v>
      </c>
      <c r="G61">
        <v>0.42899999999999999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21" t="s">
        <v>143</v>
      </c>
      <c r="B62" t="s">
        <v>44</v>
      </c>
      <c r="C62">
        <v>0</v>
      </c>
      <c r="D62">
        <v>0</v>
      </c>
      <c r="E62">
        <v>1</v>
      </c>
      <c r="F62">
        <v>0.14899999999999999</v>
      </c>
      <c r="G62">
        <v>0.42899999999999999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21" t="s">
        <v>144</v>
      </c>
      <c r="B63" t="s">
        <v>44</v>
      </c>
      <c r="C63">
        <v>0</v>
      </c>
      <c r="D63">
        <v>0</v>
      </c>
      <c r="E63">
        <v>1</v>
      </c>
      <c r="F63">
        <v>0.14899999999999999</v>
      </c>
      <c r="G63">
        <v>0.42899999999999999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21" t="s">
        <v>145</v>
      </c>
      <c r="B64" t="s">
        <v>44</v>
      </c>
      <c r="C64">
        <v>0</v>
      </c>
      <c r="D64">
        <v>0</v>
      </c>
      <c r="E64">
        <v>1</v>
      </c>
      <c r="F64">
        <v>0.14899999999999999</v>
      </c>
      <c r="G64">
        <v>0.42899999999999999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21" t="s">
        <v>146</v>
      </c>
      <c r="B65" t="s">
        <v>44</v>
      </c>
      <c r="C65">
        <v>0</v>
      </c>
      <c r="D65">
        <v>0</v>
      </c>
      <c r="E65">
        <v>1</v>
      </c>
      <c r="F65">
        <v>0.14899999999999999</v>
      </c>
      <c r="G65">
        <v>0.42899999999999999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s="21" t="s">
        <v>147</v>
      </c>
      <c r="B66" t="s">
        <v>291</v>
      </c>
      <c r="C66">
        <v>0</v>
      </c>
      <c r="D66">
        <v>0</v>
      </c>
      <c r="E66">
        <v>0.1</v>
      </c>
      <c r="F66">
        <v>1.4999999999999999E-2</v>
      </c>
      <c r="G66">
        <v>4.2999999999999997E-2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21" t="s">
        <v>148</v>
      </c>
      <c r="B67" t="s">
        <v>291</v>
      </c>
      <c r="C67">
        <v>0</v>
      </c>
      <c r="D67">
        <v>0</v>
      </c>
      <c r="E67">
        <v>0.1</v>
      </c>
      <c r="F67">
        <v>1.4999999999999999E-2</v>
      </c>
      <c r="G67">
        <v>4.2999999999999997E-2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21" t="s">
        <v>149</v>
      </c>
      <c r="B68" t="s">
        <v>291</v>
      </c>
      <c r="C68">
        <v>0</v>
      </c>
      <c r="D68">
        <v>0</v>
      </c>
      <c r="E68">
        <v>0.1</v>
      </c>
      <c r="F68">
        <v>1.4999999999999999E-2</v>
      </c>
      <c r="G68">
        <v>4.2999999999999997E-2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21" t="s">
        <v>150</v>
      </c>
      <c r="B69" t="s">
        <v>291</v>
      </c>
      <c r="C69">
        <v>0</v>
      </c>
      <c r="D69">
        <v>0</v>
      </c>
      <c r="E69">
        <v>0.1</v>
      </c>
      <c r="F69">
        <v>1.4999999999999999E-2</v>
      </c>
      <c r="G69">
        <v>4.2999999999999997E-2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21" t="s">
        <v>151</v>
      </c>
      <c r="B70" t="s">
        <v>291</v>
      </c>
      <c r="C70">
        <v>0</v>
      </c>
      <c r="D70">
        <v>0</v>
      </c>
      <c r="E70">
        <v>0.1</v>
      </c>
      <c r="F70">
        <v>1.4999999999999999E-2</v>
      </c>
      <c r="G70">
        <v>4.2999999999999997E-2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21" t="s">
        <v>152</v>
      </c>
      <c r="B71" t="s">
        <v>291</v>
      </c>
      <c r="C71">
        <v>0</v>
      </c>
      <c r="D71">
        <v>0</v>
      </c>
      <c r="E71">
        <v>0.1</v>
      </c>
      <c r="F71">
        <v>1.4999999999999999E-2</v>
      </c>
      <c r="G71">
        <v>4.2999999999999997E-2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21" t="s">
        <v>153</v>
      </c>
      <c r="B72" t="s">
        <v>59</v>
      </c>
      <c r="C72">
        <v>1</v>
      </c>
      <c r="D72">
        <v>13</v>
      </c>
      <c r="E72">
        <v>0.1</v>
      </c>
      <c r="F72">
        <v>1.4999999999999999E-2</v>
      </c>
      <c r="G72">
        <v>4.2999999999999997E-2</v>
      </c>
      <c r="H72">
        <v>0</v>
      </c>
      <c r="I72">
        <v>0</v>
      </c>
      <c r="J72">
        <v>0</v>
      </c>
      <c r="K72">
        <v>0</v>
      </c>
      <c r="L72">
        <v>13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13</v>
      </c>
      <c r="X72">
        <v>1.3</v>
      </c>
      <c r="Y72">
        <v>690.3</v>
      </c>
      <c r="Z72">
        <v>690.3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99</v>
      </c>
      <c r="AK72">
        <v>1287</v>
      </c>
      <c r="AL72">
        <v>596.70000000000005</v>
      </c>
      <c r="AM72">
        <v>690.3</v>
      </c>
    </row>
    <row r="73" spans="1:39" x14ac:dyDescent="0.25">
      <c r="A73" s="21" t="s">
        <v>154</v>
      </c>
      <c r="B73" t="s">
        <v>59</v>
      </c>
      <c r="C73">
        <v>1</v>
      </c>
      <c r="D73">
        <v>12</v>
      </c>
      <c r="E73">
        <v>0.1</v>
      </c>
      <c r="F73">
        <v>1.4999999999999999E-2</v>
      </c>
      <c r="G73">
        <v>4.2999999999999997E-2</v>
      </c>
      <c r="H73">
        <v>0</v>
      </c>
      <c r="I73">
        <v>0</v>
      </c>
      <c r="J73">
        <v>0</v>
      </c>
      <c r="K73">
        <v>0</v>
      </c>
      <c r="L73">
        <v>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12</v>
      </c>
      <c r="X73">
        <v>1.2</v>
      </c>
      <c r="Y73">
        <v>637.20000000000005</v>
      </c>
      <c r="Z73">
        <v>637.20000000000005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99</v>
      </c>
      <c r="AK73">
        <v>1188</v>
      </c>
      <c r="AL73">
        <v>550.79999999999995</v>
      </c>
      <c r="AM73">
        <v>637.20000000000005</v>
      </c>
    </row>
    <row r="74" spans="1:39" x14ac:dyDescent="0.25">
      <c r="A74" s="21" t="s">
        <v>155</v>
      </c>
      <c r="B74" t="s">
        <v>59</v>
      </c>
      <c r="C74">
        <v>1</v>
      </c>
      <c r="D74">
        <v>4</v>
      </c>
      <c r="E74">
        <v>0.1</v>
      </c>
      <c r="F74">
        <v>1.4999999999999999E-2</v>
      </c>
      <c r="G74">
        <v>4.2999999999999997E-2</v>
      </c>
      <c r="H74">
        <v>0</v>
      </c>
      <c r="I74">
        <v>0</v>
      </c>
      <c r="J74">
        <v>0</v>
      </c>
      <c r="K74">
        <v>0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4</v>
      </c>
      <c r="X74">
        <v>0.4</v>
      </c>
      <c r="Y74">
        <v>212.4</v>
      </c>
      <c r="Z74">
        <v>212.4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99</v>
      </c>
      <c r="AK74">
        <v>396</v>
      </c>
      <c r="AL74">
        <v>183.6</v>
      </c>
      <c r="AM74">
        <v>212.4</v>
      </c>
    </row>
    <row r="75" spans="1:39" x14ac:dyDescent="0.25">
      <c r="A75" s="21" t="s">
        <v>156</v>
      </c>
      <c r="B75" t="s">
        <v>59</v>
      </c>
      <c r="C75">
        <v>1</v>
      </c>
      <c r="D75">
        <v>0.5</v>
      </c>
      <c r="E75">
        <v>0.1</v>
      </c>
      <c r="F75">
        <v>1.4999999999999999E-2</v>
      </c>
      <c r="G75">
        <v>4.2999999999999997E-2</v>
      </c>
      <c r="H75">
        <v>0</v>
      </c>
      <c r="I75">
        <v>0</v>
      </c>
      <c r="J75">
        <v>0</v>
      </c>
      <c r="K75">
        <v>0</v>
      </c>
      <c r="L75">
        <v>0.5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0.5</v>
      </c>
      <c r="X75">
        <v>0.05</v>
      </c>
      <c r="Y75">
        <v>26.55</v>
      </c>
      <c r="Z75">
        <v>26.55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99</v>
      </c>
      <c r="AK75">
        <v>49.5</v>
      </c>
      <c r="AL75">
        <v>22.95</v>
      </c>
      <c r="AM75">
        <v>26.55</v>
      </c>
    </row>
    <row r="76" spans="1:39" x14ac:dyDescent="0.25">
      <c r="A76" s="21" t="s">
        <v>157</v>
      </c>
      <c r="B76" t="s">
        <v>59</v>
      </c>
      <c r="C76">
        <v>0</v>
      </c>
      <c r="D76">
        <v>0</v>
      </c>
      <c r="E76">
        <v>0.1</v>
      </c>
      <c r="F76">
        <v>1.4999999999999999E-2</v>
      </c>
      <c r="G76">
        <v>4.2999999999999997E-2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s="21" t="s">
        <v>158</v>
      </c>
      <c r="B77" t="s">
        <v>59</v>
      </c>
      <c r="C77">
        <v>1</v>
      </c>
      <c r="D77">
        <v>0.2</v>
      </c>
      <c r="E77">
        <v>0.1</v>
      </c>
      <c r="F77">
        <v>1.4999999999999999E-2</v>
      </c>
      <c r="G77">
        <v>4.2999999999999997E-2</v>
      </c>
      <c r="H77">
        <v>0</v>
      </c>
      <c r="I77">
        <v>0</v>
      </c>
      <c r="J77">
        <v>0</v>
      </c>
      <c r="K77">
        <v>0</v>
      </c>
      <c r="L77">
        <v>0.2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0.2</v>
      </c>
      <c r="X77">
        <v>0.02</v>
      </c>
      <c r="Y77">
        <v>10.62</v>
      </c>
      <c r="Z77">
        <v>10.62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99</v>
      </c>
      <c r="AK77">
        <v>19.8</v>
      </c>
      <c r="AL77">
        <v>9.18</v>
      </c>
      <c r="AM77">
        <v>10.62</v>
      </c>
    </row>
    <row r="78" spans="1:39" x14ac:dyDescent="0.25">
      <c r="A78" s="21" t="s">
        <v>159</v>
      </c>
      <c r="B78" t="s">
        <v>59</v>
      </c>
      <c r="C78">
        <v>1</v>
      </c>
      <c r="D78">
        <v>4</v>
      </c>
      <c r="E78">
        <v>0.1</v>
      </c>
      <c r="F78">
        <v>1.4999999999999999E-2</v>
      </c>
      <c r="G78">
        <v>4.2999999999999997E-2</v>
      </c>
      <c r="H78">
        <v>0</v>
      </c>
      <c r="I78">
        <v>0</v>
      </c>
      <c r="J78">
        <v>0</v>
      </c>
      <c r="K78">
        <v>0</v>
      </c>
      <c r="L78">
        <v>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</v>
      </c>
      <c r="X78">
        <v>0.4</v>
      </c>
      <c r="Y78">
        <v>212.4</v>
      </c>
      <c r="Z78">
        <v>212.4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99</v>
      </c>
      <c r="AK78">
        <v>396</v>
      </c>
      <c r="AL78">
        <v>183.6</v>
      </c>
      <c r="AM78">
        <v>212.4</v>
      </c>
    </row>
    <row r="79" spans="1:39" x14ac:dyDescent="0.25">
      <c r="A79" s="21" t="s">
        <v>160</v>
      </c>
      <c r="B79" t="s">
        <v>59</v>
      </c>
      <c r="C79">
        <v>1</v>
      </c>
      <c r="D79">
        <v>19</v>
      </c>
      <c r="E79">
        <v>0.1</v>
      </c>
      <c r="F79">
        <v>1.4999999999999999E-2</v>
      </c>
      <c r="G79">
        <v>4.2999999999999997E-2</v>
      </c>
      <c r="H79">
        <v>0</v>
      </c>
      <c r="I79">
        <v>0</v>
      </c>
      <c r="J79">
        <v>0</v>
      </c>
      <c r="K79">
        <v>0</v>
      </c>
      <c r="L79">
        <v>19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19</v>
      </c>
      <c r="X79">
        <v>1.9</v>
      </c>
      <c r="Y79">
        <v>1008.9</v>
      </c>
      <c r="Z79">
        <v>1008.9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99</v>
      </c>
      <c r="AK79">
        <v>1881</v>
      </c>
      <c r="AL79">
        <v>872.1</v>
      </c>
      <c r="AM79">
        <v>1008.9</v>
      </c>
    </row>
    <row r="80" spans="1:39" x14ac:dyDescent="0.25">
      <c r="A80" s="21" t="s">
        <v>161</v>
      </c>
      <c r="B80" t="s">
        <v>59</v>
      </c>
      <c r="C80">
        <v>1</v>
      </c>
      <c r="D80">
        <v>0.25</v>
      </c>
      <c r="E80">
        <v>0.1</v>
      </c>
      <c r="F80">
        <v>1.4999999999999999E-2</v>
      </c>
      <c r="G80">
        <v>4.2999999999999997E-2</v>
      </c>
      <c r="H80">
        <v>0</v>
      </c>
      <c r="I80">
        <v>0</v>
      </c>
      <c r="J80">
        <v>0</v>
      </c>
      <c r="K80">
        <v>0</v>
      </c>
      <c r="L80">
        <v>0.25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0.25</v>
      </c>
      <c r="X80">
        <v>2.5000000000000001E-2</v>
      </c>
      <c r="Y80">
        <v>13.275</v>
      </c>
      <c r="Z80">
        <v>13.275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99</v>
      </c>
      <c r="AK80">
        <v>24.75</v>
      </c>
      <c r="AL80">
        <v>11.475</v>
      </c>
      <c r="AM80">
        <v>13.275</v>
      </c>
    </row>
    <row r="81" spans="1:39" x14ac:dyDescent="0.25">
      <c r="A81" s="21" t="s">
        <v>162</v>
      </c>
      <c r="B81" t="s">
        <v>59</v>
      </c>
      <c r="C81">
        <v>1</v>
      </c>
      <c r="D81">
        <v>4</v>
      </c>
      <c r="E81">
        <v>0.1</v>
      </c>
      <c r="F81">
        <v>1.4999999999999999E-2</v>
      </c>
      <c r="G81">
        <v>4.2999999999999997E-2</v>
      </c>
      <c r="H81">
        <v>0</v>
      </c>
      <c r="I81">
        <v>0</v>
      </c>
      <c r="J81">
        <v>0</v>
      </c>
      <c r="K81">
        <v>0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</v>
      </c>
      <c r="X81">
        <v>0.4</v>
      </c>
      <c r="Y81">
        <v>212.4</v>
      </c>
      <c r="Z81">
        <v>212.4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99</v>
      </c>
      <c r="AK81">
        <v>396</v>
      </c>
      <c r="AL81">
        <v>183.6</v>
      </c>
      <c r="AM81">
        <v>212.4</v>
      </c>
    </row>
    <row r="82" spans="1:39" x14ac:dyDescent="0.25">
      <c r="A82" s="21" t="s">
        <v>163</v>
      </c>
      <c r="B82" t="s">
        <v>59</v>
      </c>
      <c r="C82">
        <v>1</v>
      </c>
      <c r="D82">
        <v>1.5</v>
      </c>
      <c r="E82">
        <v>0.1</v>
      </c>
      <c r="F82">
        <v>1.4999999999999999E-2</v>
      </c>
      <c r="G82">
        <v>4.2999999999999997E-2</v>
      </c>
      <c r="H82">
        <v>0</v>
      </c>
      <c r="I82">
        <v>0</v>
      </c>
      <c r="J82">
        <v>0</v>
      </c>
      <c r="K82">
        <v>0</v>
      </c>
      <c r="L82">
        <v>1.5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1.5</v>
      </c>
      <c r="X82">
        <v>0.15</v>
      </c>
      <c r="Y82">
        <v>79.650000000000006</v>
      </c>
      <c r="Z82">
        <v>79.650000000000006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99</v>
      </c>
      <c r="AK82">
        <v>148.5</v>
      </c>
      <c r="AL82">
        <v>68.849999999999994</v>
      </c>
      <c r="AM82">
        <v>79.650000000000006</v>
      </c>
    </row>
    <row r="83" spans="1:39" x14ac:dyDescent="0.25">
      <c r="A83" s="21" t="s">
        <v>164</v>
      </c>
      <c r="B83" t="s">
        <v>59</v>
      </c>
      <c r="C83">
        <v>1</v>
      </c>
      <c r="D83">
        <v>2.5</v>
      </c>
      <c r="E83">
        <v>0.1</v>
      </c>
      <c r="F83">
        <v>1.4999999999999999E-2</v>
      </c>
      <c r="G83">
        <v>4.2999999999999997E-2</v>
      </c>
      <c r="H83">
        <v>0</v>
      </c>
      <c r="I83">
        <v>0</v>
      </c>
      <c r="J83">
        <v>0</v>
      </c>
      <c r="K83">
        <v>0</v>
      </c>
      <c r="L83">
        <v>2.5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2.5</v>
      </c>
      <c r="X83">
        <v>0.25</v>
      </c>
      <c r="Y83">
        <v>132.75</v>
      </c>
      <c r="Z83">
        <v>132.75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99</v>
      </c>
      <c r="AK83">
        <v>247.5</v>
      </c>
      <c r="AL83">
        <v>114.75</v>
      </c>
      <c r="AM83">
        <v>132.75</v>
      </c>
    </row>
    <row r="84" spans="1:39" x14ac:dyDescent="0.25">
      <c r="A84" s="21" t="s">
        <v>165</v>
      </c>
      <c r="B84" t="s">
        <v>59</v>
      </c>
      <c r="C84">
        <v>1</v>
      </c>
      <c r="D84">
        <v>2.5</v>
      </c>
      <c r="E84">
        <v>0.1</v>
      </c>
      <c r="F84">
        <v>1.4999999999999999E-2</v>
      </c>
      <c r="G84">
        <v>4.2999999999999997E-2</v>
      </c>
      <c r="H84">
        <v>0</v>
      </c>
      <c r="I84">
        <v>0</v>
      </c>
      <c r="J84">
        <v>0</v>
      </c>
      <c r="K84">
        <v>0</v>
      </c>
      <c r="L84">
        <v>2.5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2.5</v>
      </c>
      <c r="X84">
        <v>0.25</v>
      </c>
      <c r="Y84">
        <v>132.75</v>
      </c>
      <c r="Z84">
        <v>132.75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99</v>
      </c>
      <c r="AK84">
        <v>247.5</v>
      </c>
      <c r="AL84">
        <v>114.75</v>
      </c>
      <c r="AM84">
        <v>132.75</v>
      </c>
    </row>
    <row r="85" spans="1:39" x14ac:dyDescent="0.25">
      <c r="A85" s="21" t="s">
        <v>166</v>
      </c>
      <c r="B85" t="s">
        <v>59</v>
      </c>
      <c r="C85">
        <v>1</v>
      </c>
      <c r="D85">
        <v>0.2</v>
      </c>
      <c r="E85">
        <v>0.1</v>
      </c>
      <c r="F85">
        <v>1.4999999999999999E-2</v>
      </c>
      <c r="G85">
        <v>4.2999999999999997E-2</v>
      </c>
      <c r="H85">
        <v>0</v>
      </c>
      <c r="I85">
        <v>0</v>
      </c>
      <c r="J85">
        <v>0</v>
      </c>
      <c r="K85">
        <v>0</v>
      </c>
      <c r="L85">
        <v>0.2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0.2</v>
      </c>
      <c r="X85">
        <v>0.02</v>
      </c>
      <c r="Y85">
        <v>10.62</v>
      </c>
      <c r="Z85">
        <v>10.62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99</v>
      </c>
      <c r="AK85">
        <v>19.8</v>
      </c>
      <c r="AL85">
        <v>9.18</v>
      </c>
      <c r="AM85">
        <v>10.62</v>
      </c>
    </row>
    <row r="86" spans="1:39" x14ac:dyDescent="0.25">
      <c r="A86" s="21" t="s">
        <v>167</v>
      </c>
      <c r="B86" t="s">
        <v>59</v>
      </c>
      <c r="C86">
        <v>1</v>
      </c>
      <c r="D86">
        <v>8.2609999999999992</v>
      </c>
      <c r="E86">
        <v>0.1</v>
      </c>
      <c r="F86">
        <v>1.4999999999999999E-2</v>
      </c>
      <c r="G86">
        <v>4.2999999999999997E-2</v>
      </c>
      <c r="H86">
        <v>0</v>
      </c>
      <c r="I86">
        <v>0</v>
      </c>
      <c r="J86">
        <v>0</v>
      </c>
      <c r="K86">
        <v>0</v>
      </c>
      <c r="L86">
        <v>8.2609999999999992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8.2609999999999992</v>
      </c>
      <c r="X86">
        <v>0.82599999999999996</v>
      </c>
      <c r="Y86">
        <v>438.66</v>
      </c>
      <c r="Z86">
        <v>438.66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99</v>
      </c>
      <c r="AK86">
        <v>817.84100000000001</v>
      </c>
      <c r="AL86">
        <v>379.18099999999998</v>
      </c>
      <c r="AM86">
        <v>438.66</v>
      </c>
    </row>
    <row r="87" spans="1:39" x14ac:dyDescent="0.25">
      <c r="A87" s="21" t="s">
        <v>168</v>
      </c>
      <c r="B87" t="s">
        <v>59</v>
      </c>
      <c r="C87">
        <v>1</v>
      </c>
      <c r="D87">
        <v>4</v>
      </c>
      <c r="E87">
        <v>0.1</v>
      </c>
      <c r="F87">
        <v>1.4999999999999999E-2</v>
      </c>
      <c r="G87">
        <v>4.2999999999999997E-2</v>
      </c>
      <c r="H87">
        <v>0</v>
      </c>
      <c r="I87">
        <v>0</v>
      </c>
      <c r="J87">
        <v>0</v>
      </c>
      <c r="K87">
        <v>0</v>
      </c>
      <c r="L87">
        <v>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</v>
      </c>
      <c r="X87">
        <v>0.4</v>
      </c>
      <c r="Y87">
        <v>212.4</v>
      </c>
      <c r="Z87">
        <v>212.4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99</v>
      </c>
      <c r="AK87">
        <v>396</v>
      </c>
      <c r="AL87">
        <v>183.6</v>
      </c>
      <c r="AM87">
        <v>212.4</v>
      </c>
    </row>
    <row r="88" spans="1:39" x14ac:dyDescent="0.25">
      <c r="A88" s="21" t="s">
        <v>169</v>
      </c>
      <c r="B88" t="s">
        <v>59</v>
      </c>
      <c r="C88">
        <v>1</v>
      </c>
      <c r="D88">
        <v>1</v>
      </c>
      <c r="E88">
        <v>0.1</v>
      </c>
      <c r="F88">
        <v>1.4999999999999999E-2</v>
      </c>
      <c r="G88">
        <v>4.2999999999999997E-2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0.1</v>
      </c>
      <c r="Y88">
        <v>53.1</v>
      </c>
      <c r="Z88">
        <v>53.1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99</v>
      </c>
      <c r="AK88">
        <v>99</v>
      </c>
      <c r="AL88">
        <v>45.9</v>
      </c>
      <c r="AM88">
        <v>53.1</v>
      </c>
    </row>
    <row r="89" spans="1:39" x14ac:dyDescent="0.25">
      <c r="A89" s="21" t="s">
        <v>170</v>
      </c>
      <c r="B89" t="s">
        <v>59</v>
      </c>
      <c r="C89">
        <v>1</v>
      </c>
      <c r="D89">
        <v>0.5</v>
      </c>
      <c r="E89">
        <v>0.1</v>
      </c>
      <c r="F89">
        <v>1.4999999999999999E-2</v>
      </c>
      <c r="G89">
        <v>4.2999999999999997E-2</v>
      </c>
      <c r="H89">
        <v>0</v>
      </c>
      <c r="I89">
        <v>0</v>
      </c>
      <c r="J89">
        <v>0</v>
      </c>
      <c r="K89">
        <v>0</v>
      </c>
      <c r="L89">
        <v>0.5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0.5</v>
      </c>
      <c r="X89">
        <v>0.05</v>
      </c>
      <c r="Y89">
        <v>26.55</v>
      </c>
      <c r="Z89">
        <v>26.55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99</v>
      </c>
      <c r="AK89">
        <v>49.5</v>
      </c>
      <c r="AL89">
        <v>22.95</v>
      </c>
      <c r="AM89">
        <v>26.55</v>
      </c>
    </row>
    <row r="90" spans="1:39" x14ac:dyDescent="0.25">
      <c r="A90" s="21" t="s">
        <v>171</v>
      </c>
      <c r="B90" t="s">
        <v>59</v>
      </c>
      <c r="C90">
        <v>1</v>
      </c>
      <c r="D90">
        <v>0.5</v>
      </c>
      <c r="E90">
        <v>0.1</v>
      </c>
      <c r="F90">
        <v>1.4999999999999999E-2</v>
      </c>
      <c r="G90">
        <v>4.2999999999999997E-2</v>
      </c>
      <c r="H90">
        <v>0</v>
      </c>
      <c r="I90">
        <v>0</v>
      </c>
      <c r="J90">
        <v>0</v>
      </c>
      <c r="K90">
        <v>0</v>
      </c>
      <c r="L90">
        <v>0.5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0.5</v>
      </c>
      <c r="X90">
        <v>0.05</v>
      </c>
      <c r="Y90">
        <v>26.55</v>
      </c>
      <c r="Z90">
        <v>26.55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99</v>
      </c>
      <c r="AK90">
        <v>49.5</v>
      </c>
      <c r="AL90">
        <v>22.95</v>
      </c>
      <c r="AM90">
        <v>26.55</v>
      </c>
    </row>
    <row r="91" spans="1:39" x14ac:dyDescent="0.25">
      <c r="A91" s="21" t="s">
        <v>172</v>
      </c>
      <c r="B91" t="s">
        <v>59</v>
      </c>
      <c r="C91">
        <v>1</v>
      </c>
      <c r="D91">
        <v>14.55</v>
      </c>
      <c r="E91">
        <v>0.1</v>
      </c>
      <c r="F91">
        <v>1.4999999999999999E-2</v>
      </c>
      <c r="G91">
        <v>4.2999999999999997E-2</v>
      </c>
      <c r="H91">
        <v>0</v>
      </c>
      <c r="I91">
        <v>0</v>
      </c>
      <c r="J91">
        <v>0</v>
      </c>
      <c r="K91">
        <v>0</v>
      </c>
      <c r="L91">
        <v>14.55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14.55</v>
      </c>
      <c r="X91">
        <v>1.4550000000000001</v>
      </c>
      <c r="Y91">
        <v>772.601</v>
      </c>
      <c r="Z91">
        <v>772.601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99</v>
      </c>
      <c r="AK91">
        <v>1440.443</v>
      </c>
      <c r="AL91">
        <v>667.84199999999998</v>
      </c>
      <c r="AM91">
        <v>772.601</v>
      </c>
    </row>
    <row r="92" spans="1:39" x14ac:dyDescent="0.25">
      <c r="A92" s="21" t="s">
        <v>173</v>
      </c>
      <c r="B92" t="s">
        <v>59</v>
      </c>
      <c r="C92">
        <v>1</v>
      </c>
      <c r="D92">
        <v>1.5</v>
      </c>
      <c r="E92">
        <v>0.1</v>
      </c>
      <c r="F92">
        <v>1.4999999999999999E-2</v>
      </c>
      <c r="G92">
        <v>4.2999999999999997E-2</v>
      </c>
      <c r="H92">
        <v>0</v>
      </c>
      <c r="I92">
        <v>0</v>
      </c>
      <c r="J92">
        <v>0</v>
      </c>
      <c r="K92">
        <v>0</v>
      </c>
      <c r="L92">
        <v>1.5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1.5</v>
      </c>
      <c r="X92">
        <v>0.15</v>
      </c>
      <c r="Y92">
        <v>79.650000000000006</v>
      </c>
      <c r="Z92">
        <v>79.650000000000006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99</v>
      </c>
      <c r="AK92">
        <v>148.5</v>
      </c>
      <c r="AL92">
        <v>68.849999999999994</v>
      </c>
      <c r="AM92">
        <v>79.650000000000006</v>
      </c>
    </row>
    <row r="93" spans="1:39" x14ac:dyDescent="0.25">
      <c r="A93" s="21" t="s">
        <v>174</v>
      </c>
      <c r="B93" t="s">
        <v>59</v>
      </c>
      <c r="C93">
        <v>1</v>
      </c>
      <c r="D93">
        <v>0.25</v>
      </c>
      <c r="E93">
        <v>0.1</v>
      </c>
      <c r="F93">
        <v>1.4999999999999999E-2</v>
      </c>
      <c r="G93">
        <v>4.2999999999999997E-2</v>
      </c>
      <c r="H93">
        <v>0</v>
      </c>
      <c r="I93">
        <v>0</v>
      </c>
      <c r="J93">
        <v>0</v>
      </c>
      <c r="K93">
        <v>0</v>
      </c>
      <c r="L93">
        <v>0.25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0.25</v>
      </c>
      <c r="X93">
        <v>2.5000000000000001E-2</v>
      </c>
      <c r="Y93">
        <v>13.275</v>
      </c>
      <c r="Z93">
        <v>13.275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99</v>
      </c>
      <c r="AK93">
        <v>24.75</v>
      </c>
      <c r="AL93">
        <v>11.475</v>
      </c>
      <c r="AM93">
        <v>13.275</v>
      </c>
    </row>
    <row r="94" spans="1:39" x14ac:dyDescent="0.25">
      <c r="A94" s="21" t="s">
        <v>175</v>
      </c>
      <c r="B94" t="s">
        <v>59</v>
      </c>
      <c r="C94">
        <v>1</v>
      </c>
      <c r="D94">
        <v>0.21</v>
      </c>
      <c r="E94">
        <v>0.1</v>
      </c>
      <c r="F94">
        <v>1.4999999999999999E-2</v>
      </c>
      <c r="G94">
        <v>4.2999999999999997E-2</v>
      </c>
      <c r="H94">
        <v>0</v>
      </c>
      <c r="I94">
        <v>0</v>
      </c>
      <c r="J94">
        <v>0</v>
      </c>
      <c r="K94">
        <v>0</v>
      </c>
      <c r="L94">
        <v>0.21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0.21</v>
      </c>
      <c r="X94">
        <v>2.1000000000000001E-2</v>
      </c>
      <c r="Y94">
        <v>11.151</v>
      </c>
      <c r="Z94">
        <v>11.151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99</v>
      </c>
      <c r="AK94">
        <v>20.79</v>
      </c>
      <c r="AL94">
        <v>9.6389999999999993</v>
      </c>
      <c r="AM94">
        <v>11.151</v>
      </c>
    </row>
    <row r="95" spans="1:39" x14ac:dyDescent="0.25">
      <c r="A95" s="21" t="s">
        <v>176</v>
      </c>
      <c r="B95" t="s">
        <v>59</v>
      </c>
      <c r="C95">
        <v>0</v>
      </c>
      <c r="D95">
        <v>0</v>
      </c>
      <c r="E95">
        <v>0.1</v>
      </c>
      <c r="F95">
        <v>1.4999999999999999E-2</v>
      </c>
      <c r="G95">
        <v>4.2999999999999997E-2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21" t="s">
        <v>177</v>
      </c>
      <c r="B96" t="s">
        <v>59</v>
      </c>
      <c r="C96">
        <v>0</v>
      </c>
      <c r="D96">
        <v>0</v>
      </c>
      <c r="E96">
        <v>0.1</v>
      </c>
      <c r="F96">
        <v>1.4999999999999999E-2</v>
      </c>
      <c r="G96">
        <v>4.2999999999999997E-2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21" t="s">
        <v>178</v>
      </c>
      <c r="B97" t="s">
        <v>59</v>
      </c>
      <c r="C97">
        <v>1</v>
      </c>
      <c r="D97">
        <v>7.6260000000000003</v>
      </c>
      <c r="E97">
        <v>0.1</v>
      </c>
      <c r="F97">
        <v>1.4999999999999999E-2</v>
      </c>
      <c r="G97">
        <v>4.2999999999999997E-2</v>
      </c>
      <c r="H97">
        <v>0</v>
      </c>
      <c r="I97">
        <v>0</v>
      </c>
      <c r="J97">
        <v>0</v>
      </c>
      <c r="K97">
        <v>0</v>
      </c>
      <c r="L97">
        <v>7.6260000000000003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7.6260000000000003</v>
      </c>
      <c r="X97">
        <v>0.76300000000000001</v>
      </c>
      <c r="Y97">
        <v>404.91699999999997</v>
      </c>
      <c r="Z97">
        <v>404.91699999999997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99</v>
      </c>
      <c r="AK97">
        <v>754.93</v>
      </c>
      <c r="AL97">
        <v>350.01299999999998</v>
      </c>
      <c r="AM97">
        <v>404.91699999999997</v>
      </c>
    </row>
    <row r="98" spans="1:39" x14ac:dyDescent="0.25">
      <c r="A98" s="21" t="s">
        <v>179</v>
      </c>
      <c r="B98" t="s">
        <v>59</v>
      </c>
      <c r="C98">
        <v>1</v>
      </c>
      <c r="D98">
        <v>9</v>
      </c>
      <c r="E98">
        <v>0.1</v>
      </c>
      <c r="F98">
        <v>1.4999999999999999E-2</v>
      </c>
      <c r="G98">
        <v>4.2999999999999997E-2</v>
      </c>
      <c r="H98">
        <v>0</v>
      </c>
      <c r="I98">
        <v>0</v>
      </c>
      <c r="J98">
        <v>0</v>
      </c>
      <c r="K98">
        <v>0</v>
      </c>
      <c r="L98">
        <v>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9</v>
      </c>
      <c r="X98">
        <v>0.9</v>
      </c>
      <c r="Y98">
        <v>477.9</v>
      </c>
      <c r="Z98">
        <v>477.9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99</v>
      </c>
      <c r="AK98">
        <v>891</v>
      </c>
      <c r="AL98">
        <v>413.1</v>
      </c>
      <c r="AM98">
        <v>477.9</v>
      </c>
    </row>
    <row r="99" spans="1:39" x14ac:dyDescent="0.25">
      <c r="A99" s="21" t="s">
        <v>180</v>
      </c>
      <c r="B99" t="s">
        <v>59</v>
      </c>
      <c r="C99">
        <v>0</v>
      </c>
      <c r="D99">
        <v>0</v>
      </c>
      <c r="E99">
        <v>0.1</v>
      </c>
      <c r="F99">
        <v>1.4999999999999999E-2</v>
      </c>
      <c r="G99">
        <v>4.2999999999999997E-2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 s="21" t="s">
        <v>181</v>
      </c>
      <c r="B100" t="s">
        <v>59</v>
      </c>
      <c r="C100">
        <v>1</v>
      </c>
      <c r="D100">
        <v>4.0000000000000001E-3</v>
      </c>
      <c r="E100">
        <v>0.1</v>
      </c>
      <c r="F100">
        <v>1.4999999999999999E-2</v>
      </c>
      <c r="G100">
        <v>4.2999999999999997E-2</v>
      </c>
      <c r="H100">
        <v>0</v>
      </c>
      <c r="I100">
        <v>0</v>
      </c>
      <c r="J100">
        <v>0</v>
      </c>
      <c r="K100">
        <v>0</v>
      </c>
      <c r="L100">
        <v>4.0000000000000001E-3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4.0000000000000001E-3</v>
      </c>
      <c r="X100">
        <v>0</v>
      </c>
      <c r="Y100">
        <v>0.219</v>
      </c>
      <c r="Z100">
        <v>0.219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99</v>
      </c>
      <c r="AK100">
        <v>0.40799999999999997</v>
      </c>
      <c r="AL100">
        <v>0.189</v>
      </c>
      <c r="AM100">
        <v>0.219</v>
      </c>
    </row>
    <row r="101" spans="1:39" x14ac:dyDescent="0.25">
      <c r="A101" s="21" t="s">
        <v>182</v>
      </c>
      <c r="B101" t="s">
        <v>59</v>
      </c>
      <c r="C101">
        <v>1</v>
      </c>
      <c r="D101">
        <v>0.1</v>
      </c>
      <c r="E101">
        <v>0.1</v>
      </c>
      <c r="F101">
        <v>1.4999999999999999E-2</v>
      </c>
      <c r="G101">
        <v>4.2999999999999997E-2</v>
      </c>
      <c r="H101">
        <v>0</v>
      </c>
      <c r="I101">
        <v>0</v>
      </c>
      <c r="J101">
        <v>0</v>
      </c>
      <c r="K101">
        <v>0</v>
      </c>
      <c r="L101">
        <v>0.1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0.1</v>
      </c>
      <c r="X101">
        <v>0.01</v>
      </c>
      <c r="Y101">
        <v>5.31</v>
      </c>
      <c r="Z101">
        <v>5.31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99</v>
      </c>
      <c r="AK101">
        <v>9.9</v>
      </c>
      <c r="AL101">
        <v>4.59</v>
      </c>
      <c r="AM101">
        <v>5.31</v>
      </c>
    </row>
    <row r="102" spans="1:39" x14ac:dyDescent="0.25">
      <c r="A102" s="21" t="s">
        <v>183</v>
      </c>
      <c r="B102" t="s">
        <v>59</v>
      </c>
      <c r="C102">
        <v>1</v>
      </c>
      <c r="D102">
        <v>0.1</v>
      </c>
      <c r="E102">
        <v>0.1</v>
      </c>
      <c r="F102">
        <v>1.4999999999999999E-2</v>
      </c>
      <c r="G102">
        <v>4.2999999999999997E-2</v>
      </c>
      <c r="H102">
        <v>0</v>
      </c>
      <c r="I102">
        <v>0</v>
      </c>
      <c r="J102">
        <v>0</v>
      </c>
      <c r="K102">
        <v>0</v>
      </c>
      <c r="L102">
        <v>0.1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0.1</v>
      </c>
      <c r="X102">
        <v>0.01</v>
      </c>
      <c r="Y102">
        <v>5.31</v>
      </c>
      <c r="Z102">
        <v>5.31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99</v>
      </c>
      <c r="AK102">
        <v>9.9</v>
      </c>
      <c r="AL102">
        <v>4.59</v>
      </c>
      <c r="AM102">
        <v>5.31</v>
      </c>
    </row>
    <row r="103" spans="1:39" x14ac:dyDescent="0.25">
      <c r="A103" s="21" t="s">
        <v>184</v>
      </c>
      <c r="B103" t="s">
        <v>59</v>
      </c>
      <c r="C103">
        <v>1</v>
      </c>
      <c r="D103">
        <v>0.1</v>
      </c>
      <c r="E103">
        <v>0.1</v>
      </c>
      <c r="F103">
        <v>1.4999999999999999E-2</v>
      </c>
      <c r="G103">
        <v>4.2999999999999997E-2</v>
      </c>
      <c r="H103">
        <v>0</v>
      </c>
      <c r="I103">
        <v>0</v>
      </c>
      <c r="J103">
        <v>0</v>
      </c>
      <c r="K103">
        <v>0</v>
      </c>
      <c r="L103">
        <v>0.1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0.1</v>
      </c>
      <c r="X103">
        <v>0.01</v>
      </c>
      <c r="Y103">
        <v>5.31</v>
      </c>
      <c r="Z103">
        <v>5.31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99</v>
      </c>
      <c r="AK103">
        <v>9.9</v>
      </c>
      <c r="AL103">
        <v>4.59</v>
      </c>
      <c r="AM103">
        <v>5.31</v>
      </c>
    </row>
    <row r="104" spans="1:39" x14ac:dyDescent="0.25">
      <c r="A104" s="21" t="s">
        <v>185</v>
      </c>
      <c r="B104" t="s">
        <v>59</v>
      </c>
      <c r="C104">
        <v>1</v>
      </c>
      <c r="D104">
        <v>0.02</v>
      </c>
      <c r="E104">
        <v>0.1</v>
      </c>
      <c r="F104">
        <v>1.4999999999999999E-2</v>
      </c>
      <c r="G104">
        <v>4.2999999999999997E-2</v>
      </c>
      <c r="H104">
        <v>0</v>
      </c>
      <c r="I104">
        <v>0</v>
      </c>
      <c r="J104">
        <v>0</v>
      </c>
      <c r="K104">
        <v>0</v>
      </c>
      <c r="L104">
        <v>0.02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0.02</v>
      </c>
      <c r="X104">
        <v>2E-3</v>
      </c>
      <c r="Y104">
        <v>1.0620000000000001</v>
      </c>
      <c r="Z104">
        <v>1.0620000000000001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99</v>
      </c>
      <c r="AK104">
        <v>1.98</v>
      </c>
      <c r="AL104">
        <v>0.91800000000000004</v>
      </c>
      <c r="AM104">
        <v>1.0620000000000001</v>
      </c>
    </row>
    <row r="105" spans="1:39" x14ac:dyDescent="0.25">
      <c r="A105" s="21" t="s">
        <v>186</v>
      </c>
      <c r="B105" t="s">
        <v>59</v>
      </c>
      <c r="C105">
        <v>1</v>
      </c>
      <c r="D105">
        <v>0.1</v>
      </c>
      <c r="E105">
        <v>0.1</v>
      </c>
      <c r="F105">
        <v>1.4999999999999999E-2</v>
      </c>
      <c r="G105">
        <v>4.2999999999999997E-2</v>
      </c>
      <c r="H105">
        <v>0</v>
      </c>
      <c r="I105">
        <v>0</v>
      </c>
      <c r="J105">
        <v>0</v>
      </c>
      <c r="K105">
        <v>0</v>
      </c>
      <c r="L105">
        <v>0.1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0.01</v>
      </c>
      <c r="Y105">
        <v>5.31</v>
      </c>
      <c r="Z105">
        <v>5.31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99</v>
      </c>
      <c r="AK105">
        <v>9.9</v>
      </c>
      <c r="AL105">
        <v>4.59</v>
      </c>
      <c r="AM105">
        <v>5.31</v>
      </c>
    </row>
    <row r="106" spans="1:39" x14ac:dyDescent="0.25">
      <c r="A106" s="21" t="s">
        <v>187</v>
      </c>
      <c r="B106" t="s">
        <v>59</v>
      </c>
      <c r="C106">
        <v>1</v>
      </c>
      <c r="D106">
        <v>1.1000000000000001</v>
      </c>
      <c r="E106">
        <v>0.1</v>
      </c>
      <c r="F106">
        <v>1.4999999999999999E-2</v>
      </c>
      <c r="G106">
        <v>4.2999999999999997E-2</v>
      </c>
      <c r="H106">
        <v>0</v>
      </c>
      <c r="I106">
        <v>0</v>
      </c>
      <c r="J106">
        <v>0</v>
      </c>
      <c r="K106">
        <v>0</v>
      </c>
      <c r="L106">
        <v>1.1000000000000001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1.1000000000000001</v>
      </c>
      <c r="X106">
        <v>0.11</v>
      </c>
      <c r="Y106">
        <v>58.41</v>
      </c>
      <c r="Z106">
        <v>58.41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99</v>
      </c>
      <c r="AK106">
        <v>108.9</v>
      </c>
      <c r="AL106">
        <v>50.49</v>
      </c>
      <c r="AM106">
        <v>58.41</v>
      </c>
    </row>
    <row r="107" spans="1:39" x14ac:dyDescent="0.25">
      <c r="A107" s="21" t="s">
        <v>188</v>
      </c>
      <c r="B107" t="s">
        <v>59</v>
      </c>
      <c r="C107">
        <v>1</v>
      </c>
      <c r="D107">
        <v>0.1</v>
      </c>
      <c r="E107">
        <v>0.1</v>
      </c>
      <c r="F107">
        <v>1.4999999999999999E-2</v>
      </c>
      <c r="G107">
        <v>4.2999999999999997E-2</v>
      </c>
      <c r="H107">
        <v>0</v>
      </c>
      <c r="I107">
        <v>0</v>
      </c>
      <c r="J107">
        <v>0</v>
      </c>
      <c r="K107">
        <v>0</v>
      </c>
      <c r="L107">
        <v>0.1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0.1</v>
      </c>
      <c r="X107">
        <v>0.01</v>
      </c>
      <c r="Y107">
        <v>5.31</v>
      </c>
      <c r="Z107">
        <v>5.31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99</v>
      </c>
      <c r="AK107">
        <v>9.9</v>
      </c>
      <c r="AL107">
        <v>4.59</v>
      </c>
      <c r="AM107">
        <v>5.31</v>
      </c>
    </row>
    <row r="108" spans="1:39" x14ac:dyDescent="0.25">
      <c r="A108" s="21" t="s">
        <v>189</v>
      </c>
      <c r="B108" t="s">
        <v>59</v>
      </c>
      <c r="C108">
        <v>1</v>
      </c>
      <c r="D108">
        <v>0.1</v>
      </c>
      <c r="E108">
        <v>0.1</v>
      </c>
      <c r="F108">
        <v>1.4999999999999999E-2</v>
      </c>
      <c r="G108">
        <v>4.2999999999999997E-2</v>
      </c>
      <c r="H108">
        <v>0</v>
      </c>
      <c r="I108">
        <v>0</v>
      </c>
      <c r="J108">
        <v>0</v>
      </c>
      <c r="K108">
        <v>0</v>
      </c>
      <c r="L108">
        <v>0.1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0.1</v>
      </c>
      <c r="X108">
        <v>0.01</v>
      </c>
      <c r="Y108">
        <v>5.31</v>
      </c>
      <c r="Z108">
        <v>5.31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99</v>
      </c>
      <c r="AK108">
        <v>9.9</v>
      </c>
      <c r="AL108">
        <v>4.59</v>
      </c>
      <c r="AM108">
        <v>5.31</v>
      </c>
    </row>
    <row r="109" spans="1:39" x14ac:dyDescent="0.25">
      <c r="A109" s="21" t="s">
        <v>190</v>
      </c>
      <c r="B109" t="s">
        <v>59</v>
      </c>
      <c r="C109">
        <v>1</v>
      </c>
      <c r="D109">
        <v>5</v>
      </c>
      <c r="E109">
        <v>0.1</v>
      </c>
      <c r="F109">
        <v>1.4999999999999999E-2</v>
      </c>
      <c r="G109">
        <v>4.2999999999999997E-2</v>
      </c>
      <c r="H109">
        <v>0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</v>
      </c>
      <c r="X109">
        <v>0.5</v>
      </c>
      <c r="Y109">
        <v>265.5</v>
      </c>
      <c r="Z109">
        <v>265.5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99</v>
      </c>
      <c r="AK109">
        <v>495</v>
      </c>
      <c r="AL109">
        <v>229.5</v>
      </c>
      <c r="AM109">
        <v>265.5</v>
      </c>
    </row>
    <row r="110" spans="1:39" x14ac:dyDescent="0.25">
      <c r="A110" s="21" t="s">
        <v>191</v>
      </c>
      <c r="B110" t="s">
        <v>59</v>
      </c>
      <c r="C110">
        <v>1</v>
      </c>
      <c r="D110">
        <v>4.0000000000000001E-3</v>
      </c>
      <c r="E110">
        <v>0.1</v>
      </c>
      <c r="F110">
        <v>1.4999999999999999E-2</v>
      </c>
      <c r="G110">
        <v>4.2999999999999997E-2</v>
      </c>
      <c r="H110">
        <v>0</v>
      </c>
      <c r="I110">
        <v>0</v>
      </c>
      <c r="J110">
        <v>0</v>
      </c>
      <c r="K110">
        <v>0</v>
      </c>
      <c r="L110">
        <v>4.0000000000000001E-3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4.0000000000000001E-3</v>
      </c>
      <c r="X110">
        <v>0</v>
      </c>
      <c r="Y110">
        <v>0.219</v>
      </c>
      <c r="Z110">
        <v>0.219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99</v>
      </c>
      <c r="AK110">
        <v>0.40799999999999997</v>
      </c>
      <c r="AL110">
        <v>0.189</v>
      </c>
      <c r="AM110">
        <v>0.219</v>
      </c>
    </row>
    <row r="111" spans="1:39" x14ac:dyDescent="0.25">
      <c r="A111" s="21" t="s">
        <v>192</v>
      </c>
      <c r="B111" t="s">
        <v>59</v>
      </c>
      <c r="C111">
        <v>1</v>
      </c>
      <c r="D111">
        <v>15</v>
      </c>
      <c r="E111">
        <v>0.1</v>
      </c>
      <c r="F111">
        <v>1.4999999999999999E-2</v>
      </c>
      <c r="G111">
        <v>4.2999999999999997E-2</v>
      </c>
      <c r="H111">
        <v>0</v>
      </c>
      <c r="I111">
        <v>0</v>
      </c>
      <c r="J111">
        <v>0</v>
      </c>
      <c r="K111">
        <v>0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15</v>
      </c>
      <c r="X111">
        <v>1.5</v>
      </c>
      <c r="Y111">
        <v>796.5</v>
      </c>
      <c r="Z111">
        <v>796.5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99</v>
      </c>
      <c r="AK111">
        <v>1485</v>
      </c>
      <c r="AL111">
        <v>688.5</v>
      </c>
      <c r="AM111">
        <v>796.5</v>
      </c>
    </row>
    <row r="112" spans="1:39" x14ac:dyDescent="0.25">
      <c r="A112" s="21" t="s">
        <v>193</v>
      </c>
      <c r="B112" t="s">
        <v>59</v>
      </c>
      <c r="C112">
        <v>1</v>
      </c>
      <c r="D112">
        <v>1</v>
      </c>
      <c r="E112">
        <v>0.1</v>
      </c>
      <c r="F112">
        <v>1.4999999999999999E-2</v>
      </c>
      <c r="G112">
        <v>4.2999999999999997E-2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0.1</v>
      </c>
      <c r="Y112">
        <v>53.1</v>
      </c>
      <c r="Z112">
        <v>53.1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99</v>
      </c>
      <c r="AK112">
        <v>99</v>
      </c>
      <c r="AL112">
        <v>45.9</v>
      </c>
      <c r="AM112">
        <v>53.1</v>
      </c>
    </row>
    <row r="113" spans="1:39" x14ac:dyDescent="0.25">
      <c r="A113" s="21" t="s">
        <v>194</v>
      </c>
      <c r="B113" t="s">
        <v>59</v>
      </c>
      <c r="C113">
        <v>1</v>
      </c>
      <c r="D113">
        <v>0.13</v>
      </c>
      <c r="E113">
        <v>0.1</v>
      </c>
      <c r="F113">
        <v>1.4999999999999999E-2</v>
      </c>
      <c r="G113">
        <v>4.2999999999999997E-2</v>
      </c>
      <c r="H113">
        <v>0</v>
      </c>
      <c r="I113">
        <v>0</v>
      </c>
      <c r="J113">
        <v>0</v>
      </c>
      <c r="K113">
        <v>0</v>
      </c>
      <c r="L113">
        <v>0.13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0.13</v>
      </c>
      <c r="X113">
        <v>1.2999999999999999E-2</v>
      </c>
      <c r="Y113">
        <v>6.9029999999999996</v>
      </c>
      <c r="Z113">
        <v>6.9029999999999996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99</v>
      </c>
      <c r="AK113">
        <v>12.87</v>
      </c>
      <c r="AL113">
        <v>5.9669999999999996</v>
      </c>
      <c r="AM113">
        <v>6.9029999999999996</v>
      </c>
    </row>
    <row r="114" spans="1:39" x14ac:dyDescent="0.25">
      <c r="A114" s="21" t="s">
        <v>195</v>
      </c>
      <c r="B114" t="s">
        <v>59</v>
      </c>
      <c r="C114">
        <v>1</v>
      </c>
      <c r="D114">
        <v>6</v>
      </c>
      <c r="E114">
        <v>0.1</v>
      </c>
      <c r="F114">
        <v>1.4999999999999999E-2</v>
      </c>
      <c r="G114">
        <v>4.2999999999999997E-2</v>
      </c>
      <c r="H114">
        <v>0</v>
      </c>
      <c r="I114">
        <v>0</v>
      </c>
      <c r="J114">
        <v>0</v>
      </c>
      <c r="K114">
        <v>0</v>
      </c>
      <c r="L114">
        <v>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6</v>
      </c>
      <c r="X114">
        <v>0.6</v>
      </c>
      <c r="Y114">
        <v>318.60000000000002</v>
      </c>
      <c r="Z114">
        <v>318.60000000000002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99</v>
      </c>
      <c r="AK114">
        <v>594</v>
      </c>
      <c r="AL114">
        <v>275.39999999999998</v>
      </c>
      <c r="AM114">
        <v>318.60000000000002</v>
      </c>
    </row>
    <row r="115" spans="1:39" x14ac:dyDescent="0.25">
      <c r="A115" s="21" t="s">
        <v>196</v>
      </c>
      <c r="B115" t="s">
        <v>59</v>
      </c>
      <c r="C115">
        <v>1</v>
      </c>
      <c r="D115">
        <v>0.5</v>
      </c>
      <c r="E115">
        <v>0.1</v>
      </c>
      <c r="F115">
        <v>1.4999999999999999E-2</v>
      </c>
      <c r="G115">
        <v>4.2999999999999997E-2</v>
      </c>
      <c r="H115">
        <v>0</v>
      </c>
      <c r="I115">
        <v>0</v>
      </c>
      <c r="J115">
        <v>0</v>
      </c>
      <c r="K115">
        <v>0</v>
      </c>
      <c r="L115">
        <v>0.5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0.5</v>
      </c>
      <c r="X115">
        <v>0.05</v>
      </c>
      <c r="Y115">
        <v>26.55</v>
      </c>
      <c r="Z115">
        <v>26.55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99</v>
      </c>
      <c r="AK115">
        <v>49.5</v>
      </c>
      <c r="AL115">
        <v>22.95</v>
      </c>
      <c r="AM115">
        <v>26.55</v>
      </c>
    </row>
    <row r="116" spans="1:39" x14ac:dyDescent="0.25">
      <c r="A116" s="21" t="s">
        <v>197</v>
      </c>
      <c r="B116" t="s">
        <v>59</v>
      </c>
      <c r="C116">
        <v>1</v>
      </c>
      <c r="D116">
        <v>0.3</v>
      </c>
      <c r="E116">
        <v>0.1</v>
      </c>
      <c r="F116">
        <v>1.4999999999999999E-2</v>
      </c>
      <c r="G116">
        <v>4.2999999999999997E-2</v>
      </c>
      <c r="H116">
        <v>0</v>
      </c>
      <c r="I116">
        <v>0</v>
      </c>
      <c r="J116">
        <v>0</v>
      </c>
      <c r="K116">
        <v>0</v>
      </c>
      <c r="L116">
        <v>0.3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0.3</v>
      </c>
      <c r="X116">
        <v>0.03</v>
      </c>
      <c r="Y116">
        <v>15.93</v>
      </c>
      <c r="Z116">
        <v>15.93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99</v>
      </c>
      <c r="AK116">
        <v>29.7</v>
      </c>
      <c r="AL116">
        <v>13.77</v>
      </c>
      <c r="AM116">
        <v>15.93</v>
      </c>
    </row>
    <row r="117" spans="1:39" x14ac:dyDescent="0.25">
      <c r="A117" s="21" t="s">
        <v>198</v>
      </c>
      <c r="B117" t="s">
        <v>59</v>
      </c>
      <c r="C117">
        <v>1</v>
      </c>
      <c r="D117">
        <v>0.1</v>
      </c>
      <c r="E117">
        <v>0.1</v>
      </c>
      <c r="F117">
        <v>1.4999999999999999E-2</v>
      </c>
      <c r="G117">
        <v>4.2999999999999997E-2</v>
      </c>
      <c r="H117">
        <v>0</v>
      </c>
      <c r="I117">
        <v>0</v>
      </c>
      <c r="J117">
        <v>0</v>
      </c>
      <c r="K117">
        <v>0</v>
      </c>
      <c r="L117">
        <v>0.1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0.1</v>
      </c>
      <c r="X117">
        <v>0.01</v>
      </c>
      <c r="Y117">
        <v>5.31</v>
      </c>
      <c r="Z117">
        <v>5.31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99</v>
      </c>
      <c r="AK117">
        <v>9.9</v>
      </c>
      <c r="AL117">
        <v>4.59</v>
      </c>
      <c r="AM117">
        <v>5.31</v>
      </c>
    </row>
    <row r="118" spans="1:39" x14ac:dyDescent="0.25">
      <c r="A118" s="21" t="s">
        <v>199</v>
      </c>
      <c r="B118" t="s">
        <v>59</v>
      </c>
      <c r="C118">
        <v>1</v>
      </c>
      <c r="D118">
        <v>0.4</v>
      </c>
      <c r="E118">
        <v>0.1</v>
      </c>
      <c r="F118">
        <v>1.4999999999999999E-2</v>
      </c>
      <c r="G118">
        <v>4.2999999999999997E-2</v>
      </c>
      <c r="H118">
        <v>0</v>
      </c>
      <c r="I118">
        <v>0</v>
      </c>
      <c r="J118">
        <v>0</v>
      </c>
      <c r="K118">
        <v>0</v>
      </c>
      <c r="L118">
        <v>0.4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0.4</v>
      </c>
      <c r="X118">
        <v>0.04</v>
      </c>
      <c r="Y118">
        <v>21.24</v>
      </c>
      <c r="Z118">
        <v>21.24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99</v>
      </c>
      <c r="AK118">
        <v>39.6</v>
      </c>
      <c r="AL118">
        <v>18.36</v>
      </c>
      <c r="AM118">
        <v>21.24</v>
      </c>
    </row>
    <row r="119" spans="1:39" x14ac:dyDescent="0.25">
      <c r="A119" s="21" t="s">
        <v>200</v>
      </c>
      <c r="B119" t="s">
        <v>59</v>
      </c>
      <c r="C119">
        <v>1</v>
      </c>
      <c r="D119">
        <v>4.0000000000000001E-3</v>
      </c>
      <c r="E119">
        <v>0.1</v>
      </c>
      <c r="F119">
        <v>1.4999999999999999E-2</v>
      </c>
      <c r="G119">
        <v>4.2999999999999997E-2</v>
      </c>
      <c r="H119">
        <v>0</v>
      </c>
      <c r="I119">
        <v>0</v>
      </c>
      <c r="J119">
        <v>0</v>
      </c>
      <c r="K119">
        <v>0</v>
      </c>
      <c r="L119">
        <v>4.0000000000000001E-3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4.0000000000000001E-3</v>
      </c>
      <c r="X119">
        <v>0</v>
      </c>
      <c r="Y119">
        <v>0.219</v>
      </c>
      <c r="Z119">
        <v>0.219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99</v>
      </c>
      <c r="AK119">
        <v>0.40799999999999997</v>
      </c>
      <c r="AL119">
        <v>0.189</v>
      </c>
      <c r="AM119">
        <v>0.219</v>
      </c>
    </row>
    <row r="120" spans="1:39" x14ac:dyDescent="0.25">
      <c r="A120" s="21" t="s">
        <v>201</v>
      </c>
      <c r="B120" t="s">
        <v>59</v>
      </c>
      <c r="C120">
        <v>1</v>
      </c>
      <c r="D120">
        <v>0.5</v>
      </c>
      <c r="E120">
        <v>0.1</v>
      </c>
      <c r="F120">
        <v>1.4999999999999999E-2</v>
      </c>
      <c r="G120">
        <v>4.2999999999999997E-2</v>
      </c>
      <c r="H120">
        <v>0</v>
      </c>
      <c r="I120">
        <v>0</v>
      </c>
      <c r="J120">
        <v>0</v>
      </c>
      <c r="K120">
        <v>0</v>
      </c>
      <c r="L120">
        <v>0.5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0.5</v>
      </c>
      <c r="X120">
        <v>0.05</v>
      </c>
      <c r="Y120">
        <v>26.55</v>
      </c>
      <c r="Z120">
        <v>26.55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99</v>
      </c>
      <c r="AK120">
        <v>49.5</v>
      </c>
      <c r="AL120">
        <v>22.95</v>
      </c>
      <c r="AM120">
        <v>26.55</v>
      </c>
    </row>
    <row r="121" spans="1:39" x14ac:dyDescent="0.25">
      <c r="A121" s="21" t="s">
        <v>202</v>
      </c>
      <c r="B121" t="s">
        <v>59</v>
      </c>
      <c r="C121">
        <v>1</v>
      </c>
      <c r="D121">
        <v>0.1</v>
      </c>
      <c r="E121">
        <v>0.1</v>
      </c>
      <c r="F121">
        <v>1.4999999999999999E-2</v>
      </c>
      <c r="G121">
        <v>4.2999999999999997E-2</v>
      </c>
      <c r="H121">
        <v>0</v>
      </c>
      <c r="I121">
        <v>0</v>
      </c>
      <c r="J121">
        <v>0</v>
      </c>
      <c r="K121">
        <v>0</v>
      </c>
      <c r="L121">
        <v>0.1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0.1</v>
      </c>
      <c r="X121">
        <v>0.01</v>
      </c>
      <c r="Y121">
        <v>5.31</v>
      </c>
      <c r="Z121">
        <v>5.31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99</v>
      </c>
      <c r="AK121">
        <v>9.9</v>
      </c>
      <c r="AL121">
        <v>4.59</v>
      </c>
      <c r="AM121">
        <v>5.31</v>
      </c>
    </row>
    <row r="122" spans="1:39" x14ac:dyDescent="0.25">
      <c r="A122" s="21" t="s">
        <v>203</v>
      </c>
      <c r="B122" t="s">
        <v>59</v>
      </c>
      <c r="C122">
        <v>1</v>
      </c>
      <c r="D122">
        <v>0.5</v>
      </c>
      <c r="E122">
        <v>0.1</v>
      </c>
      <c r="F122">
        <v>1.4999999999999999E-2</v>
      </c>
      <c r="G122">
        <v>4.2999999999999997E-2</v>
      </c>
      <c r="H122">
        <v>0</v>
      </c>
      <c r="I122">
        <v>0</v>
      </c>
      <c r="J122">
        <v>0</v>
      </c>
      <c r="K122">
        <v>0</v>
      </c>
      <c r="L122">
        <v>0.5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0.5</v>
      </c>
      <c r="X122">
        <v>0.05</v>
      </c>
      <c r="Y122">
        <v>26.55</v>
      </c>
      <c r="Z122">
        <v>26.55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99</v>
      </c>
      <c r="AK122">
        <v>49.5</v>
      </c>
      <c r="AL122">
        <v>22.95</v>
      </c>
      <c r="AM122">
        <v>26.55</v>
      </c>
    </row>
    <row r="123" spans="1:39" x14ac:dyDescent="0.25">
      <c r="A123" s="21" t="s">
        <v>204</v>
      </c>
      <c r="B123" t="s">
        <v>59</v>
      </c>
      <c r="C123">
        <v>1</v>
      </c>
      <c r="D123">
        <v>0.6</v>
      </c>
      <c r="E123">
        <v>0.1</v>
      </c>
      <c r="F123">
        <v>1.4999999999999999E-2</v>
      </c>
      <c r="G123">
        <v>4.2999999999999997E-2</v>
      </c>
      <c r="H123">
        <v>0</v>
      </c>
      <c r="I123">
        <v>0</v>
      </c>
      <c r="J123">
        <v>0</v>
      </c>
      <c r="K123">
        <v>0</v>
      </c>
      <c r="L123">
        <v>0.6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0.6</v>
      </c>
      <c r="X123">
        <v>0.06</v>
      </c>
      <c r="Y123">
        <v>31.86</v>
      </c>
      <c r="Z123">
        <v>31.86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99</v>
      </c>
      <c r="AK123">
        <v>59.4</v>
      </c>
      <c r="AL123">
        <v>27.54</v>
      </c>
      <c r="AM123">
        <v>31.86</v>
      </c>
    </row>
    <row r="124" spans="1:39" x14ac:dyDescent="0.25">
      <c r="A124" s="21" t="s">
        <v>205</v>
      </c>
      <c r="B124" t="s">
        <v>59</v>
      </c>
      <c r="C124">
        <v>1</v>
      </c>
      <c r="D124">
        <v>1</v>
      </c>
      <c r="E124">
        <v>0.1</v>
      </c>
      <c r="F124">
        <v>1.4999999999999999E-2</v>
      </c>
      <c r="G124">
        <v>4.2999999999999997E-2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0.1</v>
      </c>
      <c r="Y124">
        <v>53.1</v>
      </c>
      <c r="Z124">
        <v>53.1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99</v>
      </c>
      <c r="AK124">
        <v>99</v>
      </c>
      <c r="AL124">
        <v>45.9</v>
      </c>
      <c r="AM124">
        <v>53.1</v>
      </c>
    </row>
    <row r="125" spans="1:39" x14ac:dyDescent="0.25">
      <c r="A125" s="21" t="s">
        <v>206</v>
      </c>
      <c r="B125" t="s">
        <v>59</v>
      </c>
      <c r="C125">
        <v>1</v>
      </c>
      <c r="D125">
        <v>0.5</v>
      </c>
      <c r="E125">
        <v>0.1</v>
      </c>
      <c r="F125">
        <v>1.4999999999999999E-2</v>
      </c>
      <c r="G125">
        <v>4.2999999999999997E-2</v>
      </c>
      <c r="H125">
        <v>0</v>
      </c>
      <c r="I125">
        <v>0</v>
      </c>
      <c r="J125">
        <v>0</v>
      </c>
      <c r="K125">
        <v>0</v>
      </c>
      <c r="L125">
        <v>0.5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0.5</v>
      </c>
      <c r="X125">
        <v>0.05</v>
      </c>
      <c r="Y125">
        <v>26.55</v>
      </c>
      <c r="Z125">
        <v>26.55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99</v>
      </c>
      <c r="AK125">
        <v>49.5</v>
      </c>
      <c r="AL125">
        <v>22.95</v>
      </c>
      <c r="AM125">
        <v>26.55</v>
      </c>
    </row>
    <row r="126" spans="1:39" x14ac:dyDescent="0.25">
      <c r="A126" s="21" t="s">
        <v>207</v>
      </c>
      <c r="B126" t="s">
        <v>59</v>
      </c>
      <c r="C126">
        <v>1</v>
      </c>
      <c r="D126">
        <v>4</v>
      </c>
      <c r="E126">
        <v>0.1</v>
      </c>
      <c r="F126">
        <v>1.4999999999999999E-2</v>
      </c>
      <c r="G126">
        <v>4.2999999999999997E-2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4</v>
      </c>
      <c r="X126">
        <v>0.4</v>
      </c>
      <c r="Y126">
        <v>212.4</v>
      </c>
      <c r="Z126">
        <v>212.4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99</v>
      </c>
      <c r="AK126">
        <v>396</v>
      </c>
      <c r="AL126">
        <v>183.6</v>
      </c>
      <c r="AM126">
        <v>212.4</v>
      </c>
    </row>
    <row r="127" spans="1:39" x14ac:dyDescent="0.25">
      <c r="A127" s="21" t="s">
        <v>208</v>
      </c>
      <c r="B127" t="s">
        <v>59</v>
      </c>
      <c r="C127">
        <v>1</v>
      </c>
      <c r="D127">
        <v>0.04</v>
      </c>
      <c r="E127">
        <v>0.1</v>
      </c>
      <c r="F127">
        <v>1.4999999999999999E-2</v>
      </c>
      <c r="G127">
        <v>4.2999999999999997E-2</v>
      </c>
      <c r="H127">
        <v>0</v>
      </c>
      <c r="I127">
        <v>0</v>
      </c>
      <c r="J127">
        <v>0</v>
      </c>
      <c r="K127">
        <v>0</v>
      </c>
      <c r="L127">
        <v>0.04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0.04</v>
      </c>
      <c r="X127">
        <v>4.0000000000000001E-3</v>
      </c>
      <c r="Y127">
        <v>2.1240000000000001</v>
      </c>
      <c r="Z127">
        <v>2.1240000000000001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99</v>
      </c>
      <c r="AK127">
        <v>3.96</v>
      </c>
      <c r="AL127">
        <v>1.8360000000000001</v>
      </c>
      <c r="AM127">
        <v>2.1240000000000001</v>
      </c>
    </row>
    <row r="128" spans="1:39" x14ac:dyDescent="0.25">
      <c r="A128" s="21" t="s">
        <v>209</v>
      </c>
      <c r="B128" t="s">
        <v>59</v>
      </c>
      <c r="C128">
        <v>1</v>
      </c>
      <c r="D128">
        <v>6</v>
      </c>
      <c r="E128">
        <v>0.1</v>
      </c>
      <c r="F128">
        <v>1.4999999999999999E-2</v>
      </c>
      <c r="G128">
        <v>4.2999999999999997E-2</v>
      </c>
      <c r="H128">
        <v>0</v>
      </c>
      <c r="I128">
        <v>0</v>
      </c>
      <c r="J128">
        <v>0</v>
      </c>
      <c r="K128">
        <v>0</v>
      </c>
      <c r="L128">
        <v>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</v>
      </c>
      <c r="X128">
        <v>0.6</v>
      </c>
      <c r="Y128">
        <v>318.60000000000002</v>
      </c>
      <c r="Z128">
        <v>318.60000000000002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99</v>
      </c>
      <c r="AK128">
        <v>594</v>
      </c>
      <c r="AL128">
        <v>275.39999999999998</v>
      </c>
      <c r="AM128">
        <v>318.60000000000002</v>
      </c>
    </row>
    <row r="129" spans="1:39" x14ac:dyDescent="0.25">
      <c r="A129" s="21" t="s">
        <v>210</v>
      </c>
      <c r="B129" t="s">
        <v>59</v>
      </c>
      <c r="C129">
        <v>1</v>
      </c>
      <c r="D129">
        <v>0.5</v>
      </c>
      <c r="E129">
        <v>0.1</v>
      </c>
      <c r="F129">
        <v>1.4999999999999999E-2</v>
      </c>
      <c r="G129">
        <v>4.2999999999999997E-2</v>
      </c>
      <c r="H129">
        <v>0</v>
      </c>
      <c r="I129">
        <v>0</v>
      </c>
      <c r="J129">
        <v>0</v>
      </c>
      <c r="K129">
        <v>0</v>
      </c>
      <c r="L129">
        <v>0.5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0.5</v>
      </c>
      <c r="X129">
        <v>0.05</v>
      </c>
      <c r="Y129">
        <v>26.55</v>
      </c>
      <c r="Z129">
        <v>26.55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99</v>
      </c>
      <c r="AK129">
        <v>49.5</v>
      </c>
      <c r="AL129">
        <v>22.95</v>
      </c>
      <c r="AM129">
        <v>26.55</v>
      </c>
    </row>
    <row r="130" spans="1:39" x14ac:dyDescent="0.25">
      <c r="A130" s="21" t="s">
        <v>211</v>
      </c>
      <c r="B130" t="s">
        <v>59</v>
      </c>
      <c r="C130">
        <v>1</v>
      </c>
      <c r="D130">
        <v>0.2</v>
      </c>
      <c r="E130">
        <v>0.1</v>
      </c>
      <c r="F130">
        <v>1.4999999999999999E-2</v>
      </c>
      <c r="G130">
        <v>4.2999999999999997E-2</v>
      </c>
      <c r="H130">
        <v>0</v>
      </c>
      <c r="I130">
        <v>0</v>
      </c>
      <c r="J130">
        <v>0</v>
      </c>
      <c r="K130">
        <v>0</v>
      </c>
      <c r="L130">
        <v>0.2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0.2</v>
      </c>
      <c r="X130">
        <v>0.02</v>
      </c>
      <c r="Y130">
        <v>10.62</v>
      </c>
      <c r="Z130">
        <v>10.62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99</v>
      </c>
      <c r="AK130">
        <v>19.8</v>
      </c>
      <c r="AL130">
        <v>9.18</v>
      </c>
      <c r="AM130">
        <v>10.62</v>
      </c>
    </row>
    <row r="131" spans="1:39" x14ac:dyDescent="0.25">
      <c r="A131" s="21" t="s">
        <v>212</v>
      </c>
      <c r="B131" t="s">
        <v>59</v>
      </c>
      <c r="C131">
        <v>1</v>
      </c>
      <c r="D131">
        <v>0.1</v>
      </c>
      <c r="E131">
        <v>0.1</v>
      </c>
      <c r="F131">
        <v>1.4999999999999999E-2</v>
      </c>
      <c r="G131">
        <v>4.2999999999999997E-2</v>
      </c>
      <c r="H131">
        <v>0</v>
      </c>
      <c r="I131">
        <v>0</v>
      </c>
      <c r="J131">
        <v>0</v>
      </c>
      <c r="K131">
        <v>0</v>
      </c>
      <c r="L131">
        <v>0.1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0.1</v>
      </c>
      <c r="X131">
        <v>0.01</v>
      </c>
      <c r="Y131">
        <v>5.31</v>
      </c>
      <c r="Z131">
        <v>5.31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99</v>
      </c>
      <c r="AK131">
        <v>9.9</v>
      </c>
      <c r="AL131">
        <v>4.59</v>
      </c>
      <c r="AM131">
        <v>5.31</v>
      </c>
    </row>
    <row r="132" spans="1:39" x14ac:dyDescent="0.25">
      <c r="A132" s="21" t="s">
        <v>213</v>
      </c>
      <c r="B132" t="s">
        <v>59</v>
      </c>
      <c r="C132">
        <v>1</v>
      </c>
      <c r="D132">
        <v>3</v>
      </c>
      <c r="E132">
        <v>0.1</v>
      </c>
      <c r="F132">
        <v>1.4999999999999999E-2</v>
      </c>
      <c r="G132">
        <v>4.2999999999999997E-2</v>
      </c>
      <c r="H132">
        <v>0</v>
      </c>
      <c r="I132">
        <v>0</v>
      </c>
      <c r="J132">
        <v>0</v>
      </c>
      <c r="K132">
        <v>0</v>
      </c>
      <c r="L132">
        <v>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</v>
      </c>
      <c r="X132">
        <v>0.3</v>
      </c>
      <c r="Y132">
        <v>159.30000000000001</v>
      </c>
      <c r="Z132">
        <v>159.30000000000001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99</v>
      </c>
      <c r="AK132">
        <v>297</v>
      </c>
      <c r="AL132">
        <v>137.69999999999999</v>
      </c>
      <c r="AM132">
        <v>159.30000000000001</v>
      </c>
    </row>
    <row r="133" spans="1:39" x14ac:dyDescent="0.25">
      <c r="A133" s="21" t="s">
        <v>214</v>
      </c>
      <c r="B133" t="s">
        <v>292</v>
      </c>
      <c r="C133">
        <v>1</v>
      </c>
      <c r="D133">
        <v>0.5</v>
      </c>
      <c r="E133">
        <v>0.08</v>
      </c>
      <c r="F133">
        <v>1.2E-2</v>
      </c>
      <c r="G133">
        <v>3.4000000000000002E-2</v>
      </c>
      <c r="H133">
        <v>0</v>
      </c>
      <c r="I133">
        <v>0</v>
      </c>
      <c r="J133">
        <v>0</v>
      </c>
      <c r="K133">
        <v>0</v>
      </c>
      <c r="L133">
        <v>0.5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0.5</v>
      </c>
      <c r="X133">
        <v>0.04</v>
      </c>
      <c r="Y133">
        <v>20.359000000000002</v>
      </c>
      <c r="Z133">
        <v>20.359000000000002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99</v>
      </c>
      <c r="AK133">
        <v>49.5</v>
      </c>
      <c r="AL133">
        <v>29.140999999999998</v>
      </c>
      <c r="AM133">
        <v>20.359000000000002</v>
      </c>
    </row>
    <row r="134" spans="1:39" x14ac:dyDescent="0.25">
      <c r="A134" s="21" t="s">
        <v>215</v>
      </c>
      <c r="B134" t="s">
        <v>292</v>
      </c>
      <c r="C134">
        <v>1</v>
      </c>
      <c r="D134">
        <v>0.5</v>
      </c>
      <c r="E134">
        <v>0.08</v>
      </c>
      <c r="F134">
        <v>1.2E-2</v>
      </c>
      <c r="G134">
        <v>3.4000000000000002E-2</v>
      </c>
      <c r="H134">
        <v>0</v>
      </c>
      <c r="I134">
        <v>0</v>
      </c>
      <c r="J134">
        <v>0</v>
      </c>
      <c r="K134">
        <v>0</v>
      </c>
      <c r="L134">
        <v>0.5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0.5</v>
      </c>
      <c r="X134">
        <v>0.04</v>
      </c>
      <c r="Y134">
        <v>20.359000000000002</v>
      </c>
      <c r="Z134">
        <v>20.359000000000002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99</v>
      </c>
      <c r="AK134">
        <v>49.5</v>
      </c>
      <c r="AL134">
        <v>29.140999999999998</v>
      </c>
      <c r="AM134">
        <v>20.359000000000002</v>
      </c>
    </row>
    <row r="135" spans="1:39" x14ac:dyDescent="0.25">
      <c r="A135" s="21" t="s">
        <v>216</v>
      </c>
      <c r="B135" t="s">
        <v>292</v>
      </c>
      <c r="C135">
        <v>1</v>
      </c>
      <c r="D135">
        <v>0.5</v>
      </c>
      <c r="E135">
        <v>0.08</v>
      </c>
      <c r="F135">
        <v>1.2E-2</v>
      </c>
      <c r="G135">
        <v>3.4000000000000002E-2</v>
      </c>
      <c r="H135">
        <v>0</v>
      </c>
      <c r="I135">
        <v>0</v>
      </c>
      <c r="J135">
        <v>0</v>
      </c>
      <c r="K135">
        <v>0</v>
      </c>
      <c r="L135">
        <v>0.5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0.5</v>
      </c>
      <c r="X135">
        <v>0.04</v>
      </c>
      <c r="Y135">
        <v>20.359000000000002</v>
      </c>
      <c r="Z135">
        <v>20.359000000000002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99</v>
      </c>
      <c r="AK135">
        <v>49.5</v>
      </c>
      <c r="AL135">
        <v>29.140999999999998</v>
      </c>
      <c r="AM135">
        <v>20.359000000000002</v>
      </c>
    </row>
    <row r="136" spans="1:39" x14ac:dyDescent="0.25">
      <c r="A136" s="21" t="s">
        <v>217</v>
      </c>
      <c r="B136" t="s">
        <v>292</v>
      </c>
      <c r="C136">
        <v>1</v>
      </c>
      <c r="D136">
        <v>0.5</v>
      </c>
      <c r="E136">
        <v>0.08</v>
      </c>
      <c r="F136">
        <v>1.2E-2</v>
      </c>
      <c r="G136">
        <v>3.4000000000000002E-2</v>
      </c>
      <c r="H136">
        <v>0</v>
      </c>
      <c r="I136">
        <v>0</v>
      </c>
      <c r="J136">
        <v>0</v>
      </c>
      <c r="K136">
        <v>0</v>
      </c>
      <c r="L136">
        <v>0.5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0.5</v>
      </c>
      <c r="X136">
        <v>0.04</v>
      </c>
      <c r="Y136">
        <v>20.359000000000002</v>
      </c>
      <c r="Z136">
        <v>20.359000000000002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99</v>
      </c>
      <c r="AK136">
        <v>49.5</v>
      </c>
      <c r="AL136">
        <v>29.140999999999998</v>
      </c>
      <c r="AM136">
        <v>20.359000000000002</v>
      </c>
    </row>
    <row r="137" spans="1:39" x14ac:dyDescent="0.25">
      <c r="A137" s="21" t="s">
        <v>218</v>
      </c>
      <c r="B137" t="s">
        <v>292</v>
      </c>
      <c r="C137">
        <v>1</v>
      </c>
      <c r="D137">
        <v>0.5</v>
      </c>
      <c r="E137">
        <v>0.08</v>
      </c>
      <c r="F137">
        <v>1.2E-2</v>
      </c>
      <c r="G137">
        <v>3.4000000000000002E-2</v>
      </c>
      <c r="H137">
        <v>0</v>
      </c>
      <c r="I137">
        <v>0</v>
      </c>
      <c r="J137">
        <v>0</v>
      </c>
      <c r="K137">
        <v>0</v>
      </c>
      <c r="L137">
        <v>0.5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0.5</v>
      </c>
      <c r="X137">
        <v>0.04</v>
      </c>
      <c r="Y137">
        <v>20.359000000000002</v>
      </c>
      <c r="Z137">
        <v>20.359000000000002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99</v>
      </c>
      <c r="AK137">
        <v>49.5</v>
      </c>
      <c r="AL137">
        <v>29.140999999999998</v>
      </c>
      <c r="AM137">
        <v>20.359000000000002</v>
      </c>
    </row>
    <row r="138" spans="1:39" x14ac:dyDescent="0.25">
      <c r="A138" s="21" t="s">
        <v>219</v>
      </c>
      <c r="B138" t="s">
        <v>292</v>
      </c>
      <c r="C138">
        <v>1</v>
      </c>
      <c r="D138">
        <v>0.5</v>
      </c>
      <c r="E138">
        <v>0.08</v>
      </c>
      <c r="F138">
        <v>1.2E-2</v>
      </c>
      <c r="G138">
        <v>3.4000000000000002E-2</v>
      </c>
      <c r="H138">
        <v>0</v>
      </c>
      <c r="I138">
        <v>0</v>
      </c>
      <c r="J138">
        <v>0</v>
      </c>
      <c r="K138">
        <v>0</v>
      </c>
      <c r="L138">
        <v>0.5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0.5</v>
      </c>
      <c r="X138">
        <v>0.04</v>
      </c>
      <c r="Y138">
        <v>20.359000000000002</v>
      </c>
      <c r="Z138">
        <v>20.359000000000002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99</v>
      </c>
      <c r="AK138">
        <v>49.5</v>
      </c>
      <c r="AL138">
        <v>29.140999999999998</v>
      </c>
      <c r="AM138">
        <v>20.359000000000002</v>
      </c>
    </row>
    <row r="139" spans="1:39" x14ac:dyDescent="0.25">
      <c r="A139" s="21" t="s">
        <v>220</v>
      </c>
      <c r="B139" t="s">
        <v>292</v>
      </c>
      <c r="C139">
        <v>1</v>
      </c>
      <c r="D139">
        <v>0.5</v>
      </c>
      <c r="E139">
        <v>0.08</v>
      </c>
      <c r="F139">
        <v>1.2E-2</v>
      </c>
      <c r="G139">
        <v>3.4000000000000002E-2</v>
      </c>
      <c r="H139">
        <v>0</v>
      </c>
      <c r="I139">
        <v>0</v>
      </c>
      <c r="J139">
        <v>0</v>
      </c>
      <c r="K139">
        <v>0</v>
      </c>
      <c r="L139">
        <v>0.5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0.5</v>
      </c>
      <c r="X139">
        <v>0.04</v>
      </c>
      <c r="Y139">
        <v>20.359000000000002</v>
      </c>
      <c r="Z139">
        <v>20.359000000000002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99</v>
      </c>
      <c r="AK139">
        <v>49.5</v>
      </c>
      <c r="AL139">
        <v>29.140999999999998</v>
      </c>
      <c r="AM139">
        <v>20.359000000000002</v>
      </c>
    </row>
    <row r="140" spans="1:39" x14ac:dyDescent="0.25">
      <c r="A140" s="21" t="s">
        <v>221</v>
      </c>
      <c r="B140" t="s">
        <v>292</v>
      </c>
      <c r="C140">
        <v>1</v>
      </c>
      <c r="D140">
        <v>0.5</v>
      </c>
      <c r="E140">
        <v>0.08</v>
      </c>
      <c r="F140">
        <v>1.2E-2</v>
      </c>
      <c r="G140">
        <v>3.4000000000000002E-2</v>
      </c>
      <c r="H140">
        <v>0</v>
      </c>
      <c r="I140">
        <v>0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0.5</v>
      </c>
      <c r="X140">
        <v>0.04</v>
      </c>
      <c r="Y140">
        <v>20.359000000000002</v>
      </c>
      <c r="Z140">
        <v>20.359000000000002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99</v>
      </c>
      <c r="AK140">
        <v>49.5</v>
      </c>
      <c r="AL140">
        <v>29.140999999999998</v>
      </c>
      <c r="AM140">
        <v>20.359000000000002</v>
      </c>
    </row>
    <row r="141" spans="1:39" x14ac:dyDescent="0.25">
      <c r="A141" s="21" t="s">
        <v>222</v>
      </c>
      <c r="B141" t="s">
        <v>292</v>
      </c>
      <c r="C141">
        <v>1</v>
      </c>
      <c r="D141">
        <v>0.5</v>
      </c>
      <c r="E141">
        <v>0.08</v>
      </c>
      <c r="F141">
        <v>1.2E-2</v>
      </c>
      <c r="G141">
        <v>3.4000000000000002E-2</v>
      </c>
      <c r="H141">
        <v>0</v>
      </c>
      <c r="I141">
        <v>0</v>
      </c>
      <c r="J141">
        <v>0</v>
      </c>
      <c r="K141">
        <v>0</v>
      </c>
      <c r="L141">
        <v>0.5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</v>
      </c>
      <c r="X141">
        <v>0.04</v>
      </c>
      <c r="Y141">
        <v>20.359000000000002</v>
      </c>
      <c r="Z141">
        <v>20.359000000000002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99</v>
      </c>
      <c r="AK141">
        <v>49.5</v>
      </c>
      <c r="AL141">
        <v>29.140999999999998</v>
      </c>
      <c r="AM141">
        <v>20.359000000000002</v>
      </c>
    </row>
    <row r="142" spans="1:39" x14ac:dyDescent="0.25">
      <c r="A142" s="21" t="s">
        <v>223</v>
      </c>
      <c r="B142" t="s">
        <v>292</v>
      </c>
      <c r="C142">
        <v>1</v>
      </c>
      <c r="D142">
        <v>0.5</v>
      </c>
      <c r="E142">
        <v>0.08</v>
      </c>
      <c r="F142">
        <v>1.2E-2</v>
      </c>
      <c r="G142">
        <v>3.4000000000000002E-2</v>
      </c>
      <c r="H142">
        <v>0</v>
      </c>
      <c r="I142">
        <v>0</v>
      </c>
      <c r="J142">
        <v>0</v>
      </c>
      <c r="K142">
        <v>0</v>
      </c>
      <c r="L142">
        <v>0.5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0.5</v>
      </c>
      <c r="X142">
        <v>0.04</v>
      </c>
      <c r="Y142">
        <v>20.359000000000002</v>
      </c>
      <c r="Z142">
        <v>20.359000000000002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99</v>
      </c>
      <c r="AK142">
        <v>49.5</v>
      </c>
      <c r="AL142">
        <v>29.140999999999998</v>
      </c>
      <c r="AM142">
        <v>20.359000000000002</v>
      </c>
    </row>
    <row r="143" spans="1:39" x14ac:dyDescent="0.25">
      <c r="A143" s="21" t="s">
        <v>224</v>
      </c>
      <c r="B143" t="s">
        <v>292</v>
      </c>
      <c r="C143">
        <v>1</v>
      </c>
      <c r="D143">
        <v>0.5</v>
      </c>
      <c r="E143">
        <v>0.08</v>
      </c>
      <c r="F143">
        <v>1.2E-2</v>
      </c>
      <c r="G143">
        <v>3.4000000000000002E-2</v>
      </c>
      <c r="H143">
        <v>0</v>
      </c>
      <c r="I143">
        <v>0</v>
      </c>
      <c r="J143">
        <v>0</v>
      </c>
      <c r="K143">
        <v>0</v>
      </c>
      <c r="L143">
        <v>0.5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0.5</v>
      </c>
      <c r="X143">
        <v>0.04</v>
      </c>
      <c r="Y143">
        <v>20.359000000000002</v>
      </c>
      <c r="Z143">
        <v>20.359000000000002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99</v>
      </c>
      <c r="AK143">
        <v>49.5</v>
      </c>
      <c r="AL143">
        <v>29.140999999999998</v>
      </c>
      <c r="AM143">
        <v>20.359000000000002</v>
      </c>
    </row>
    <row r="144" spans="1:39" x14ac:dyDescent="0.25">
      <c r="A144" s="21" t="s">
        <v>225</v>
      </c>
      <c r="B144" t="s">
        <v>292</v>
      </c>
      <c r="C144">
        <v>1</v>
      </c>
      <c r="D144">
        <v>0.5</v>
      </c>
      <c r="E144">
        <v>0.08</v>
      </c>
      <c r="F144">
        <v>1.2E-2</v>
      </c>
      <c r="G144">
        <v>3.4000000000000002E-2</v>
      </c>
      <c r="H144">
        <v>0</v>
      </c>
      <c r="I144">
        <v>0</v>
      </c>
      <c r="J144">
        <v>0</v>
      </c>
      <c r="K144">
        <v>0</v>
      </c>
      <c r="L144">
        <v>0.5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0.5</v>
      </c>
      <c r="X144">
        <v>0.04</v>
      </c>
      <c r="Y144">
        <v>20.359000000000002</v>
      </c>
      <c r="Z144">
        <v>20.359000000000002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99</v>
      </c>
      <c r="AK144">
        <v>49.5</v>
      </c>
      <c r="AL144">
        <v>29.140999999999998</v>
      </c>
      <c r="AM144">
        <v>20.359000000000002</v>
      </c>
    </row>
    <row r="145" spans="1:39" x14ac:dyDescent="0.25">
      <c r="A145" s="21" t="s">
        <v>226</v>
      </c>
      <c r="B145" t="s">
        <v>292</v>
      </c>
      <c r="C145">
        <v>1</v>
      </c>
      <c r="D145">
        <v>0.5</v>
      </c>
      <c r="E145">
        <v>0.08</v>
      </c>
      <c r="F145">
        <v>1.2E-2</v>
      </c>
      <c r="G145">
        <v>3.4000000000000002E-2</v>
      </c>
      <c r="H145">
        <v>0</v>
      </c>
      <c r="I145">
        <v>0</v>
      </c>
      <c r="J145">
        <v>0</v>
      </c>
      <c r="K145">
        <v>0</v>
      </c>
      <c r="L145">
        <v>0.5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0.5</v>
      </c>
      <c r="X145">
        <v>0.04</v>
      </c>
      <c r="Y145">
        <v>20.359000000000002</v>
      </c>
      <c r="Z145">
        <v>20.359000000000002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99</v>
      </c>
      <c r="AK145">
        <v>49.5</v>
      </c>
      <c r="AL145">
        <v>29.140999999999998</v>
      </c>
      <c r="AM145">
        <v>20.359000000000002</v>
      </c>
    </row>
    <row r="146" spans="1:39" x14ac:dyDescent="0.25">
      <c r="A146" s="21" t="s">
        <v>227</v>
      </c>
      <c r="B146" t="s">
        <v>292</v>
      </c>
      <c r="C146">
        <v>1</v>
      </c>
      <c r="D146">
        <v>1</v>
      </c>
      <c r="E146">
        <v>0.08</v>
      </c>
      <c r="F146">
        <v>1.2E-2</v>
      </c>
      <c r="G146">
        <v>3.4000000000000002E-2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0.08</v>
      </c>
      <c r="Y146">
        <v>40.718000000000004</v>
      </c>
      <c r="Z146">
        <v>40.718000000000004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99</v>
      </c>
      <c r="AK146">
        <v>99</v>
      </c>
      <c r="AL146">
        <v>58.281999999999996</v>
      </c>
      <c r="AM146">
        <v>40.718000000000004</v>
      </c>
    </row>
    <row r="147" spans="1:39" x14ac:dyDescent="0.25">
      <c r="A147" s="21" t="s">
        <v>228</v>
      </c>
      <c r="B147" t="s">
        <v>292</v>
      </c>
      <c r="C147">
        <v>1</v>
      </c>
      <c r="D147">
        <v>0.5</v>
      </c>
      <c r="E147">
        <v>0.08</v>
      </c>
      <c r="F147">
        <v>1.2E-2</v>
      </c>
      <c r="G147">
        <v>3.4000000000000002E-2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0.5</v>
      </c>
      <c r="X147">
        <v>0.04</v>
      </c>
      <c r="Y147">
        <v>20.359000000000002</v>
      </c>
      <c r="Z147">
        <v>20.359000000000002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99</v>
      </c>
      <c r="AK147">
        <v>49.5</v>
      </c>
      <c r="AL147">
        <v>29.140999999999998</v>
      </c>
      <c r="AM147">
        <v>20.359000000000002</v>
      </c>
    </row>
    <row r="148" spans="1:39" x14ac:dyDescent="0.25">
      <c r="A148" s="21" t="s">
        <v>229</v>
      </c>
      <c r="B148" t="s">
        <v>292</v>
      </c>
      <c r="C148">
        <v>1</v>
      </c>
      <c r="D148">
        <v>0.3</v>
      </c>
      <c r="E148">
        <v>0.08</v>
      </c>
      <c r="F148">
        <v>1.2E-2</v>
      </c>
      <c r="G148">
        <v>3.4000000000000002E-2</v>
      </c>
      <c r="H148">
        <v>0</v>
      </c>
      <c r="I148">
        <v>0</v>
      </c>
      <c r="J148">
        <v>0</v>
      </c>
      <c r="K148">
        <v>0</v>
      </c>
      <c r="L148">
        <v>0.3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0.3</v>
      </c>
      <c r="X148">
        <v>2.4E-2</v>
      </c>
      <c r="Y148">
        <v>12.215</v>
      </c>
      <c r="Z148">
        <v>12.215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99</v>
      </c>
      <c r="AK148">
        <v>29.7</v>
      </c>
      <c r="AL148">
        <v>17.484999999999999</v>
      </c>
      <c r="AM148">
        <v>12.215</v>
      </c>
    </row>
    <row r="149" spans="1:39" x14ac:dyDescent="0.25">
      <c r="A149" s="21" t="s">
        <v>230</v>
      </c>
      <c r="B149" t="s">
        <v>292</v>
      </c>
      <c r="C149">
        <v>1</v>
      </c>
      <c r="D149">
        <v>0.5</v>
      </c>
      <c r="E149">
        <v>0.08</v>
      </c>
      <c r="F149">
        <v>1.2E-2</v>
      </c>
      <c r="G149">
        <v>3.4000000000000002E-2</v>
      </c>
      <c r="H149">
        <v>0</v>
      </c>
      <c r="I149">
        <v>0</v>
      </c>
      <c r="J149">
        <v>0</v>
      </c>
      <c r="K149">
        <v>0</v>
      </c>
      <c r="L149">
        <v>0.5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0.5</v>
      </c>
      <c r="X149">
        <v>0.04</v>
      </c>
      <c r="Y149">
        <v>20.359000000000002</v>
      </c>
      <c r="Z149">
        <v>20.359000000000002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99</v>
      </c>
      <c r="AK149">
        <v>49.5</v>
      </c>
      <c r="AL149">
        <v>29.140999999999998</v>
      </c>
      <c r="AM149">
        <v>20.359000000000002</v>
      </c>
    </row>
    <row r="150" spans="1:39" x14ac:dyDescent="0.25">
      <c r="A150" s="21" t="s">
        <v>231</v>
      </c>
      <c r="B150" t="s">
        <v>292</v>
      </c>
      <c r="C150">
        <v>1</v>
      </c>
      <c r="D150">
        <v>0.5</v>
      </c>
      <c r="E150">
        <v>0.08</v>
      </c>
      <c r="F150">
        <v>1.2E-2</v>
      </c>
      <c r="G150">
        <v>3.4000000000000002E-2</v>
      </c>
      <c r="H150">
        <v>0</v>
      </c>
      <c r="I150">
        <v>0</v>
      </c>
      <c r="J150">
        <v>0</v>
      </c>
      <c r="K150">
        <v>0</v>
      </c>
      <c r="L150">
        <v>0.5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0.5</v>
      </c>
      <c r="X150">
        <v>0.04</v>
      </c>
      <c r="Y150">
        <v>20.359000000000002</v>
      </c>
      <c r="Z150">
        <v>20.359000000000002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99</v>
      </c>
      <c r="AK150">
        <v>49.5</v>
      </c>
      <c r="AL150">
        <v>29.140999999999998</v>
      </c>
      <c r="AM150">
        <v>20.359000000000002</v>
      </c>
    </row>
    <row r="151" spans="1:39" x14ac:dyDescent="0.25">
      <c r="A151" s="21" t="s">
        <v>232</v>
      </c>
      <c r="B151" t="s">
        <v>292</v>
      </c>
      <c r="C151">
        <v>1</v>
      </c>
      <c r="D151">
        <v>0.5</v>
      </c>
      <c r="E151">
        <v>0.08</v>
      </c>
      <c r="F151">
        <v>1.2E-2</v>
      </c>
      <c r="G151">
        <v>3.4000000000000002E-2</v>
      </c>
      <c r="H151">
        <v>0</v>
      </c>
      <c r="I151">
        <v>0</v>
      </c>
      <c r="J151">
        <v>0</v>
      </c>
      <c r="K151">
        <v>0</v>
      </c>
      <c r="L151">
        <v>0.5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0.5</v>
      </c>
      <c r="X151">
        <v>0.04</v>
      </c>
      <c r="Y151">
        <v>20.359000000000002</v>
      </c>
      <c r="Z151">
        <v>20.359000000000002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99</v>
      </c>
      <c r="AK151">
        <v>49.5</v>
      </c>
      <c r="AL151">
        <v>29.140999999999998</v>
      </c>
      <c r="AM151">
        <v>20.359000000000002</v>
      </c>
    </row>
    <row r="152" spans="1:39" x14ac:dyDescent="0.25">
      <c r="A152" s="21" t="s">
        <v>233</v>
      </c>
      <c r="B152" t="s">
        <v>292</v>
      </c>
      <c r="C152">
        <v>1</v>
      </c>
      <c r="D152">
        <v>0.5</v>
      </c>
      <c r="E152">
        <v>0.08</v>
      </c>
      <c r="F152">
        <v>1.2E-2</v>
      </c>
      <c r="G152">
        <v>3.4000000000000002E-2</v>
      </c>
      <c r="H152">
        <v>0</v>
      </c>
      <c r="I152">
        <v>0</v>
      </c>
      <c r="J152">
        <v>0</v>
      </c>
      <c r="K152">
        <v>0</v>
      </c>
      <c r="L152">
        <v>0.5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0.5</v>
      </c>
      <c r="X152">
        <v>0.04</v>
      </c>
      <c r="Y152">
        <v>20.359000000000002</v>
      </c>
      <c r="Z152">
        <v>20.359000000000002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99</v>
      </c>
      <c r="AK152">
        <v>49.5</v>
      </c>
      <c r="AL152">
        <v>29.140999999999998</v>
      </c>
      <c r="AM152">
        <v>20.359000000000002</v>
      </c>
    </row>
    <row r="153" spans="1:39" x14ac:dyDescent="0.25">
      <c r="A153" s="21" t="s">
        <v>234</v>
      </c>
      <c r="B153" t="s">
        <v>292</v>
      </c>
      <c r="C153">
        <v>1</v>
      </c>
      <c r="D153">
        <v>0.5</v>
      </c>
      <c r="E153">
        <v>0.08</v>
      </c>
      <c r="F153">
        <v>1.2E-2</v>
      </c>
      <c r="G153">
        <v>3.4000000000000002E-2</v>
      </c>
      <c r="H153">
        <v>0</v>
      </c>
      <c r="I153">
        <v>0</v>
      </c>
      <c r="J153">
        <v>0</v>
      </c>
      <c r="K153">
        <v>0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0.5</v>
      </c>
      <c r="X153">
        <v>0.04</v>
      </c>
      <c r="Y153">
        <v>20.359000000000002</v>
      </c>
      <c r="Z153">
        <v>20.359000000000002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99</v>
      </c>
      <c r="AK153">
        <v>49.5</v>
      </c>
      <c r="AL153">
        <v>29.140999999999998</v>
      </c>
      <c r="AM153">
        <v>20.359000000000002</v>
      </c>
    </row>
    <row r="154" spans="1:39" x14ac:dyDescent="0.25">
      <c r="A154" s="21" t="s">
        <v>235</v>
      </c>
      <c r="B154" t="s">
        <v>292</v>
      </c>
      <c r="C154">
        <v>1</v>
      </c>
      <c r="D154">
        <v>0.5</v>
      </c>
      <c r="E154">
        <v>0.08</v>
      </c>
      <c r="F154">
        <v>1.2E-2</v>
      </c>
      <c r="G154">
        <v>3.4000000000000002E-2</v>
      </c>
      <c r="H154">
        <v>0</v>
      </c>
      <c r="I154">
        <v>0</v>
      </c>
      <c r="J154">
        <v>0</v>
      </c>
      <c r="K154">
        <v>0</v>
      </c>
      <c r="L154">
        <v>0.5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0.5</v>
      </c>
      <c r="X154">
        <v>0.04</v>
      </c>
      <c r="Y154">
        <v>20.359000000000002</v>
      </c>
      <c r="Z154">
        <v>20.359000000000002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99</v>
      </c>
      <c r="AK154">
        <v>49.5</v>
      </c>
      <c r="AL154">
        <v>29.140999999999998</v>
      </c>
      <c r="AM154">
        <v>20.359000000000002</v>
      </c>
    </row>
    <row r="155" spans="1:39" x14ac:dyDescent="0.25">
      <c r="A155" s="21" t="s">
        <v>236</v>
      </c>
      <c r="B155" t="s">
        <v>292</v>
      </c>
      <c r="C155">
        <v>1</v>
      </c>
      <c r="D155">
        <v>0.5</v>
      </c>
      <c r="E155">
        <v>0.08</v>
      </c>
      <c r="F155">
        <v>1.2E-2</v>
      </c>
      <c r="G155">
        <v>3.4000000000000002E-2</v>
      </c>
      <c r="H155">
        <v>0</v>
      </c>
      <c r="I155">
        <v>0</v>
      </c>
      <c r="J155">
        <v>0</v>
      </c>
      <c r="K155">
        <v>0</v>
      </c>
      <c r="L155">
        <v>0.5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0.5</v>
      </c>
      <c r="X155">
        <v>0.04</v>
      </c>
      <c r="Y155">
        <v>20.359000000000002</v>
      </c>
      <c r="Z155">
        <v>20.359000000000002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99</v>
      </c>
      <c r="AK155">
        <v>49.5</v>
      </c>
      <c r="AL155">
        <v>29.140999999999998</v>
      </c>
      <c r="AM155">
        <v>20.359000000000002</v>
      </c>
    </row>
    <row r="156" spans="1:39" x14ac:dyDescent="0.25">
      <c r="A156" s="21" t="s">
        <v>237</v>
      </c>
      <c r="B156" t="s">
        <v>292</v>
      </c>
      <c r="C156">
        <v>1</v>
      </c>
      <c r="D156">
        <v>0.5</v>
      </c>
      <c r="E156">
        <v>0.08</v>
      </c>
      <c r="F156">
        <v>1.2E-2</v>
      </c>
      <c r="G156">
        <v>3.4000000000000002E-2</v>
      </c>
      <c r="H156">
        <v>0</v>
      </c>
      <c r="I156">
        <v>0</v>
      </c>
      <c r="J156">
        <v>0</v>
      </c>
      <c r="K156">
        <v>0</v>
      </c>
      <c r="L156">
        <v>0.5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0.5</v>
      </c>
      <c r="X156">
        <v>0.04</v>
      </c>
      <c r="Y156">
        <v>20.359000000000002</v>
      </c>
      <c r="Z156">
        <v>20.359000000000002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99</v>
      </c>
      <c r="AK156">
        <v>49.5</v>
      </c>
      <c r="AL156">
        <v>29.140999999999998</v>
      </c>
      <c r="AM156">
        <v>20.359000000000002</v>
      </c>
    </row>
    <row r="157" spans="1:39" x14ac:dyDescent="0.25">
      <c r="A157" s="21" t="s">
        <v>238</v>
      </c>
      <c r="B157" t="s">
        <v>292</v>
      </c>
      <c r="C157">
        <v>1</v>
      </c>
      <c r="D157">
        <v>0.5</v>
      </c>
      <c r="E157">
        <v>0.08</v>
      </c>
      <c r="F157">
        <v>1.2E-2</v>
      </c>
      <c r="G157">
        <v>3.4000000000000002E-2</v>
      </c>
      <c r="H157">
        <v>0</v>
      </c>
      <c r="I157">
        <v>0</v>
      </c>
      <c r="J157">
        <v>0</v>
      </c>
      <c r="K157">
        <v>0</v>
      </c>
      <c r="L157">
        <v>0.5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0.5</v>
      </c>
      <c r="X157">
        <v>0.04</v>
      </c>
      <c r="Y157">
        <v>20.359000000000002</v>
      </c>
      <c r="Z157">
        <v>20.359000000000002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99</v>
      </c>
      <c r="AK157">
        <v>49.5</v>
      </c>
      <c r="AL157">
        <v>29.140999999999998</v>
      </c>
      <c r="AM157">
        <v>20.359000000000002</v>
      </c>
    </row>
    <row r="158" spans="1:39" x14ac:dyDescent="0.25">
      <c r="A158" s="21" t="s">
        <v>239</v>
      </c>
      <c r="B158" t="s">
        <v>292</v>
      </c>
      <c r="C158">
        <v>1</v>
      </c>
      <c r="D158">
        <v>0.5</v>
      </c>
      <c r="E158">
        <v>0.08</v>
      </c>
      <c r="F158">
        <v>1.2E-2</v>
      </c>
      <c r="G158">
        <v>3.4000000000000002E-2</v>
      </c>
      <c r="H158">
        <v>0</v>
      </c>
      <c r="I158">
        <v>0</v>
      </c>
      <c r="J158">
        <v>0</v>
      </c>
      <c r="K158">
        <v>0</v>
      </c>
      <c r="L158">
        <v>0.5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0.5</v>
      </c>
      <c r="X158">
        <v>0.04</v>
      </c>
      <c r="Y158">
        <v>20.359000000000002</v>
      </c>
      <c r="Z158">
        <v>20.359000000000002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99</v>
      </c>
      <c r="AK158">
        <v>49.5</v>
      </c>
      <c r="AL158">
        <v>29.140999999999998</v>
      </c>
      <c r="AM158">
        <v>20.359000000000002</v>
      </c>
    </row>
    <row r="159" spans="1:39" x14ac:dyDescent="0.25">
      <c r="A159" s="21" t="s">
        <v>240</v>
      </c>
      <c r="B159" t="s">
        <v>292</v>
      </c>
      <c r="C159">
        <v>1</v>
      </c>
      <c r="D159">
        <v>0.5</v>
      </c>
      <c r="E159">
        <v>0.08</v>
      </c>
      <c r="F159">
        <v>1.2E-2</v>
      </c>
      <c r="G159">
        <v>3.4000000000000002E-2</v>
      </c>
      <c r="H159">
        <v>0</v>
      </c>
      <c r="I159">
        <v>0</v>
      </c>
      <c r="J159">
        <v>0</v>
      </c>
      <c r="K159">
        <v>0</v>
      </c>
      <c r="L159">
        <v>0.5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0.5</v>
      </c>
      <c r="X159">
        <v>0.04</v>
      </c>
      <c r="Y159">
        <v>20.359000000000002</v>
      </c>
      <c r="Z159">
        <v>20.359000000000002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99</v>
      </c>
      <c r="AK159">
        <v>49.5</v>
      </c>
      <c r="AL159">
        <v>29.140999999999998</v>
      </c>
      <c r="AM159">
        <v>20.359000000000002</v>
      </c>
    </row>
    <row r="160" spans="1:39" x14ac:dyDescent="0.25">
      <c r="A160" s="21" t="s">
        <v>241</v>
      </c>
      <c r="B160" t="s">
        <v>292</v>
      </c>
      <c r="C160">
        <v>1</v>
      </c>
      <c r="D160">
        <v>0.5</v>
      </c>
      <c r="E160">
        <v>0.08</v>
      </c>
      <c r="F160">
        <v>1.2E-2</v>
      </c>
      <c r="G160">
        <v>3.4000000000000002E-2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0.5</v>
      </c>
      <c r="X160">
        <v>0.04</v>
      </c>
      <c r="Y160">
        <v>20.359000000000002</v>
      </c>
      <c r="Z160">
        <v>20.359000000000002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99</v>
      </c>
      <c r="AK160">
        <v>49.5</v>
      </c>
      <c r="AL160">
        <v>29.140999999999998</v>
      </c>
      <c r="AM160">
        <v>20.359000000000002</v>
      </c>
    </row>
    <row r="161" spans="1:39" x14ac:dyDescent="0.25">
      <c r="A161" s="21" t="s">
        <v>242</v>
      </c>
      <c r="B161" t="s">
        <v>292</v>
      </c>
      <c r="C161">
        <v>1</v>
      </c>
      <c r="D161">
        <v>0.5</v>
      </c>
      <c r="E161">
        <v>0.08</v>
      </c>
      <c r="F161">
        <v>1.2E-2</v>
      </c>
      <c r="G161">
        <v>3.4000000000000002E-2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0.5</v>
      </c>
      <c r="X161">
        <v>0.04</v>
      </c>
      <c r="Y161">
        <v>20.359000000000002</v>
      </c>
      <c r="Z161">
        <v>20.359000000000002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99</v>
      </c>
      <c r="AK161">
        <v>49.5</v>
      </c>
      <c r="AL161">
        <v>29.140999999999998</v>
      </c>
      <c r="AM161">
        <v>20.359000000000002</v>
      </c>
    </row>
    <row r="162" spans="1:39" x14ac:dyDescent="0.25">
      <c r="A162" s="21" t="s">
        <v>243</v>
      </c>
      <c r="B162" t="s">
        <v>292</v>
      </c>
      <c r="C162">
        <v>1</v>
      </c>
      <c r="D162">
        <v>0.5</v>
      </c>
      <c r="E162">
        <v>0.08</v>
      </c>
      <c r="F162">
        <v>1.2E-2</v>
      </c>
      <c r="G162">
        <v>3.4000000000000002E-2</v>
      </c>
      <c r="H162">
        <v>0</v>
      </c>
      <c r="I162">
        <v>0</v>
      </c>
      <c r="J162">
        <v>0</v>
      </c>
      <c r="K162">
        <v>0</v>
      </c>
      <c r="L162">
        <v>0.5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0.5</v>
      </c>
      <c r="X162">
        <v>0.04</v>
      </c>
      <c r="Y162">
        <v>20.359000000000002</v>
      </c>
      <c r="Z162">
        <v>20.359000000000002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99</v>
      </c>
      <c r="AK162">
        <v>49.5</v>
      </c>
      <c r="AL162">
        <v>29.140999999999998</v>
      </c>
      <c r="AM162">
        <v>20.359000000000002</v>
      </c>
    </row>
    <row r="163" spans="1:39" x14ac:dyDescent="0.25">
      <c r="A163" s="21" t="s">
        <v>244</v>
      </c>
      <c r="B163" t="s">
        <v>292</v>
      </c>
      <c r="C163">
        <v>1</v>
      </c>
      <c r="D163">
        <v>0.5</v>
      </c>
      <c r="E163">
        <v>0.08</v>
      </c>
      <c r="F163">
        <v>1.2E-2</v>
      </c>
      <c r="G163">
        <v>3.4000000000000002E-2</v>
      </c>
      <c r="H163">
        <v>0</v>
      </c>
      <c r="I163">
        <v>0</v>
      </c>
      <c r="J163">
        <v>0</v>
      </c>
      <c r="K163">
        <v>0</v>
      </c>
      <c r="L163">
        <v>0.5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0.5</v>
      </c>
      <c r="X163">
        <v>0.04</v>
      </c>
      <c r="Y163">
        <v>20.359000000000002</v>
      </c>
      <c r="Z163">
        <v>20.359000000000002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99</v>
      </c>
      <c r="AK163">
        <v>49.5</v>
      </c>
      <c r="AL163">
        <v>29.140999999999998</v>
      </c>
      <c r="AM163">
        <v>20.359000000000002</v>
      </c>
    </row>
    <row r="164" spans="1:39" x14ac:dyDescent="0.25">
      <c r="A164" s="21" t="s">
        <v>245</v>
      </c>
      <c r="B164" t="s">
        <v>292</v>
      </c>
      <c r="C164">
        <v>1</v>
      </c>
      <c r="D164">
        <v>0.5</v>
      </c>
      <c r="E164">
        <v>0.08</v>
      </c>
      <c r="F164">
        <v>1.2E-2</v>
      </c>
      <c r="G164">
        <v>3.4000000000000002E-2</v>
      </c>
      <c r="H164">
        <v>0</v>
      </c>
      <c r="I164">
        <v>0</v>
      </c>
      <c r="J164">
        <v>0</v>
      </c>
      <c r="K164">
        <v>0</v>
      </c>
      <c r="L164">
        <v>0.5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0.5</v>
      </c>
      <c r="X164">
        <v>0.04</v>
      </c>
      <c r="Y164">
        <v>20.359000000000002</v>
      </c>
      <c r="Z164">
        <v>20.359000000000002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99</v>
      </c>
      <c r="AK164">
        <v>49.5</v>
      </c>
      <c r="AL164">
        <v>29.140999999999998</v>
      </c>
      <c r="AM164">
        <v>20.359000000000002</v>
      </c>
    </row>
    <row r="165" spans="1:39" x14ac:dyDescent="0.25">
      <c r="A165" s="21" t="s">
        <v>246</v>
      </c>
      <c r="B165" t="s">
        <v>292</v>
      </c>
      <c r="C165">
        <v>1</v>
      </c>
      <c r="D165">
        <v>0.5</v>
      </c>
      <c r="E165">
        <v>0.08</v>
      </c>
      <c r="F165">
        <v>1.2E-2</v>
      </c>
      <c r="G165">
        <v>3.4000000000000002E-2</v>
      </c>
      <c r="H165">
        <v>0</v>
      </c>
      <c r="I165">
        <v>0</v>
      </c>
      <c r="J165">
        <v>0</v>
      </c>
      <c r="K165">
        <v>0</v>
      </c>
      <c r="L165">
        <v>0.5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0.5</v>
      </c>
      <c r="X165">
        <v>0.04</v>
      </c>
      <c r="Y165">
        <v>20.359000000000002</v>
      </c>
      <c r="Z165">
        <v>20.359000000000002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99</v>
      </c>
      <c r="AK165">
        <v>49.5</v>
      </c>
      <c r="AL165">
        <v>29.140999999999998</v>
      </c>
      <c r="AM165">
        <v>20.359000000000002</v>
      </c>
    </row>
    <row r="166" spans="1:39" x14ac:dyDescent="0.25">
      <c r="A166" s="21" t="s">
        <v>247</v>
      </c>
      <c r="B166" t="s">
        <v>292</v>
      </c>
      <c r="C166">
        <v>1</v>
      </c>
      <c r="D166">
        <v>0.5</v>
      </c>
      <c r="E166">
        <v>0.08</v>
      </c>
      <c r="F166">
        <v>1.2E-2</v>
      </c>
      <c r="G166">
        <v>3.4000000000000002E-2</v>
      </c>
      <c r="H166">
        <v>0</v>
      </c>
      <c r="I166">
        <v>0</v>
      </c>
      <c r="J166">
        <v>0</v>
      </c>
      <c r="K166">
        <v>0</v>
      </c>
      <c r="L166">
        <v>0.5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0.5</v>
      </c>
      <c r="X166">
        <v>0.04</v>
      </c>
      <c r="Y166">
        <v>20.359000000000002</v>
      </c>
      <c r="Z166">
        <v>20.359000000000002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99</v>
      </c>
      <c r="AK166">
        <v>49.5</v>
      </c>
      <c r="AL166">
        <v>29.140999999999998</v>
      </c>
      <c r="AM166">
        <v>20.359000000000002</v>
      </c>
    </row>
    <row r="167" spans="1:39" x14ac:dyDescent="0.25">
      <c r="A167" s="21" t="s">
        <v>248</v>
      </c>
      <c r="B167" t="s">
        <v>292</v>
      </c>
      <c r="C167">
        <v>1</v>
      </c>
      <c r="D167">
        <v>0.5</v>
      </c>
      <c r="E167">
        <v>0.08</v>
      </c>
      <c r="F167">
        <v>1.2E-2</v>
      </c>
      <c r="G167">
        <v>3.4000000000000002E-2</v>
      </c>
      <c r="H167">
        <v>0</v>
      </c>
      <c r="I167">
        <v>0</v>
      </c>
      <c r="J167">
        <v>0</v>
      </c>
      <c r="K167">
        <v>0</v>
      </c>
      <c r="L167">
        <v>0.5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0.5</v>
      </c>
      <c r="X167">
        <v>0.04</v>
      </c>
      <c r="Y167">
        <v>20.359000000000002</v>
      </c>
      <c r="Z167">
        <v>20.359000000000002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99</v>
      </c>
      <c r="AK167">
        <v>49.5</v>
      </c>
      <c r="AL167">
        <v>29.140999999999998</v>
      </c>
      <c r="AM167">
        <v>20.359000000000002</v>
      </c>
    </row>
    <row r="168" spans="1:39" x14ac:dyDescent="0.25">
      <c r="A168" s="21" t="s">
        <v>249</v>
      </c>
      <c r="B168" t="s">
        <v>292</v>
      </c>
      <c r="C168">
        <v>1</v>
      </c>
      <c r="D168">
        <v>0.5</v>
      </c>
      <c r="E168">
        <v>0.08</v>
      </c>
      <c r="F168">
        <v>1.2E-2</v>
      </c>
      <c r="G168">
        <v>3.4000000000000002E-2</v>
      </c>
      <c r="H168">
        <v>0</v>
      </c>
      <c r="I168">
        <v>0</v>
      </c>
      <c r="J168">
        <v>0</v>
      </c>
      <c r="K168">
        <v>0</v>
      </c>
      <c r="L168">
        <v>0.5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0.5</v>
      </c>
      <c r="X168">
        <v>0.04</v>
      </c>
      <c r="Y168">
        <v>20.359000000000002</v>
      </c>
      <c r="Z168">
        <v>20.359000000000002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99</v>
      </c>
      <c r="AK168">
        <v>49.5</v>
      </c>
      <c r="AL168">
        <v>29.140999999999998</v>
      </c>
      <c r="AM168">
        <v>20.359000000000002</v>
      </c>
    </row>
    <row r="169" spans="1:39" x14ac:dyDescent="0.25">
      <c r="A169" s="21" t="s">
        <v>250</v>
      </c>
      <c r="B169" t="s">
        <v>292</v>
      </c>
      <c r="C169">
        <v>1</v>
      </c>
      <c r="D169">
        <v>0.5</v>
      </c>
      <c r="E169">
        <v>0.08</v>
      </c>
      <c r="F169">
        <v>1.2E-2</v>
      </c>
      <c r="G169">
        <v>3.4000000000000002E-2</v>
      </c>
      <c r="H169">
        <v>0</v>
      </c>
      <c r="I169">
        <v>0</v>
      </c>
      <c r="J169">
        <v>0</v>
      </c>
      <c r="K169">
        <v>0</v>
      </c>
      <c r="L169">
        <v>0.5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0.5</v>
      </c>
      <c r="X169">
        <v>0.04</v>
      </c>
      <c r="Y169">
        <v>20.359000000000002</v>
      </c>
      <c r="Z169">
        <v>20.359000000000002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99</v>
      </c>
      <c r="AK169">
        <v>49.5</v>
      </c>
      <c r="AL169">
        <v>29.140999999999998</v>
      </c>
      <c r="AM169">
        <v>20.359000000000002</v>
      </c>
    </row>
    <row r="170" spans="1:39" x14ac:dyDescent="0.25">
      <c r="A170" s="21" t="s">
        <v>251</v>
      </c>
      <c r="B170" t="s">
        <v>292</v>
      </c>
      <c r="C170">
        <v>1</v>
      </c>
      <c r="D170">
        <v>0.5</v>
      </c>
      <c r="E170">
        <v>0.08</v>
      </c>
      <c r="F170">
        <v>1.2E-2</v>
      </c>
      <c r="G170">
        <v>3.4000000000000002E-2</v>
      </c>
      <c r="H170">
        <v>0</v>
      </c>
      <c r="I170">
        <v>0</v>
      </c>
      <c r="J170">
        <v>0</v>
      </c>
      <c r="K170">
        <v>0</v>
      </c>
      <c r="L170">
        <v>0.5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0.5</v>
      </c>
      <c r="X170">
        <v>0.04</v>
      </c>
      <c r="Y170">
        <v>20.359000000000002</v>
      </c>
      <c r="Z170">
        <v>20.359000000000002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99</v>
      </c>
      <c r="AK170">
        <v>49.5</v>
      </c>
      <c r="AL170">
        <v>29.140999999999998</v>
      </c>
      <c r="AM170">
        <v>20.359000000000002</v>
      </c>
    </row>
    <row r="171" spans="1:39" x14ac:dyDescent="0.25">
      <c r="A171" s="21" t="s">
        <v>252</v>
      </c>
      <c r="B171" t="s">
        <v>292</v>
      </c>
      <c r="C171">
        <v>1</v>
      </c>
      <c r="D171">
        <v>4.5</v>
      </c>
      <c r="E171">
        <v>0.08</v>
      </c>
      <c r="F171">
        <v>1.2E-2</v>
      </c>
      <c r="G171">
        <v>3.4000000000000002E-2</v>
      </c>
      <c r="H171">
        <v>0</v>
      </c>
      <c r="I171">
        <v>0</v>
      </c>
      <c r="J171">
        <v>0</v>
      </c>
      <c r="K171">
        <v>0</v>
      </c>
      <c r="L171">
        <v>4.5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4.5</v>
      </c>
      <c r="X171">
        <v>0.36</v>
      </c>
      <c r="Y171">
        <v>183.23099999999999</v>
      </c>
      <c r="Z171">
        <v>183.23099999999999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99</v>
      </c>
      <c r="AK171">
        <v>445.5</v>
      </c>
      <c r="AL171">
        <v>262.26900000000001</v>
      </c>
      <c r="AM171">
        <v>183.23099999999999</v>
      </c>
    </row>
    <row r="172" spans="1:39" x14ac:dyDescent="0.25">
      <c r="A172" s="21" t="s">
        <v>253</v>
      </c>
      <c r="B172" t="s">
        <v>292</v>
      </c>
      <c r="C172">
        <v>1</v>
      </c>
      <c r="D172">
        <v>4.5</v>
      </c>
      <c r="E172">
        <v>0.08</v>
      </c>
      <c r="F172">
        <v>1.2E-2</v>
      </c>
      <c r="G172">
        <v>3.4000000000000002E-2</v>
      </c>
      <c r="H172">
        <v>0</v>
      </c>
      <c r="I172">
        <v>0</v>
      </c>
      <c r="J172">
        <v>0</v>
      </c>
      <c r="K172">
        <v>0</v>
      </c>
      <c r="L172">
        <v>4.5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4.5</v>
      </c>
      <c r="X172">
        <v>0.36</v>
      </c>
      <c r="Y172">
        <v>183.23099999999999</v>
      </c>
      <c r="Z172">
        <v>183.23099999999999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99</v>
      </c>
      <c r="AK172">
        <v>445.5</v>
      </c>
      <c r="AL172">
        <v>262.26900000000001</v>
      </c>
      <c r="AM172">
        <v>183.23099999999999</v>
      </c>
    </row>
    <row r="173" spans="1:39" x14ac:dyDescent="0.25">
      <c r="A173" s="21" t="s">
        <v>254</v>
      </c>
      <c r="B173" t="s">
        <v>292</v>
      </c>
      <c r="C173">
        <v>1</v>
      </c>
      <c r="D173">
        <v>4.5</v>
      </c>
      <c r="E173">
        <v>0.08</v>
      </c>
      <c r="F173">
        <v>1.2E-2</v>
      </c>
      <c r="G173">
        <v>3.4000000000000002E-2</v>
      </c>
      <c r="H173">
        <v>0</v>
      </c>
      <c r="I173">
        <v>0</v>
      </c>
      <c r="J173">
        <v>0</v>
      </c>
      <c r="K173">
        <v>0</v>
      </c>
      <c r="L173">
        <v>4.5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4.5</v>
      </c>
      <c r="X173">
        <v>0.36</v>
      </c>
      <c r="Y173">
        <v>183.23099999999999</v>
      </c>
      <c r="Z173">
        <v>183.23099999999999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99</v>
      </c>
      <c r="AK173">
        <v>445.5</v>
      </c>
      <c r="AL173">
        <v>262.26900000000001</v>
      </c>
      <c r="AM173">
        <v>183.23099999999999</v>
      </c>
    </row>
    <row r="174" spans="1:39" x14ac:dyDescent="0.25">
      <c r="A174" s="21" t="s">
        <v>255</v>
      </c>
      <c r="B174" t="s">
        <v>292</v>
      </c>
      <c r="C174">
        <v>1</v>
      </c>
      <c r="D174">
        <v>4.5</v>
      </c>
      <c r="E174">
        <v>0.08</v>
      </c>
      <c r="F174">
        <v>1.2E-2</v>
      </c>
      <c r="G174">
        <v>3.4000000000000002E-2</v>
      </c>
      <c r="H174">
        <v>0</v>
      </c>
      <c r="I174">
        <v>0</v>
      </c>
      <c r="J174">
        <v>0</v>
      </c>
      <c r="K174">
        <v>0</v>
      </c>
      <c r="L174">
        <v>4.5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4.5</v>
      </c>
      <c r="X174">
        <v>0.36</v>
      </c>
      <c r="Y174">
        <v>183.23099999999999</v>
      </c>
      <c r="Z174">
        <v>183.23099999999999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99</v>
      </c>
      <c r="AK174">
        <v>445.5</v>
      </c>
      <c r="AL174">
        <v>262.26900000000001</v>
      </c>
      <c r="AM174">
        <v>183.23099999999999</v>
      </c>
    </row>
    <row r="175" spans="1:39" x14ac:dyDescent="0.25">
      <c r="A175" s="21" t="s">
        <v>256</v>
      </c>
      <c r="B175" t="s">
        <v>292</v>
      </c>
      <c r="C175">
        <v>1</v>
      </c>
      <c r="D175">
        <v>1.4950000000000001</v>
      </c>
      <c r="E175">
        <v>0.08</v>
      </c>
      <c r="F175">
        <v>1.2E-2</v>
      </c>
      <c r="G175">
        <v>3.4000000000000002E-2</v>
      </c>
      <c r="H175">
        <v>0</v>
      </c>
      <c r="I175">
        <v>0</v>
      </c>
      <c r="J175">
        <v>0</v>
      </c>
      <c r="K175">
        <v>0</v>
      </c>
      <c r="L175">
        <v>1.4950000000000001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1.4950000000000001</v>
      </c>
      <c r="X175">
        <v>0.12</v>
      </c>
      <c r="Y175">
        <v>60.871000000000002</v>
      </c>
      <c r="Z175">
        <v>60.871000000000002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99</v>
      </c>
      <c r="AK175">
        <v>147.99799999999999</v>
      </c>
      <c r="AL175">
        <v>87.128</v>
      </c>
      <c r="AM175">
        <v>60.871000000000002</v>
      </c>
    </row>
    <row r="176" spans="1:39" x14ac:dyDescent="0.25">
      <c r="A176" s="21" t="s">
        <v>257</v>
      </c>
      <c r="B176" t="s">
        <v>292</v>
      </c>
      <c r="C176">
        <v>1</v>
      </c>
      <c r="D176">
        <v>1.4950000000000001</v>
      </c>
      <c r="E176">
        <v>0.08</v>
      </c>
      <c r="F176">
        <v>1.2E-2</v>
      </c>
      <c r="G176">
        <v>3.4000000000000002E-2</v>
      </c>
      <c r="H176">
        <v>0</v>
      </c>
      <c r="I176">
        <v>0</v>
      </c>
      <c r="J176">
        <v>0</v>
      </c>
      <c r="K176">
        <v>0</v>
      </c>
      <c r="L176">
        <v>1.4950000000000001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1.4950000000000001</v>
      </c>
      <c r="X176">
        <v>0.12</v>
      </c>
      <c r="Y176">
        <v>60.871000000000002</v>
      </c>
      <c r="Z176">
        <v>60.871000000000002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99</v>
      </c>
      <c r="AK176">
        <v>147.99799999999999</v>
      </c>
      <c r="AL176">
        <v>87.128</v>
      </c>
      <c r="AM176">
        <v>60.871000000000002</v>
      </c>
    </row>
    <row r="177" spans="1:39" x14ac:dyDescent="0.25">
      <c r="A177" s="21" t="s">
        <v>258</v>
      </c>
      <c r="B177" t="s">
        <v>292</v>
      </c>
      <c r="C177">
        <v>0</v>
      </c>
      <c r="D177">
        <v>0</v>
      </c>
      <c r="E177">
        <v>0.08</v>
      </c>
      <c r="F177">
        <v>1.2E-2</v>
      </c>
      <c r="G177">
        <v>3.4000000000000002E-2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 s="21" t="s">
        <v>259</v>
      </c>
      <c r="B178" t="s">
        <v>292</v>
      </c>
      <c r="C178">
        <v>0</v>
      </c>
      <c r="D178">
        <v>0</v>
      </c>
      <c r="E178">
        <v>0.08</v>
      </c>
      <c r="F178">
        <v>1.2E-2</v>
      </c>
      <c r="G178">
        <v>3.4000000000000002E-2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 s="21" t="s">
        <v>260</v>
      </c>
      <c r="B179" t="s">
        <v>292</v>
      </c>
      <c r="C179">
        <v>0</v>
      </c>
      <c r="D179">
        <v>0</v>
      </c>
      <c r="E179">
        <v>0.08</v>
      </c>
      <c r="F179">
        <v>1.2E-2</v>
      </c>
      <c r="G179">
        <v>3.4000000000000002E-2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 s="21" t="s">
        <v>261</v>
      </c>
      <c r="B180" t="s">
        <v>292</v>
      </c>
      <c r="C180">
        <v>0</v>
      </c>
      <c r="D180">
        <v>0</v>
      </c>
      <c r="E180">
        <v>0.08</v>
      </c>
      <c r="F180">
        <v>1.2E-2</v>
      </c>
      <c r="G180">
        <v>3.4000000000000002E-2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25">
      <c r="A181" s="21" t="s">
        <v>262</v>
      </c>
      <c r="B181" t="s">
        <v>292</v>
      </c>
      <c r="C181">
        <v>0</v>
      </c>
      <c r="D181">
        <v>0</v>
      </c>
      <c r="E181">
        <v>0.08</v>
      </c>
      <c r="F181">
        <v>1.2E-2</v>
      </c>
      <c r="G181">
        <v>3.4000000000000002E-2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s="21" t="s">
        <v>263</v>
      </c>
      <c r="B182" t="s">
        <v>292</v>
      </c>
      <c r="C182">
        <v>0</v>
      </c>
      <c r="D182">
        <v>0</v>
      </c>
      <c r="E182">
        <v>0.08</v>
      </c>
      <c r="F182">
        <v>1.2E-2</v>
      </c>
      <c r="G182">
        <v>3.4000000000000002E-2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 s="21" t="s">
        <v>264</v>
      </c>
      <c r="B183" t="s">
        <v>292</v>
      </c>
      <c r="C183">
        <v>0</v>
      </c>
      <c r="D183">
        <v>0</v>
      </c>
      <c r="E183">
        <v>0.08</v>
      </c>
      <c r="F183">
        <v>1.2E-2</v>
      </c>
      <c r="G183">
        <v>3.4000000000000002E-2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s="21" t="s">
        <v>265</v>
      </c>
      <c r="B184" t="s">
        <v>292</v>
      </c>
      <c r="C184">
        <v>0</v>
      </c>
      <c r="D184">
        <v>0</v>
      </c>
      <c r="E184">
        <v>0.08</v>
      </c>
      <c r="F184">
        <v>1.2E-2</v>
      </c>
      <c r="G184">
        <v>3.4000000000000002E-2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s="21" t="s">
        <v>266</v>
      </c>
      <c r="B185" t="s">
        <v>56</v>
      </c>
      <c r="C185">
        <v>1</v>
      </c>
      <c r="D185">
        <v>1</v>
      </c>
      <c r="E185">
        <v>0.15</v>
      </c>
      <c r="F185">
        <v>2.1999999999999999E-2</v>
      </c>
      <c r="G185">
        <v>6.4000000000000001E-2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0.15</v>
      </c>
      <c r="Y185">
        <v>22</v>
      </c>
      <c r="Z185">
        <v>22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99</v>
      </c>
      <c r="AK185">
        <v>99</v>
      </c>
      <c r="AL185">
        <v>77</v>
      </c>
      <c r="AM185">
        <v>22</v>
      </c>
    </row>
    <row r="186" spans="1:39" x14ac:dyDescent="0.25">
      <c r="A186" s="21" t="s">
        <v>267</v>
      </c>
      <c r="B186" t="s">
        <v>56</v>
      </c>
      <c r="C186">
        <v>1</v>
      </c>
      <c r="D186">
        <v>1</v>
      </c>
      <c r="E186">
        <v>0.15</v>
      </c>
      <c r="F186">
        <v>2.1999999999999999E-2</v>
      </c>
      <c r="G186">
        <v>6.4000000000000001E-2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0.15</v>
      </c>
      <c r="Y186">
        <v>22</v>
      </c>
      <c r="Z186">
        <v>22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99</v>
      </c>
      <c r="AK186">
        <v>99</v>
      </c>
      <c r="AL186">
        <v>77</v>
      </c>
      <c r="AM186">
        <v>22</v>
      </c>
    </row>
    <row r="187" spans="1:39" x14ac:dyDescent="0.25">
      <c r="A187" s="21" t="s">
        <v>268</v>
      </c>
      <c r="B187" t="s">
        <v>56</v>
      </c>
      <c r="C187">
        <v>1</v>
      </c>
      <c r="D187">
        <v>1</v>
      </c>
      <c r="E187">
        <v>0.15</v>
      </c>
      <c r="F187">
        <v>2.1999999999999999E-2</v>
      </c>
      <c r="G187">
        <v>6.4000000000000001E-2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0.15</v>
      </c>
      <c r="Y187">
        <v>22</v>
      </c>
      <c r="Z187">
        <v>22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99</v>
      </c>
      <c r="AK187">
        <v>99</v>
      </c>
      <c r="AL187">
        <v>77</v>
      </c>
      <c r="AM187">
        <v>22</v>
      </c>
    </row>
    <row r="188" spans="1:39" x14ac:dyDescent="0.25">
      <c r="A188" s="21" t="s">
        <v>269</v>
      </c>
      <c r="B188" t="s">
        <v>56</v>
      </c>
      <c r="C188">
        <v>1</v>
      </c>
      <c r="D188">
        <v>1</v>
      </c>
      <c r="E188">
        <v>0.15</v>
      </c>
      <c r="F188">
        <v>2.1999999999999999E-2</v>
      </c>
      <c r="G188">
        <v>6.4000000000000001E-2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0.15</v>
      </c>
      <c r="Y188">
        <v>22</v>
      </c>
      <c r="Z188">
        <v>22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99</v>
      </c>
      <c r="AK188">
        <v>99</v>
      </c>
      <c r="AL188">
        <v>77</v>
      </c>
      <c r="AM188">
        <v>22</v>
      </c>
    </row>
    <row r="189" spans="1:39" x14ac:dyDescent="0.25">
      <c r="A189" s="21" t="s">
        <v>270</v>
      </c>
      <c r="B189" t="s">
        <v>56</v>
      </c>
      <c r="C189">
        <v>1</v>
      </c>
      <c r="D189">
        <v>0.105</v>
      </c>
      <c r="E189">
        <v>0.15</v>
      </c>
      <c r="F189">
        <v>2.1999999999999999E-2</v>
      </c>
      <c r="G189">
        <v>6.4000000000000001E-2</v>
      </c>
      <c r="H189">
        <v>0</v>
      </c>
      <c r="I189">
        <v>0</v>
      </c>
      <c r="J189">
        <v>0</v>
      </c>
      <c r="K189">
        <v>0</v>
      </c>
      <c r="L189">
        <v>0.105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0.105</v>
      </c>
      <c r="X189">
        <v>1.6E-2</v>
      </c>
      <c r="Y189">
        <v>2.3130000000000002</v>
      </c>
      <c r="Z189">
        <v>2.3130000000000002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99</v>
      </c>
      <c r="AK189">
        <v>10.407</v>
      </c>
      <c r="AL189">
        <v>8.0939999999999994</v>
      </c>
      <c r="AM189">
        <v>2.3130000000000002</v>
      </c>
    </row>
    <row r="190" spans="1:39" x14ac:dyDescent="0.25">
      <c r="A190" s="21" t="s">
        <v>271</v>
      </c>
      <c r="B190" t="s">
        <v>56</v>
      </c>
      <c r="C190">
        <v>1</v>
      </c>
      <c r="D190">
        <v>0.2</v>
      </c>
      <c r="E190">
        <v>0.15</v>
      </c>
      <c r="F190">
        <v>2.1999999999999999E-2</v>
      </c>
      <c r="G190">
        <v>6.4000000000000001E-2</v>
      </c>
      <c r="H190">
        <v>0</v>
      </c>
      <c r="I190">
        <v>0</v>
      </c>
      <c r="J190">
        <v>0</v>
      </c>
      <c r="K190">
        <v>0</v>
      </c>
      <c r="L190">
        <v>0.2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0.2</v>
      </c>
      <c r="X190">
        <v>0.03</v>
      </c>
      <c r="Y190">
        <v>4.4000000000000004</v>
      </c>
      <c r="Z190">
        <v>4.4000000000000004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99</v>
      </c>
      <c r="AK190">
        <v>19.8</v>
      </c>
      <c r="AL190">
        <v>15.4</v>
      </c>
      <c r="AM190">
        <v>4.4000000000000004</v>
      </c>
    </row>
    <row r="191" spans="1:39" x14ac:dyDescent="0.25">
      <c r="A191" s="21" t="s">
        <v>272</v>
      </c>
      <c r="B191" t="s">
        <v>56</v>
      </c>
      <c r="C191">
        <v>1</v>
      </c>
      <c r="D191">
        <v>0.5</v>
      </c>
      <c r="E191">
        <v>0.15</v>
      </c>
      <c r="F191">
        <v>2.1999999999999999E-2</v>
      </c>
      <c r="G191">
        <v>6.4000000000000001E-2</v>
      </c>
      <c r="H191">
        <v>0</v>
      </c>
      <c r="I191">
        <v>0</v>
      </c>
      <c r="J191">
        <v>0</v>
      </c>
      <c r="K191">
        <v>0</v>
      </c>
      <c r="L191">
        <v>0.5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0.5</v>
      </c>
      <c r="X191">
        <v>7.4999999999999997E-2</v>
      </c>
      <c r="Y191">
        <v>11</v>
      </c>
      <c r="Z191">
        <v>11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99</v>
      </c>
      <c r="AK191">
        <v>49.5</v>
      </c>
      <c r="AL191">
        <v>38.5</v>
      </c>
      <c r="AM191">
        <v>11</v>
      </c>
    </row>
    <row r="192" spans="1:39" x14ac:dyDescent="0.25">
      <c r="A192" s="21" t="s">
        <v>273</v>
      </c>
      <c r="B192" t="s">
        <v>56</v>
      </c>
      <c r="C192">
        <v>1</v>
      </c>
      <c r="D192">
        <v>0.5</v>
      </c>
      <c r="E192">
        <v>0.15</v>
      </c>
      <c r="F192">
        <v>2.1999999999999999E-2</v>
      </c>
      <c r="G192">
        <v>6.4000000000000001E-2</v>
      </c>
      <c r="H192">
        <v>0</v>
      </c>
      <c r="I192">
        <v>0</v>
      </c>
      <c r="J192">
        <v>0</v>
      </c>
      <c r="K192">
        <v>0</v>
      </c>
      <c r="L192">
        <v>0.5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</v>
      </c>
      <c r="X192">
        <v>7.4999999999999997E-2</v>
      </c>
      <c r="Y192">
        <v>11</v>
      </c>
      <c r="Z192">
        <v>11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99</v>
      </c>
      <c r="AK192">
        <v>49.5</v>
      </c>
      <c r="AL192">
        <v>38.5</v>
      </c>
      <c r="AM192">
        <v>11</v>
      </c>
    </row>
    <row r="193" spans="1:39" x14ac:dyDescent="0.25">
      <c r="A193" s="21" t="s">
        <v>274</v>
      </c>
      <c r="B193" t="s">
        <v>56</v>
      </c>
      <c r="C193">
        <v>1</v>
      </c>
      <c r="D193">
        <v>1</v>
      </c>
      <c r="E193">
        <v>0.15</v>
      </c>
      <c r="F193">
        <v>2.1999999999999999E-2</v>
      </c>
      <c r="G193">
        <v>6.4000000000000001E-2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0.15</v>
      </c>
      <c r="Y193">
        <v>22</v>
      </c>
      <c r="Z193">
        <v>22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99</v>
      </c>
      <c r="AK193">
        <v>99</v>
      </c>
      <c r="AL193">
        <v>77</v>
      </c>
      <c r="AM193">
        <v>22</v>
      </c>
    </row>
    <row r="194" spans="1:39" x14ac:dyDescent="0.25">
      <c r="A194" s="21" t="s">
        <v>275</v>
      </c>
      <c r="B194" t="s">
        <v>56</v>
      </c>
      <c r="C194">
        <v>1</v>
      </c>
      <c r="D194">
        <v>1</v>
      </c>
      <c r="E194">
        <v>0.15</v>
      </c>
      <c r="F194">
        <v>2.1999999999999999E-2</v>
      </c>
      <c r="G194">
        <v>6.4000000000000001E-2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0.15</v>
      </c>
      <c r="Y194">
        <v>22</v>
      </c>
      <c r="Z194">
        <v>22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99</v>
      </c>
      <c r="AK194">
        <v>99</v>
      </c>
      <c r="AL194">
        <v>77</v>
      </c>
      <c r="AM194">
        <v>22</v>
      </c>
    </row>
    <row r="195" spans="1:39" x14ac:dyDescent="0.25">
      <c r="A195" s="21" t="s">
        <v>276</v>
      </c>
      <c r="B195" t="s">
        <v>56</v>
      </c>
      <c r="C195">
        <v>1</v>
      </c>
      <c r="D195">
        <v>4</v>
      </c>
      <c r="E195">
        <v>0.15</v>
      </c>
      <c r="F195">
        <v>2.1999999999999999E-2</v>
      </c>
      <c r="G195">
        <v>6.4000000000000001E-2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</v>
      </c>
      <c r="X195">
        <v>0.6</v>
      </c>
      <c r="Y195">
        <v>88</v>
      </c>
      <c r="Z195">
        <v>88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99</v>
      </c>
      <c r="AK195">
        <v>396</v>
      </c>
      <c r="AL195">
        <v>308</v>
      </c>
      <c r="AM195">
        <v>88</v>
      </c>
    </row>
    <row r="196" spans="1:39" x14ac:dyDescent="0.25">
      <c r="A196" s="21" t="s">
        <v>277</v>
      </c>
      <c r="B196" t="s">
        <v>56</v>
      </c>
      <c r="C196">
        <v>1</v>
      </c>
      <c r="D196">
        <v>4</v>
      </c>
      <c r="E196">
        <v>0.15</v>
      </c>
      <c r="F196">
        <v>2.1999999999999999E-2</v>
      </c>
      <c r="G196">
        <v>6.4000000000000001E-2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0.6</v>
      </c>
      <c r="Y196">
        <v>88</v>
      </c>
      <c r="Z196">
        <v>88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99</v>
      </c>
      <c r="AK196">
        <v>396</v>
      </c>
      <c r="AL196">
        <v>308</v>
      </c>
      <c r="AM196">
        <v>88</v>
      </c>
    </row>
    <row r="197" spans="1:39" x14ac:dyDescent="0.25">
      <c r="A197" s="21" t="s">
        <v>278</v>
      </c>
      <c r="B197" t="s">
        <v>56</v>
      </c>
      <c r="C197">
        <v>1</v>
      </c>
      <c r="D197">
        <v>4</v>
      </c>
      <c r="E197">
        <v>0.15</v>
      </c>
      <c r="F197">
        <v>2.1999999999999999E-2</v>
      </c>
      <c r="G197">
        <v>6.4000000000000001E-2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0.6</v>
      </c>
      <c r="Y197">
        <v>88</v>
      </c>
      <c r="Z197">
        <v>88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99</v>
      </c>
      <c r="AK197">
        <v>396</v>
      </c>
      <c r="AL197">
        <v>308</v>
      </c>
      <c r="AM197">
        <v>88</v>
      </c>
    </row>
    <row r="198" spans="1:39" x14ac:dyDescent="0.25">
      <c r="A198" s="21" t="s">
        <v>279</v>
      </c>
      <c r="B198" t="s">
        <v>56</v>
      </c>
      <c r="C198">
        <v>1</v>
      </c>
      <c r="D198">
        <v>4</v>
      </c>
      <c r="E198">
        <v>0.15</v>
      </c>
      <c r="F198">
        <v>2.1999999999999999E-2</v>
      </c>
      <c r="G198">
        <v>6.4000000000000001E-2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0.6</v>
      </c>
      <c r="Y198">
        <v>88</v>
      </c>
      <c r="Z198">
        <v>88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99</v>
      </c>
      <c r="AK198">
        <v>396</v>
      </c>
      <c r="AL198">
        <v>308</v>
      </c>
      <c r="AM198">
        <v>88</v>
      </c>
    </row>
    <row r="199" spans="1:39" x14ac:dyDescent="0.25">
      <c r="A199" s="21" t="s">
        <v>280</v>
      </c>
      <c r="B199" t="s">
        <v>56</v>
      </c>
      <c r="C199">
        <v>1</v>
      </c>
      <c r="D199">
        <v>4</v>
      </c>
      <c r="E199">
        <v>0.15</v>
      </c>
      <c r="F199">
        <v>2.1999999999999999E-2</v>
      </c>
      <c r="G199">
        <v>6.4000000000000001E-2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0.6</v>
      </c>
      <c r="Y199">
        <v>88</v>
      </c>
      <c r="Z199">
        <v>88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99</v>
      </c>
      <c r="AK199">
        <v>396</v>
      </c>
      <c r="AL199">
        <v>308</v>
      </c>
      <c r="AM199">
        <v>88</v>
      </c>
    </row>
    <row r="200" spans="1:39" x14ac:dyDescent="0.25">
      <c r="A200" s="21" t="s">
        <v>281</v>
      </c>
      <c r="B200" t="s">
        <v>56</v>
      </c>
      <c r="C200">
        <v>1</v>
      </c>
      <c r="D200">
        <v>4</v>
      </c>
      <c r="E200">
        <v>0.15</v>
      </c>
      <c r="F200">
        <v>2.1999999999999999E-2</v>
      </c>
      <c r="G200">
        <v>6.4000000000000001E-2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0.6</v>
      </c>
      <c r="Y200">
        <v>88</v>
      </c>
      <c r="Z200">
        <v>88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99</v>
      </c>
      <c r="AK200">
        <v>396</v>
      </c>
      <c r="AL200">
        <v>308</v>
      </c>
      <c r="AM200">
        <v>88</v>
      </c>
    </row>
    <row r="201" spans="1:39" x14ac:dyDescent="0.25">
      <c r="A201" s="21" t="s">
        <v>282</v>
      </c>
      <c r="B201" t="s">
        <v>56</v>
      </c>
      <c r="C201">
        <v>1</v>
      </c>
      <c r="D201">
        <v>4</v>
      </c>
      <c r="E201">
        <v>0.15</v>
      </c>
      <c r="F201">
        <v>2.1999999999999999E-2</v>
      </c>
      <c r="G201">
        <v>6.4000000000000001E-2</v>
      </c>
      <c r="H201">
        <v>0</v>
      </c>
      <c r="I201">
        <v>0</v>
      </c>
      <c r="J201">
        <v>0</v>
      </c>
      <c r="K201">
        <v>0</v>
      </c>
      <c r="L201">
        <v>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0.6</v>
      </c>
      <c r="Y201">
        <v>88</v>
      </c>
      <c r="Z201">
        <v>88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99</v>
      </c>
      <c r="AK201">
        <v>396</v>
      </c>
      <c r="AL201">
        <v>308</v>
      </c>
      <c r="AM201">
        <v>88</v>
      </c>
    </row>
    <row r="202" spans="1:39" x14ac:dyDescent="0.25">
      <c r="A202" s="21" t="s">
        <v>283</v>
      </c>
      <c r="B202" t="s">
        <v>56</v>
      </c>
      <c r="C202">
        <v>0</v>
      </c>
      <c r="D202">
        <v>0</v>
      </c>
      <c r="E202">
        <v>0.15</v>
      </c>
      <c r="F202">
        <v>2.1999999999999999E-2</v>
      </c>
      <c r="G202">
        <v>6.4000000000000001E-2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 s="21" t="s">
        <v>284</v>
      </c>
      <c r="B203" t="s">
        <v>56</v>
      </c>
      <c r="C203">
        <v>1</v>
      </c>
      <c r="D203">
        <v>4</v>
      </c>
      <c r="E203">
        <v>0.15</v>
      </c>
      <c r="F203">
        <v>2.1999999999999999E-2</v>
      </c>
      <c r="G203">
        <v>6.4000000000000001E-2</v>
      </c>
      <c r="H203">
        <v>0</v>
      </c>
      <c r="I203">
        <v>0</v>
      </c>
      <c r="J203">
        <v>0</v>
      </c>
      <c r="K203">
        <v>0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</v>
      </c>
      <c r="X203">
        <v>0.6</v>
      </c>
      <c r="Y203">
        <v>88</v>
      </c>
      <c r="Z203">
        <v>88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99</v>
      </c>
      <c r="AK203">
        <v>396</v>
      </c>
      <c r="AL203">
        <v>308</v>
      </c>
      <c r="AM203">
        <v>88</v>
      </c>
    </row>
    <row r="204" spans="1:39" x14ac:dyDescent="0.25">
      <c r="A204" s="21" t="s">
        <v>285</v>
      </c>
      <c r="B204" t="s">
        <v>56</v>
      </c>
      <c r="C204">
        <v>0</v>
      </c>
      <c r="D204">
        <v>0</v>
      </c>
      <c r="E204">
        <v>0.15</v>
      </c>
      <c r="F204">
        <v>2.1999999999999999E-2</v>
      </c>
      <c r="G204">
        <v>6.4000000000000001E-2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 s="21" t="s">
        <v>286</v>
      </c>
      <c r="B205" t="s">
        <v>56</v>
      </c>
      <c r="C205">
        <v>1</v>
      </c>
      <c r="D205">
        <v>3.056</v>
      </c>
      <c r="E205">
        <v>0.15</v>
      </c>
      <c r="F205">
        <v>2.1999999999999999E-2</v>
      </c>
      <c r="G205">
        <v>6.4000000000000001E-2</v>
      </c>
      <c r="H205">
        <v>0</v>
      </c>
      <c r="I205">
        <v>0</v>
      </c>
      <c r="J205">
        <v>0</v>
      </c>
      <c r="K205">
        <v>0</v>
      </c>
      <c r="L205">
        <v>3.056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3.056</v>
      </c>
      <c r="X205">
        <v>0.45800000000000002</v>
      </c>
      <c r="Y205">
        <v>67.236000000000004</v>
      </c>
      <c r="Z205">
        <v>67.236000000000004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99</v>
      </c>
      <c r="AK205">
        <v>302.56</v>
      </c>
      <c r="AL205">
        <v>235.32499999999999</v>
      </c>
      <c r="AM205">
        <v>67.236000000000004</v>
      </c>
    </row>
    <row r="206" spans="1:39" x14ac:dyDescent="0.25">
      <c r="A206" s="21" t="s">
        <v>287</v>
      </c>
      <c r="B206" t="s">
        <v>56</v>
      </c>
      <c r="C206">
        <v>0</v>
      </c>
      <c r="D206">
        <v>0</v>
      </c>
      <c r="E206">
        <v>0.15</v>
      </c>
      <c r="F206">
        <v>2.1999999999999999E-2</v>
      </c>
      <c r="G206">
        <v>6.4000000000000001E-2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25">
      <c r="A207" s="21" t="s">
        <v>288</v>
      </c>
      <c r="B207" t="s">
        <v>56</v>
      </c>
      <c r="C207">
        <v>0</v>
      </c>
      <c r="D207">
        <v>0</v>
      </c>
      <c r="E207">
        <v>0.15</v>
      </c>
      <c r="F207">
        <v>2.1999999999999999E-2</v>
      </c>
      <c r="G207">
        <v>6.4000000000000001E-2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 s="21" t="s">
        <v>289</v>
      </c>
      <c r="B208" t="s">
        <v>56</v>
      </c>
      <c r="C208">
        <v>0</v>
      </c>
      <c r="D208">
        <v>0</v>
      </c>
      <c r="E208">
        <v>0.15</v>
      </c>
      <c r="F208">
        <v>2.1999999999999999E-2</v>
      </c>
      <c r="G208">
        <v>6.4000000000000001E-2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 s="21" t="s">
        <v>290</v>
      </c>
      <c r="B209" t="s">
        <v>56</v>
      </c>
      <c r="C209">
        <v>0</v>
      </c>
      <c r="D209">
        <v>0</v>
      </c>
      <c r="E209">
        <v>0.15</v>
      </c>
      <c r="F209">
        <v>2.1999999999999999E-2</v>
      </c>
      <c r="G209">
        <v>6.4000000000000001E-2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 s="21" t="s">
        <v>303</v>
      </c>
      <c r="B210" t="s">
        <v>303</v>
      </c>
      <c r="C210">
        <v>1</v>
      </c>
      <c r="E210">
        <v>-0.82</v>
      </c>
      <c r="W210">
        <v>4.5839999999999996</v>
      </c>
      <c r="X210">
        <v>-3.7589999999999999</v>
      </c>
      <c r="AM210">
        <v>63407.271000000001</v>
      </c>
    </row>
    <row r="211" spans="1:39" x14ac:dyDescent="0.25">
      <c r="A211" s="21" t="s">
        <v>304</v>
      </c>
      <c r="B211" t="s">
        <v>304</v>
      </c>
      <c r="C211">
        <v>1</v>
      </c>
      <c r="E211">
        <v>-0.62</v>
      </c>
      <c r="W211">
        <v>19.463000000000001</v>
      </c>
      <c r="X211">
        <v>-12.067</v>
      </c>
      <c r="AM211">
        <v>213040.56299999999</v>
      </c>
    </row>
    <row r="212" spans="1:39" x14ac:dyDescent="0.25">
      <c r="A212" s="21" t="s">
        <v>305</v>
      </c>
      <c r="B212" t="s">
        <v>305</v>
      </c>
      <c r="C212">
        <v>1</v>
      </c>
      <c r="E212">
        <v>-0.42</v>
      </c>
      <c r="W212">
        <v>35.984000000000002</v>
      </c>
      <c r="X212">
        <v>-15.113</v>
      </c>
      <c r="AM212">
        <v>293948.114</v>
      </c>
    </row>
    <row r="213" spans="1:39" x14ac:dyDescent="0.25">
      <c r="A213" s="21" t="s">
        <v>306</v>
      </c>
      <c r="B213" t="s">
        <v>306</v>
      </c>
      <c r="C213">
        <v>0</v>
      </c>
      <c r="E213">
        <v>-0.62</v>
      </c>
      <c r="W213">
        <v>0</v>
      </c>
      <c r="X213">
        <v>0</v>
      </c>
      <c r="AM213">
        <v>0</v>
      </c>
    </row>
    <row r="214" spans="1:39" x14ac:dyDescent="0.25">
      <c r="A214" s="21" t="s">
        <v>307</v>
      </c>
      <c r="B214" t="s">
        <v>307</v>
      </c>
      <c r="C214">
        <v>1</v>
      </c>
      <c r="E214">
        <v>-0.42</v>
      </c>
      <c r="W214">
        <v>22.77</v>
      </c>
      <c r="X214">
        <v>-9.5630000000000006</v>
      </c>
      <c r="AM214">
        <v>185360.878</v>
      </c>
    </row>
    <row r="215" spans="1:39" x14ac:dyDescent="0.25">
      <c r="A215" s="21" t="s">
        <v>308</v>
      </c>
      <c r="B215" t="s">
        <v>308</v>
      </c>
      <c r="C215">
        <v>1</v>
      </c>
      <c r="E215">
        <v>-0.22</v>
      </c>
      <c r="W215">
        <v>20.844999999999999</v>
      </c>
      <c r="X215">
        <v>-4.5860000000000003</v>
      </c>
      <c r="AM215">
        <v>482409.84</v>
      </c>
    </row>
    <row r="216" spans="1:39" x14ac:dyDescent="0.25">
      <c r="A216" s="21" t="s">
        <v>56</v>
      </c>
      <c r="B216" t="s">
        <v>56</v>
      </c>
      <c r="C216">
        <v>0</v>
      </c>
      <c r="E216">
        <v>0.08</v>
      </c>
      <c r="W216">
        <v>0</v>
      </c>
      <c r="X216">
        <v>0</v>
      </c>
      <c r="AM216">
        <v>0</v>
      </c>
    </row>
    <row r="217" spans="1:39" x14ac:dyDescent="0.25">
      <c r="A217" s="21" t="s">
        <v>59</v>
      </c>
      <c r="B217" t="s">
        <v>59</v>
      </c>
      <c r="C217">
        <v>0</v>
      </c>
      <c r="E217">
        <v>0.13</v>
      </c>
      <c r="W217">
        <v>0</v>
      </c>
      <c r="X217">
        <v>0</v>
      </c>
      <c r="AM217">
        <v>0</v>
      </c>
    </row>
    <row r="218" spans="1:39" x14ac:dyDescent="0.25">
      <c r="A218" s="21" t="s">
        <v>65</v>
      </c>
      <c r="B218" t="s">
        <v>65</v>
      </c>
      <c r="C218">
        <v>0</v>
      </c>
      <c r="E218">
        <v>0.26</v>
      </c>
      <c r="W218">
        <v>0</v>
      </c>
      <c r="X218">
        <v>0</v>
      </c>
      <c r="AM218">
        <v>0</v>
      </c>
    </row>
    <row r="219" spans="1:39" x14ac:dyDescent="0.25">
      <c r="A219" s="21" t="s">
        <v>62</v>
      </c>
      <c r="B219" t="s">
        <v>62</v>
      </c>
      <c r="C219">
        <v>0</v>
      </c>
      <c r="E219">
        <v>0.21</v>
      </c>
      <c r="W219">
        <v>0</v>
      </c>
      <c r="X219">
        <v>0</v>
      </c>
      <c r="AM219">
        <v>0</v>
      </c>
    </row>
    <row r="220" spans="1:39" x14ac:dyDescent="0.25">
      <c r="A220" s="21" t="s">
        <v>68</v>
      </c>
      <c r="B220" t="s">
        <v>68</v>
      </c>
      <c r="C220">
        <v>0</v>
      </c>
      <c r="E220">
        <v>0.28000000000000003</v>
      </c>
      <c r="W220">
        <v>0</v>
      </c>
      <c r="X220">
        <v>0</v>
      </c>
      <c r="AM220">
        <v>0</v>
      </c>
    </row>
    <row r="221" spans="1:39" x14ac:dyDescent="0.25">
      <c r="A221" s="21" t="s">
        <v>354</v>
      </c>
      <c r="X221">
        <v>0</v>
      </c>
      <c r="Y221">
        <v>13338.585999999999</v>
      </c>
      <c r="Z221">
        <v>13338.513999999999</v>
      </c>
      <c r="AA221">
        <v>7.1999999999999995E-2</v>
      </c>
      <c r="AB221">
        <v>880.93700000000001</v>
      </c>
      <c r="AC221">
        <v>2212.9830000000002</v>
      </c>
      <c r="AD221">
        <v>0</v>
      </c>
      <c r="AE221">
        <v>0</v>
      </c>
      <c r="AF221">
        <v>473.3</v>
      </c>
      <c r="AG221">
        <v>0</v>
      </c>
      <c r="AH221">
        <f>SUM(AH2:AH209)</f>
        <v>33.023000000000003</v>
      </c>
      <c r="AI221">
        <v>1155.8</v>
      </c>
      <c r="AK221">
        <v>32967</v>
      </c>
      <c r="AL221">
        <v>11264.27</v>
      </c>
      <c r="AM221">
        <v>21702.73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221"/>
  <sheetViews>
    <sheetView workbookViewId="0"/>
  </sheetViews>
  <sheetFormatPr defaultRowHeight="15" x14ac:dyDescent="0.25"/>
  <sheetData>
    <row r="1" spans="1:39" x14ac:dyDescent="0.25">
      <c r="B1" s="21" t="s">
        <v>81</v>
      </c>
      <c r="C1" s="21" t="s">
        <v>317</v>
      </c>
      <c r="D1" s="21" t="s">
        <v>318</v>
      </c>
      <c r="E1" s="21" t="s">
        <v>319</v>
      </c>
      <c r="F1" s="21" t="s">
        <v>320</v>
      </c>
      <c r="G1" s="21" t="s">
        <v>321</v>
      </c>
      <c r="H1" s="21" t="s">
        <v>322</v>
      </c>
      <c r="I1" s="21" t="s">
        <v>323</v>
      </c>
      <c r="J1" s="21" t="s">
        <v>324</v>
      </c>
      <c r="K1" s="21" t="s">
        <v>325</v>
      </c>
      <c r="L1" s="21" t="s">
        <v>326</v>
      </c>
      <c r="M1" s="21" t="s">
        <v>327</v>
      </c>
      <c r="N1" s="21" t="s">
        <v>328</v>
      </c>
      <c r="O1" s="21" t="s">
        <v>329</v>
      </c>
      <c r="P1" s="21" t="s">
        <v>330</v>
      </c>
      <c r="Q1" s="21" t="s">
        <v>331</v>
      </c>
      <c r="R1" s="21" t="s">
        <v>332</v>
      </c>
      <c r="S1" s="21" t="s">
        <v>333</v>
      </c>
      <c r="T1" s="21" t="s">
        <v>334</v>
      </c>
      <c r="U1" s="21" t="s">
        <v>335</v>
      </c>
      <c r="V1" s="21" t="s">
        <v>336</v>
      </c>
      <c r="W1" s="21" t="s">
        <v>337</v>
      </c>
      <c r="X1" s="21" t="s">
        <v>338</v>
      </c>
      <c r="Y1" s="21" t="s">
        <v>339</v>
      </c>
      <c r="Z1" s="21" t="s">
        <v>340</v>
      </c>
      <c r="AA1" s="21" t="s">
        <v>341</v>
      </c>
      <c r="AB1" s="21" t="s">
        <v>342</v>
      </c>
      <c r="AC1" s="21" t="s">
        <v>343</v>
      </c>
      <c r="AD1" s="21" t="s">
        <v>344</v>
      </c>
      <c r="AE1" s="21" t="s">
        <v>345</v>
      </c>
      <c r="AF1" s="21" t="s">
        <v>346</v>
      </c>
      <c r="AG1" s="21" t="s">
        <v>347</v>
      </c>
      <c r="AH1" s="21" t="s">
        <v>348</v>
      </c>
      <c r="AI1" s="21" t="s">
        <v>349</v>
      </c>
      <c r="AJ1" s="21" t="s">
        <v>350</v>
      </c>
      <c r="AK1" s="21" t="s">
        <v>351</v>
      </c>
      <c r="AL1" s="21" t="s">
        <v>352</v>
      </c>
      <c r="AM1" s="21" t="s">
        <v>353</v>
      </c>
    </row>
    <row r="2" spans="1:39" x14ac:dyDescent="0.25">
      <c r="A2" s="21" t="s">
        <v>83</v>
      </c>
      <c r="B2" t="s">
        <v>37</v>
      </c>
      <c r="C2">
        <v>0</v>
      </c>
      <c r="D2">
        <v>0</v>
      </c>
      <c r="E2">
        <v>0.8</v>
      </c>
      <c r="F2">
        <v>0.109</v>
      </c>
      <c r="G2">
        <v>0.32800000000000001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21" t="s">
        <v>84</v>
      </c>
      <c r="B3" t="s">
        <v>37</v>
      </c>
      <c r="C3">
        <v>0</v>
      </c>
      <c r="D3">
        <v>0</v>
      </c>
      <c r="E3">
        <v>0.8</v>
      </c>
      <c r="F3">
        <v>0.109</v>
      </c>
      <c r="G3">
        <v>0.32800000000000001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21" t="s">
        <v>85</v>
      </c>
      <c r="B4" t="s">
        <v>37</v>
      </c>
      <c r="C4">
        <v>0</v>
      </c>
      <c r="D4">
        <v>0</v>
      </c>
      <c r="E4">
        <v>0.8</v>
      </c>
      <c r="F4">
        <v>0.109</v>
      </c>
      <c r="G4">
        <v>0.32800000000000001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21" t="s">
        <v>86</v>
      </c>
      <c r="B5" t="s">
        <v>37</v>
      </c>
      <c r="C5">
        <v>0</v>
      </c>
      <c r="D5">
        <v>0</v>
      </c>
      <c r="E5">
        <v>0.8</v>
      </c>
      <c r="F5">
        <v>0.109</v>
      </c>
      <c r="G5">
        <v>0.32800000000000001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21" t="s">
        <v>87</v>
      </c>
      <c r="B6" t="s">
        <v>37</v>
      </c>
      <c r="C6">
        <v>0</v>
      </c>
      <c r="D6">
        <v>0</v>
      </c>
      <c r="E6">
        <v>0.8</v>
      </c>
      <c r="F6">
        <v>0.109</v>
      </c>
      <c r="G6">
        <v>0.32800000000000001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21" t="s">
        <v>88</v>
      </c>
      <c r="B7" t="s">
        <v>37</v>
      </c>
      <c r="C7">
        <v>0</v>
      </c>
      <c r="D7">
        <v>0</v>
      </c>
      <c r="E7">
        <v>0.8</v>
      </c>
      <c r="F7">
        <v>0.109</v>
      </c>
      <c r="G7">
        <v>0.32800000000000001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s="21" t="s">
        <v>89</v>
      </c>
      <c r="B8" t="s">
        <v>37</v>
      </c>
      <c r="C8">
        <v>0</v>
      </c>
      <c r="D8">
        <v>0</v>
      </c>
      <c r="E8">
        <v>0.8</v>
      </c>
      <c r="F8">
        <v>0.109</v>
      </c>
      <c r="G8">
        <v>0.32800000000000001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s="21" t="s">
        <v>90</v>
      </c>
      <c r="B9" t="s">
        <v>37</v>
      </c>
      <c r="C9">
        <v>0</v>
      </c>
      <c r="D9">
        <v>0</v>
      </c>
      <c r="E9">
        <v>0.8</v>
      </c>
      <c r="F9">
        <v>0.109</v>
      </c>
      <c r="G9">
        <v>0.32800000000000001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s="21" t="s">
        <v>91</v>
      </c>
      <c r="B10" t="s">
        <v>37</v>
      </c>
      <c r="C10">
        <v>0</v>
      </c>
      <c r="D10">
        <v>0</v>
      </c>
      <c r="E10">
        <v>0.8</v>
      </c>
      <c r="F10">
        <v>0.109</v>
      </c>
      <c r="G10">
        <v>0.32800000000000001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s="21" t="s">
        <v>92</v>
      </c>
      <c r="B11" t="s">
        <v>37</v>
      </c>
      <c r="C11">
        <v>0</v>
      </c>
      <c r="D11">
        <v>0</v>
      </c>
      <c r="E11">
        <v>0.8</v>
      </c>
      <c r="F11">
        <v>0.109</v>
      </c>
      <c r="G11">
        <v>0.32800000000000001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s="21" t="s">
        <v>93</v>
      </c>
      <c r="B12" t="s">
        <v>37</v>
      </c>
      <c r="C12">
        <v>0</v>
      </c>
      <c r="D12">
        <v>0</v>
      </c>
      <c r="E12">
        <v>0.8</v>
      </c>
      <c r="F12">
        <v>0.109</v>
      </c>
      <c r="G12">
        <v>0.32800000000000001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s="21" t="s">
        <v>94</v>
      </c>
      <c r="B13" t="s">
        <v>37</v>
      </c>
      <c r="C13">
        <v>0</v>
      </c>
      <c r="D13">
        <v>0</v>
      </c>
      <c r="E13">
        <v>0.8</v>
      </c>
      <c r="F13">
        <v>0.109</v>
      </c>
      <c r="G13">
        <v>0.32800000000000001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s="21" t="s">
        <v>95</v>
      </c>
      <c r="B14" t="s">
        <v>37</v>
      </c>
      <c r="C14">
        <v>0</v>
      </c>
      <c r="D14">
        <v>0</v>
      </c>
      <c r="E14">
        <v>0.8</v>
      </c>
      <c r="F14">
        <v>0.109</v>
      </c>
      <c r="G14">
        <v>0.32800000000000001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s="21" t="s">
        <v>96</v>
      </c>
      <c r="B15" t="s">
        <v>37</v>
      </c>
      <c r="C15">
        <v>0</v>
      </c>
      <c r="D15">
        <v>0</v>
      </c>
      <c r="E15">
        <v>0.8</v>
      </c>
      <c r="F15">
        <v>0.109</v>
      </c>
      <c r="G15">
        <v>0.32800000000000001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s="21" t="s">
        <v>97</v>
      </c>
      <c r="B16" t="s">
        <v>37</v>
      </c>
      <c r="C16">
        <v>0</v>
      </c>
      <c r="D16">
        <v>0</v>
      </c>
      <c r="E16">
        <v>0.8</v>
      </c>
      <c r="F16">
        <v>0.109</v>
      </c>
      <c r="G16">
        <v>0.32800000000000001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s="21" t="s">
        <v>98</v>
      </c>
      <c r="B17" t="s">
        <v>37</v>
      </c>
      <c r="C17">
        <v>0</v>
      </c>
      <c r="D17">
        <v>0</v>
      </c>
      <c r="E17">
        <v>0.8</v>
      </c>
      <c r="F17">
        <v>0.109</v>
      </c>
      <c r="G17">
        <v>0.32800000000000001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5">
      <c r="A18" s="21" t="s">
        <v>99</v>
      </c>
      <c r="B18" t="s">
        <v>29</v>
      </c>
      <c r="C18">
        <v>0</v>
      </c>
      <c r="D18">
        <v>0</v>
      </c>
      <c r="E18">
        <v>0.5</v>
      </c>
      <c r="F18">
        <v>6.8000000000000005E-2</v>
      </c>
      <c r="G18">
        <v>0.20499999999999999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 s="21" t="s">
        <v>100</v>
      </c>
      <c r="B19" t="s">
        <v>29</v>
      </c>
      <c r="C19">
        <v>0</v>
      </c>
      <c r="D19">
        <v>0</v>
      </c>
      <c r="E19">
        <v>0.5</v>
      </c>
      <c r="F19">
        <v>6.8000000000000005E-2</v>
      </c>
      <c r="G19">
        <v>0.20499999999999999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s="21" t="s">
        <v>101</v>
      </c>
      <c r="B20" t="s">
        <v>29</v>
      </c>
      <c r="C20">
        <v>0</v>
      </c>
      <c r="D20">
        <v>0</v>
      </c>
      <c r="E20">
        <v>0.5</v>
      </c>
      <c r="F20">
        <v>6.8000000000000005E-2</v>
      </c>
      <c r="G20">
        <v>0.20499999999999999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s="21" t="s">
        <v>102</v>
      </c>
      <c r="B21" t="s">
        <v>29</v>
      </c>
      <c r="C21">
        <v>0</v>
      </c>
      <c r="D21">
        <v>0</v>
      </c>
      <c r="E21">
        <v>0.5</v>
      </c>
      <c r="F21">
        <v>6.8000000000000005E-2</v>
      </c>
      <c r="G21">
        <v>0.20499999999999999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s="21" t="s">
        <v>103</v>
      </c>
      <c r="B22" t="s">
        <v>29</v>
      </c>
      <c r="C22">
        <v>1</v>
      </c>
      <c r="D22">
        <v>6</v>
      </c>
      <c r="E22">
        <v>0.5</v>
      </c>
      <c r="F22">
        <v>6.8000000000000005E-2</v>
      </c>
      <c r="G22">
        <v>0.20499999999999999</v>
      </c>
      <c r="H22">
        <v>0</v>
      </c>
      <c r="I22">
        <v>0</v>
      </c>
      <c r="J22">
        <v>1</v>
      </c>
      <c r="K22">
        <v>6</v>
      </c>
      <c r="L22">
        <v>0</v>
      </c>
      <c r="M22">
        <v>0</v>
      </c>
      <c r="N22">
        <v>4.68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4.68</v>
      </c>
      <c r="X22">
        <v>0.96</v>
      </c>
      <c r="Y22">
        <v>98.728999999999999</v>
      </c>
      <c r="Z22">
        <v>98.728999999999999</v>
      </c>
      <c r="AA22">
        <v>0</v>
      </c>
      <c r="AB22">
        <v>0</v>
      </c>
      <c r="AC22">
        <v>225.68</v>
      </c>
      <c r="AD22">
        <v>0</v>
      </c>
      <c r="AE22">
        <v>0</v>
      </c>
      <c r="AF22">
        <v>0</v>
      </c>
      <c r="AG22">
        <v>0</v>
      </c>
      <c r="AH22">
        <v>1.38</v>
      </c>
      <c r="AI22">
        <v>69</v>
      </c>
      <c r="AJ22">
        <v>99</v>
      </c>
      <c r="AK22">
        <v>594</v>
      </c>
      <c r="AL22">
        <v>338.59100000000001</v>
      </c>
      <c r="AM22">
        <v>255.40899999999999</v>
      </c>
    </row>
    <row r="23" spans="1:39" x14ac:dyDescent="0.25">
      <c r="A23" s="21" t="s">
        <v>104</v>
      </c>
      <c r="B23" t="s">
        <v>29</v>
      </c>
      <c r="C23">
        <v>0</v>
      </c>
      <c r="D23">
        <v>0</v>
      </c>
      <c r="E23">
        <v>0.5</v>
      </c>
      <c r="F23">
        <v>6.8000000000000005E-2</v>
      </c>
      <c r="G23">
        <v>0.20499999999999999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21" t="s">
        <v>105</v>
      </c>
      <c r="B24" t="s">
        <v>29</v>
      </c>
      <c r="C24">
        <v>0</v>
      </c>
      <c r="D24">
        <v>0</v>
      </c>
      <c r="E24">
        <v>0.5</v>
      </c>
      <c r="F24">
        <v>6.8000000000000005E-2</v>
      </c>
      <c r="G24">
        <v>0.20499999999999999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 s="21" t="s">
        <v>106</v>
      </c>
      <c r="B25" t="s">
        <v>29</v>
      </c>
      <c r="C25">
        <v>0</v>
      </c>
      <c r="D25">
        <v>0</v>
      </c>
      <c r="E25">
        <v>0.5</v>
      </c>
      <c r="F25">
        <v>6.8000000000000005E-2</v>
      </c>
      <c r="G25">
        <v>0.20499999999999999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 s="21" t="s">
        <v>107</v>
      </c>
      <c r="B26" t="s">
        <v>29</v>
      </c>
      <c r="C26">
        <v>0</v>
      </c>
      <c r="D26">
        <v>0</v>
      </c>
      <c r="E26">
        <v>0.5</v>
      </c>
      <c r="F26">
        <v>6.8000000000000005E-2</v>
      </c>
      <c r="G26">
        <v>0.20499999999999999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5">
      <c r="A27" s="21" t="s">
        <v>108</v>
      </c>
      <c r="B27" t="s">
        <v>29</v>
      </c>
      <c r="C27">
        <v>1</v>
      </c>
      <c r="D27">
        <v>2</v>
      </c>
      <c r="E27">
        <v>0.5</v>
      </c>
      <c r="F27">
        <v>6.8000000000000005E-2</v>
      </c>
      <c r="G27">
        <v>0.20499999999999999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2</v>
      </c>
      <c r="U27">
        <v>0</v>
      </c>
      <c r="V27">
        <v>0</v>
      </c>
      <c r="W27">
        <v>2</v>
      </c>
      <c r="X27">
        <v>0.24</v>
      </c>
      <c r="Y27">
        <v>32.909999999999997</v>
      </c>
      <c r="Z27">
        <v>32.909999999999997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112.2</v>
      </c>
      <c r="AG27">
        <v>0</v>
      </c>
      <c r="AH27">
        <v>0</v>
      </c>
      <c r="AI27">
        <v>0</v>
      </c>
      <c r="AJ27">
        <v>99</v>
      </c>
      <c r="AK27">
        <v>198</v>
      </c>
      <c r="AL27">
        <v>52.89</v>
      </c>
      <c r="AM27">
        <v>145.11000000000001</v>
      </c>
    </row>
    <row r="28" spans="1:39" x14ac:dyDescent="0.25">
      <c r="A28" s="21" t="s">
        <v>109</v>
      </c>
      <c r="B28" t="s">
        <v>29</v>
      </c>
      <c r="C28">
        <v>1</v>
      </c>
      <c r="D28">
        <v>2</v>
      </c>
      <c r="E28">
        <v>0.5</v>
      </c>
      <c r="F28">
        <v>6.8000000000000005E-2</v>
      </c>
      <c r="G28">
        <v>0.20499999999999999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2</v>
      </c>
      <c r="U28">
        <v>0</v>
      </c>
      <c r="V28">
        <v>0</v>
      </c>
      <c r="W28">
        <v>2</v>
      </c>
      <c r="X28">
        <v>0.24</v>
      </c>
      <c r="Y28">
        <v>32.909999999999997</v>
      </c>
      <c r="Z28">
        <v>32.909999999999997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112.2</v>
      </c>
      <c r="AG28">
        <v>0</v>
      </c>
      <c r="AH28">
        <v>0</v>
      </c>
      <c r="AI28">
        <v>0</v>
      </c>
      <c r="AJ28">
        <v>99</v>
      </c>
      <c r="AK28">
        <v>198</v>
      </c>
      <c r="AL28">
        <v>52.89</v>
      </c>
      <c r="AM28">
        <v>145.11000000000001</v>
      </c>
    </row>
    <row r="29" spans="1:39" x14ac:dyDescent="0.25">
      <c r="A29" s="21" t="s">
        <v>110</v>
      </c>
      <c r="B29" t="s">
        <v>29</v>
      </c>
      <c r="C29">
        <v>1</v>
      </c>
      <c r="D29">
        <v>0.5</v>
      </c>
      <c r="E29">
        <v>0.5</v>
      </c>
      <c r="F29">
        <v>6.8000000000000005E-2</v>
      </c>
      <c r="G29">
        <v>0.20499999999999999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0.5</v>
      </c>
      <c r="X29">
        <v>0.25</v>
      </c>
      <c r="Y29">
        <v>8.2370000000000001</v>
      </c>
      <c r="Z29">
        <v>8.2270000000000003</v>
      </c>
      <c r="AA29">
        <v>8.9999999999999993E-3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99</v>
      </c>
      <c r="AK29">
        <v>49.5</v>
      </c>
      <c r="AL29">
        <v>41.262999999999998</v>
      </c>
      <c r="AM29">
        <v>8.2370000000000001</v>
      </c>
    </row>
    <row r="30" spans="1:39" x14ac:dyDescent="0.25">
      <c r="A30" s="21" t="s">
        <v>111</v>
      </c>
      <c r="B30" t="s">
        <v>29</v>
      </c>
      <c r="C30">
        <v>1</v>
      </c>
      <c r="D30">
        <v>0.5</v>
      </c>
      <c r="E30">
        <v>0.5</v>
      </c>
      <c r="F30">
        <v>6.8000000000000005E-2</v>
      </c>
      <c r="G30">
        <v>0.20499999999999999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</v>
      </c>
      <c r="X30">
        <v>0.25</v>
      </c>
      <c r="Y30">
        <v>8.2370000000000001</v>
      </c>
      <c r="Z30">
        <v>8.2270000000000003</v>
      </c>
      <c r="AA30">
        <v>8.9999999999999993E-3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99</v>
      </c>
      <c r="AK30">
        <v>49.5</v>
      </c>
      <c r="AL30">
        <v>41.262999999999998</v>
      </c>
      <c r="AM30">
        <v>8.2370000000000001</v>
      </c>
    </row>
    <row r="31" spans="1:39" x14ac:dyDescent="0.25">
      <c r="A31" s="21" t="s">
        <v>112</v>
      </c>
      <c r="B31" t="s">
        <v>29</v>
      </c>
      <c r="C31">
        <v>1</v>
      </c>
      <c r="D31">
        <v>3</v>
      </c>
      <c r="E31">
        <v>0.5</v>
      </c>
      <c r="F31">
        <v>6.8000000000000005E-2</v>
      </c>
      <c r="G31">
        <v>0.20499999999999999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3</v>
      </c>
      <c r="U31">
        <v>0</v>
      </c>
      <c r="V31">
        <v>0</v>
      </c>
      <c r="W31">
        <v>3</v>
      </c>
      <c r="X31">
        <v>0.36</v>
      </c>
      <c r="Y31">
        <v>49.363999999999997</v>
      </c>
      <c r="Z31">
        <v>49.363999999999997</v>
      </c>
      <c r="AA31">
        <v>0</v>
      </c>
      <c r="AB31">
        <v>0</v>
      </c>
      <c r="AC31">
        <v>104</v>
      </c>
      <c r="AD31">
        <v>0</v>
      </c>
      <c r="AE31">
        <v>0</v>
      </c>
      <c r="AF31">
        <v>144.19999999999999</v>
      </c>
      <c r="AG31">
        <v>0</v>
      </c>
      <c r="AH31">
        <v>0</v>
      </c>
      <c r="AI31">
        <v>0</v>
      </c>
      <c r="AJ31">
        <v>99.188000000000002</v>
      </c>
      <c r="AK31">
        <v>297.56400000000002</v>
      </c>
      <c r="AL31">
        <v>0</v>
      </c>
      <c r="AM31">
        <v>297.56400000000002</v>
      </c>
    </row>
    <row r="32" spans="1:39" x14ac:dyDescent="0.25">
      <c r="A32" s="21" t="s">
        <v>113</v>
      </c>
      <c r="B32" t="s">
        <v>29</v>
      </c>
      <c r="C32">
        <v>1</v>
      </c>
      <c r="D32">
        <v>1.5</v>
      </c>
      <c r="E32">
        <v>0.5</v>
      </c>
      <c r="F32">
        <v>6.8000000000000005E-2</v>
      </c>
      <c r="G32">
        <v>0.20499999999999999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1.5</v>
      </c>
      <c r="U32">
        <v>0</v>
      </c>
      <c r="V32">
        <v>0</v>
      </c>
      <c r="W32">
        <v>1.5</v>
      </c>
      <c r="X32">
        <v>0.18</v>
      </c>
      <c r="Y32">
        <v>24.681999999999999</v>
      </c>
      <c r="Z32">
        <v>24.681999999999999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96.2</v>
      </c>
      <c r="AG32">
        <v>0</v>
      </c>
      <c r="AH32">
        <v>0</v>
      </c>
      <c r="AI32">
        <v>0</v>
      </c>
      <c r="AJ32">
        <v>99</v>
      </c>
      <c r="AK32">
        <v>148.5</v>
      </c>
      <c r="AL32">
        <v>27.617999999999999</v>
      </c>
      <c r="AM32">
        <v>120.88200000000001</v>
      </c>
    </row>
    <row r="33" spans="1:39" x14ac:dyDescent="0.25">
      <c r="A33" s="21" t="s">
        <v>114</v>
      </c>
      <c r="B33" t="s">
        <v>29</v>
      </c>
      <c r="C33">
        <v>0</v>
      </c>
      <c r="D33">
        <v>0</v>
      </c>
      <c r="E33">
        <v>0.5</v>
      </c>
      <c r="F33">
        <v>6.8000000000000005E-2</v>
      </c>
      <c r="G33">
        <v>0.20499999999999999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s="21" t="s">
        <v>115</v>
      </c>
      <c r="B34" t="s">
        <v>29</v>
      </c>
      <c r="C34">
        <v>0</v>
      </c>
      <c r="D34">
        <v>0</v>
      </c>
      <c r="E34">
        <v>0.5</v>
      </c>
      <c r="F34">
        <v>6.8000000000000005E-2</v>
      </c>
      <c r="G34">
        <v>0.20499999999999999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s="21" t="s">
        <v>116</v>
      </c>
      <c r="B35" t="s">
        <v>29</v>
      </c>
      <c r="C35">
        <v>0</v>
      </c>
      <c r="D35">
        <v>0</v>
      </c>
      <c r="E35">
        <v>0.5</v>
      </c>
      <c r="F35">
        <v>6.8000000000000005E-2</v>
      </c>
      <c r="G35">
        <v>0.20499999999999999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 s="21" t="s">
        <v>117</v>
      </c>
      <c r="B36" t="s">
        <v>29</v>
      </c>
      <c r="C36">
        <v>0</v>
      </c>
      <c r="D36">
        <v>0</v>
      </c>
      <c r="E36">
        <v>0.5</v>
      </c>
      <c r="F36">
        <v>6.8000000000000005E-2</v>
      </c>
      <c r="G36">
        <v>0.20499999999999999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 s="21" t="s">
        <v>118</v>
      </c>
      <c r="B37" t="s">
        <v>29</v>
      </c>
      <c r="C37">
        <v>0</v>
      </c>
      <c r="D37">
        <v>0</v>
      </c>
      <c r="E37">
        <v>0.5</v>
      </c>
      <c r="F37">
        <v>6.8000000000000005E-2</v>
      </c>
      <c r="G37">
        <v>0.20499999999999999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 s="21" t="s">
        <v>119</v>
      </c>
      <c r="B38" t="s">
        <v>29</v>
      </c>
      <c r="C38">
        <v>0</v>
      </c>
      <c r="D38">
        <v>0</v>
      </c>
      <c r="E38">
        <v>0.5</v>
      </c>
      <c r="F38">
        <v>6.8000000000000005E-2</v>
      </c>
      <c r="G38">
        <v>0.20499999999999999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21" t="s">
        <v>120</v>
      </c>
      <c r="B39" t="s">
        <v>29</v>
      </c>
      <c r="C39">
        <v>0</v>
      </c>
      <c r="D39">
        <v>0</v>
      </c>
      <c r="E39">
        <v>0.5</v>
      </c>
      <c r="F39">
        <v>6.8000000000000005E-2</v>
      </c>
      <c r="G39">
        <v>0.20499999999999999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s="21" t="s">
        <v>121</v>
      </c>
      <c r="B40" t="s">
        <v>29</v>
      </c>
      <c r="C40">
        <v>1</v>
      </c>
      <c r="D40">
        <v>0.4</v>
      </c>
      <c r="E40">
        <v>0.5</v>
      </c>
      <c r="F40">
        <v>6.8000000000000005E-2</v>
      </c>
      <c r="G40">
        <v>0.20499999999999999</v>
      </c>
      <c r="H40">
        <v>0</v>
      </c>
      <c r="I40">
        <v>0</v>
      </c>
      <c r="J40">
        <v>0</v>
      </c>
      <c r="K40">
        <v>0</v>
      </c>
      <c r="L40">
        <v>0.4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0.4</v>
      </c>
      <c r="X40">
        <v>0.2</v>
      </c>
      <c r="Y40">
        <v>6.5890000000000004</v>
      </c>
      <c r="Z40">
        <v>6.5819999999999999</v>
      </c>
      <c r="AA40">
        <v>7.0000000000000001E-3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99</v>
      </c>
      <c r="AK40">
        <v>39.6</v>
      </c>
      <c r="AL40">
        <v>33.011000000000003</v>
      </c>
      <c r="AM40">
        <v>6.5890000000000004</v>
      </c>
    </row>
    <row r="41" spans="1:39" x14ac:dyDescent="0.25">
      <c r="A41" s="21" t="s">
        <v>122</v>
      </c>
      <c r="B41" t="s">
        <v>29</v>
      </c>
      <c r="C41">
        <v>1</v>
      </c>
      <c r="D41">
        <v>0.5</v>
      </c>
      <c r="E41">
        <v>0.5</v>
      </c>
      <c r="F41">
        <v>6.8000000000000005E-2</v>
      </c>
      <c r="G41">
        <v>0.20499999999999999</v>
      </c>
      <c r="H41">
        <v>0</v>
      </c>
      <c r="I41">
        <v>0</v>
      </c>
      <c r="J41">
        <v>0</v>
      </c>
      <c r="K41">
        <v>0</v>
      </c>
      <c r="L41">
        <v>0.5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0.5</v>
      </c>
      <c r="X41">
        <v>0.25</v>
      </c>
      <c r="Y41">
        <v>8.2370000000000001</v>
      </c>
      <c r="Z41">
        <v>8.2270000000000003</v>
      </c>
      <c r="AA41">
        <v>8.9999999999999993E-3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99</v>
      </c>
      <c r="AK41">
        <v>49.5</v>
      </c>
      <c r="AL41">
        <v>41.262999999999998</v>
      </c>
      <c r="AM41">
        <v>8.2370000000000001</v>
      </c>
    </row>
    <row r="42" spans="1:39" x14ac:dyDescent="0.25">
      <c r="A42" s="21" t="s">
        <v>123</v>
      </c>
      <c r="B42" t="s">
        <v>29</v>
      </c>
      <c r="C42">
        <v>1</v>
      </c>
      <c r="D42">
        <v>6</v>
      </c>
      <c r="E42">
        <v>0.5</v>
      </c>
      <c r="F42">
        <v>6.8000000000000005E-2</v>
      </c>
      <c r="G42">
        <v>0.20499999999999999</v>
      </c>
      <c r="H42">
        <v>0</v>
      </c>
      <c r="I42">
        <v>0</v>
      </c>
      <c r="J42">
        <v>1</v>
      </c>
      <c r="K42">
        <v>6</v>
      </c>
      <c r="L42">
        <v>0</v>
      </c>
      <c r="M42">
        <v>0</v>
      </c>
      <c r="N42">
        <v>4.68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4.68</v>
      </c>
      <c r="X42">
        <v>0.96</v>
      </c>
      <c r="Y42">
        <v>98.728999999999999</v>
      </c>
      <c r="Z42">
        <v>98.728999999999999</v>
      </c>
      <c r="AA42">
        <v>0</v>
      </c>
      <c r="AB42">
        <v>0</v>
      </c>
      <c r="AC42">
        <v>225.68</v>
      </c>
      <c r="AD42">
        <v>0</v>
      </c>
      <c r="AE42">
        <v>0</v>
      </c>
      <c r="AF42">
        <v>0</v>
      </c>
      <c r="AG42">
        <v>0</v>
      </c>
      <c r="AH42">
        <v>1.38</v>
      </c>
      <c r="AI42">
        <v>69</v>
      </c>
      <c r="AJ42">
        <v>99</v>
      </c>
      <c r="AK42">
        <v>594</v>
      </c>
      <c r="AL42">
        <v>338.59100000000001</v>
      </c>
      <c r="AM42">
        <v>255.40899999999999</v>
      </c>
    </row>
    <row r="43" spans="1:39" x14ac:dyDescent="0.25">
      <c r="A43" s="21" t="s">
        <v>124</v>
      </c>
      <c r="B43" t="s">
        <v>29</v>
      </c>
      <c r="C43">
        <v>1</v>
      </c>
      <c r="D43">
        <v>8.1</v>
      </c>
      <c r="E43">
        <v>0.5</v>
      </c>
      <c r="F43">
        <v>6.8000000000000005E-2</v>
      </c>
      <c r="G43">
        <v>0.20499999999999999</v>
      </c>
      <c r="H43">
        <v>0</v>
      </c>
      <c r="I43">
        <v>0</v>
      </c>
      <c r="J43">
        <v>1</v>
      </c>
      <c r="K43">
        <v>8.1</v>
      </c>
      <c r="L43">
        <v>0</v>
      </c>
      <c r="M43">
        <v>0</v>
      </c>
      <c r="N43">
        <v>6.3179999999999996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6.3179999999999996</v>
      </c>
      <c r="X43">
        <v>1.296</v>
      </c>
      <c r="Y43">
        <v>133.28399999999999</v>
      </c>
      <c r="Z43">
        <v>133.28399999999999</v>
      </c>
      <c r="AA43">
        <v>0</v>
      </c>
      <c r="AB43">
        <v>0</v>
      </c>
      <c r="AC43">
        <v>268.26799999999997</v>
      </c>
      <c r="AD43">
        <v>0</v>
      </c>
      <c r="AE43">
        <v>0</v>
      </c>
      <c r="AF43">
        <v>0</v>
      </c>
      <c r="AG43">
        <v>0</v>
      </c>
      <c r="AH43">
        <v>1.863</v>
      </c>
      <c r="AI43">
        <v>93.15</v>
      </c>
      <c r="AJ43">
        <v>99</v>
      </c>
      <c r="AK43">
        <v>801.9</v>
      </c>
      <c r="AL43">
        <v>493.49799999999999</v>
      </c>
      <c r="AM43">
        <v>308.40199999999999</v>
      </c>
    </row>
    <row r="44" spans="1:39" x14ac:dyDescent="0.25">
      <c r="A44" s="21" t="s">
        <v>125</v>
      </c>
      <c r="B44" t="s">
        <v>29</v>
      </c>
      <c r="C44">
        <v>1</v>
      </c>
      <c r="D44">
        <v>7.1</v>
      </c>
      <c r="E44">
        <v>0.5</v>
      </c>
      <c r="F44">
        <v>6.8000000000000005E-2</v>
      </c>
      <c r="G44">
        <v>0.20499999999999999</v>
      </c>
      <c r="H44">
        <v>0</v>
      </c>
      <c r="I44">
        <v>0</v>
      </c>
      <c r="J44">
        <v>1</v>
      </c>
      <c r="K44">
        <v>7.1</v>
      </c>
      <c r="L44">
        <v>0</v>
      </c>
      <c r="M44">
        <v>0</v>
      </c>
      <c r="N44">
        <v>5.5380000000000003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5.5380000000000003</v>
      </c>
      <c r="X44">
        <v>1.1359999999999999</v>
      </c>
      <c r="Y44">
        <v>116.82899999999999</v>
      </c>
      <c r="Z44">
        <v>116.82899999999999</v>
      </c>
      <c r="AA44">
        <v>0</v>
      </c>
      <c r="AB44">
        <v>0</v>
      </c>
      <c r="AC44">
        <v>247.988</v>
      </c>
      <c r="AD44">
        <v>0</v>
      </c>
      <c r="AE44">
        <v>0</v>
      </c>
      <c r="AF44">
        <v>0</v>
      </c>
      <c r="AG44">
        <v>0</v>
      </c>
      <c r="AH44">
        <v>1.633</v>
      </c>
      <c r="AI44">
        <v>81.650000000000006</v>
      </c>
      <c r="AJ44">
        <v>99</v>
      </c>
      <c r="AK44">
        <v>702.9</v>
      </c>
      <c r="AL44">
        <v>419.733</v>
      </c>
      <c r="AM44">
        <v>283.16699999999997</v>
      </c>
    </row>
    <row r="45" spans="1:39" x14ac:dyDescent="0.25">
      <c r="A45" s="21" t="s">
        <v>126</v>
      </c>
      <c r="B45" t="s">
        <v>29</v>
      </c>
      <c r="C45">
        <v>1</v>
      </c>
      <c r="D45">
        <v>8.1999999999999993</v>
      </c>
      <c r="E45">
        <v>0.5</v>
      </c>
      <c r="F45">
        <v>6.8000000000000005E-2</v>
      </c>
      <c r="G45">
        <v>0.20499999999999999</v>
      </c>
      <c r="H45">
        <v>0</v>
      </c>
      <c r="I45">
        <v>0</v>
      </c>
      <c r="J45">
        <v>1</v>
      </c>
      <c r="K45">
        <v>8.1999999999999993</v>
      </c>
      <c r="L45">
        <v>0</v>
      </c>
      <c r="M45">
        <v>0</v>
      </c>
      <c r="N45">
        <v>6.3959999999999999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6.3959999999999999</v>
      </c>
      <c r="X45">
        <v>1.3120000000000001</v>
      </c>
      <c r="Y45">
        <v>134.929</v>
      </c>
      <c r="Z45">
        <v>134.929</v>
      </c>
      <c r="AA45">
        <v>0</v>
      </c>
      <c r="AB45">
        <v>0</v>
      </c>
      <c r="AC45">
        <v>270.29599999999999</v>
      </c>
      <c r="AD45">
        <v>0</v>
      </c>
      <c r="AE45">
        <v>0</v>
      </c>
      <c r="AF45">
        <v>0</v>
      </c>
      <c r="AG45">
        <v>0</v>
      </c>
      <c r="AH45">
        <v>1.8859999999999999</v>
      </c>
      <c r="AI45">
        <v>94.3</v>
      </c>
      <c r="AJ45">
        <v>99</v>
      </c>
      <c r="AK45">
        <v>811.8</v>
      </c>
      <c r="AL45">
        <v>500.875</v>
      </c>
      <c r="AM45">
        <v>310.92500000000001</v>
      </c>
    </row>
    <row r="46" spans="1:39" x14ac:dyDescent="0.25">
      <c r="A46" s="21" t="s">
        <v>127</v>
      </c>
      <c r="B46" t="s">
        <v>44</v>
      </c>
      <c r="C46">
        <v>0</v>
      </c>
      <c r="D46">
        <v>0</v>
      </c>
      <c r="E46">
        <v>1</v>
      </c>
      <c r="F46">
        <v>0.13600000000000001</v>
      </c>
      <c r="G46">
        <v>0.41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s="21" t="s">
        <v>128</v>
      </c>
      <c r="B47" t="s">
        <v>44</v>
      </c>
      <c r="C47">
        <v>1</v>
      </c>
      <c r="D47">
        <v>9</v>
      </c>
      <c r="E47">
        <v>1</v>
      </c>
      <c r="F47">
        <v>0.13600000000000001</v>
      </c>
      <c r="G47">
        <v>0.41</v>
      </c>
      <c r="H47">
        <v>1</v>
      </c>
      <c r="I47">
        <v>9</v>
      </c>
      <c r="J47">
        <v>0</v>
      </c>
      <c r="K47">
        <v>0</v>
      </c>
      <c r="L47">
        <v>0</v>
      </c>
      <c r="M47">
        <v>7.92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7.92</v>
      </c>
      <c r="X47">
        <v>1.08</v>
      </c>
      <c r="Y47">
        <v>320.27999999999997</v>
      </c>
      <c r="Z47">
        <v>320.27999999999997</v>
      </c>
      <c r="AA47">
        <v>0</v>
      </c>
      <c r="AB47">
        <v>359.52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6.84</v>
      </c>
      <c r="AI47">
        <v>342</v>
      </c>
      <c r="AJ47">
        <v>99</v>
      </c>
      <c r="AK47">
        <v>891</v>
      </c>
      <c r="AL47">
        <v>553.20000000000005</v>
      </c>
      <c r="AM47">
        <v>337.8</v>
      </c>
    </row>
    <row r="48" spans="1:39" x14ac:dyDescent="0.25">
      <c r="A48" s="21" t="s">
        <v>129</v>
      </c>
      <c r="B48" t="s">
        <v>44</v>
      </c>
      <c r="C48">
        <v>1</v>
      </c>
      <c r="D48">
        <v>9.1</v>
      </c>
      <c r="E48">
        <v>1</v>
      </c>
      <c r="F48">
        <v>0.13600000000000001</v>
      </c>
      <c r="G48">
        <v>0.41</v>
      </c>
      <c r="H48">
        <v>1</v>
      </c>
      <c r="I48">
        <v>9.1</v>
      </c>
      <c r="J48">
        <v>1</v>
      </c>
      <c r="K48">
        <v>0</v>
      </c>
      <c r="L48">
        <v>0</v>
      </c>
      <c r="M48">
        <v>8.0079999999999991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8.0079999999999991</v>
      </c>
      <c r="X48">
        <v>1.0920000000000001</v>
      </c>
      <c r="Y48">
        <v>323.839</v>
      </c>
      <c r="Z48">
        <v>323.839</v>
      </c>
      <c r="AA48">
        <v>0</v>
      </c>
      <c r="AB48">
        <v>362.24799999999999</v>
      </c>
      <c r="AC48">
        <v>104</v>
      </c>
      <c r="AD48">
        <v>0</v>
      </c>
      <c r="AE48">
        <v>0</v>
      </c>
      <c r="AF48">
        <v>0</v>
      </c>
      <c r="AG48">
        <v>0</v>
      </c>
      <c r="AH48">
        <v>6.9160000000000004</v>
      </c>
      <c r="AI48">
        <v>345.8</v>
      </c>
      <c r="AJ48">
        <v>99</v>
      </c>
      <c r="AK48">
        <v>900.9</v>
      </c>
      <c r="AL48">
        <v>456.613</v>
      </c>
      <c r="AM48">
        <v>444.28699999999998</v>
      </c>
    </row>
    <row r="49" spans="1:39" x14ac:dyDescent="0.25">
      <c r="A49" s="21" t="s">
        <v>130</v>
      </c>
      <c r="B49" t="s">
        <v>44</v>
      </c>
      <c r="C49">
        <v>1</v>
      </c>
      <c r="D49">
        <v>9</v>
      </c>
      <c r="E49">
        <v>1</v>
      </c>
      <c r="F49">
        <v>0.13600000000000001</v>
      </c>
      <c r="G49">
        <v>0.41</v>
      </c>
      <c r="H49">
        <v>0</v>
      </c>
      <c r="I49">
        <v>0</v>
      </c>
      <c r="J49">
        <v>1</v>
      </c>
      <c r="K49">
        <v>9</v>
      </c>
      <c r="L49">
        <v>0</v>
      </c>
      <c r="M49">
        <v>0</v>
      </c>
      <c r="N49">
        <v>7.02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7.02</v>
      </c>
      <c r="X49">
        <v>2.88</v>
      </c>
      <c r="Y49">
        <v>320.27999999999997</v>
      </c>
      <c r="Z49">
        <v>320.27999999999997</v>
      </c>
      <c r="AA49">
        <v>0</v>
      </c>
      <c r="AB49">
        <v>0</v>
      </c>
      <c r="AC49">
        <v>286.52</v>
      </c>
      <c r="AD49">
        <v>0</v>
      </c>
      <c r="AE49">
        <v>0</v>
      </c>
      <c r="AF49">
        <v>0</v>
      </c>
      <c r="AG49">
        <v>0</v>
      </c>
      <c r="AH49">
        <v>4.1399999999999997</v>
      </c>
      <c r="AI49">
        <v>207</v>
      </c>
      <c r="AJ49">
        <v>99</v>
      </c>
      <c r="AK49">
        <v>891</v>
      </c>
      <c r="AL49">
        <v>491.2</v>
      </c>
      <c r="AM49">
        <v>399.8</v>
      </c>
    </row>
    <row r="50" spans="1:39" x14ac:dyDescent="0.25">
      <c r="A50" s="21" t="s">
        <v>131</v>
      </c>
      <c r="B50" t="s">
        <v>44</v>
      </c>
      <c r="C50">
        <v>0</v>
      </c>
      <c r="D50">
        <v>0</v>
      </c>
      <c r="E50">
        <v>1</v>
      </c>
      <c r="F50">
        <v>0.13600000000000001</v>
      </c>
      <c r="G50">
        <v>0.41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 s="21" t="s">
        <v>132</v>
      </c>
      <c r="B51" t="s">
        <v>44</v>
      </c>
      <c r="C51">
        <v>0</v>
      </c>
      <c r="D51">
        <v>0</v>
      </c>
      <c r="E51">
        <v>1</v>
      </c>
      <c r="F51">
        <v>0.13600000000000001</v>
      </c>
      <c r="G51">
        <v>0.41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25">
      <c r="A52" s="21" t="s">
        <v>133</v>
      </c>
      <c r="B52" t="s">
        <v>44</v>
      </c>
      <c r="C52">
        <v>1</v>
      </c>
      <c r="D52">
        <v>2.5</v>
      </c>
      <c r="E52">
        <v>1</v>
      </c>
      <c r="F52">
        <v>0.13600000000000001</v>
      </c>
      <c r="G52">
        <v>0.41</v>
      </c>
      <c r="H52">
        <v>1</v>
      </c>
      <c r="I52">
        <v>2.5</v>
      </c>
      <c r="J52">
        <v>0</v>
      </c>
      <c r="K52">
        <v>0</v>
      </c>
      <c r="L52">
        <v>0</v>
      </c>
      <c r="M52">
        <v>2.2000000000000002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2.2000000000000002</v>
      </c>
      <c r="X52">
        <v>0.3</v>
      </c>
      <c r="Y52">
        <v>88.966999999999999</v>
      </c>
      <c r="Z52">
        <v>88.966999999999999</v>
      </c>
      <c r="AA52">
        <v>0</v>
      </c>
      <c r="AB52">
        <v>182.2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1.9</v>
      </c>
      <c r="AI52">
        <v>95</v>
      </c>
      <c r="AJ52">
        <v>99</v>
      </c>
      <c r="AK52">
        <v>247.5</v>
      </c>
      <c r="AL52">
        <v>71.332999999999998</v>
      </c>
      <c r="AM52">
        <v>176.167</v>
      </c>
    </row>
    <row r="53" spans="1:39" x14ac:dyDescent="0.25">
      <c r="A53" s="21" t="s">
        <v>134</v>
      </c>
      <c r="B53" t="s">
        <v>44</v>
      </c>
      <c r="C53">
        <v>1</v>
      </c>
      <c r="D53">
        <v>1.538</v>
      </c>
      <c r="E53">
        <v>1</v>
      </c>
      <c r="F53">
        <v>0.13600000000000001</v>
      </c>
      <c r="G53">
        <v>0.41</v>
      </c>
      <c r="H53">
        <v>1</v>
      </c>
      <c r="I53">
        <v>1.538</v>
      </c>
      <c r="J53">
        <v>0</v>
      </c>
      <c r="K53">
        <v>0</v>
      </c>
      <c r="L53">
        <v>0</v>
      </c>
      <c r="M53">
        <v>1.353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1.353</v>
      </c>
      <c r="X53">
        <v>0.185</v>
      </c>
      <c r="Y53">
        <v>54.723999999999997</v>
      </c>
      <c r="Z53">
        <v>54.723999999999997</v>
      </c>
      <c r="AA53">
        <v>0</v>
      </c>
      <c r="AB53">
        <v>155.94999999999999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1.169</v>
      </c>
      <c r="AI53">
        <v>58.435000000000002</v>
      </c>
      <c r="AJ53">
        <v>99</v>
      </c>
      <c r="AK53">
        <v>152.239</v>
      </c>
      <c r="AL53">
        <v>0</v>
      </c>
      <c r="AM53">
        <v>152.239</v>
      </c>
    </row>
    <row r="54" spans="1:39" x14ac:dyDescent="0.25">
      <c r="A54" s="21" t="s">
        <v>135</v>
      </c>
      <c r="B54" t="s">
        <v>44</v>
      </c>
      <c r="C54">
        <v>1</v>
      </c>
      <c r="D54">
        <v>9</v>
      </c>
      <c r="E54">
        <v>1</v>
      </c>
      <c r="F54">
        <v>0.13600000000000001</v>
      </c>
      <c r="G54">
        <v>0.41</v>
      </c>
      <c r="H54">
        <v>1</v>
      </c>
      <c r="I54">
        <v>1.0429999999999999</v>
      </c>
      <c r="J54">
        <v>1</v>
      </c>
      <c r="K54">
        <v>7.9569999999999999</v>
      </c>
      <c r="L54">
        <v>0</v>
      </c>
      <c r="M54">
        <v>0.91800000000000004</v>
      </c>
      <c r="N54">
        <v>6.2069999999999999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7.1239999999999997</v>
      </c>
      <c r="X54">
        <v>2.6709999999999998</v>
      </c>
      <c r="Y54">
        <v>320.27999999999997</v>
      </c>
      <c r="Z54">
        <v>320.27999999999997</v>
      </c>
      <c r="AA54">
        <v>0</v>
      </c>
      <c r="AB54">
        <v>142.44900000000001</v>
      </c>
      <c r="AC54">
        <v>265.37099999999998</v>
      </c>
      <c r="AD54">
        <v>0</v>
      </c>
      <c r="AE54">
        <v>0</v>
      </c>
      <c r="AF54">
        <v>0</v>
      </c>
      <c r="AG54">
        <v>0</v>
      </c>
      <c r="AH54">
        <v>4.4530000000000003</v>
      </c>
      <c r="AI54">
        <v>222.643</v>
      </c>
      <c r="AJ54">
        <v>99</v>
      </c>
      <c r="AK54">
        <v>891</v>
      </c>
      <c r="AL54">
        <v>385.54300000000001</v>
      </c>
      <c r="AM54">
        <v>505.45699999999999</v>
      </c>
    </row>
    <row r="55" spans="1:39" x14ac:dyDescent="0.25">
      <c r="A55" s="21" t="s">
        <v>136</v>
      </c>
      <c r="B55" t="s">
        <v>44</v>
      </c>
      <c r="C55">
        <v>1</v>
      </c>
      <c r="D55">
        <v>5</v>
      </c>
      <c r="E55">
        <v>1</v>
      </c>
      <c r="F55">
        <v>0.13600000000000001</v>
      </c>
      <c r="G55">
        <v>0.41</v>
      </c>
      <c r="H55">
        <v>1</v>
      </c>
      <c r="I55">
        <v>5</v>
      </c>
      <c r="J55">
        <v>0</v>
      </c>
      <c r="K55">
        <v>0</v>
      </c>
      <c r="L55">
        <v>0</v>
      </c>
      <c r="M55">
        <v>4.4000000000000004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4.4000000000000004</v>
      </c>
      <c r="X55">
        <v>0.6</v>
      </c>
      <c r="Y55">
        <v>177.93299999999999</v>
      </c>
      <c r="Z55">
        <v>177.93299999999999</v>
      </c>
      <c r="AA55">
        <v>0</v>
      </c>
      <c r="AB55">
        <v>250.4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3.8</v>
      </c>
      <c r="AI55">
        <v>190</v>
      </c>
      <c r="AJ55">
        <v>99</v>
      </c>
      <c r="AK55">
        <v>495</v>
      </c>
      <c r="AL55">
        <v>256.66699999999997</v>
      </c>
      <c r="AM55">
        <v>238.333</v>
      </c>
    </row>
    <row r="56" spans="1:39" x14ac:dyDescent="0.25">
      <c r="A56" s="21" t="s">
        <v>137</v>
      </c>
      <c r="B56" t="s">
        <v>44</v>
      </c>
      <c r="C56">
        <v>1</v>
      </c>
      <c r="D56">
        <v>2.5</v>
      </c>
      <c r="E56">
        <v>1</v>
      </c>
      <c r="F56">
        <v>0.13600000000000001</v>
      </c>
      <c r="G56">
        <v>0.41</v>
      </c>
      <c r="H56">
        <v>1</v>
      </c>
      <c r="I56">
        <v>2.5</v>
      </c>
      <c r="J56">
        <v>0</v>
      </c>
      <c r="K56">
        <v>0</v>
      </c>
      <c r="L56">
        <v>0</v>
      </c>
      <c r="M56">
        <v>2.2000000000000002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2.2000000000000002</v>
      </c>
      <c r="X56">
        <v>0.3</v>
      </c>
      <c r="Y56">
        <v>88.966999999999999</v>
      </c>
      <c r="Z56">
        <v>88.966999999999999</v>
      </c>
      <c r="AA56">
        <v>0</v>
      </c>
      <c r="AB56">
        <v>182.2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1.9</v>
      </c>
      <c r="AI56">
        <v>95</v>
      </c>
      <c r="AJ56">
        <v>99</v>
      </c>
      <c r="AK56">
        <v>247.5</v>
      </c>
      <c r="AL56">
        <v>71.332999999999998</v>
      </c>
      <c r="AM56">
        <v>176.167</v>
      </c>
    </row>
    <row r="57" spans="1:39" x14ac:dyDescent="0.25">
      <c r="A57" s="21" t="s">
        <v>138</v>
      </c>
      <c r="B57" t="s">
        <v>44</v>
      </c>
      <c r="C57">
        <v>1</v>
      </c>
      <c r="D57">
        <v>8.1999999999999993</v>
      </c>
      <c r="E57">
        <v>1</v>
      </c>
      <c r="F57">
        <v>0.13600000000000001</v>
      </c>
      <c r="G57">
        <v>0.41</v>
      </c>
      <c r="H57">
        <v>1</v>
      </c>
      <c r="I57">
        <v>0</v>
      </c>
      <c r="J57">
        <v>1</v>
      </c>
      <c r="K57">
        <v>8.1999999999999993</v>
      </c>
      <c r="L57">
        <v>0</v>
      </c>
      <c r="M57">
        <v>0</v>
      </c>
      <c r="N57">
        <v>6.3959999999999999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6.3959999999999999</v>
      </c>
      <c r="X57">
        <v>2.6240000000000001</v>
      </c>
      <c r="Y57">
        <v>291.81099999999998</v>
      </c>
      <c r="Z57">
        <v>291.81099999999998</v>
      </c>
      <c r="AA57">
        <v>0</v>
      </c>
      <c r="AB57">
        <v>114</v>
      </c>
      <c r="AC57">
        <v>270.29599999999999</v>
      </c>
      <c r="AD57">
        <v>0</v>
      </c>
      <c r="AE57">
        <v>0</v>
      </c>
      <c r="AF57">
        <v>0</v>
      </c>
      <c r="AG57">
        <v>0</v>
      </c>
      <c r="AH57">
        <v>3.7719999999999998</v>
      </c>
      <c r="AI57">
        <v>188.6</v>
      </c>
      <c r="AJ57">
        <v>99</v>
      </c>
      <c r="AK57">
        <v>811.8</v>
      </c>
      <c r="AL57">
        <v>324.29300000000001</v>
      </c>
      <c r="AM57">
        <v>487.50700000000001</v>
      </c>
    </row>
    <row r="58" spans="1:39" x14ac:dyDescent="0.25">
      <c r="A58" s="21" t="s">
        <v>139</v>
      </c>
      <c r="B58" t="s">
        <v>44</v>
      </c>
      <c r="C58">
        <v>1</v>
      </c>
      <c r="D58">
        <v>3</v>
      </c>
      <c r="E58">
        <v>1</v>
      </c>
      <c r="F58">
        <v>0.13600000000000001</v>
      </c>
      <c r="G58">
        <v>0.41</v>
      </c>
      <c r="H58">
        <v>1</v>
      </c>
      <c r="I58">
        <v>3</v>
      </c>
      <c r="J58">
        <v>0</v>
      </c>
      <c r="K58">
        <v>0</v>
      </c>
      <c r="L58">
        <v>0</v>
      </c>
      <c r="M58">
        <v>2.64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2.64</v>
      </c>
      <c r="X58">
        <v>0.36</v>
      </c>
      <c r="Y58">
        <v>106.76</v>
      </c>
      <c r="Z58">
        <v>106.76</v>
      </c>
      <c r="AA58">
        <v>0</v>
      </c>
      <c r="AB58">
        <v>195.84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2.2799999999999998</v>
      </c>
      <c r="AI58">
        <v>114</v>
      </c>
      <c r="AJ58">
        <v>99</v>
      </c>
      <c r="AK58">
        <v>297</v>
      </c>
      <c r="AL58">
        <v>108.4</v>
      </c>
      <c r="AM58">
        <v>188.6</v>
      </c>
    </row>
    <row r="59" spans="1:39" x14ac:dyDescent="0.25">
      <c r="A59" s="21" t="s">
        <v>140</v>
      </c>
      <c r="B59" t="s">
        <v>44</v>
      </c>
      <c r="C59">
        <v>1</v>
      </c>
      <c r="D59">
        <v>1.538</v>
      </c>
      <c r="E59">
        <v>1</v>
      </c>
      <c r="F59">
        <v>0.13600000000000001</v>
      </c>
      <c r="G59">
        <v>0.41</v>
      </c>
      <c r="H59">
        <v>1</v>
      </c>
      <c r="I59">
        <v>1.538</v>
      </c>
      <c r="J59">
        <v>0</v>
      </c>
      <c r="K59">
        <v>0</v>
      </c>
      <c r="L59">
        <v>0</v>
      </c>
      <c r="M59">
        <v>1.353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1.353</v>
      </c>
      <c r="X59">
        <v>0.185</v>
      </c>
      <c r="Y59">
        <v>54.723999999999997</v>
      </c>
      <c r="Z59">
        <v>54.723999999999997</v>
      </c>
      <c r="AA59">
        <v>0</v>
      </c>
      <c r="AB59">
        <v>155.94999999999999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1.169</v>
      </c>
      <c r="AI59">
        <v>58.435000000000002</v>
      </c>
      <c r="AJ59">
        <v>99</v>
      </c>
      <c r="AK59">
        <v>152.239</v>
      </c>
      <c r="AL59">
        <v>0</v>
      </c>
      <c r="AM59">
        <v>152.239</v>
      </c>
    </row>
    <row r="60" spans="1:39" x14ac:dyDescent="0.25">
      <c r="A60" s="21" t="s">
        <v>141</v>
      </c>
      <c r="B60" t="s">
        <v>44</v>
      </c>
      <c r="C60">
        <v>1</v>
      </c>
      <c r="D60">
        <v>2</v>
      </c>
      <c r="E60">
        <v>1</v>
      </c>
      <c r="F60">
        <v>0.13600000000000001</v>
      </c>
      <c r="G60">
        <v>0.41</v>
      </c>
      <c r="H60">
        <v>1</v>
      </c>
      <c r="I60">
        <v>2</v>
      </c>
      <c r="J60">
        <v>0</v>
      </c>
      <c r="K60">
        <v>0</v>
      </c>
      <c r="L60">
        <v>0</v>
      </c>
      <c r="M60">
        <v>1.76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1.76</v>
      </c>
      <c r="X60">
        <v>0.24</v>
      </c>
      <c r="Y60">
        <v>71.173000000000002</v>
      </c>
      <c r="Z60">
        <v>71.173000000000002</v>
      </c>
      <c r="AA60">
        <v>0</v>
      </c>
      <c r="AB60">
        <v>168.56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1.52</v>
      </c>
      <c r="AI60">
        <v>76</v>
      </c>
      <c r="AJ60">
        <v>99</v>
      </c>
      <c r="AK60">
        <v>198</v>
      </c>
      <c r="AL60">
        <v>34.267000000000003</v>
      </c>
      <c r="AM60">
        <v>163.733</v>
      </c>
    </row>
    <row r="61" spans="1:39" x14ac:dyDescent="0.25">
      <c r="A61" s="21" t="s">
        <v>142</v>
      </c>
      <c r="B61" t="s">
        <v>44</v>
      </c>
      <c r="C61">
        <v>1</v>
      </c>
      <c r="D61">
        <v>3</v>
      </c>
      <c r="E61">
        <v>1</v>
      </c>
      <c r="F61">
        <v>0.13600000000000001</v>
      </c>
      <c r="G61">
        <v>0.41</v>
      </c>
      <c r="H61">
        <v>1</v>
      </c>
      <c r="I61">
        <v>3</v>
      </c>
      <c r="J61">
        <v>0</v>
      </c>
      <c r="K61">
        <v>0</v>
      </c>
      <c r="L61">
        <v>0</v>
      </c>
      <c r="M61">
        <v>2.64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2.64</v>
      </c>
      <c r="X61">
        <v>0.36</v>
      </c>
      <c r="Y61">
        <v>106.76</v>
      </c>
      <c r="Z61">
        <v>106.76</v>
      </c>
      <c r="AA61">
        <v>0</v>
      </c>
      <c r="AB61">
        <v>195.84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2.2799999999999998</v>
      </c>
      <c r="AI61">
        <v>114</v>
      </c>
      <c r="AJ61">
        <v>99</v>
      </c>
      <c r="AK61">
        <v>297</v>
      </c>
      <c r="AL61">
        <v>108.4</v>
      </c>
      <c r="AM61">
        <v>188.6</v>
      </c>
    </row>
    <row r="62" spans="1:39" x14ac:dyDescent="0.25">
      <c r="A62" s="21" t="s">
        <v>143</v>
      </c>
      <c r="B62" t="s">
        <v>44</v>
      </c>
      <c r="C62">
        <v>1</v>
      </c>
      <c r="D62">
        <v>4</v>
      </c>
      <c r="E62">
        <v>1</v>
      </c>
      <c r="F62">
        <v>0.13600000000000001</v>
      </c>
      <c r="G62">
        <v>0.41</v>
      </c>
      <c r="H62">
        <v>1</v>
      </c>
      <c r="I62">
        <v>4</v>
      </c>
      <c r="J62">
        <v>0</v>
      </c>
      <c r="K62">
        <v>0</v>
      </c>
      <c r="L62">
        <v>0</v>
      </c>
      <c r="M62">
        <v>3.52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3.52</v>
      </c>
      <c r="X62">
        <v>0.48</v>
      </c>
      <c r="Y62">
        <v>142.34700000000001</v>
      </c>
      <c r="Z62">
        <v>142.34700000000001</v>
      </c>
      <c r="AA62">
        <v>0</v>
      </c>
      <c r="AB62">
        <v>223.12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3.04</v>
      </c>
      <c r="AI62">
        <v>152</v>
      </c>
      <c r="AJ62">
        <v>99</v>
      </c>
      <c r="AK62">
        <v>396</v>
      </c>
      <c r="AL62">
        <v>182.53299999999999</v>
      </c>
      <c r="AM62">
        <v>213.46700000000001</v>
      </c>
    </row>
    <row r="63" spans="1:39" x14ac:dyDescent="0.25">
      <c r="A63" s="21" t="s">
        <v>144</v>
      </c>
      <c r="B63" t="s">
        <v>44</v>
      </c>
      <c r="C63">
        <v>1</v>
      </c>
      <c r="D63">
        <v>4</v>
      </c>
      <c r="E63">
        <v>1</v>
      </c>
      <c r="F63">
        <v>0.13600000000000001</v>
      </c>
      <c r="G63">
        <v>0.41</v>
      </c>
      <c r="H63">
        <v>1</v>
      </c>
      <c r="I63">
        <v>4</v>
      </c>
      <c r="J63">
        <v>0</v>
      </c>
      <c r="K63">
        <v>0</v>
      </c>
      <c r="L63">
        <v>0</v>
      </c>
      <c r="M63">
        <v>3.52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3.52</v>
      </c>
      <c r="X63">
        <v>0.48</v>
      </c>
      <c r="Y63">
        <v>142.34700000000001</v>
      </c>
      <c r="Z63">
        <v>142.34700000000001</v>
      </c>
      <c r="AA63">
        <v>0</v>
      </c>
      <c r="AB63">
        <v>223.12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3.04</v>
      </c>
      <c r="AI63">
        <v>152</v>
      </c>
      <c r="AJ63">
        <v>99</v>
      </c>
      <c r="AK63">
        <v>396</v>
      </c>
      <c r="AL63">
        <v>182.53299999999999</v>
      </c>
      <c r="AM63">
        <v>213.46700000000001</v>
      </c>
    </row>
    <row r="64" spans="1:39" x14ac:dyDescent="0.25">
      <c r="A64" s="21" t="s">
        <v>145</v>
      </c>
      <c r="B64" t="s">
        <v>44</v>
      </c>
      <c r="C64">
        <v>0</v>
      </c>
      <c r="D64">
        <v>0</v>
      </c>
      <c r="E64">
        <v>1</v>
      </c>
      <c r="F64">
        <v>0.13600000000000001</v>
      </c>
      <c r="G64">
        <v>0.41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21" t="s">
        <v>146</v>
      </c>
      <c r="B65" t="s">
        <v>44</v>
      </c>
      <c r="C65">
        <v>1</v>
      </c>
      <c r="D65">
        <v>5</v>
      </c>
      <c r="E65">
        <v>1</v>
      </c>
      <c r="F65">
        <v>0.13600000000000001</v>
      </c>
      <c r="G65">
        <v>0.41</v>
      </c>
      <c r="H65">
        <v>1</v>
      </c>
      <c r="I65">
        <v>5</v>
      </c>
      <c r="J65">
        <v>0</v>
      </c>
      <c r="K65">
        <v>0</v>
      </c>
      <c r="L65">
        <v>0</v>
      </c>
      <c r="M65">
        <v>4.4000000000000004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4.4000000000000004</v>
      </c>
      <c r="X65">
        <v>0.6</v>
      </c>
      <c r="Y65">
        <v>177.93299999999999</v>
      </c>
      <c r="Z65">
        <v>177.93299999999999</v>
      </c>
      <c r="AA65">
        <v>0</v>
      </c>
      <c r="AB65">
        <v>250.4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3.8</v>
      </c>
      <c r="AI65">
        <v>190</v>
      </c>
      <c r="AJ65">
        <v>99</v>
      </c>
      <c r="AK65">
        <v>495</v>
      </c>
      <c r="AL65">
        <v>256.66699999999997</v>
      </c>
      <c r="AM65">
        <v>238.333</v>
      </c>
    </row>
    <row r="66" spans="1:39" x14ac:dyDescent="0.25">
      <c r="A66" s="21" t="s">
        <v>147</v>
      </c>
      <c r="B66" t="s">
        <v>291</v>
      </c>
      <c r="C66">
        <v>0</v>
      </c>
      <c r="D66">
        <v>0</v>
      </c>
      <c r="E66">
        <v>0.1</v>
      </c>
      <c r="F66">
        <v>1.4E-2</v>
      </c>
      <c r="G66">
        <v>4.1000000000000002E-2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21" t="s">
        <v>148</v>
      </c>
      <c r="B67" t="s">
        <v>291</v>
      </c>
      <c r="C67">
        <v>0</v>
      </c>
      <c r="D67">
        <v>0</v>
      </c>
      <c r="E67">
        <v>0.1</v>
      </c>
      <c r="F67">
        <v>1.4E-2</v>
      </c>
      <c r="G67">
        <v>4.1000000000000002E-2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21" t="s">
        <v>149</v>
      </c>
      <c r="B68" t="s">
        <v>291</v>
      </c>
      <c r="C68">
        <v>0</v>
      </c>
      <c r="D68">
        <v>0</v>
      </c>
      <c r="E68">
        <v>0.1</v>
      </c>
      <c r="F68">
        <v>1.4E-2</v>
      </c>
      <c r="G68">
        <v>4.1000000000000002E-2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21" t="s">
        <v>150</v>
      </c>
      <c r="B69" t="s">
        <v>291</v>
      </c>
      <c r="C69">
        <v>0</v>
      </c>
      <c r="D69">
        <v>0</v>
      </c>
      <c r="E69">
        <v>0.1</v>
      </c>
      <c r="F69">
        <v>1.4E-2</v>
      </c>
      <c r="G69">
        <v>4.1000000000000002E-2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21" t="s">
        <v>151</v>
      </c>
      <c r="B70" t="s">
        <v>291</v>
      </c>
      <c r="C70">
        <v>1</v>
      </c>
      <c r="D70">
        <v>14.106</v>
      </c>
      <c r="E70">
        <v>0.1</v>
      </c>
      <c r="F70">
        <v>1.4E-2</v>
      </c>
      <c r="G70">
        <v>4.1000000000000002E-2</v>
      </c>
      <c r="H70">
        <v>0</v>
      </c>
      <c r="I70">
        <v>0</v>
      </c>
      <c r="J70">
        <v>0</v>
      </c>
      <c r="K70">
        <v>0</v>
      </c>
      <c r="L70">
        <v>14.106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14.106</v>
      </c>
      <c r="X70">
        <v>1.411</v>
      </c>
      <c r="Y70">
        <v>1444.499</v>
      </c>
      <c r="Z70">
        <v>1444.454</v>
      </c>
      <c r="AA70">
        <v>4.4999999999999998E-2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102.40300000000001</v>
      </c>
      <c r="AK70">
        <v>1444.499</v>
      </c>
      <c r="AL70">
        <v>0</v>
      </c>
      <c r="AM70">
        <v>1444.499</v>
      </c>
    </row>
    <row r="71" spans="1:39" x14ac:dyDescent="0.25">
      <c r="A71" s="21" t="s">
        <v>152</v>
      </c>
      <c r="B71" t="s">
        <v>291</v>
      </c>
      <c r="C71">
        <v>0</v>
      </c>
      <c r="D71">
        <v>0</v>
      </c>
      <c r="E71">
        <v>0.1</v>
      </c>
      <c r="F71">
        <v>1.4E-2</v>
      </c>
      <c r="G71">
        <v>4.1000000000000002E-2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21" t="s">
        <v>153</v>
      </c>
      <c r="B72" t="s">
        <v>59</v>
      </c>
      <c r="C72">
        <v>1</v>
      </c>
      <c r="D72">
        <v>13</v>
      </c>
      <c r="E72">
        <v>0.1</v>
      </c>
      <c r="F72">
        <v>1.4E-2</v>
      </c>
      <c r="G72">
        <v>4.1000000000000002E-2</v>
      </c>
      <c r="H72">
        <v>0</v>
      </c>
      <c r="I72">
        <v>0</v>
      </c>
      <c r="J72">
        <v>0</v>
      </c>
      <c r="K72">
        <v>0</v>
      </c>
      <c r="L72">
        <v>13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13</v>
      </c>
      <c r="X72">
        <v>1.3</v>
      </c>
      <c r="Y72">
        <v>691.34</v>
      </c>
      <c r="Z72">
        <v>691.34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99</v>
      </c>
      <c r="AK72">
        <v>1287</v>
      </c>
      <c r="AL72">
        <v>595.66</v>
      </c>
      <c r="AM72">
        <v>691.34</v>
      </c>
    </row>
    <row r="73" spans="1:39" x14ac:dyDescent="0.25">
      <c r="A73" s="21" t="s">
        <v>154</v>
      </c>
      <c r="B73" t="s">
        <v>59</v>
      </c>
      <c r="C73">
        <v>1</v>
      </c>
      <c r="D73">
        <v>12</v>
      </c>
      <c r="E73">
        <v>0.1</v>
      </c>
      <c r="F73">
        <v>1.4E-2</v>
      </c>
      <c r="G73">
        <v>4.1000000000000002E-2</v>
      </c>
      <c r="H73">
        <v>0</v>
      </c>
      <c r="I73">
        <v>0</v>
      </c>
      <c r="J73">
        <v>0</v>
      </c>
      <c r="K73">
        <v>0</v>
      </c>
      <c r="L73">
        <v>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12</v>
      </c>
      <c r="X73">
        <v>1.2</v>
      </c>
      <c r="Y73">
        <v>638.16</v>
      </c>
      <c r="Z73">
        <v>638.16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99</v>
      </c>
      <c r="AK73">
        <v>1188</v>
      </c>
      <c r="AL73">
        <v>549.84</v>
      </c>
      <c r="AM73">
        <v>638.16</v>
      </c>
    </row>
    <row r="74" spans="1:39" x14ac:dyDescent="0.25">
      <c r="A74" s="21" t="s">
        <v>155</v>
      </c>
      <c r="B74" t="s">
        <v>59</v>
      </c>
      <c r="C74">
        <v>1</v>
      </c>
      <c r="D74">
        <v>4</v>
      </c>
      <c r="E74">
        <v>0.1</v>
      </c>
      <c r="F74">
        <v>1.4E-2</v>
      </c>
      <c r="G74">
        <v>4.1000000000000002E-2</v>
      </c>
      <c r="H74">
        <v>0</v>
      </c>
      <c r="I74">
        <v>0</v>
      </c>
      <c r="J74">
        <v>0</v>
      </c>
      <c r="K74">
        <v>0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4</v>
      </c>
      <c r="X74">
        <v>0.4</v>
      </c>
      <c r="Y74">
        <v>212.72</v>
      </c>
      <c r="Z74">
        <v>212.72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99</v>
      </c>
      <c r="AK74">
        <v>396</v>
      </c>
      <c r="AL74">
        <v>183.28</v>
      </c>
      <c r="AM74">
        <v>212.72</v>
      </c>
    </row>
    <row r="75" spans="1:39" x14ac:dyDescent="0.25">
      <c r="A75" s="21" t="s">
        <v>156</v>
      </c>
      <c r="B75" t="s">
        <v>59</v>
      </c>
      <c r="C75">
        <v>1</v>
      </c>
      <c r="D75">
        <v>0.5</v>
      </c>
      <c r="E75">
        <v>0.1</v>
      </c>
      <c r="F75">
        <v>1.4E-2</v>
      </c>
      <c r="G75">
        <v>4.1000000000000002E-2</v>
      </c>
      <c r="H75">
        <v>0</v>
      </c>
      <c r="I75">
        <v>0</v>
      </c>
      <c r="J75">
        <v>0</v>
      </c>
      <c r="K75">
        <v>0</v>
      </c>
      <c r="L75">
        <v>0.5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0.5</v>
      </c>
      <c r="X75">
        <v>0.05</v>
      </c>
      <c r="Y75">
        <v>26.59</v>
      </c>
      <c r="Z75">
        <v>26.59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99</v>
      </c>
      <c r="AK75">
        <v>49.5</v>
      </c>
      <c r="AL75">
        <v>22.91</v>
      </c>
      <c r="AM75">
        <v>26.59</v>
      </c>
    </row>
    <row r="76" spans="1:39" x14ac:dyDescent="0.25">
      <c r="A76" s="21" t="s">
        <v>157</v>
      </c>
      <c r="B76" t="s">
        <v>59</v>
      </c>
      <c r="C76">
        <v>1</v>
      </c>
      <c r="D76">
        <v>4</v>
      </c>
      <c r="E76">
        <v>0.1</v>
      </c>
      <c r="F76">
        <v>1.4E-2</v>
      </c>
      <c r="G76">
        <v>4.1000000000000002E-2</v>
      </c>
      <c r="H76">
        <v>0</v>
      </c>
      <c r="I76">
        <v>0</v>
      </c>
      <c r="J76">
        <v>0</v>
      </c>
      <c r="K76">
        <v>0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</v>
      </c>
      <c r="X76">
        <v>0.4</v>
      </c>
      <c r="Y76">
        <v>212.72</v>
      </c>
      <c r="Z76">
        <v>212.72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99</v>
      </c>
      <c r="AK76">
        <v>396</v>
      </c>
      <c r="AL76">
        <v>183.28</v>
      </c>
      <c r="AM76">
        <v>212.72</v>
      </c>
    </row>
    <row r="77" spans="1:39" x14ac:dyDescent="0.25">
      <c r="A77" s="21" t="s">
        <v>158</v>
      </c>
      <c r="B77" t="s">
        <v>59</v>
      </c>
      <c r="C77">
        <v>1</v>
      </c>
      <c r="D77">
        <v>0.2</v>
      </c>
      <c r="E77">
        <v>0.1</v>
      </c>
      <c r="F77">
        <v>1.4E-2</v>
      </c>
      <c r="G77">
        <v>4.1000000000000002E-2</v>
      </c>
      <c r="H77">
        <v>0</v>
      </c>
      <c r="I77">
        <v>0</v>
      </c>
      <c r="J77">
        <v>0</v>
      </c>
      <c r="K77">
        <v>0</v>
      </c>
      <c r="L77">
        <v>0.2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0.2</v>
      </c>
      <c r="X77">
        <v>0.02</v>
      </c>
      <c r="Y77">
        <v>10.635999999999999</v>
      </c>
      <c r="Z77">
        <v>10.635999999999999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99</v>
      </c>
      <c r="AK77">
        <v>19.8</v>
      </c>
      <c r="AL77">
        <v>9.1639999999999997</v>
      </c>
      <c r="AM77">
        <v>10.635999999999999</v>
      </c>
    </row>
    <row r="78" spans="1:39" x14ac:dyDescent="0.25">
      <c r="A78" s="21" t="s">
        <v>159</v>
      </c>
      <c r="B78" t="s">
        <v>59</v>
      </c>
      <c r="C78">
        <v>1</v>
      </c>
      <c r="D78">
        <v>4</v>
      </c>
      <c r="E78">
        <v>0.1</v>
      </c>
      <c r="F78">
        <v>1.4E-2</v>
      </c>
      <c r="G78">
        <v>4.1000000000000002E-2</v>
      </c>
      <c r="H78">
        <v>0</v>
      </c>
      <c r="I78">
        <v>0</v>
      </c>
      <c r="J78">
        <v>0</v>
      </c>
      <c r="K78">
        <v>0</v>
      </c>
      <c r="L78">
        <v>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</v>
      </c>
      <c r="X78">
        <v>0.4</v>
      </c>
      <c r="Y78">
        <v>212.72</v>
      </c>
      <c r="Z78">
        <v>212.72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99</v>
      </c>
      <c r="AK78">
        <v>396</v>
      </c>
      <c r="AL78">
        <v>183.28</v>
      </c>
      <c r="AM78">
        <v>212.72</v>
      </c>
    </row>
    <row r="79" spans="1:39" x14ac:dyDescent="0.25">
      <c r="A79" s="21" t="s">
        <v>160</v>
      </c>
      <c r="B79" t="s">
        <v>59</v>
      </c>
      <c r="C79">
        <v>1</v>
      </c>
      <c r="D79">
        <v>19</v>
      </c>
      <c r="E79">
        <v>0.1</v>
      </c>
      <c r="F79">
        <v>1.4E-2</v>
      </c>
      <c r="G79">
        <v>4.1000000000000002E-2</v>
      </c>
      <c r="H79">
        <v>0</v>
      </c>
      <c r="I79">
        <v>0</v>
      </c>
      <c r="J79">
        <v>0</v>
      </c>
      <c r="K79">
        <v>0</v>
      </c>
      <c r="L79">
        <v>19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19</v>
      </c>
      <c r="X79">
        <v>1.9</v>
      </c>
      <c r="Y79">
        <v>1010.42</v>
      </c>
      <c r="Z79">
        <v>1010.42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99</v>
      </c>
      <c r="AK79">
        <v>1881</v>
      </c>
      <c r="AL79">
        <v>870.58</v>
      </c>
      <c r="AM79">
        <v>1010.42</v>
      </c>
    </row>
    <row r="80" spans="1:39" x14ac:dyDescent="0.25">
      <c r="A80" s="21" t="s">
        <v>161</v>
      </c>
      <c r="B80" t="s">
        <v>59</v>
      </c>
      <c r="C80">
        <v>1</v>
      </c>
      <c r="D80">
        <v>0.25</v>
      </c>
      <c r="E80">
        <v>0.1</v>
      </c>
      <c r="F80">
        <v>1.4E-2</v>
      </c>
      <c r="G80">
        <v>4.1000000000000002E-2</v>
      </c>
      <c r="H80">
        <v>0</v>
      </c>
      <c r="I80">
        <v>0</v>
      </c>
      <c r="J80">
        <v>0</v>
      </c>
      <c r="K80">
        <v>0</v>
      </c>
      <c r="L80">
        <v>0.25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0.25</v>
      </c>
      <c r="X80">
        <v>2.5000000000000001E-2</v>
      </c>
      <c r="Y80">
        <v>13.295</v>
      </c>
      <c r="Z80">
        <v>13.295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99</v>
      </c>
      <c r="AK80">
        <v>24.75</v>
      </c>
      <c r="AL80">
        <v>11.455</v>
      </c>
      <c r="AM80">
        <v>13.295</v>
      </c>
    </row>
    <row r="81" spans="1:39" x14ac:dyDescent="0.25">
      <c r="A81" s="21" t="s">
        <v>162</v>
      </c>
      <c r="B81" t="s">
        <v>59</v>
      </c>
      <c r="C81">
        <v>1</v>
      </c>
      <c r="D81">
        <v>4</v>
      </c>
      <c r="E81">
        <v>0.1</v>
      </c>
      <c r="F81">
        <v>1.4E-2</v>
      </c>
      <c r="G81">
        <v>4.1000000000000002E-2</v>
      </c>
      <c r="H81">
        <v>0</v>
      </c>
      <c r="I81">
        <v>0</v>
      </c>
      <c r="J81">
        <v>0</v>
      </c>
      <c r="K81">
        <v>0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</v>
      </c>
      <c r="X81">
        <v>0.4</v>
      </c>
      <c r="Y81">
        <v>212.72</v>
      </c>
      <c r="Z81">
        <v>212.72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99</v>
      </c>
      <c r="AK81">
        <v>396</v>
      </c>
      <c r="AL81">
        <v>183.28</v>
      </c>
      <c r="AM81">
        <v>212.72</v>
      </c>
    </row>
    <row r="82" spans="1:39" x14ac:dyDescent="0.25">
      <c r="A82" s="21" t="s">
        <v>163</v>
      </c>
      <c r="B82" t="s">
        <v>59</v>
      </c>
      <c r="C82">
        <v>1</v>
      </c>
      <c r="D82">
        <v>1.5</v>
      </c>
      <c r="E82">
        <v>0.1</v>
      </c>
      <c r="F82">
        <v>1.4E-2</v>
      </c>
      <c r="G82">
        <v>4.1000000000000002E-2</v>
      </c>
      <c r="H82">
        <v>0</v>
      </c>
      <c r="I82">
        <v>0</v>
      </c>
      <c r="J82">
        <v>0</v>
      </c>
      <c r="K82">
        <v>0</v>
      </c>
      <c r="L82">
        <v>1.5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1.5</v>
      </c>
      <c r="X82">
        <v>0.15</v>
      </c>
      <c r="Y82">
        <v>79.77</v>
      </c>
      <c r="Z82">
        <v>79.77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99</v>
      </c>
      <c r="AK82">
        <v>148.5</v>
      </c>
      <c r="AL82">
        <v>68.73</v>
      </c>
      <c r="AM82">
        <v>79.77</v>
      </c>
    </row>
    <row r="83" spans="1:39" x14ac:dyDescent="0.25">
      <c r="A83" s="21" t="s">
        <v>164</v>
      </c>
      <c r="B83" t="s">
        <v>59</v>
      </c>
      <c r="C83">
        <v>1</v>
      </c>
      <c r="D83">
        <v>2.5</v>
      </c>
      <c r="E83">
        <v>0.1</v>
      </c>
      <c r="F83">
        <v>1.4E-2</v>
      </c>
      <c r="G83">
        <v>4.1000000000000002E-2</v>
      </c>
      <c r="H83">
        <v>0</v>
      </c>
      <c r="I83">
        <v>0</v>
      </c>
      <c r="J83">
        <v>0</v>
      </c>
      <c r="K83">
        <v>0</v>
      </c>
      <c r="L83">
        <v>2.5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2.5</v>
      </c>
      <c r="X83">
        <v>0.25</v>
      </c>
      <c r="Y83">
        <v>132.94999999999999</v>
      </c>
      <c r="Z83">
        <v>132.94999999999999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99</v>
      </c>
      <c r="AK83">
        <v>247.5</v>
      </c>
      <c r="AL83">
        <v>114.55</v>
      </c>
      <c r="AM83">
        <v>132.94999999999999</v>
      </c>
    </row>
    <row r="84" spans="1:39" x14ac:dyDescent="0.25">
      <c r="A84" s="21" t="s">
        <v>165</v>
      </c>
      <c r="B84" t="s">
        <v>59</v>
      </c>
      <c r="C84">
        <v>1</v>
      </c>
      <c r="D84">
        <v>2.5</v>
      </c>
      <c r="E84">
        <v>0.1</v>
      </c>
      <c r="F84">
        <v>1.4E-2</v>
      </c>
      <c r="G84">
        <v>4.1000000000000002E-2</v>
      </c>
      <c r="H84">
        <v>0</v>
      </c>
      <c r="I84">
        <v>0</v>
      </c>
      <c r="J84">
        <v>0</v>
      </c>
      <c r="K84">
        <v>0</v>
      </c>
      <c r="L84">
        <v>2.5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2.5</v>
      </c>
      <c r="X84">
        <v>0.25</v>
      </c>
      <c r="Y84">
        <v>132.94999999999999</v>
      </c>
      <c r="Z84">
        <v>132.94999999999999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99</v>
      </c>
      <c r="AK84">
        <v>247.5</v>
      </c>
      <c r="AL84">
        <v>114.55</v>
      </c>
      <c r="AM84">
        <v>132.94999999999999</v>
      </c>
    </row>
    <row r="85" spans="1:39" x14ac:dyDescent="0.25">
      <c r="A85" s="21" t="s">
        <v>166</v>
      </c>
      <c r="B85" t="s">
        <v>59</v>
      </c>
      <c r="C85">
        <v>1</v>
      </c>
      <c r="D85">
        <v>0.2</v>
      </c>
      <c r="E85">
        <v>0.1</v>
      </c>
      <c r="F85">
        <v>1.4E-2</v>
      </c>
      <c r="G85">
        <v>4.1000000000000002E-2</v>
      </c>
      <c r="H85">
        <v>0</v>
      </c>
      <c r="I85">
        <v>0</v>
      </c>
      <c r="J85">
        <v>0</v>
      </c>
      <c r="K85">
        <v>0</v>
      </c>
      <c r="L85">
        <v>0.2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0.2</v>
      </c>
      <c r="X85">
        <v>0.02</v>
      </c>
      <c r="Y85">
        <v>10.635999999999999</v>
      </c>
      <c r="Z85">
        <v>10.635999999999999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99</v>
      </c>
      <c r="AK85">
        <v>19.8</v>
      </c>
      <c r="AL85">
        <v>9.1639999999999997</v>
      </c>
      <c r="AM85">
        <v>10.635999999999999</v>
      </c>
    </row>
    <row r="86" spans="1:39" x14ac:dyDescent="0.25">
      <c r="A86" s="21" t="s">
        <v>167</v>
      </c>
      <c r="B86" t="s">
        <v>59</v>
      </c>
      <c r="C86">
        <v>1</v>
      </c>
      <c r="D86">
        <v>8.2609999999999992</v>
      </c>
      <c r="E86">
        <v>0.1</v>
      </c>
      <c r="F86">
        <v>1.4E-2</v>
      </c>
      <c r="G86">
        <v>4.1000000000000002E-2</v>
      </c>
      <c r="H86">
        <v>0</v>
      </c>
      <c r="I86">
        <v>0</v>
      </c>
      <c r="J86">
        <v>0</v>
      </c>
      <c r="K86">
        <v>0</v>
      </c>
      <c r="L86">
        <v>8.2609999999999992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8.2609999999999992</v>
      </c>
      <c r="X86">
        <v>0.82599999999999996</v>
      </c>
      <c r="Y86">
        <v>439.32100000000003</v>
      </c>
      <c r="Z86">
        <v>439.32100000000003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99</v>
      </c>
      <c r="AK86">
        <v>817.84100000000001</v>
      </c>
      <c r="AL86">
        <v>378.52</v>
      </c>
      <c r="AM86">
        <v>439.32100000000003</v>
      </c>
    </row>
    <row r="87" spans="1:39" x14ac:dyDescent="0.25">
      <c r="A87" s="21" t="s">
        <v>168</v>
      </c>
      <c r="B87" t="s">
        <v>59</v>
      </c>
      <c r="C87">
        <v>1</v>
      </c>
      <c r="D87">
        <v>4</v>
      </c>
      <c r="E87">
        <v>0.1</v>
      </c>
      <c r="F87">
        <v>1.4E-2</v>
      </c>
      <c r="G87">
        <v>4.1000000000000002E-2</v>
      </c>
      <c r="H87">
        <v>0</v>
      </c>
      <c r="I87">
        <v>0</v>
      </c>
      <c r="J87">
        <v>0</v>
      </c>
      <c r="K87">
        <v>0</v>
      </c>
      <c r="L87">
        <v>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</v>
      </c>
      <c r="X87">
        <v>0.4</v>
      </c>
      <c r="Y87">
        <v>212.72</v>
      </c>
      <c r="Z87">
        <v>212.72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99</v>
      </c>
      <c r="AK87">
        <v>396</v>
      </c>
      <c r="AL87">
        <v>183.28</v>
      </c>
      <c r="AM87">
        <v>212.72</v>
      </c>
    </row>
    <row r="88" spans="1:39" x14ac:dyDescent="0.25">
      <c r="A88" s="21" t="s">
        <v>169</v>
      </c>
      <c r="B88" t="s">
        <v>59</v>
      </c>
      <c r="C88">
        <v>1</v>
      </c>
      <c r="D88">
        <v>1</v>
      </c>
      <c r="E88">
        <v>0.1</v>
      </c>
      <c r="F88">
        <v>1.4E-2</v>
      </c>
      <c r="G88">
        <v>4.1000000000000002E-2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0.1</v>
      </c>
      <c r="Y88">
        <v>53.18</v>
      </c>
      <c r="Z88">
        <v>53.18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99</v>
      </c>
      <c r="AK88">
        <v>99</v>
      </c>
      <c r="AL88">
        <v>45.82</v>
      </c>
      <c r="AM88">
        <v>53.18</v>
      </c>
    </row>
    <row r="89" spans="1:39" x14ac:dyDescent="0.25">
      <c r="A89" s="21" t="s">
        <v>170</v>
      </c>
      <c r="B89" t="s">
        <v>59</v>
      </c>
      <c r="C89">
        <v>1</v>
      </c>
      <c r="D89">
        <v>0.5</v>
      </c>
      <c r="E89">
        <v>0.1</v>
      </c>
      <c r="F89">
        <v>1.4E-2</v>
      </c>
      <c r="G89">
        <v>4.1000000000000002E-2</v>
      </c>
      <c r="H89">
        <v>0</v>
      </c>
      <c r="I89">
        <v>0</v>
      </c>
      <c r="J89">
        <v>0</v>
      </c>
      <c r="K89">
        <v>0</v>
      </c>
      <c r="L89">
        <v>0.5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0.5</v>
      </c>
      <c r="X89">
        <v>0.05</v>
      </c>
      <c r="Y89">
        <v>26.59</v>
      </c>
      <c r="Z89">
        <v>26.59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99</v>
      </c>
      <c r="AK89">
        <v>49.5</v>
      </c>
      <c r="AL89">
        <v>22.91</v>
      </c>
      <c r="AM89">
        <v>26.59</v>
      </c>
    </row>
    <row r="90" spans="1:39" x14ac:dyDescent="0.25">
      <c r="A90" s="21" t="s">
        <v>171</v>
      </c>
      <c r="B90" t="s">
        <v>59</v>
      </c>
      <c r="C90">
        <v>1</v>
      </c>
      <c r="D90">
        <v>0.5</v>
      </c>
      <c r="E90">
        <v>0.1</v>
      </c>
      <c r="F90">
        <v>1.4E-2</v>
      </c>
      <c r="G90">
        <v>4.1000000000000002E-2</v>
      </c>
      <c r="H90">
        <v>0</v>
      </c>
      <c r="I90">
        <v>0</v>
      </c>
      <c r="J90">
        <v>0</v>
      </c>
      <c r="K90">
        <v>0</v>
      </c>
      <c r="L90">
        <v>0.5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0.5</v>
      </c>
      <c r="X90">
        <v>0.05</v>
      </c>
      <c r="Y90">
        <v>26.59</v>
      </c>
      <c r="Z90">
        <v>26.59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99</v>
      </c>
      <c r="AK90">
        <v>49.5</v>
      </c>
      <c r="AL90">
        <v>22.91</v>
      </c>
      <c r="AM90">
        <v>26.59</v>
      </c>
    </row>
    <row r="91" spans="1:39" x14ac:dyDescent="0.25">
      <c r="A91" s="21" t="s">
        <v>172</v>
      </c>
      <c r="B91" t="s">
        <v>59</v>
      </c>
      <c r="C91">
        <v>1</v>
      </c>
      <c r="D91">
        <v>20</v>
      </c>
      <c r="E91">
        <v>0.1</v>
      </c>
      <c r="F91">
        <v>1.4E-2</v>
      </c>
      <c r="G91">
        <v>4.1000000000000002E-2</v>
      </c>
      <c r="H91">
        <v>0</v>
      </c>
      <c r="I91">
        <v>0</v>
      </c>
      <c r="J91">
        <v>0</v>
      </c>
      <c r="K91">
        <v>0</v>
      </c>
      <c r="L91">
        <v>20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20</v>
      </c>
      <c r="X91">
        <v>2</v>
      </c>
      <c r="Y91">
        <v>1063.5999999999999</v>
      </c>
      <c r="Z91">
        <v>1063.5999999999999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99</v>
      </c>
      <c r="AK91">
        <v>1980</v>
      </c>
      <c r="AL91">
        <v>916.4</v>
      </c>
      <c r="AM91">
        <v>1063.5999999999999</v>
      </c>
    </row>
    <row r="92" spans="1:39" x14ac:dyDescent="0.25">
      <c r="A92" s="21" t="s">
        <v>173</v>
      </c>
      <c r="B92" t="s">
        <v>59</v>
      </c>
      <c r="C92">
        <v>1</v>
      </c>
      <c r="D92">
        <v>1.5</v>
      </c>
      <c r="E92">
        <v>0.1</v>
      </c>
      <c r="F92">
        <v>1.4E-2</v>
      </c>
      <c r="G92">
        <v>4.1000000000000002E-2</v>
      </c>
      <c r="H92">
        <v>0</v>
      </c>
      <c r="I92">
        <v>0</v>
      </c>
      <c r="J92">
        <v>0</v>
      </c>
      <c r="K92">
        <v>0</v>
      </c>
      <c r="L92">
        <v>1.5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1.5</v>
      </c>
      <c r="X92">
        <v>0.15</v>
      </c>
      <c r="Y92">
        <v>79.77</v>
      </c>
      <c r="Z92">
        <v>79.77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99</v>
      </c>
      <c r="AK92">
        <v>148.5</v>
      </c>
      <c r="AL92">
        <v>68.73</v>
      </c>
      <c r="AM92">
        <v>79.77</v>
      </c>
    </row>
    <row r="93" spans="1:39" x14ac:dyDescent="0.25">
      <c r="A93" s="21" t="s">
        <v>174</v>
      </c>
      <c r="B93" t="s">
        <v>59</v>
      </c>
      <c r="C93">
        <v>1</v>
      </c>
      <c r="D93">
        <v>0.25</v>
      </c>
      <c r="E93">
        <v>0.1</v>
      </c>
      <c r="F93">
        <v>1.4E-2</v>
      </c>
      <c r="G93">
        <v>4.1000000000000002E-2</v>
      </c>
      <c r="H93">
        <v>0</v>
      </c>
      <c r="I93">
        <v>0</v>
      </c>
      <c r="J93">
        <v>0</v>
      </c>
      <c r="K93">
        <v>0</v>
      </c>
      <c r="L93">
        <v>0.25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0.25</v>
      </c>
      <c r="X93">
        <v>2.5000000000000001E-2</v>
      </c>
      <c r="Y93">
        <v>13.295</v>
      </c>
      <c r="Z93">
        <v>13.295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99</v>
      </c>
      <c r="AK93">
        <v>24.75</v>
      </c>
      <c r="AL93">
        <v>11.455</v>
      </c>
      <c r="AM93">
        <v>13.295</v>
      </c>
    </row>
    <row r="94" spans="1:39" x14ac:dyDescent="0.25">
      <c r="A94" s="21" t="s">
        <v>175</v>
      </c>
      <c r="B94" t="s">
        <v>59</v>
      </c>
      <c r="C94">
        <v>1</v>
      </c>
      <c r="D94">
        <v>0.21</v>
      </c>
      <c r="E94">
        <v>0.1</v>
      </c>
      <c r="F94">
        <v>1.4E-2</v>
      </c>
      <c r="G94">
        <v>4.1000000000000002E-2</v>
      </c>
      <c r="H94">
        <v>0</v>
      </c>
      <c r="I94">
        <v>0</v>
      </c>
      <c r="J94">
        <v>0</v>
      </c>
      <c r="K94">
        <v>0</v>
      </c>
      <c r="L94">
        <v>0.21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0.21</v>
      </c>
      <c r="X94">
        <v>2.1000000000000001E-2</v>
      </c>
      <c r="Y94">
        <v>11.167999999999999</v>
      </c>
      <c r="Z94">
        <v>11.167999999999999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99</v>
      </c>
      <c r="AK94">
        <v>20.79</v>
      </c>
      <c r="AL94">
        <v>9.6219999999999999</v>
      </c>
      <c r="AM94">
        <v>11.167999999999999</v>
      </c>
    </row>
    <row r="95" spans="1:39" x14ac:dyDescent="0.25">
      <c r="A95" s="21" t="s">
        <v>176</v>
      </c>
      <c r="B95" t="s">
        <v>59</v>
      </c>
      <c r="C95">
        <v>0</v>
      </c>
      <c r="D95">
        <v>0</v>
      </c>
      <c r="E95">
        <v>0.1</v>
      </c>
      <c r="F95">
        <v>1.4E-2</v>
      </c>
      <c r="G95">
        <v>4.1000000000000002E-2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21" t="s">
        <v>177</v>
      </c>
      <c r="B96" t="s">
        <v>59</v>
      </c>
      <c r="C96">
        <v>0</v>
      </c>
      <c r="D96">
        <v>0</v>
      </c>
      <c r="E96">
        <v>0.1</v>
      </c>
      <c r="F96">
        <v>1.4E-2</v>
      </c>
      <c r="G96">
        <v>4.1000000000000002E-2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21" t="s">
        <v>178</v>
      </c>
      <c r="B97" t="s">
        <v>59</v>
      </c>
      <c r="C97">
        <v>1</v>
      </c>
      <c r="D97">
        <v>12</v>
      </c>
      <c r="E97">
        <v>0.1</v>
      </c>
      <c r="F97">
        <v>1.4E-2</v>
      </c>
      <c r="G97">
        <v>4.1000000000000002E-2</v>
      </c>
      <c r="H97">
        <v>0</v>
      </c>
      <c r="I97">
        <v>0</v>
      </c>
      <c r="J97">
        <v>0</v>
      </c>
      <c r="K97">
        <v>0</v>
      </c>
      <c r="L97">
        <v>12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12</v>
      </c>
      <c r="X97">
        <v>1.2</v>
      </c>
      <c r="Y97">
        <v>638.16</v>
      </c>
      <c r="Z97">
        <v>638.16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99</v>
      </c>
      <c r="AK97">
        <v>1188</v>
      </c>
      <c r="AL97">
        <v>549.84</v>
      </c>
      <c r="AM97">
        <v>638.16</v>
      </c>
    </row>
    <row r="98" spans="1:39" x14ac:dyDescent="0.25">
      <c r="A98" s="21" t="s">
        <v>179</v>
      </c>
      <c r="B98" t="s">
        <v>59</v>
      </c>
      <c r="C98">
        <v>1</v>
      </c>
      <c r="D98">
        <v>9</v>
      </c>
      <c r="E98">
        <v>0.1</v>
      </c>
      <c r="F98">
        <v>1.4E-2</v>
      </c>
      <c r="G98">
        <v>4.1000000000000002E-2</v>
      </c>
      <c r="H98">
        <v>0</v>
      </c>
      <c r="I98">
        <v>0</v>
      </c>
      <c r="J98">
        <v>0</v>
      </c>
      <c r="K98">
        <v>0</v>
      </c>
      <c r="L98">
        <v>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9</v>
      </c>
      <c r="X98">
        <v>0.9</v>
      </c>
      <c r="Y98">
        <v>478.62</v>
      </c>
      <c r="Z98">
        <v>478.62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99</v>
      </c>
      <c r="AK98">
        <v>891</v>
      </c>
      <c r="AL98">
        <v>412.38</v>
      </c>
      <c r="AM98">
        <v>478.62</v>
      </c>
    </row>
    <row r="99" spans="1:39" x14ac:dyDescent="0.25">
      <c r="A99" s="21" t="s">
        <v>180</v>
      </c>
      <c r="B99" t="s">
        <v>59</v>
      </c>
      <c r="C99">
        <v>1</v>
      </c>
      <c r="D99">
        <v>0.25</v>
      </c>
      <c r="E99">
        <v>0.1</v>
      </c>
      <c r="F99">
        <v>1.4E-2</v>
      </c>
      <c r="G99">
        <v>4.1000000000000002E-2</v>
      </c>
      <c r="H99">
        <v>0</v>
      </c>
      <c r="I99">
        <v>0</v>
      </c>
      <c r="J99">
        <v>0</v>
      </c>
      <c r="K99">
        <v>0</v>
      </c>
      <c r="L99">
        <v>0.25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0.25</v>
      </c>
      <c r="X99">
        <v>2.5000000000000001E-2</v>
      </c>
      <c r="Y99">
        <v>13.295</v>
      </c>
      <c r="Z99">
        <v>13.295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99</v>
      </c>
      <c r="AK99">
        <v>24.75</v>
      </c>
      <c r="AL99">
        <v>11.455</v>
      </c>
      <c r="AM99">
        <v>13.295</v>
      </c>
    </row>
    <row r="100" spans="1:39" x14ac:dyDescent="0.25">
      <c r="A100" s="21" t="s">
        <v>181</v>
      </c>
      <c r="B100" t="s">
        <v>59</v>
      </c>
      <c r="C100">
        <v>1</v>
      </c>
      <c r="D100">
        <v>4.0000000000000001E-3</v>
      </c>
      <c r="E100">
        <v>0.1</v>
      </c>
      <c r="F100">
        <v>1.4E-2</v>
      </c>
      <c r="G100">
        <v>4.1000000000000002E-2</v>
      </c>
      <c r="H100">
        <v>0</v>
      </c>
      <c r="I100">
        <v>0</v>
      </c>
      <c r="J100">
        <v>0</v>
      </c>
      <c r="K100">
        <v>0</v>
      </c>
      <c r="L100">
        <v>4.0000000000000001E-3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4.0000000000000001E-3</v>
      </c>
      <c r="X100">
        <v>0</v>
      </c>
      <c r="Y100">
        <v>0.219</v>
      </c>
      <c r="Z100">
        <v>0.219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99</v>
      </c>
      <c r="AK100">
        <v>0.40799999999999997</v>
      </c>
      <c r="AL100">
        <v>0.189</v>
      </c>
      <c r="AM100">
        <v>0.219</v>
      </c>
    </row>
    <row r="101" spans="1:39" x14ac:dyDescent="0.25">
      <c r="A101" s="21" t="s">
        <v>182</v>
      </c>
      <c r="B101" t="s">
        <v>59</v>
      </c>
      <c r="C101">
        <v>1</v>
      </c>
      <c r="D101">
        <v>0.1</v>
      </c>
      <c r="E101">
        <v>0.1</v>
      </c>
      <c r="F101">
        <v>1.4E-2</v>
      </c>
      <c r="G101">
        <v>4.1000000000000002E-2</v>
      </c>
      <c r="H101">
        <v>0</v>
      </c>
      <c r="I101">
        <v>0</v>
      </c>
      <c r="J101">
        <v>0</v>
      </c>
      <c r="K101">
        <v>0</v>
      </c>
      <c r="L101">
        <v>0.1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0.1</v>
      </c>
      <c r="X101">
        <v>0.01</v>
      </c>
      <c r="Y101">
        <v>5.3179999999999996</v>
      </c>
      <c r="Z101">
        <v>5.3179999999999996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99</v>
      </c>
      <c r="AK101">
        <v>9.9</v>
      </c>
      <c r="AL101">
        <v>4.5819999999999999</v>
      </c>
      <c r="AM101">
        <v>5.3179999999999996</v>
      </c>
    </row>
    <row r="102" spans="1:39" x14ac:dyDescent="0.25">
      <c r="A102" s="21" t="s">
        <v>183</v>
      </c>
      <c r="B102" t="s">
        <v>59</v>
      </c>
      <c r="C102">
        <v>1</v>
      </c>
      <c r="D102">
        <v>0.1</v>
      </c>
      <c r="E102">
        <v>0.1</v>
      </c>
      <c r="F102">
        <v>1.4E-2</v>
      </c>
      <c r="G102">
        <v>4.1000000000000002E-2</v>
      </c>
      <c r="H102">
        <v>0</v>
      </c>
      <c r="I102">
        <v>0</v>
      </c>
      <c r="J102">
        <v>0</v>
      </c>
      <c r="K102">
        <v>0</v>
      </c>
      <c r="L102">
        <v>0.1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0.1</v>
      </c>
      <c r="X102">
        <v>0.01</v>
      </c>
      <c r="Y102">
        <v>5.3179999999999996</v>
      </c>
      <c r="Z102">
        <v>5.3179999999999996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99</v>
      </c>
      <c r="AK102">
        <v>9.9</v>
      </c>
      <c r="AL102">
        <v>4.5819999999999999</v>
      </c>
      <c r="AM102">
        <v>5.3179999999999996</v>
      </c>
    </row>
    <row r="103" spans="1:39" x14ac:dyDescent="0.25">
      <c r="A103" s="21" t="s">
        <v>184</v>
      </c>
      <c r="B103" t="s">
        <v>59</v>
      </c>
      <c r="C103">
        <v>1</v>
      </c>
      <c r="D103">
        <v>0.1</v>
      </c>
      <c r="E103">
        <v>0.1</v>
      </c>
      <c r="F103">
        <v>1.4E-2</v>
      </c>
      <c r="G103">
        <v>4.1000000000000002E-2</v>
      </c>
      <c r="H103">
        <v>0</v>
      </c>
      <c r="I103">
        <v>0</v>
      </c>
      <c r="J103">
        <v>0</v>
      </c>
      <c r="K103">
        <v>0</v>
      </c>
      <c r="L103">
        <v>0.1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0.1</v>
      </c>
      <c r="X103">
        <v>0.01</v>
      </c>
      <c r="Y103">
        <v>5.3179999999999996</v>
      </c>
      <c r="Z103">
        <v>5.3179999999999996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99</v>
      </c>
      <c r="AK103">
        <v>9.9</v>
      </c>
      <c r="AL103">
        <v>4.5819999999999999</v>
      </c>
      <c r="AM103">
        <v>5.3179999999999996</v>
      </c>
    </row>
    <row r="104" spans="1:39" x14ac:dyDescent="0.25">
      <c r="A104" s="21" t="s">
        <v>185</v>
      </c>
      <c r="B104" t="s">
        <v>59</v>
      </c>
      <c r="C104">
        <v>1</v>
      </c>
      <c r="D104">
        <v>0.02</v>
      </c>
      <c r="E104">
        <v>0.1</v>
      </c>
      <c r="F104">
        <v>1.4E-2</v>
      </c>
      <c r="G104">
        <v>4.1000000000000002E-2</v>
      </c>
      <c r="H104">
        <v>0</v>
      </c>
      <c r="I104">
        <v>0</v>
      </c>
      <c r="J104">
        <v>0</v>
      </c>
      <c r="K104">
        <v>0</v>
      </c>
      <c r="L104">
        <v>0.02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0.02</v>
      </c>
      <c r="X104">
        <v>2E-3</v>
      </c>
      <c r="Y104">
        <v>1.0640000000000001</v>
      </c>
      <c r="Z104">
        <v>1.0640000000000001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99</v>
      </c>
      <c r="AK104">
        <v>1.98</v>
      </c>
      <c r="AL104">
        <v>0.91600000000000004</v>
      </c>
      <c r="AM104">
        <v>1.0640000000000001</v>
      </c>
    </row>
    <row r="105" spans="1:39" x14ac:dyDescent="0.25">
      <c r="A105" s="21" t="s">
        <v>186</v>
      </c>
      <c r="B105" t="s">
        <v>59</v>
      </c>
      <c r="C105">
        <v>1</v>
      </c>
      <c r="D105">
        <v>0.1</v>
      </c>
      <c r="E105">
        <v>0.1</v>
      </c>
      <c r="F105">
        <v>1.4E-2</v>
      </c>
      <c r="G105">
        <v>4.1000000000000002E-2</v>
      </c>
      <c r="H105">
        <v>0</v>
      </c>
      <c r="I105">
        <v>0</v>
      </c>
      <c r="J105">
        <v>0</v>
      </c>
      <c r="K105">
        <v>0</v>
      </c>
      <c r="L105">
        <v>0.1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0.01</v>
      </c>
      <c r="Y105">
        <v>5.3179999999999996</v>
      </c>
      <c r="Z105">
        <v>5.3179999999999996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99</v>
      </c>
      <c r="AK105">
        <v>9.9</v>
      </c>
      <c r="AL105">
        <v>4.5819999999999999</v>
      </c>
      <c r="AM105">
        <v>5.3179999999999996</v>
      </c>
    </row>
    <row r="106" spans="1:39" x14ac:dyDescent="0.25">
      <c r="A106" s="21" t="s">
        <v>187</v>
      </c>
      <c r="B106" t="s">
        <v>59</v>
      </c>
      <c r="C106">
        <v>1</v>
      </c>
      <c r="D106">
        <v>1.1000000000000001</v>
      </c>
      <c r="E106">
        <v>0.1</v>
      </c>
      <c r="F106">
        <v>1.4E-2</v>
      </c>
      <c r="G106">
        <v>4.1000000000000002E-2</v>
      </c>
      <c r="H106">
        <v>0</v>
      </c>
      <c r="I106">
        <v>0</v>
      </c>
      <c r="J106">
        <v>0</v>
      </c>
      <c r="K106">
        <v>0</v>
      </c>
      <c r="L106">
        <v>1.1000000000000001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1.1000000000000001</v>
      </c>
      <c r="X106">
        <v>0.11</v>
      </c>
      <c r="Y106">
        <v>58.497999999999998</v>
      </c>
      <c r="Z106">
        <v>58.497999999999998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99</v>
      </c>
      <c r="AK106">
        <v>108.9</v>
      </c>
      <c r="AL106">
        <v>50.402000000000001</v>
      </c>
      <c r="AM106">
        <v>58.497999999999998</v>
      </c>
    </row>
    <row r="107" spans="1:39" x14ac:dyDescent="0.25">
      <c r="A107" s="21" t="s">
        <v>188</v>
      </c>
      <c r="B107" t="s">
        <v>59</v>
      </c>
      <c r="C107">
        <v>1</v>
      </c>
      <c r="D107">
        <v>0.1</v>
      </c>
      <c r="E107">
        <v>0.1</v>
      </c>
      <c r="F107">
        <v>1.4E-2</v>
      </c>
      <c r="G107">
        <v>4.1000000000000002E-2</v>
      </c>
      <c r="H107">
        <v>0</v>
      </c>
      <c r="I107">
        <v>0</v>
      </c>
      <c r="J107">
        <v>0</v>
      </c>
      <c r="K107">
        <v>0</v>
      </c>
      <c r="L107">
        <v>0.1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0.1</v>
      </c>
      <c r="X107">
        <v>0.01</v>
      </c>
      <c r="Y107">
        <v>5.3179999999999996</v>
      </c>
      <c r="Z107">
        <v>5.3179999999999996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99</v>
      </c>
      <c r="AK107">
        <v>9.9</v>
      </c>
      <c r="AL107">
        <v>4.5819999999999999</v>
      </c>
      <c r="AM107">
        <v>5.3179999999999996</v>
      </c>
    </row>
    <row r="108" spans="1:39" x14ac:dyDescent="0.25">
      <c r="A108" s="21" t="s">
        <v>189</v>
      </c>
      <c r="B108" t="s">
        <v>59</v>
      </c>
      <c r="C108">
        <v>1</v>
      </c>
      <c r="D108">
        <v>0.1</v>
      </c>
      <c r="E108">
        <v>0.1</v>
      </c>
      <c r="F108">
        <v>1.4E-2</v>
      </c>
      <c r="G108">
        <v>4.1000000000000002E-2</v>
      </c>
      <c r="H108">
        <v>0</v>
      </c>
      <c r="I108">
        <v>0</v>
      </c>
      <c r="J108">
        <v>0</v>
      </c>
      <c r="K108">
        <v>0</v>
      </c>
      <c r="L108">
        <v>0.1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0.1</v>
      </c>
      <c r="X108">
        <v>0.01</v>
      </c>
      <c r="Y108">
        <v>5.3179999999999996</v>
      </c>
      <c r="Z108">
        <v>5.3179999999999996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99</v>
      </c>
      <c r="AK108">
        <v>9.9</v>
      </c>
      <c r="AL108">
        <v>4.5819999999999999</v>
      </c>
      <c r="AM108">
        <v>5.3179999999999996</v>
      </c>
    </row>
    <row r="109" spans="1:39" x14ac:dyDescent="0.25">
      <c r="A109" s="21" t="s">
        <v>190</v>
      </c>
      <c r="B109" t="s">
        <v>59</v>
      </c>
      <c r="C109">
        <v>1</v>
      </c>
      <c r="D109">
        <v>5</v>
      </c>
      <c r="E109">
        <v>0.1</v>
      </c>
      <c r="F109">
        <v>1.4E-2</v>
      </c>
      <c r="G109">
        <v>4.1000000000000002E-2</v>
      </c>
      <c r="H109">
        <v>0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</v>
      </c>
      <c r="X109">
        <v>0.5</v>
      </c>
      <c r="Y109">
        <v>265.89999999999998</v>
      </c>
      <c r="Z109">
        <v>265.89999999999998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99</v>
      </c>
      <c r="AK109">
        <v>495</v>
      </c>
      <c r="AL109">
        <v>229.1</v>
      </c>
      <c r="AM109">
        <v>265.89999999999998</v>
      </c>
    </row>
    <row r="110" spans="1:39" x14ac:dyDescent="0.25">
      <c r="A110" s="21" t="s">
        <v>191</v>
      </c>
      <c r="B110" t="s">
        <v>59</v>
      </c>
      <c r="C110">
        <v>1</v>
      </c>
      <c r="D110">
        <v>4.0000000000000001E-3</v>
      </c>
      <c r="E110">
        <v>0.1</v>
      </c>
      <c r="F110">
        <v>1.4E-2</v>
      </c>
      <c r="G110">
        <v>4.1000000000000002E-2</v>
      </c>
      <c r="H110">
        <v>0</v>
      </c>
      <c r="I110">
        <v>0</v>
      </c>
      <c r="J110">
        <v>0</v>
      </c>
      <c r="K110">
        <v>0</v>
      </c>
      <c r="L110">
        <v>4.0000000000000001E-3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4.0000000000000001E-3</v>
      </c>
      <c r="X110">
        <v>0</v>
      </c>
      <c r="Y110">
        <v>0.219</v>
      </c>
      <c r="Z110">
        <v>0.219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99</v>
      </c>
      <c r="AK110">
        <v>0.40799999999999997</v>
      </c>
      <c r="AL110">
        <v>0.189</v>
      </c>
      <c r="AM110">
        <v>0.219</v>
      </c>
    </row>
    <row r="111" spans="1:39" x14ac:dyDescent="0.25">
      <c r="A111" s="21" t="s">
        <v>192</v>
      </c>
      <c r="B111" t="s">
        <v>59</v>
      </c>
      <c r="C111">
        <v>1</v>
      </c>
      <c r="D111">
        <v>15</v>
      </c>
      <c r="E111">
        <v>0.1</v>
      </c>
      <c r="F111">
        <v>1.4E-2</v>
      </c>
      <c r="G111">
        <v>4.1000000000000002E-2</v>
      </c>
      <c r="H111">
        <v>0</v>
      </c>
      <c r="I111">
        <v>0</v>
      </c>
      <c r="J111">
        <v>0</v>
      </c>
      <c r="K111">
        <v>0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15</v>
      </c>
      <c r="X111">
        <v>1.5</v>
      </c>
      <c r="Y111">
        <v>797.7</v>
      </c>
      <c r="Z111">
        <v>797.7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99</v>
      </c>
      <c r="AK111">
        <v>1485</v>
      </c>
      <c r="AL111">
        <v>687.3</v>
      </c>
      <c r="AM111">
        <v>797.7</v>
      </c>
    </row>
    <row r="112" spans="1:39" x14ac:dyDescent="0.25">
      <c r="A112" s="21" t="s">
        <v>193</v>
      </c>
      <c r="B112" t="s">
        <v>59</v>
      </c>
      <c r="C112">
        <v>1</v>
      </c>
      <c r="D112">
        <v>1</v>
      </c>
      <c r="E112">
        <v>0.1</v>
      </c>
      <c r="F112">
        <v>1.4E-2</v>
      </c>
      <c r="G112">
        <v>4.1000000000000002E-2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0.1</v>
      </c>
      <c r="Y112">
        <v>53.18</v>
      </c>
      <c r="Z112">
        <v>53.18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99</v>
      </c>
      <c r="AK112">
        <v>99</v>
      </c>
      <c r="AL112">
        <v>45.82</v>
      </c>
      <c r="AM112">
        <v>53.18</v>
      </c>
    </row>
    <row r="113" spans="1:39" x14ac:dyDescent="0.25">
      <c r="A113" s="21" t="s">
        <v>194</v>
      </c>
      <c r="B113" t="s">
        <v>59</v>
      </c>
      <c r="C113">
        <v>1</v>
      </c>
      <c r="D113">
        <v>0.13</v>
      </c>
      <c r="E113">
        <v>0.1</v>
      </c>
      <c r="F113">
        <v>1.4E-2</v>
      </c>
      <c r="G113">
        <v>4.1000000000000002E-2</v>
      </c>
      <c r="H113">
        <v>0</v>
      </c>
      <c r="I113">
        <v>0</v>
      </c>
      <c r="J113">
        <v>0</v>
      </c>
      <c r="K113">
        <v>0</v>
      </c>
      <c r="L113">
        <v>0.13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0.13</v>
      </c>
      <c r="X113">
        <v>1.2999999999999999E-2</v>
      </c>
      <c r="Y113">
        <v>6.9130000000000003</v>
      </c>
      <c r="Z113">
        <v>6.9130000000000003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99</v>
      </c>
      <c r="AK113">
        <v>12.87</v>
      </c>
      <c r="AL113">
        <v>5.9569999999999999</v>
      </c>
      <c r="AM113">
        <v>6.9130000000000003</v>
      </c>
    </row>
    <row r="114" spans="1:39" x14ac:dyDescent="0.25">
      <c r="A114" s="21" t="s">
        <v>195</v>
      </c>
      <c r="B114" t="s">
        <v>59</v>
      </c>
      <c r="C114">
        <v>1</v>
      </c>
      <c r="D114">
        <v>6</v>
      </c>
      <c r="E114">
        <v>0.1</v>
      </c>
      <c r="F114">
        <v>1.4E-2</v>
      </c>
      <c r="G114">
        <v>4.1000000000000002E-2</v>
      </c>
      <c r="H114">
        <v>0</v>
      </c>
      <c r="I114">
        <v>0</v>
      </c>
      <c r="J114">
        <v>0</v>
      </c>
      <c r="K114">
        <v>0</v>
      </c>
      <c r="L114">
        <v>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6</v>
      </c>
      <c r="X114">
        <v>0.6</v>
      </c>
      <c r="Y114">
        <v>319.08</v>
      </c>
      <c r="Z114">
        <v>319.08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99</v>
      </c>
      <c r="AK114">
        <v>594</v>
      </c>
      <c r="AL114">
        <v>274.92</v>
      </c>
      <c r="AM114">
        <v>319.08</v>
      </c>
    </row>
    <row r="115" spans="1:39" x14ac:dyDescent="0.25">
      <c r="A115" s="21" t="s">
        <v>196</v>
      </c>
      <c r="B115" t="s">
        <v>59</v>
      </c>
      <c r="C115">
        <v>1</v>
      </c>
      <c r="D115">
        <v>0.5</v>
      </c>
      <c r="E115">
        <v>0.1</v>
      </c>
      <c r="F115">
        <v>1.4E-2</v>
      </c>
      <c r="G115">
        <v>4.1000000000000002E-2</v>
      </c>
      <c r="H115">
        <v>0</v>
      </c>
      <c r="I115">
        <v>0</v>
      </c>
      <c r="J115">
        <v>0</v>
      </c>
      <c r="K115">
        <v>0</v>
      </c>
      <c r="L115">
        <v>0.5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0.5</v>
      </c>
      <c r="X115">
        <v>0.05</v>
      </c>
      <c r="Y115">
        <v>26.59</v>
      </c>
      <c r="Z115">
        <v>26.59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99</v>
      </c>
      <c r="AK115">
        <v>49.5</v>
      </c>
      <c r="AL115">
        <v>22.91</v>
      </c>
      <c r="AM115">
        <v>26.59</v>
      </c>
    </row>
    <row r="116" spans="1:39" x14ac:dyDescent="0.25">
      <c r="A116" s="21" t="s">
        <v>197</v>
      </c>
      <c r="B116" t="s">
        <v>59</v>
      </c>
      <c r="C116">
        <v>1</v>
      </c>
      <c r="D116">
        <v>0.3</v>
      </c>
      <c r="E116">
        <v>0.1</v>
      </c>
      <c r="F116">
        <v>1.4E-2</v>
      </c>
      <c r="G116">
        <v>4.1000000000000002E-2</v>
      </c>
      <c r="H116">
        <v>0</v>
      </c>
      <c r="I116">
        <v>0</v>
      </c>
      <c r="J116">
        <v>0</v>
      </c>
      <c r="K116">
        <v>0</v>
      </c>
      <c r="L116">
        <v>0.3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0.3</v>
      </c>
      <c r="X116">
        <v>0.03</v>
      </c>
      <c r="Y116">
        <v>15.954000000000001</v>
      </c>
      <c r="Z116">
        <v>15.954000000000001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99</v>
      </c>
      <c r="AK116">
        <v>29.7</v>
      </c>
      <c r="AL116">
        <v>13.746</v>
      </c>
      <c r="AM116">
        <v>15.954000000000001</v>
      </c>
    </row>
    <row r="117" spans="1:39" x14ac:dyDescent="0.25">
      <c r="A117" s="21" t="s">
        <v>198</v>
      </c>
      <c r="B117" t="s">
        <v>59</v>
      </c>
      <c r="C117">
        <v>1</v>
      </c>
      <c r="D117">
        <v>0.1</v>
      </c>
      <c r="E117">
        <v>0.1</v>
      </c>
      <c r="F117">
        <v>1.4E-2</v>
      </c>
      <c r="G117">
        <v>4.1000000000000002E-2</v>
      </c>
      <c r="H117">
        <v>0</v>
      </c>
      <c r="I117">
        <v>0</v>
      </c>
      <c r="J117">
        <v>0</v>
      </c>
      <c r="K117">
        <v>0</v>
      </c>
      <c r="L117">
        <v>0.1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0.1</v>
      </c>
      <c r="X117">
        <v>0.01</v>
      </c>
      <c r="Y117">
        <v>5.3179999999999996</v>
      </c>
      <c r="Z117">
        <v>5.3179999999999996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99</v>
      </c>
      <c r="AK117">
        <v>9.9</v>
      </c>
      <c r="AL117">
        <v>4.5819999999999999</v>
      </c>
      <c r="AM117">
        <v>5.3179999999999996</v>
      </c>
    </row>
    <row r="118" spans="1:39" x14ac:dyDescent="0.25">
      <c r="A118" s="21" t="s">
        <v>199</v>
      </c>
      <c r="B118" t="s">
        <v>59</v>
      </c>
      <c r="C118">
        <v>1</v>
      </c>
      <c r="D118">
        <v>0.4</v>
      </c>
      <c r="E118">
        <v>0.1</v>
      </c>
      <c r="F118">
        <v>1.4E-2</v>
      </c>
      <c r="G118">
        <v>4.1000000000000002E-2</v>
      </c>
      <c r="H118">
        <v>0</v>
      </c>
      <c r="I118">
        <v>0</v>
      </c>
      <c r="J118">
        <v>0</v>
      </c>
      <c r="K118">
        <v>0</v>
      </c>
      <c r="L118">
        <v>0.4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0.4</v>
      </c>
      <c r="X118">
        <v>0.04</v>
      </c>
      <c r="Y118">
        <v>21.271999999999998</v>
      </c>
      <c r="Z118">
        <v>21.271999999999998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99</v>
      </c>
      <c r="AK118">
        <v>39.6</v>
      </c>
      <c r="AL118">
        <v>18.327999999999999</v>
      </c>
      <c r="AM118">
        <v>21.271999999999998</v>
      </c>
    </row>
    <row r="119" spans="1:39" x14ac:dyDescent="0.25">
      <c r="A119" s="21" t="s">
        <v>200</v>
      </c>
      <c r="B119" t="s">
        <v>59</v>
      </c>
      <c r="C119">
        <v>1</v>
      </c>
      <c r="D119">
        <v>4.0000000000000001E-3</v>
      </c>
      <c r="E119">
        <v>0.1</v>
      </c>
      <c r="F119">
        <v>1.4E-2</v>
      </c>
      <c r="G119">
        <v>4.1000000000000002E-2</v>
      </c>
      <c r="H119">
        <v>0</v>
      </c>
      <c r="I119">
        <v>0</v>
      </c>
      <c r="J119">
        <v>0</v>
      </c>
      <c r="K119">
        <v>0</v>
      </c>
      <c r="L119">
        <v>4.0000000000000001E-3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4.0000000000000001E-3</v>
      </c>
      <c r="X119">
        <v>0</v>
      </c>
      <c r="Y119">
        <v>0.219</v>
      </c>
      <c r="Z119">
        <v>0.219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99</v>
      </c>
      <c r="AK119">
        <v>0.40799999999999997</v>
      </c>
      <c r="AL119">
        <v>0.189</v>
      </c>
      <c r="AM119">
        <v>0.219</v>
      </c>
    </row>
    <row r="120" spans="1:39" x14ac:dyDescent="0.25">
      <c r="A120" s="21" t="s">
        <v>201</v>
      </c>
      <c r="B120" t="s">
        <v>59</v>
      </c>
      <c r="C120">
        <v>1</v>
      </c>
      <c r="D120">
        <v>0.5</v>
      </c>
      <c r="E120">
        <v>0.1</v>
      </c>
      <c r="F120">
        <v>1.4E-2</v>
      </c>
      <c r="G120">
        <v>4.1000000000000002E-2</v>
      </c>
      <c r="H120">
        <v>0</v>
      </c>
      <c r="I120">
        <v>0</v>
      </c>
      <c r="J120">
        <v>0</v>
      </c>
      <c r="K120">
        <v>0</v>
      </c>
      <c r="L120">
        <v>0.5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0.5</v>
      </c>
      <c r="X120">
        <v>0.05</v>
      </c>
      <c r="Y120">
        <v>26.59</v>
      </c>
      <c r="Z120">
        <v>26.59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99</v>
      </c>
      <c r="AK120">
        <v>49.5</v>
      </c>
      <c r="AL120">
        <v>22.91</v>
      </c>
      <c r="AM120">
        <v>26.59</v>
      </c>
    </row>
    <row r="121" spans="1:39" x14ac:dyDescent="0.25">
      <c r="A121" s="21" t="s">
        <v>202</v>
      </c>
      <c r="B121" t="s">
        <v>59</v>
      </c>
      <c r="C121">
        <v>1</v>
      </c>
      <c r="D121">
        <v>0.1</v>
      </c>
      <c r="E121">
        <v>0.1</v>
      </c>
      <c r="F121">
        <v>1.4E-2</v>
      </c>
      <c r="G121">
        <v>4.1000000000000002E-2</v>
      </c>
      <c r="H121">
        <v>0</v>
      </c>
      <c r="I121">
        <v>0</v>
      </c>
      <c r="J121">
        <v>0</v>
      </c>
      <c r="K121">
        <v>0</v>
      </c>
      <c r="L121">
        <v>0.1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0.1</v>
      </c>
      <c r="X121">
        <v>0.01</v>
      </c>
      <c r="Y121">
        <v>5.3179999999999996</v>
      </c>
      <c r="Z121">
        <v>5.3179999999999996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99</v>
      </c>
      <c r="AK121">
        <v>9.9</v>
      </c>
      <c r="AL121">
        <v>4.5819999999999999</v>
      </c>
      <c r="AM121">
        <v>5.3179999999999996</v>
      </c>
    </row>
    <row r="122" spans="1:39" x14ac:dyDescent="0.25">
      <c r="A122" s="21" t="s">
        <v>203</v>
      </c>
      <c r="B122" t="s">
        <v>59</v>
      </c>
      <c r="C122">
        <v>1</v>
      </c>
      <c r="D122">
        <v>0.5</v>
      </c>
      <c r="E122">
        <v>0.1</v>
      </c>
      <c r="F122">
        <v>1.4E-2</v>
      </c>
      <c r="G122">
        <v>4.1000000000000002E-2</v>
      </c>
      <c r="H122">
        <v>0</v>
      </c>
      <c r="I122">
        <v>0</v>
      </c>
      <c r="J122">
        <v>0</v>
      </c>
      <c r="K122">
        <v>0</v>
      </c>
      <c r="L122">
        <v>0.5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0.5</v>
      </c>
      <c r="X122">
        <v>0.05</v>
      </c>
      <c r="Y122">
        <v>26.59</v>
      </c>
      <c r="Z122">
        <v>26.59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99</v>
      </c>
      <c r="AK122">
        <v>49.5</v>
      </c>
      <c r="AL122">
        <v>22.91</v>
      </c>
      <c r="AM122">
        <v>26.59</v>
      </c>
    </row>
    <row r="123" spans="1:39" x14ac:dyDescent="0.25">
      <c r="A123" s="21" t="s">
        <v>204</v>
      </c>
      <c r="B123" t="s">
        <v>59</v>
      </c>
      <c r="C123">
        <v>1</v>
      </c>
      <c r="D123">
        <v>0.6</v>
      </c>
      <c r="E123">
        <v>0.1</v>
      </c>
      <c r="F123">
        <v>1.4E-2</v>
      </c>
      <c r="G123">
        <v>4.1000000000000002E-2</v>
      </c>
      <c r="H123">
        <v>0</v>
      </c>
      <c r="I123">
        <v>0</v>
      </c>
      <c r="J123">
        <v>0</v>
      </c>
      <c r="K123">
        <v>0</v>
      </c>
      <c r="L123">
        <v>0.6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0.6</v>
      </c>
      <c r="X123">
        <v>0.06</v>
      </c>
      <c r="Y123">
        <v>31.908000000000001</v>
      </c>
      <c r="Z123">
        <v>31.908000000000001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99</v>
      </c>
      <c r="AK123">
        <v>59.4</v>
      </c>
      <c r="AL123">
        <v>27.492000000000001</v>
      </c>
      <c r="AM123">
        <v>31.908000000000001</v>
      </c>
    </row>
    <row r="124" spans="1:39" x14ac:dyDescent="0.25">
      <c r="A124" s="21" t="s">
        <v>205</v>
      </c>
      <c r="B124" t="s">
        <v>59</v>
      </c>
      <c r="C124">
        <v>1</v>
      </c>
      <c r="D124">
        <v>1</v>
      </c>
      <c r="E124">
        <v>0.1</v>
      </c>
      <c r="F124">
        <v>1.4E-2</v>
      </c>
      <c r="G124">
        <v>4.1000000000000002E-2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0.1</v>
      </c>
      <c r="Y124">
        <v>53.18</v>
      </c>
      <c r="Z124">
        <v>53.18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99</v>
      </c>
      <c r="AK124">
        <v>99</v>
      </c>
      <c r="AL124">
        <v>45.82</v>
      </c>
      <c r="AM124">
        <v>53.18</v>
      </c>
    </row>
    <row r="125" spans="1:39" x14ac:dyDescent="0.25">
      <c r="A125" s="21" t="s">
        <v>206</v>
      </c>
      <c r="B125" t="s">
        <v>59</v>
      </c>
      <c r="C125">
        <v>1</v>
      </c>
      <c r="D125">
        <v>0.5</v>
      </c>
      <c r="E125">
        <v>0.1</v>
      </c>
      <c r="F125">
        <v>1.4E-2</v>
      </c>
      <c r="G125">
        <v>4.1000000000000002E-2</v>
      </c>
      <c r="H125">
        <v>0</v>
      </c>
      <c r="I125">
        <v>0</v>
      </c>
      <c r="J125">
        <v>0</v>
      </c>
      <c r="K125">
        <v>0</v>
      </c>
      <c r="L125">
        <v>0.5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0.5</v>
      </c>
      <c r="X125">
        <v>0.05</v>
      </c>
      <c r="Y125">
        <v>26.59</v>
      </c>
      <c r="Z125">
        <v>26.59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99</v>
      </c>
      <c r="AK125">
        <v>49.5</v>
      </c>
      <c r="AL125">
        <v>22.91</v>
      </c>
      <c r="AM125">
        <v>26.59</v>
      </c>
    </row>
    <row r="126" spans="1:39" x14ac:dyDescent="0.25">
      <c r="A126" s="21" t="s">
        <v>207</v>
      </c>
      <c r="B126" t="s">
        <v>59</v>
      </c>
      <c r="C126">
        <v>1</v>
      </c>
      <c r="D126">
        <v>4</v>
      </c>
      <c r="E126">
        <v>0.1</v>
      </c>
      <c r="F126">
        <v>1.4E-2</v>
      </c>
      <c r="G126">
        <v>4.1000000000000002E-2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4</v>
      </c>
      <c r="X126">
        <v>0.4</v>
      </c>
      <c r="Y126">
        <v>212.72</v>
      </c>
      <c r="Z126">
        <v>212.72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99</v>
      </c>
      <c r="AK126">
        <v>396</v>
      </c>
      <c r="AL126">
        <v>183.28</v>
      </c>
      <c r="AM126">
        <v>212.72</v>
      </c>
    </row>
    <row r="127" spans="1:39" x14ac:dyDescent="0.25">
      <c r="A127" s="21" t="s">
        <v>208</v>
      </c>
      <c r="B127" t="s">
        <v>59</v>
      </c>
      <c r="C127">
        <v>1</v>
      </c>
      <c r="D127">
        <v>0.04</v>
      </c>
      <c r="E127">
        <v>0.1</v>
      </c>
      <c r="F127">
        <v>1.4E-2</v>
      </c>
      <c r="G127">
        <v>4.1000000000000002E-2</v>
      </c>
      <c r="H127">
        <v>0</v>
      </c>
      <c r="I127">
        <v>0</v>
      </c>
      <c r="J127">
        <v>0</v>
      </c>
      <c r="K127">
        <v>0</v>
      </c>
      <c r="L127">
        <v>0.04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0.04</v>
      </c>
      <c r="X127">
        <v>4.0000000000000001E-3</v>
      </c>
      <c r="Y127">
        <v>2.1269999999999998</v>
      </c>
      <c r="Z127">
        <v>2.1269999999999998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99</v>
      </c>
      <c r="AK127">
        <v>3.96</v>
      </c>
      <c r="AL127">
        <v>1.833</v>
      </c>
      <c r="AM127">
        <v>2.1269999999999998</v>
      </c>
    </row>
    <row r="128" spans="1:39" x14ac:dyDescent="0.25">
      <c r="A128" s="21" t="s">
        <v>209</v>
      </c>
      <c r="B128" t="s">
        <v>59</v>
      </c>
      <c r="C128">
        <v>1</v>
      </c>
      <c r="D128">
        <v>6</v>
      </c>
      <c r="E128">
        <v>0.1</v>
      </c>
      <c r="F128">
        <v>1.4E-2</v>
      </c>
      <c r="G128">
        <v>4.1000000000000002E-2</v>
      </c>
      <c r="H128">
        <v>0</v>
      </c>
      <c r="I128">
        <v>0</v>
      </c>
      <c r="J128">
        <v>0</v>
      </c>
      <c r="K128">
        <v>0</v>
      </c>
      <c r="L128">
        <v>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</v>
      </c>
      <c r="X128">
        <v>0.6</v>
      </c>
      <c r="Y128">
        <v>319.08</v>
      </c>
      <c r="Z128">
        <v>319.08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99</v>
      </c>
      <c r="AK128">
        <v>594</v>
      </c>
      <c r="AL128">
        <v>274.92</v>
      </c>
      <c r="AM128">
        <v>319.08</v>
      </c>
    </row>
    <row r="129" spans="1:39" x14ac:dyDescent="0.25">
      <c r="A129" s="21" t="s">
        <v>210</v>
      </c>
      <c r="B129" t="s">
        <v>59</v>
      </c>
      <c r="C129">
        <v>1</v>
      </c>
      <c r="D129">
        <v>0.5</v>
      </c>
      <c r="E129">
        <v>0.1</v>
      </c>
      <c r="F129">
        <v>1.4E-2</v>
      </c>
      <c r="G129">
        <v>4.1000000000000002E-2</v>
      </c>
      <c r="H129">
        <v>0</v>
      </c>
      <c r="I129">
        <v>0</v>
      </c>
      <c r="J129">
        <v>0</v>
      </c>
      <c r="K129">
        <v>0</v>
      </c>
      <c r="L129">
        <v>0.5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0.5</v>
      </c>
      <c r="X129">
        <v>0.05</v>
      </c>
      <c r="Y129">
        <v>26.59</v>
      </c>
      <c r="Z129">
        <v>26.59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99</v>
      </c>
      <c r="AK129">
        <v>49.5</v>
      </c>
      <c r="AL129">
        <v>22.91</v>
      </c>
      <c r="AM129">
        <v>26.59</v>
      </c>
    </row>
    <row r="130" spans="1:39" x14ac:dyDescent="0.25">
      <c r="A130" s="21" t="s">
        <v>211</v>
      </c>
      <c r="B130" t="s">
        <v>59</v>
      </c>
      <c r="C130">
        <v>1</v>
      </c>
      <c r="D130">
        <v>0.2</v>
      </c>
      <c r="E130">
        <v>0.1</v>
      </c>
      <c r="F130">
        <v>1.4E-2</v>
      </c>
      <c r="G130">
        <v>4.1000000000000002E-2</v>
      </c>
      <c r="H130">
        <v>0</v>
      </c>
      <c r="I130">
        <v>0</v>
      </c>
      <c r="J130">
        <v>0</v>
      </c>
      <c r="K130">
        <v>0</v>
      </c>
      <c r="L130">
        <v>0.2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0.2</v>
      </c>
      <c r="X130">
        <v>0.02</v>
      </c>
      <c r="Y130">
        <v>10.635999999999999</v>
      </c>
      <c r="Z130">
        <v>10.635999999999999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99</v>
      </c>
      <c r="AK130">
        <v>19.8</v>
      </c>
      <c r="AL130">
        <v>9.1639999999999997</v>
      </c>
      <c r="AM130">
        <v>10.635999999999999</v>
      </c>
    </row>
    <row r="131" spans="1:39" x14ac:dyDescent="0.25">
      <c r="A131" s="21" t="s">
        <v>212</v>
      </c>
      <c r="B131" t="s">
        <v>59</v>
      </c>
      <c r="C131">
        <v>1</v>
      </c>
      <c r="D131">
        <v>0.1</v>
      </c>
      <c r="E131">
        <v>0.1</v>
      </c>
      <c r="F131">
        <v>1.4E-2</v>
      </c>
      <c r="G131">
        <v>4.1000000000000002E-2</v>
      </c>
      <c r="H131">
        <v>0</v>
      </c>
      <c r="I131">
        <v>0</v>
      </c>
      <c r="J131">
        <v>0</v>
      </c>
      <c r="K131">
        <v>0</v>
      </c>
      <c r="L131">
        <v>0.1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0.1</v>
      </c>
      <c r="X131">
        <v>0.01</v>
      </c>
      <c r="Y131">
        <v>5.3179999999999996</v>
      </c>
      <c r="Z131">
        <v>5.3179999999999996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99</v>
      </c>
      <c r="AK131">
        <v>9.9</v>
      </c>
      <c r="AL131">
        <v>4.5819999999999999</v>
      </c>
      <c r="AM131">
        <v>5.3179999999999996</v>
      </c>
    </row>
    <row r="132" spans="1:39" x14ac:dyDescent="0.25">
      <c r="A132" s="21" t="s">
        <v>213</v>
      </c>
      <c r="B132" t="s">
        <v>59</v>
      </c>
      <c r="C132">
        <v>1</v>
      </c>
      <c r="D132">
        <v>3</v>
      </c>
      <c r="E132">
        <v>0.1</v>
      </c>
      <c r="F132">
        <v>1.4E-2</v>
      </c>
      <c r="G132">
        <v>4.1000000000000002E-2</v>
      </c>
      <c r="H132">
        <v>0</v>
      </c>
      <c r="I132">
        <v>0</v>
      </c>
      <c r="J132">
        <v>0</v>
      </c>
      <c r="K132">
        <v>0</v>
      </c>
      <c r="L132">
        <v>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</v>
      </c>
      <c r="X132">
        <v>0.3</v>
      </c>
      <c r="Y132">
        <v>159.54</v>
      </c>
      <c r="Z132">
        <v>159.54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99</v>
      </c>
      <c r="AK132">
        <v>297</v>
      </c>
      <c r="AL132">
        <v>137.46</v>
      </c>
      <c r="AM132">
        <v>159.54</v>
      </c>
    </row>
    <row r="133" spans="1:39" x14ac:dyDescent="0.25">
      <c r="A133" s="21" t="s">
        <v>214</v>
      </c>
      <c r="B133" t="s">
        <v>292</v>
      </c>
      <c r="C133">
        <v>1</v>
      </c>
      <c r="D133">
        <v>0.5</v>
      </c>
      <c r="E133">
        <v>0.08</v>
      </c>
      <c r="F133">
        <v>1.0999999999999999E-2</v>
      </c>
      <c r="G133">
        <v>3.3000000000000002E-2</v>
      </c>
      <c r="H133">
        <v>0</v>
      </c>
      <c r="I133">
        <v>0</v>
      </c>
      <c r="J133">
        <v>0</v>
      </c>
      <c r="K133">
        <v>0</v>
      </c>
      <c r="L133">
        <v>0.5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0.5</v>
      </c>
      <c r="X133">
        <v>0.04</v>
      </c>
      <c r="Y133">
        <v>16.359000000000002</v>
      </c>
      <c r="Z133">
        <v>16.359000000000002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99</v>
      </c>
      <c r="AK133">
        <v>49.5</v>
      </c>
      <c r="AL133">
        <v>33.140999999999998</v>
      </c>
      <c r="AM133">
        <v>16.359000000000002</v>
      </c>
    </row>
    <row r="134" spans="1:39" x14ac:dyDescent="0.25">
      <c r="A134" s="21" t="s">
        <v>215</v>
      </c>
      <c r="B134" t="s">
        <v>292</v>
      </c>
      <c r="C134">
        <v>1</v>
      </c>
      <c r="D134">
        <v>0.5</v>
      </c>
      <c r="E134">
        <v>0.08</v>
      </c>
      <c r="F134">
        <v>1.0999999999999999E-2</v>
      </c>
      <c r="G134">
        <v>3.3000000000000002E-2</v>
      </c>
      <c r="H134">
        <v>0</v>
      </c>
      <c r="I134">
        <v>0</v>
      </c>
      <c r="J134">
        <v>0</v>
      </c>
      <c r="K134">
        <v>0</v>
      </c>
      <c r="L134">
        <v>0.5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0.5</v>
      </c>
      <c r="X134">
        <v>0.04</v>
      </c>
      <c r="Y134">
        <v>16.359000000000002</v>
      </c>
      <c r="Z134">
        <v>16.359000000000002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99</v>
      </c>
      <c r="AK134">
        <v>49.5</v>
      </c>
      <c r="AL134">
        <v>33.140999999999998</v>
      </c>
      <c r="AM134">
        <v>16.359000000000002</v>
      </c>
    </row>
    <row r="135" spans="1:39" x14ac:dyDescent="0.25">
      <c r="A135" s="21" t="s">
        <v>216</v>
      </c>
      <c r="B135" t="s">
        <v>292</v>
      </c>
      <c r="C135">
        <v>1</v>
      </c>
      <c r="D135">
        <v>0.5</v>
      </c>
      <c r="E135">
        <v>0.08</v>
      </c>
      <c r="F135">
        <v>1.0999999999999999E-2</v>
      </c>
      <c r="G135">
        <v>3.3000000000000002E-2</v>
      </c>
      <c r="H135">
        <v>0</v>
      </c>
      <c r="I135">
        <v>0</v>
      </c>
      <c r="J135">
        <v>0</v>
      </c>
      <c r="K135">
        <v>0</v>
      </c>
      <c r="L135">
        <v>0.5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0.5</v>
      </c>
      <c r="X135">
        <v>0.04</v>
      </c>
      <c r="Y135">
        <v>16.359000000000002</v>
      </c>
      <c r="Z135">
        <v>16.359000000000002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99</v>
      </c>
      <c r="AK135">
        <v>49.5</v>
      </c>
      <c r="AL135">
        <v>33.140999999999998</v>
      </c>
      <c r="AM135">
        <v>16.359000000000002</v>
      </c>
    </row>
    <row r="136" spans="1:39" x14ac:dyDescent="0.25">
      <c r="A136" s="21" t="s">
        <v>217</v>
      </c>
      <c r="B136" t="s">
        <v>292</v>
      </c>
      <c r="C136">
        <v>1</v>
      </c>
      <c r="D136">
        <v>0.5</v>
      </c>
      <c r="E136">
        <v>0.08</v>
      </c>
      <c r="F136">
        <v>1.0999999999999999E-2</v>
      </c>
      <c r="G136">
        <v>3.3000000000000002E-2</v>
      </c>
      <c r="H136">
        <v>0</v>
      </c>
      <c r="I136">
        <v>0</v>
      </c>
      <c r="J136">
        <v>0</v>
      </c>
      <c r="K136">
        <v>0</v>
      </c>
      <c r="L136">
        <v>0.5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0.5</v>
      </c>
      <c r="X136">
        <v>0.04</v>
      </c>
      <c r="Y136">
        <v>16.359000000000002</v>
      </c>
      <c r="Z136">
        <v>16.359000000000002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99</v>
      </c>
      <c r="AK136">
        <v>49.5</v>
      </c>
      <c r="AL136">
        <v>33.140999999999998</v>
      </c>
      <c r="AM136">
        <v>16.359000000000002</v>
      </c>
    </row>
    <row r="137" spans="1:39" x14ac:dyDescent="0.25">
      <c r="A137" s="21" t="s">
        <v>218</v>
      </c>
      <c r="B137" t="s">
        <v>292</v>
      </c>
      <c r="C137">
        <v>1</v>
      </c>
      <c r="D137">
        <v>0.5</v>
      </c>
      <c r="E137">
        <v>0.08</v>
      </c>
      <c r="F137">
        <v>1.0999999999999999E-2</v>
      </c>
      <c r="G137">
        <v>3.3000000000000002E-2</v>
      </c>
      <c r="H137">
        <v>0</v>
      </c>
      <c r="I137">
        <v>0</v>
      </c>
      <c r="J137">
        <v>0</v>
      </c>
      <c r="K137">
        <v>0</v>
      </c>
      <c r="L137">
        <v>0.5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0.5</v>
      </c>
      <c r="X137">
        <v>0.04</v>
      </c>
      <c r="Y137">
        <v>16.359000000000002</v>
      </c>
      <c r="Z137">
        <v>16.359000000000002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99</v>
      </c>
      <c r="AK137">
        <v>49.5</v>
      </c>
      <c r="AL137">
        <v>33.140999999999998</v>
      </c>
      <c r="AM137">
        <v>16.359000000000002</v>
      </c>
    </row>
    <row r="138" spans="1:39" x14ac:dyDescent="0.25">
      <c r="A138" s="21" t="s">
        <v>219</v>
      </c>
      <c r="B138" t="s">
        <v>292</v>
      </c>
      <c r="C138">
        <v>1</v>
      </c>
      <c r="D138">
        <v>0.5</v>
      </c>
      <c r="E138">
        <v>0.08</v>
      </c>
      <c r="F138">
        <v>1.0999999999999999E-2</v>
      </c>
      <c r="G138">
        <v>3.3000000000000002E-2</v>
      </c>
      <c r="H138">
        <v>0</v>
      </c>
      <c r="I138">
        <v>0</v>
      </c>
      <c r="J138">
        <v>0</v>
      </c>
      <c r="K138">
        <v>0</v>
      </c>
      <c r="L138">
        <v>0.5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0.5</v>
      </c>
      <c r="X138">
        <v>0.04</v>
      </c>
      <c r="Y138">
        <v>16.359000000000002</v>
      </c>
      <c r="Z138">
        <v>16.359000000000002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99</v>
      </c>
      <c r="AK138">
        <v>49.5</v>
      </c>
      <c r="AL138">
        <v>33.140999999999998</v>
      </c>
      <c r="AM138">
        <v>16.359000000000002</v>
      </c>
    </row>
    <row r="139" spans="1:39" x14ac:dyDescent="0.25">
      <c r="A139" s="21" t="s">
        <v>220</v>
      </c>
      <c r="B139" t="s">
        <v>292</v>
      </c>
      <c r="C139">
        <v>1</v>
      </c>
      <c r="D139">
        <v>0.5</v>
      </c>
      <c r="E139">
        <v>0.08</v>
      </c>
      <c r="F139">
        <v>1.0999999999999999E-2</v>
      </c>
      <c r="G139">
        <v>3.3000000000000002E-2</v>
      </c>
      <c r="H139">
        <v>0</v>
      </c>
      <c r="I139">
        <v>0</v>
      </c>
      <c r="J139">
        <v>0</v>
      </c>
      <c r="K139">
        <v>0</v>
      </c>
      <c r="L139">
        <v>0.5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0.5</v>
      </c>
      <c r="X139">
        <v>0.04</v>
      </c>
      <c r="Y139">
        <v>16.359000000000002</v>
      </c>
      <c r="Z139">
        <v>16.359000000000002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99</v>
      </c>
      <c r="AK139">
        <v>49.5</v>
      </c>
      <c r="AL139">
        <v>33.140999999999998</v>
      </c>
      <c r="AM139">
        <v>16.359000000000002</v>
      </c>
    </row>
    <row r="140" spans="1:39" x14ac:dyDescent="0.25">
      <c r="A140" s="21" t="s">
        <v>221</v>
      </c>
      <c r="B140" t="s">
        <v>292</v>
      </c>
      <c r="C140">
        <v>1</v>
      </c>
      <c r="D140">
        <v>0.5</v>
      </c>
      <c r="E140">
        <v>0.08</v>
      </c>
      <c r="F140">
        <v>1.0999999999999999E-2</v>
      </c>
      <c r="G140">
        <v>3.3000000000000002E-2</v>
      </c>
      <c r="H140">
        <v>0</v>
      </c>
      <c r="I140">
        <v>0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0.5</v>
      </c>
      <c r="X140">
        <v>0.04</v>
      </c>
      <c r="Y140">
        <v>16.359000000000002</v>
      </c>
      <c r="Z140">
        <v>16.359000000000002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99</v>
      </c>
      <c r="AK140">
        <v>49.5</v>
      </c>
      <c r="AL140">
        <v>33.140999999999998</v>
      </c>
      <c r="AM140">
        <v>16.359000000000002</v>
      </c>
    </row>
    <row r="141" spans="1:39" x14ac:dyDescent="0.25">
      <c r="A141" s="21" t="s">
        <v>222</v>
      </c>
      <c r="B141" t="s">
        <v>292</v>
      </c>
      <c r="C141">
        <v>1</v>
      </c>
      <c r="D141">
        <v>0.5</v>
      </c>
      <c r="E141">
        <v>0.08</v>
      </c>
      <c r="F141">
        <v>1.0999999999999999E-2</v>
      </c>
      <c r="G141">
        <v>3.3000000000000002E-2</v>
      </c>
      <c r="H141">
        <v>0</v>
      </c>
      <c r="I141">
        <v>0</v>
      </c>
      <c r="J141">
        <v>0</v>
      </c>
      <c r="K141">
        <v>0</v>
      </c>
      <c r="L141">
        <v>0.5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</v>
      </c>
      <c r="X141">
        <v>0.04</v>
      </c>
      <c r="Y141">
        <v>16.359000000000002</v>
      </c>
      <c r="Z141">
        <v>16.359000000000002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99</v>
      </c>
      <c r="AK141">
        <v>49.5</v>
      </c>
      <c r="AL141">
        <v>33.140999999999998</v>
      </c>
      <c r="AM141">
        <v>16.359000000000002</v>
      </c>
    </row>
    <row r="142" spans="1:39" x14ac:dyDescent="0.25">
      <c r="A142" s="21" t="s">
        <v>223</v>
      </c>
      <c r="B142" t="s">
        <v>292</v>
      </c>
      <c r="C142">
        <v>1</v>
      </c>
      <c r="D142">
        <v>0.5</v>
      </c>
      <c r="E142">
        <v>0.08</v>
      </c>
      <c r="F142">
        <v>1.0999999999999999E-2</v>
      </c>
      <c r="G142">
        <v>3.3000000000000002E-2</v>
      </c>
      <c r="H142">
        <v>0</v>
      </c>
      <c r="I142">
        <v>0</v>
      </c>
      <c r="J142">
        <v>0</v>
      </c>
      <c r="K142">
        <v>0</v>
      </c>
      <c r="L142">
        <v>0.5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0.5</v>
      </c>
      <c r="X142">
        <v>0.04</v>
      </c>
      <c r="Y142">
        <v>16.359000000000002</v>
      </c>
      <c r="Z142">
        <v>16.359000000000002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99</v>
      </c>
      <c r="AK142">
        <v>49.5</v>
      </c>
      <c r="AL142">
        <v>33.140999999999998</v>
      </c>
      <c r="AM142">
        <v>16.359000000000002</v>
      </c>
    </row>
    <row r="143" spans="1:39" x14ac:dyDescent="0.25">
      <c r="A143" s="21" t="s">
        <v>224</v>
      </c>
      <c r="B143" t="s">
        <v>292</v>
      </c>
      <c r="C143">
        <v>1</v>
      </c>
      <c r="D143">
        <v>0.5</v>
      </c>
      <c r="E143">
        <v>0.08</v>
      </c>
      <c r="F143">
        <v>1.0999999999999999E-2</v>
      </c>
      <c r="G143">
        <v>3.3000000000000002E-2</v>
      </c>
      <c r="H143">
        <v>0</v>
      </c>
      <c r="I143">
        <v>0</v>
      </c>
      <c r="J143">
        <v>0</v>
      </c>
      <c r="K143">
        <v>0</v>
      </c>
      <c r="L143">
        <v>0.5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0.5</v>
      </c>
      <c r="X143">
        <v>0.04</v>
      </c>
      <c r="Y143">
        <v>16.359000000000002</v>
      </c>
      <c r="Z143">
        <v>16.359000000000002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99</v>
      </c>
      <c r="AK143">
        <v>49.5</v>
      </c>
      <c r="AL143">
        <v>33.140999999999998</v>
      </c>
      <c r="AM143">
        <v>16.359000000000002</v>
      </c>
    </row>
    <row r="144" spans="1:39" x14ac:dyDescent="0.25">
      <c r="A144" s="21" t="s">
        <v>225</v>
      </c>
      <c r="B144" t="s">
        <v>292</v>
      </c>
      <c r="C144">
        <v>1</v>
      </c>
      <c r="D144">
        <v>0.5</v>
      </c>
      <c r="E144">
        <v>0.08</v>
      </c>
      <c r="F144">
        <v>1.0999999999999999E-2</v>
      </c>
      <c r="G144">
        <v>3.3000000000000002E-2</v>
      </c>
      <c r="H144">
        <v>0</v>
      </c>
      <c r="I144">
        <v>0</v>
      </c>
      <c r="J144">
        <v>0</v>
      </c>
      <c r="K144">
        <v>0</v>
      </c>
      <c r="L144">
        <v>0.5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0.5</v>
      </c>
      <c r="X144">
        <v>0.04</v>
      </c>
      <c r="Y144">
        <v>16.359000000000002</v>
      </c>
      <c r="Z144">
        <v>16.359000000000002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99</v>
      </c>
      <c r="AK144">
        <v>49.5</v>
      </c>
      <c r="AL144">
        <v>33.140999999999998</v>
      </c>
      <c r="AM144">
        <v>16.359000000000002</v>
      </c>
    </row>
    <row r="145" spans="1:39" x14ac:dyDescent="0.25">
      <c r="A145" s="21" t="s">
        <v>226</v>
      </c>
      <c r="B145" t="s">
        <v>292</v>
      </c>
      <c r="C145">
        <v>1</v>
      </c>
      <c r="D145">
        <v>0.5</v>
      </c>
      <c r="E145">
        <v>0.08</v>
      </c>
      <c r="F145">
        <v>1.0999999999999999E-2</v>
      </c>
      <c r="G145">
        <v>3.3000000000000002E-2</v>
      </c>
      <c r="H145">
        <v>0</v>
      </c>
      <c r="I145">
        <v>0</v>
      </c>
      <c r="J145">
        <v>0</v>
      </c>
      <c r="K145">
        <v>0</v>
      </c>
      <c r="L145">
        <v>0.5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0.5</v>
      </c>
      <c r="X145">
        <v>0.04</v>
      </c>
      <c r="Y145">
        <v>16.359000000000002</v>
      </c>
      <c r="Z145">
        <v>16.359000000000002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99</v>
      </c>
      <c r="AK145">
        <v>49.5</v>
      </c>
      <c r="AL145">
        <v>33.140999999999998</v>
      </c>
      <c r="AM145">
        <v>16.359000000000002</v>
      </c>
    </row>
    <row r="146" spans="1:39" x14ac:dyDescent="0.25">
      <c r="A146" s="21" t="s">
        <v>227</v>
      </c>
      <c r="B146" t="s">
        <v>292</v>
      </c>
      <c r="C146">
        <v>1</v>
      </c>
      <c r="D146">
        <v>1</v>
      </c>
      <c r="E146">
        <v>0.08</v>
      </c>
      <c r="F146">
        <v>1.0999999999999999E-2</v>
      </c>
      <c r="G146">
        <v>3.3000000000000002E-2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0.08</v>
      </c>
      <c r="Y146">
        <v>32.718000000000004</v>
      </c>
      <c r="Z146">
        <v>32.718000000000004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99</v>
      </c>
      <c r="AK146">
        <v>99</v>
      </c>
      <c r="AL146">
        <v>66.281999999999996</v>
      </c>
      <c r="AM146">
        <v>32.718000000000004</v>
      </c>
    </row>
    <row r="147" spans="1:39" x14ac:dyDescent="0.25">
      <c r="A147" s="21" t="s">
        <v>228</v>
      </c>
      <c r="B147" t="s">
        <v>292</v>
      </c>
      <c r="C147">
        <v>1</v>
      </c>
      <c r="D147">
        <v>0.5</v>
      </c>
      <c r="E147">
        <v>0.08</v>
      </c>
      <c r="F147">
        <v>1.0999999999999999E-2</v>
      </c>
      <c r="G147">
        <v>3.3000000000000002E-2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0.5</v>
      </c>
      <c r="X147">
        <v>0.04</v>
      </c>
      <c r="Y147">
        <v>16.359000000000002</v>
      </c>
      <c r="Z147">
        <v>16.359000000000002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99</v>
      </c>
      <c r="AK147">
        <v>49.5</v>
      </c>
      <c r="AL147">
        <v>33.140999999999998</v>
      </c>
      <c r="AM147">
        <v>16.359000000000002</v>
      </c>
    </row>
    <row r="148" spans="1:39" x14ac:dyDescent="0.25">
      <c r="A148" s="21" t="s">
        <v>229</v>
      </c>
      <c r="B148" t="s">
        <v>292</v>
      </c>
      <c r="C148">
        <v>1</v>
      </c>
      <c r="D148">
        <v>0.3</v>
      </c>
      <c r="E148">
        <v>0.08</v>
      </c>
      <c r="F148">
        <v>1.0999999999999999E-2</v>
      </c>
      <c r="G148">
        <v>3.3000000000000002E-2</v>
      </c>
      <c r="H148">
        <v>0</v>
      </c>
      <c r="I148">
        <v>0</v>
      </c>
      <c r="J148">
        <v>0</v>
      </c>
      <c r="K148">
        <v>0</v>
      </c>
      <c r="L148">
        <v>0.3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0.3</v>
      </c>
      <c r="X148">
        <v>2.4E-2</v>
      </c>
      <c r="Y148">
        <v>9.8149999999999995</v>
      </c>
      <c r="Z148">
        <v>9.8149999999999995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99</v>
      </c>
      <c r="AK148">
        <v>29.7</v>
      </c>
      <c r="AL148">
        <v>19.885000000000002</v>
      </c>
      <c r="AM148">
        <v>9.8149999999999995</v>
      </c>
    </row>
    <row r="149" spans="1:39" x14ac:dyDescent="0.25">
      <c r="A149" s="21" t="s">
        <v>230</v>
      </c>
      <c r="B149" t="s">
        <v>292</v>
      </c>
      <c r="C149">
        <v>1</v>
      </c>
      <c r="D149">
        <v>0.5</v>
      </c>
      <c r="E149">
        <v>0.08</v>
      </c>
      <c r="F149">
        <v>1.0999999999999999E-2</v>
      </c>
      <c r="G149">
        <v>3.3000000000000002E-2</v>
      </c>
      <c r="H149">
        <v>0</v>
      </c>
      <c r="I149">
        <v>0</v>
      </c>
      <c r="J149">
        <v>0</v>
      </c>
      <c r="K149">
        <v>0</v>
      </c>
      <c r="L149">
        <v>0.5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0.5</v>
      </c>
      <c r="X149">
        <v>0.04</v>
      </c>
      <c r="Y149">
        <v>16.359000000000002</v>
      </c>
      <c r="Z149">
        <v>16.359000000000002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99</v>
      </c>
      <c r="AK149">
        <v>49.5</v>
      </c>
      <c r="AL149">
        <v>33.140999999999998</v>
      </c>
      <c r="AM149">
        <v>16.359000000000002</v>
      </c>
    </row>
    <row r="150" spans="1:39" x14ac:dyDescent="0.25">
      <c r="A150" s="21" t="s">
        <v>231</v>
      </c>
      <c r="B150" t="s">
        <v>292</v>
      </c>
      <c r="C150">
        <v>1</v>
      </c>
      <c r="D150">
        <v>0.5</v>
      </c>
      <c r="E150">
        <v>0.08</v>
      </c>
      <c r="F150">
        <v>1.0999999999999999E-2</v>
      </c>
      <c r="G150">
        <v>3.3000000000000002E-2</v>
      </c>
      <c r="H150">
        <v>0</v>
      </c>
      <c r="I150">
        <v>0</v>
      </c>
      <c r="J150">
        <v>0</v>
      </c>
      <c r="K150">
        <v>0</v>
      </c>
      <c r="L150">
        <v>0.5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0.5</v>
      </c>
      <c r="X150">
        <v>0.04</v>
      </c>
      <c r="Y150">
        <v>16.359000000000002</v>
      </c>
      <c r="Z150">
        <v>16.359000000000002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99</v>
      </c>
      <c r="AK150">
        <v>49.5</v>
      </c>
      <c r="AL150">
        <v>33.140999999999998</v>
      </c>
      <c r="AM150">
        <v>16.359000000000002</v>
      </c>
    </row>
    <row r="151" spans="1:39" x14ac:dyDescent="0.25">
      <c r="A151" s="21" t="s">
        <v>232</v>
      </c>
      <c r="B151" t="s">
        <v>292</v>
      </c>
      <c r="C151">
        <v>1</v>
      </c>
      <c r="D151">
        <v>0.5</v>
      </c>
      <c r="E151">
        <v>0.08</v>
      </c>
      <c r="F151">
        <v>1.0999999999999999E-2</v>
      </c>
      <c r="G151">
        <v>3.3000000000000002E-2</v>
      </c>
      <c r="H151">
        <v>0</v>
      </c>
      <c r="I151">
        <v>0</v>
      </c>
      <c r="J151">
        <v>0</v>
      </c>
      <c r="K151">
        <v>0</v>
      </c>
      <c r="L151">
        <v>0.5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0.5</v>
      </c>
      <c r="X151">
        <v>0.04</v>
      </c>
      <c r="Y151">
        <v>16.359000000000002</v>
      </c>
      <c r="Z151">
        <v>16.359000000000002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99</v>
      </c>
      <c r="AK151">
        <v>49.5</v>
      </c>
      <c r="AL151">
        <v>33.140999999999998</v>
      </c>
      <c r="AM151">
        <v>16.359000000000002</v>
      </c>
    </row>
    <row r="152" spans="1:39" x14ac:dyDescent="0.25">
      <c r="A152" s="21" t="s">
        <v>233</v>
      </c>
      <c r="B152" t="s">
        <v>292</v>
      </c>
      <c r="C152">
        <v>1</v>
      </c>
      <c r="D152">
        <v>0.5</v>
      </c>
      <c r="E152">
        <v>0.08</v>
      </c>
      <c r="F152">
        <v>1.0999999999999999E-2</v>
      </c>
      <c r="G152">
        <v>3.3000000000000002E-2</v>
      </c>
      <c r="H152">
        <v>0</v>
      </c>
      <c r="I152">
        <v>0</v>
      </c>
      <c r="J152">
        <v>0</v>
      </c>
      <c r="K152">
        <v>0</v>
      </c>
      <c r="L152">
        <v>0.5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0.5</v>
      </c>
      <c r="X152">
        <v>0.04</v>
      </c>
      <c r="Y152">
        <v>16.359000000000002</v>
      </c>
      <c r="Z152">
        <v>16.359000000000002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99</v>
      </c>
      <c r="AK152">
        <v>49.5</v>
      </c>
      <c r="AL152">
        <v>33.140999999999998</v>
      </c>
      <c r="AM152">
        <v>16.359000000000002</v>
      </c>
    </row>
    <row r="153" spans="1:39" x14ac:dyDescent="0.25">
      <c r="A153" s="21" t="s">
        <v>234</v>
      </c>
      <c r="B153" t="s">
        <v>292</v>
      </c>
      <c r="C153">
        <v>1</v>
      </c>
      <c r="D153">
        <v>0.5</v>
      </c>
      <c r="E153">
        <v>0.08</v>
      </c>
      <c r="F153">
        <v>1.0999999999999999E-2</v>
      </c>
      <c r="G153">
        <v>3.3000000000000002E-2</v>
      </c>
      <c r="H153">
        <v>0</v>
      </c>
      <c r="I153">
        <v>0</v>
      </c>
      <c r="J153">
        <v>0</v>
      </c>
      <c r="K153">
        <v>0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0.5</v>
      </c>
      <c r="X153">
        <v>0.04</v>
      </c>
      <c r="Y153">
        <v>16.359000000000002</v>
      </c>
      <c r="Z153">
        <v>16.359000000000002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99</v>
      </c>
      <c r="AK153">
        <v>49.5</v>
      </c>
      <c r="AL153">
        <v>33.140999999999998</v>
      </c>
      <c r="AM153">
        <v>16.359000000000002</v>
      </c>
    </row>
    <row r="154" spans="1:39" x14ac:dyDescent="0.25">
      <c r="A154" s="21" t="s">
        <v>235</v>
      </c>
      <c r="B154" t="s">
        <v>292</v>
      </c>
      <c r="C154">
        <v>1</v>
      </c>
      <c r="D154">
        <v>0.5</v>
      </c>
      <c r="E154">
        <v>0.08</v>
      </c>
      <c r="F154">
        <v>1.0999999999999999E-2</v>
      </c>
      <c r="G154">
        <v>3.3000000000000002E-2</v>
      </c>
      <c r="H154">
        <v>0</v>
      </c>
      <c r="I154">
        <v>0</v>
      </c>
      <c r="J154">
        <v>0</v>
      </c>
      <c r="K154">
        <v>0</v>
      </c>
      <c r="L154">
        <v>0.5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0.5</v>
      </c>
      <c r="X154">
        <v>0.04</v>
      </c>
      <c r="Y154">
        <v>16.359000000000002</v>
      </c>
      <c r="Z154">
        <v>16.359000000000002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99</v>
      </c>
      <c r="AK154">
        <v>49.5</v>
      </c>
      <c r="AL154">
        <v>33.140999999999998</v>
      </c>
      <c r="AM154">
        <v>16.359000000000002</v>
      </c>
    </row>
    <row r="155" spans="1:39" x14ac:dyDescent="0.25">
      <c r="A155" s="21" t="s">
        <v>236</v>
      </c>
      <c r="B155" t="s">
        <v>292</v>
      </c>
      <c r="C155">
        <v>1</v>
      </c>
      <c r="D155">
        <v>0.5</v>
      </c>
      <c r="E155">
        <v>0.08</v>
      </c>
      <c r="F155">
        <v>1.0999999999999999E-2</v>
      </c>
      <c r="G155">
        <v>3.3000000000000002E-2</v>
      </c>
      <c r="H155">
        <v>0</v>
      </c>
      <c r="I155">
        <v>0</v>
      </c>
      <c r="J155">
        <v>0</v>
      </c>
      <c r="K155">
        <v>0</v>
      </c>
      <c r="L155">
        <v>0.5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0.5</v>
      </c>
      <c r="X155">
        <v>0.04</v>
      </c>
      <c r="Y155">
        <v>16.359000000000002</v>
      </c>
      <c r="Z155">
        <v>16.359000000000002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99</v>
      </c>
      <c r="AK155">
        <v>49.5</v>
      </c>
      <c r="AL155">
        <v>33.140999999999998</v>
      </c>
      <c r="AM155">
        <v>16.359000000000002</v>
      </c>
    </row>
    <row r="156" spans="1:39" x14ac:dyDescent="0.25">
      <c r="A156" s="21" t="s">
        <v>237</v>
      </c>
      <c r="B156" t="s">
        <v>292</v>
      </c>
      <c r="C156">
        <v>1</v>
      </c>
      <c r="D156">
        <v>0.5</v>
      </c>
      <c r="E156">
        <v>0.08</v>
      </c>
      <c r="F156">
        <v>1.0999999999999999E-2</v>
      </c>
      <c r="G156">
        <v>3.3000000000000002E-2</v>
      </c>
      <c r="H156">
        <v>0</v>
      </c>
      <c r="I156">
        <v>0</v>
      </c>
      <c r="J156">
        <v>0</v>
      </c>
      <c r="K156">
        <v>0</v>
      </c>
      <c r="L156">
        <v>0.5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0.5</v>
      </c>
      <c r="X156">
        <v>0.04</v>
      </c>
      <c r="Y156">
        <v>16.359000000000002</v>
      </c>
      <c r="Z156">
        <v>16.359000000000002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99</v>
      </c>
      <c r="AK156">
        <v>49.5</v>
      </c>
      <c r="AL156">
        <v>33.140999999999998</v>
      </c>
      <c r="AM156">
        <v>16.359000000000002</v>
      </c>
    </row>
    <row r="157" spans="1:39" x14ac:dyDescent="0.25">
      <c r="A157" s="21" t="s">
        <v>238</v>
      </c>
      <c r="B157" t="s">
        <v>292</v>
      </c>
      <c r="C157">
        <v>1</v>
      </c>
      <c r="D157">
        <v>0.5</v>
      </c>
      <c r="E157">
        <v>0.08</v>
      </c>
      <c r="F157">
        <v>1.0999999999999999E-2</v>
      </c>
      <c r="G157">
        <v>3.3000000000000002E-2</v>
      </c>
      <c r="H157">
        <v>0</v>
      </c>
      <c r="I157">
        <v>0</v>
      </c>
      <c r="J157">
        <v>0</v>
      </c>
      <c r="K157">
        <v>0</v>
      </c>
      <c r="L157">
        <v>0.5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0.5</v>
      </c>
      <c r="X157">
        <v>0.04</v>
      </c>
      <c r="Y157">
        <v>16.359000000000002</v>
      </c>
      <c r="Z157">
        <v>16.359000000000002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99</v>
      </c>
      <c r="AK157">
        <v>49.5</v>
      </c>
      <c r="AL157">
        <v>33.140999999999998</v>
      </c>
      <c r="AM157">
        <v>16.359000000000002</v>
      </c>
    </row>
    <row r="158" spans="1:39" x14ac:dyDescent="0.25">
      <c r="A158" s="21" t="s">
        <v>239</v>
      </c>
      <c r="B158" t="s">
        <v>292</v>
      </c>
      <c r="C158">
        <v>1</v>
      </c>
      <c r="D158">
        <v>0.5</v>
      </c>
      <c r="E158">
        <v>0.08</v>
      </c>
      <c r="F158">
        <v>1.0999999999999999E-2</v>
      </c>
      <c r="G158">
        <v>3.3000000000000002E-2</v>
      </c>
      <c r="H158">
        <v>0</v>
      </c>
      <c r="I158">
        <v>0</v>
      </c>
      <c r="J158">
        <v>0</v>
      </c>
      <c r="K158">
        <v>0</v>
      </c>
      <c r="L158">
        <v>0.5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0.5</v>
      </c>
      <c r="X158">
        <v>0.04</v>
      </c>
      <c r="Y158">
        <v>16.359000000000002</v>
      </c>
      <c r="Z158">
        <v>16.359000000000002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99</v>
      </c>
      <c r="AK158">
        <v>49.5</v>
      </c>
      <c r="AL158">
        <v>33.140999999999998</v>
      </c>
      <c r="AM158">
        <v>16.359000000000002</v>
      </c>
    </row>
    <row r="159" spans="1:39" x14ac:dyDescent="0.25">
      <c r="A159" s="21" t="s">
        <v>240</v>
      </c>
      <c r="B159" t="s">
        <v>292</v>
      </c>
      <c r="C159">
        <v>1</v>
      </c>
      <c r="D159">
        <v>0.5</v>
      </c>
      <c r="E159">
        <v>0.08</v>
      </c>
      <c r="F159">
        <v>1.0999999999999999E-2</v>
      </c>
      <c r="G159">
        <v>3.3000000000000002E-2</v>
      </c>
      <c r="H159">
        <v>0</v>
      </c>
      <c r="I159">
        <v>0</v>
      </c>
      <c r="J159">
        <v>0</v>
      </c>
      <c r="K159">
        <v>0</v>
      </c>
      <c r="L159">
        <v>0.5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0.5</v>
      </c>
      <c r="X159">
        <v>0.04</v>
      </c>
      <c r="Y159">
        <v>16.359000000000002</v>
      </c>
      <c r="Z159">
        <v>16.359000000000002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99</v>
      </c>
      <c r="AK159">
        <v>49.5</v>
      </c>
      <c r="AL159">
        <v>33.140999999999998</v>
      </c>
      <c r="AM159">
        <v>16.359000000000002</v>
      </c>
    </row>
    <row r="160" spans="1:39" x14ac:dyDescent="0.25">
      <c r="A160" s="21" t="s">
        <v>241</v>
      </c>
      <c r="B160" t="s">
        <v>292</v>
      </c>
      <c r="C160">
        <v>1</v>
      </c>
      <c r="D160">
        <v>0.5</v>
      </c>
      <c r="E160">
        <v>0.08</v>
      </c>
      <c r="F160">
        <v>1.0999999999999999E-2</v>
      </c>
      <c r="G160">
        <v>3.3000000000000002E-2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0.5</v>
      </c>
      <c r="X160">
        <v>0.04</v>
      </c>
      <c r="Y160">
        <v>16.359000000000002</v>
      </c>
      <c r="Z160">
        <v>16.359000000000002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99</v>
      </c>
      <c r="AK160">
        <v>49.5</v>
      </c>
      <c r="AL160">
        <v>33.140999999999998</v>
      </c>
      <c r="AM160">
        <v>16.359000000000002</v>
      </c>
    </row>
    <row r="161" spans="1:39" x14ac:dyDescent="0.25">
      <c r="A161" s="21" t="s">
        <v>242</v>
      </c>
      <c r="B161" t="s">
        <v>292</v>
      </c>
      <c r="C161">
        <v>1</v>
      </c>
      <c r="D161">
        <v>0.5</v>
      </c>
      <c r="E161">
        <v>0.08</v>
      </c>
      <c r="F161">
        <v>1.0999999999999999E-2</v>
      </c>
      <c r="G161">
        <v>3.3000000000000002E-2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0.5</v>
      </c>
      <c r="X161">
        <v>0.04</v>
      </c>
      <c r="Y161">
        <v>16.359000000000002</v>
      </c>
      <c r="Z161">
        <v>16.359000000000002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99</v>
      </c>
      <c r="AK161">
        <v>49.5</v>
      </c>
      <c r="AL161">
        <v>33.140999999999998</v>
      </c>
      <c r="AM161">
        <v>16.359000000000002</v>
      </c>
    </row>
    <row r="162" spans="1:39" x14ac:dyDescent="0.25">
      <c r="A162" s="21" t="s">
        <v>243</v>
      </c>
      <c r="B162" t="s">
        <v>292</v>
      </c>
      <c r="C162">
        <v>1</v>
      </c>
      <c r="D162">
        <v>0.5</v>
      </c>
      <c r="E162">
        <v>0.08</v>
      </c>
      <c r="F162">
        <v>1.0999999999999999E-2</v>
      </c>
      <c r="G162">
        <v>3.3000000000000002E-2</v>
      </c>
      <c r="H162">
        <v>0</v>
      </c>
      <c r="I162">
        <v>0</v>
      </c>
      <c r="J162">
        <v>0</v>
      </c>
      <c r="K162">
        <v>0</v>
      </c>
      <c r="L162">
        <v>0.5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0.5</v>
      </c>
      <c r="X162">
        <v>0.04</v>
      </c>
      <c r="Y162">
        <v>16.359000000000002</v>
      </c>
      <c r="Z162">
        <v>16.359000000000002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99</v>
      </c>
      <c r="AK162">
        <v>49.5</v>
      </c>
      <c r="AL162">
        <v>33.140999999999998</v>
      </c>
      <c r="AM162">
        <v>16.359000000000002</v>
      </c>
    </row>
    <row r="163" spans="1:39" x14ac:dyDescent="0.25">
      <c r="A163" s="21" t="s">
        <v>244</v>
      </c>
      <c r="B163" t="s">
        <v>292</v>
      </c>
      <c r="C163">
        <v>1</v>
      </c>
      <c r="D163">
        <v>0.5</v>
      </c>
      <c r="E163">
        <v>0.08</v>
      </c>
      <c r="F163">
        <v>1.0999999999999999E-2</v>
      </c>
      <c r="G163">
        <v>3.3000000000000002E-2</v>
      </c>
      <c r="H163">
        <v>0</v>
      </c>
      <c r="I163">
        <v>0</v>
      </c>
      <c r="J163">
        <v>0</v>
      </c>
      <c r="K163">
        <v>0</v>
      </c>
      <c r="L163">
        <v>0.5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0.5</v>
      </c>
      <c r="X163">
        <v>0.04</v>
      </c>
      <c r="Y163">
        <v>16.359000000000002</v>
      </c>
      <c r="Z163">
        <v>16.359000000000002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99</v>
      </c>
      <c r="AK163">
        <v>49.5</v>
      </c>
      <c r="AL163">
        <v>33.140999999999998</v>
      </c>
      <c r="AM163">
        <v>16.359000000000002</v>
      </c>
    </row>
    <row r="164" spans="1:39" x14ac:dyDescent="0.25">
      <c r="A164" s="21" t="s">
        <v>245</v>
      </c>
      <c r="B164" t="s">
        <v>292</v>
      </c>
      <c r="C164">
        <v>1</v>
      </c>
      <c r="D164">
        <v>0.5</v>
      </c>
      <c r="E164">
        <v>0.08</v>
      </c>
      <c r="F164">
        <v>1.0999999999999999E-2</v>
      </c>
      <c r="G164">
        <v>3.3000000000000002E-2</v>
      </c>
      <c r="H164">
        <v>0</v>
      </c>
      <c r="I164">
        <v>0</v>
      </c>
      <c r="J164">
        <v>0</v>
      </c>
      <c r="K164">
        <v>0</v>
      </c>
      <c r="L164">
        <v>0.5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0.5</v>
      </c>
      <c r="X164">
        <v>0.04</v>
      </c>
      <c r="Y164">
        <v>16.359000000000002</v>
      </c>
      <c r="Z164">
        <v>16.359000000000002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99</v>
      </c>
      <c r="AK164">
        <v>49.5</v>
      </c>
      <c r="AL164">
        <v>33.140999999999998</v>
      </c>
      <c r="AM164">
        <v>16.359000000000002</v>
      </c>
    </row>
    <row r="165" spans="1:39" x14ac:dyDescent="0.25">
      <c r="A165" s="21" t="s">
        <v>246</v>
      </c>
      <c r="B165" t="s">
        <v>292</v>
      </c>
      <c r="C165">
        <v>1</v>
      </c>
      <c r="D165">
        <v>0.5</v>
      </c>
      <c r="E165">
        <v>0.08</v>
      </c>
      <c r="F165">
        <v>1.0999999999999999E-2</v>
      </c>
      <c r="G165">
        <v>3.3000000000000002E-2</v>
      </c>
      <c r="H165">
        <v>0</v>
      </c>
      <c r="I165">
        <v>0</v>
      </c>
      <c r="J165">
        <v>0</v>
      </c>
      <c r="K165">
        <v>0</v>
      </c>
      <c r="L165">
        <v>0.5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0.5</v>
      </c>
      <c r="X165">
        <v>0.04</v>
      </c>
      <c r="Y165">
        <v>16.359000000000002</v>
      </c>
      <c r="Z165">
        <v>16.359000000000002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99</v>
      </c>
      <c r="AK165">
        <v>49.5</v>
      </c>
      <c r="AL165">
        <v>33.140999999999998</v>
      </c>
      <c r="AM165">
        <v>16.359000000000002</v>
      </c>
    </row>
    <row r="166" spans="1:39" x14ac:dyDescent="0.25">
      <c r="A166" s="21" t="s">
        <v>247</v>
      </c>
      <c r="B166" t="s">
        <v>292</v>
      </c>
      <c r="C166">
        <v>1</v>
      </c>
      <c r="D166">
        <v>0.5</v>
      </c>
      <c r="E166">
        <v>0.08</v>
      </c>
      <c r="F166">
        <v>1.0999999999999999E-2</v>
      </c>
      <c r="G166">
        <v>3.3000000000000002E-2</v>
      </c>
      <c r="H166">
        <v>0</v>
      </c>
      <c r="I166">
        <v>0</v>
      </c>
      <c r="J166">
        <v>0</v>
      </c>
      <c r="K166">
        <v>0</v>
      </c>
      <c r="L166">
        <v>0.5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0.5</v>
      </c>
      <c r="X166">
        <v>0.04</v>
      </c>
      <c r="Y166">
        <v>16.359000000000002</v>
      </c>
      <c r="Z166">
        <v>16.359000000000002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99</v>
      </c>
      <c r="AK166">
        <v>49.5</v>
      </c>
      <c r="AL166">
        <v>33.140999999999998</v>
      </c>
      <c r="AM166">
        <v>16.359000000000002</v>
      </c>
    </row>
    <row r="167" spans="1:39" x14ac:dyDescent="0.25">
      <c r="A167" s="21" t="s">
        <v>248</v>
      </c>
      <c r="B167" t="s">
        <v>292</v>
      </c>
      <c r="C167">
        <v>1</v>
      </c>
      <c r="D167">
        <v>0.5</v>
      </c>
      <c r="E167">
        <v>0.08</v>
      </c>
      <c r="F167">
        <v>1.0999999999999999E-2</v>
      </c>
      <c r="G167">
        <v>3.3000000000000002E-2</v>
      </c>
      <c r="H167">
        <v>0</v>
      </c>
      <c r="I167">
        <v>0</v>
      </c>
      <c r="J167">
        <v>0</v>
      </c>
      <c r="K167">
        <v>0</v>
      </c>
      <c r="L167">
        <v>0.5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0.5</v>
      </c>
      <c r="X167">
        <v>0.04</v>
      </c>
      <c r="Y167">
        <v>16.359000000000002</v>
      </c>
      <c r="Z167">
        <v>16.359000000000002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99</v>
      </c>
      <c r="AK167">
        <v>49.5</v>
      </c>
      <c r="AL167">
        <v>33.140999999999998</v>
      </c>
      <c r="AM167">
        <v>16.359000000000002</v>
      </c>
    </row>
    <row r="168" spans="1:39" x14ac:dyDescent="0.25">
      <c r="A168" s="21" t="s">
        <v>249</v>
      </c>
      <c r="B168" t="s">
        <v>292</v>
      </c>
      <c r="C168">
        <v>1</v>
      </c>
      <c r="D168">
        <v>0.5</v>
      </c>
      <c r="E168">
        <v>0.08</v>
      </c>
      <c r="F168">
        <v>1.0999999999999999E-2</v>
      </c>
      <c r="G168">
        <v>3.3000000000000002E-2</v>
      </c>
      <c r="H168">
        <v>0</v>
      </c>
      <c r="I168">
        <v>0</v>
      </c>
      <c r="J168">
        <v>0</v>
      </c>
      <c r="K168">
        <v>0</v>
      </c>
      <c r="L168">
        <v>0.5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0.5</v>
      </c>
      <c r="X168">
        <v>0.04</v>
      </c>
      <c r="Y168">
        <v>16.359000000000002</v>
      </c>
      <c r="Z168">
        <v>16.359000000000002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99</v>
      </c>
      <c r="AK168">
        <v>49.5</v>
      </c>
      <c r="AL168">
        <v>33.140999999999998</v>
      </c>
      <c r="AM168">
        <v>16.359000000000002</v>
      </c>
    </row>
    <row r="169" spans="1:39" x14ac:dyDescent="0.25">
      <c r="A169" s="21" t="s">
        <v>250</v>
      </c>
      <c r="B169" t="s">
        <v>292</v>
      </c>
      <c r="C169">
        <v>1</v>
      </c>
      <c r="D169">
        <v>0.5</v>
      </c>
      <c r="E169">
        <v>0.08</v>
      </c>
      <c r="F169">
        <v>1.0999999999999999E-2</v>
      </c>
      <c r="G169">
        <v>3.3000000000000002E-2</v>
      </c>
      <c r="H169">
        <v>0</v>
      </c>
      <c r="I169">
        <v>0</v>
      </c>
      <c r="J169">
        <v>0</v>
      </c>
      <c r="K169">
        <v>0</v>
      </c>
      <c r="L169">
        <v>0.5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0.5</v>
      </c>
      <c r="X169">
        <v>0.04</v>
      </c>
      <c r="Y169">
        <v>16.359000000000002</v>
      </c>
      <c r="Z169">
        <v>16.359000000000002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99</v>
      </c>
      <c r="AK169">
        <v>49.5</v>
      </c>
      <c r="AL169">
        <v>33.140999999999998</v>
      </c>
      <c r="AM169">
        <v>16.359000000000002</v>
      </c>
    </row>
    <row r="170" spans="1:39" x14ac:dyDescent="0.25">
      <c r="A170" s="21" t="s">
        <v>251</v>
      </c>
      <c r="B170" t="s">
        <v>292</v>
      </c>
      <c r="C170">
        <v>1</v>
      </c>
      <c r="D170">
        <v>0.5</v>
      </c>
      <c r="E170">
        <v>0.08</v>
      </c>
      <c r="F170">
        <v>1.0999999999999999E-2</v>
      </c>
      <c r="G170">
        <v>3.3000000000000002E-2</v>
      </c>
      <c r="H170">
        <v>0</v>
      </c>
      <c r="I170">
        <v>0</v>
      </c>
      <c r="J170">
        <v>0</v>
      </c>
      <c r="K170">
        <v>0</v>
      </c>
      <c r="L170">
        <v>0.5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0.5</v>
      </c>
      <c r="X170">
        <v>0.04</v>
      </c>
      <c r="Y170">
        <v>16.359000000000002</v>
      </c>
      <c r="Z170">
        <v>16.359000000000002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99</v>
      </c>
      <c r="AK170">
        <v>49.5</v>
      </c>
      <c r="AL170">
        <v>33.140999999999998</v>
      </c>
      <c r="AM170">
        <v>16.359000000000002</v>
      </c>
    </row>
    <row r="171" spans="1:39" x14ac:dyDescent="0.25">
      <c r="A171" s="21" t="s">
        <v>252</v>
      </c>
      <c r="B171" t="s">
        <v>292</v>
      </c>
      <c r="C171">
        <v>1</v>
      </c>
      <c r="D171">
        <v>4.5</v>
      </c>
      <c r="E171">
        <v>0.08</v>
      </c>
      <c r="F171">
        <v>1.0999999999999999E-2</v>
      </c>
      <c r="G171">
        <v>3.3000000000000002E-2</v>
      </c>
      <c r="H171">
        <v>0</v>
      </c>
      <c r="I171">
        <v>0</v>
      </c>
      <c r="J171">
        <v>0</v>
      </c>
      <c r="K171">
        <v>0</v>
      </c>
      <c r="L171">
        <v>4.5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4.5</v>
      </c>
      <c r="X171">
        <v>0.36</v>
      </c>
      <c r="Y171">
        <v>147.23099999999999</v>
      </c>
      <c r="Z171">
        <v>147.23099999999999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99</v>
      </c>
      <c r="AK171">
        <v>445.5</v>
      </c>
      <c r="AL171">
        <v>298.26900000000001</v>
      </c>
      <c r="AM171">
        <v>147.23099999999999</v>
      </c>
    </row>
    <row r="172" spans="1:39" x14ac:dyDescent="0.25">
      <c r="A172" s="21" t="s">
        <v>253</v>
      </c>
      <c r="B172" t="s">
        <v>292</v>
      </c>
      <c r="C172">
        <v>1</v>
      </c>
      <c r="D172">
        <v>4.5</v>
      </c>
      <c r="E172">
        <v>0.08</v>
      </c>
      <c r="F172">
        <v>1.0999999999999999E-2</v>
      </c>
      <c r="G172">
        <v>3.3000000000000002E-2</v>
      </c>
      <c r="H172">
        <v>0</v>
      </c>
      <c r="I172">
        <v>0</v>
      </c>
      <c r="J172">
        <v>0</v>
      </c>
      <c r="K172">
        <v>0</v>
      </c>
      <c r="L172">
        <v>4.5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4.5</v>
      </c>
      <c r="X172">
        <v>0.36</v>
      </c>
      <c r="Y172">
        <v>147.23099999999999</v>
      </c>
      <c r="Z172">
        <v>147.23099999999999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99</v>
      </c>
      <c r="AK172">
        <v>445.5</v>
      </c>
      <c r="AL172">
        <v>298.26900000000001</v>
      </c>
      <c r="AM172">
        <v>147.23099999999999</v>
      </c>
    </row>
    <row r="173" spans="1:39" x14ac:dyDescent="0.25">
      <c r="A173" s="21" t="s">
        <v>254</v>
      </c>
      <c r="B173" t="s">
        <v>292</v>
      </c>
      <c r="C173">
        <v>1</v>
      </c>
      <c r="D173">
        <v>4.5</v>
      </c>
      <c r="E173">
        <v>0.08</v>
      </c>
      <c r="F173">
        <v>1.0999999999999999E-2</v>
      </c>
      <c r="G173">
        <v>3.3000000000000002E-2</v>
      </c>
      <c r="H173">
        <v>0</v>
      </c>
      <c r="I173">
        <v>0</v>
      </c>
      <c r="J173">
        <v>0</v>
      </c>
      <c r="K173">
        <v>0</v>
      </c>
      <c r="L173">
        <v>4.5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4.5</v>
      </c>
      <c r="X173">
        <v>0.36</v>
      </c>
      <c r="Y173">
        <v>147.23099999999999</v>
      </c>
      <c r="Z173">
        <v>147.23099999999999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99</v>
      </c>
      <c r="AK173">
        <v>445.5</v>
      </c>
      <c r="AL173">
        <v>298.26900000000001</v>
      </c>
      <c r="AM173">
        <v>147.23099999999999</v>
      </c>
    </row>
    <row r="174" spans="1:39" x14ac:dyDescent="0.25">
      <c r="A174" s="21" t="s">
        <v>255</v>
      </c>
      <c r="B174" t="s">
        <v>292</v>
      </c>
      <c r="C174">
        <v>1</v>
      </c>
      <c r="D174">
        <v>4.5</v>
      </c>
      <c r="E174">
        <v>0.08</v>
      </c>
      <c r="F174">
        <v>1.0999999999999999E-2</v>
      </c>
      <c r="G174">
        <v>3.3000000000000002E-2</v>
      </c>
      <c r="H174">
        <v>0</v>
      </c>
      <c r="I174">
        <v>0</v>
      </c>
      <c r="J174">
        <v>0</v>
      </c>
      <c r="K174">
        <v>0</v>
      </c>
      <c r="L174">
        <v>4.5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4.5</v>
      </c>
      <c r="X174">
        <v>0.36</v>
      </c>
      <c r="Y174">
        <v>147.23099999999999</v>
      </c>
      <c r="Z174">
        <v>147.23099999999999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99</v>
      </c>
      <c r="AK174">
        <v>445.5</v>
      </c>
      <c r="AL174">
        <v>298.26900000000001</v>
      </c>
      <c r="AM174">
        <v>147.23099999999999</v>
      </c>
    </row>
    <row r="175" spans="1:39" x14ac:dyDescent="0.25">
      <c r="A175" s="21" t="s">
        <v>256</v>
      </c>
      <c r="B175" t="s">
        <v>292</v>
      </c>
      <c r="C175">
        <v>1</v>
      </c>
      <c r="D175">
        <v>2.2949999999999999</v>
      </c>
      <c r="E175">
        <v>0.08</v>
      </c>
      <c r="F175">
        <v>1.0999999999999999E-2</v>
      </c>
      <c r="G175">
        <v>3.3000000000000002E-2</v>
      </c>
      <c r="H175">
        <v>0</v>
      </c>
      <c r="I175">
        <v>0</v>
      </c>
      <c r="J175">
        <v>0</v>
      </c>
      <c r="K175">
        <v>0</v>
      </c>
      <c r="L175">
        <v>2.2949999999999999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2.2949999999999999</v>
      </c>
      <c r="X175">
        <v>0.184</v>
      </c>
      <c r="Y175">
        <v>75.088999999999999</v>
      </c>
      <c r="Z175">
        <v>75.088999999999999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99</v>
      </c>
      <c r="AK175">
        <v>227.209</v>
      </c>
      <c r="AL175">
        <v>152.12</v>
      </c>
      <c r="AM175">
        <v>75.088999999999999</v>
      </c>
    </row>
    <row r="176" spans="1:39" x14ac:dyDescent="0.25">
      <c r="A176" s="21" t="s">
        <v>257</v>
      </c>
      <c r="B176" t="s">
        <v>292</v>
      </c>
      <c r="C176">
        <v>1</v>
      </c>
      <c r="D176">
        <v>1.4950000000000001</v>
      </c>
      <c r="E176">
        <v>0.08</v>
      </c>
      <c r="F176">
        <v>1.0999999999999999E-2</v>
      </c>
      <c r="G176">
        <v>3.3000000000000002E-2</v>
      </c>
      <c r="H176">
        <v>0</v>
      </c>
      <c r="I176">
        <v>0</v>
      </c>
      <c r="J176">
        <v>0</v>
      </c>
      <c r="K176">
        <v>0</v>
      </c>
      <c r="L176">
        <v>1.4950000000000001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1.4950000000000001</v>
      </c>
      <c r="X176">
        <v>0.12</v>
      </c>
      <c r="Y176">
        <v>48.911000000000001</v>
      </c>
      <c r="Z176">
        <v>48.911000000000001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99</v>
      </c>
      <c r="AK176">
        <v>147.99799999999999</v>
      </c>
      <c r="AL176">
        <v>99.087000000000003</v>
      </c>
      <c r="AM176">
        <v>48.911000000000001</v>
      </c>
    </row>
    <row r="177" spans="1:39" x14ac:dyDescent="0.25">
      <c r="A177" s="21" t="s">
        <v>258</v>
      </c>
      <c r="B177" t="s">
        <v>292</v>
      </c>
      <c r="C177">
        <v>1</v>
      </c>
      <c r="D177">
        <v>4.5</v>
      </c>
      <c r="E177">
        <v>0.08</v>
      </c>
      <c r="F177">
        <v>1.0999999999999999E-2</v>
      </c>
      <c r="G177">
        <v>3.3000000000000002E-2</v>
      </c>
      <c r="H177">
        <v>0</v>
      </c>
      <c r="I177">
        <v>0</v>
      </c>
      <c r="J177">
        <v>0</v>
      </c>
      <c r="K177">
        <v>0</v>
      </c>
      <c r="L177">
        <v>4.5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4.5</v>
      </c>
      <c r="X177">
        <v>0.36</v>
      </c>
      <c r="Y177">
        <v>147.23099999999999</v>
      </c>
      <c r="Z177">
        <v>147.23099999999999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99</v>
      </c>
      <c r="AK177">
        <v>445.5</v>
      </c>
      <c r="AL177">
        <v>298.26900000000001</v>
      </c>
      <c r="AM177">
        <v>147.23099999999999</v>
      </c>
    </row>
    <row r="178" spans="1:39" x14ac:dyDescent="0.25">
      <c r="A178" s="21" t="s">
        <v>259</v>
      </c>
      <c r="B178" t="s">
        <v>292</v>
      </c>
      <c r="C178">
        <v>1</v>
      </c>
      <c r="D178">
        <v>4.5</v>
      </c>
      <c r="E178">
        <v>0.08</v>
      </c>
      <c r="F178">
        <v>1.0999999999999999E-2</v>
      </c>
      <c r="G178">
        <v>3.3000000000000002E-2</v>
      </c>
      <c r="H178">
        <v>0</v>
      </c>
      <c r="I178">
        <v>0</v>
      </c>
      <c r="J178">
        <v>0</v>
      </c>
      <c r="K178">
        <v>0</v>
      </c>
      <c r="L178">
        <v>4.5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4.5</v>
      </c>
      <c r="X178">
        <v>0.36</v>
      </c>
      <c r="Y178">
        <v>147.23099999999999</v>
      </c>
      <c r="Z178">
        <v>147.23099999999999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99</v>
      </c>
      <c r="AK178">
        <v>445.5</v>
      </c>
      <c r="AL178">
        <v>298.26900000000001</v>
      </c>
      <c r="AM178">
        <v>147.23099999999999</v>
      </c>
    </row>
    <row r="179" spans="1:39" x14ac:dyDescent="0.25">
      <c r="A179" s="21" t="s">
        <v>260</v>
      </c>
      <c r="B179" t="s">
        <v>292</v>
      </c>
      <c r="C179">
        <v>1</v>
      </c>
      <c r="D179">
        <v>4.5</v>
      </c>
      <c r="E179">
        <v>0.08</v>
      </c>
      <c r="F179">
        <v>1.0999999999999999E-2</v>
      </c>
      <c r="G179">
        <v>3.3000000000000002E-2</v>
      </c>
      <c r="H179">
        <v>0</v>
      </c>
      <c r="I179">
        <v>0</v>
      </c>
      <c r="J179">
        <v>0</v>
      </c>
      <c r="K179">
        <v>0</v>
      </c>
      <c r="L179">
        <v>4.5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4.5</v>
      </c>
      <c r="X179">
        <v>0.36</v>
      </c>
      <c r="Y179">
        <v>147.23099999999999</v>
      </c>
      <c r="Z179">
        <v>147.23099999999999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99</v>
      </c>
      <c r="AK179">
        <v>445.5</v>
      </c>
      <c r="AL179">
        <v>298.26900000000001</v>
      </c>
      <c r="AM179">
        <v>147.23099999999999</v>
      </c>
    </row>
    <row r="180" spans="1:39" x14ac:dyDescent="0.25">
      <c r="A180" s="21" t="s">
        <v>261</v>
      </c>
      <c r="B180" t="s">
        <v>292</v>
      </c>
      <c r="C180">
        <v>1</v>
      </c>
      <c r="D180">
        <v>4.5</v>
      </c>
      <c r="E180">
        <v>0.08</v>
      </c>
      <c r="F180">
        <v>1.0999999999999999E-2</v>
      </c>
      <c r="G180">
        <v>3.3000000000000002E-2</v>
      </c>
      <c r="H180">
        <v>0</v>
      </c>
      <c r="I180">
        <v>0</v>
      </c>
      <c r="J180">
        <v>0</v>
      </c>
      <c r="K180">
        <v>0</v>
      </c>
      <c r="L180">
        <v>4.5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4.5</v>
      </c>
      <c r="X180">
        <v>0.36</v>
      </c>
      <c r="Y180">
        <v>147.23099999999999</v>
      </c>
      <c r="Z180">
        <v>147.23099999999999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99</v>
      </c>
      <c r="AK180">
        <v>445.5</v>
      </c>
      <c r="AL180">
        <v>298.26900000000001</v>
      </c>
      <c r="AM180">
        <v>147.23099999999999</v>
      </c>
    </row>
    <row r="181" spans="1:39" x14ac:dyDescent="0.25">
      <c r="A181" s="21" t="s">
        <v>262</v>
      </c>
      <c r="B181" t="s">
        <v>292</v>
      </c>
      <c r="C181">
        <v>1</v>
      </c>
      <c r="D181">
        <v>4.5</v>
      </c>
      <c r="E181">
        <v>0.08</v>
      </c>
      <c r="F181">
        <v>1.0999999999999999E-2</v>
      </c>
      <c r="G181">
        <v>3.3000000000000002E-2</v>
      </c>
      <c r="H181">
        <v>0</v>
      </c>
      <c r="I181">
        <v>0</v>
      </c>
      <c r="J181">
        <v>0</v>
      </c>
      <c r="K181">
        <v>0</v>
      </c>
      <c r="L181">
        <v>4.5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4.5</v>
      </c>
      <c r="X181">
        <v>0.36</v>
      </c>
      <c r="Y181">
        <v>147.23099999999999</v>
      </c>
      <c r="Z181">
        <v>147.23099999999999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99</v>
      </c>
      <c r="AK181">
        <v>445.5</v>
      </c>
      <c r="AL181">
        <v>298.26900000000001</v>
      </c>
      <c r="AM181">
        <v>147.23099999999999</v>
      </c>
    </row>
    <row r="182" spans="1:39" x14ac:dyDescent="0.25">
      <c r="A182" s="21" t="s">
        <v>263</v>
      </c>
      <c r="B182" t="s">
        <v>292</v>
      </c>
      <c r="C182">
        <v>1</v>
      </c>
      <c r="D182">
        <v>4.5</v>
      </c>
      <c r="E182">
        <v>0.08</v>
      </c>
      <c r="F182">
        <v>1.0999999999999999E-2</v>
      </c>
      <c r="G182">
        <v>3.3000000000000002E-2</v>
      </c>
      <c r="H182">
        <v>0</v>
      </c>
      <c r="I182">
        <v>0</v>
      </c>
      <c r="J182">
        <v>0</v>
      </c>
      <c r="K182">
        <v>0</v>
      </c>
      <c r="L182">
        <v>4.5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4.5</v>
      </c>
      <c r="X182">
        <v>0.36</v>
      </c>
      <c r="Y182">
        <v>147.23099999999999</v>
      </c>
      <c r="Z182">
        <v>147.23099999999999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99</v>
      </c>
      <c r="AK182">
        <v>445.5</v>
      </c>
      <c r="AL182">
        <v>298.26900000000001</v>
      </c>
      <c r="AM182">
        <v>147.23099999999999</v>
      </c>
    </row>
    <row r="183" spans="1:39" x14ac:dyDescent="0.25">
      <c r="A183" s="21" t="s">
        <v>264</v>
      </c>
      <c r="B183" t="s">
        <v>292</v>
      </c>
      <c r="C183">
        <v>1</v>
      </c>
      <c r="D183">
        <v>4.5</v>
      </c>
      <c r="E183">
        <v>0.08</v>
      </c>
      <c r="F183">
        <v>1.0999999999999999E-2</v>
      </c>
      <c r="G183">
        <v>3.3000000000000002E-2</v>
      </c>
      <c r="H183">
        <v>0</v>
      </c>
      <c r="I183">
        <v>0</v>
      </c>
      <c r="J183">
        <v>0</v>
      </c>
      <c r="K183">
        <v>0</v>
      </c>
      <c r="L183">
        <v>4.5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4.5</v>
      </c>
      <c r="X183">
        <v>0.36</v>
      </c>
      <c r="Y183">
        <v>147.23099999999999</v>
      </c>
      <c r="Z183">
        <v>147.23099999999999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99</v>
      </c>
      <c r="AK183">
        <v>445.5</v>
      </c>
      <c r="AL183">
        <v>298.26900000000001</v>
      </c>
      <c r="AM183">
        <v>147.23099999999999</v>
      </c>
    </row>
    <row r="184" spans="1:39" x14ac:dyDescent="0.25">
      <c r="A184" s="21" t="s">
        <v>265</v>
      </c>
      <c r="B184" t="s">
        <v>292</v>
      </c>
      <c r="C184">
        <v>1</v>
      </c>
      <c r="D184">
        <v>4.5</v>
      </c>
      <c r="E184">
        <v>0.08</v>
      </c>
      <c r="F184">
        <v>1.0999999999999999E-2</v>
      </c>
      <c r="G184">
        <v>3.3000000000000002E-2</v>
      </c>
      <c r="H184">
        <v>0</v>
      </c>
      <c r="I184">
        <v>0</v>
      </c>
      <c r="J184">
        <v>0</v>
      </c>
      <c r="K184">
        <v>0</v>
      </c>
      <c r="L184">
        <v>4.5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4.5</v>
      </c>
      <c r="X184">
        <v>0.36</v>
      </c>
      <c r="Y184">
        <v>147.23099999999999</v>
      </c>
      <c r="Z184">
        <v>147.23099999999999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99</v>
      </c>
      <c r="AK184">
        <v>445.5</v>
      </c>
      <c r="AL184">
        <v>298.26900000000001</v>
      </c>
      <c r="AM184">
        <v>147.23099999999999</v>
      </c>
    </row>
    <row r="185" spans="1:39" x14ac:dyDescent="0.25">
      <c r="A185" s="21" t="s">
        <v>266</v>
      </c>
      <c r="B185" t="s">
        <v>56</v>
      </c>
      <c r="C185">
        <v>1</v>
      </c>
      <c r="D185">
        <v>1</v>
      </c>
      <c r="E185">
        <v>0.15</v>
      </c>
      <c r="F185">
        <v>0.02</v>
      </c>
      <c r="G185">
        <v>6.2E-2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0.15</v>
      </c>
      <c r="Y185">
        <v>12.82</v>
      </c>
      <c r="Z185">
        <v>12.82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99</v>
      </c>
      <c r="AK185">
        <v>99</v>
      </c>
      <c r="AL185">
        <v>86.18</v>
      </c>
      <c r="AM185">
        <v>12.82</v>
      </c>
    </row>
    <row r="186" spans="1:39" x14ac:dyDescent="0.25">
      <c r="A186" s="21" t="s">
        <v>267</v>
      </c>
      <c r="B186" t="s">
        <v>56</v>
      </c>
      <c r="C186">
        <v>1</v>
      </c>
      <c r="D186">
        <v>1</v>
      </c>
      <c r="E186">
        <v>0.15</v>
      </c>
      <c r="F186">
        <v>0.02</v>
      </c>
      <c r="G186">
        <v>6.2E-2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0.15</v>
      </c>
      <c r="Y186">
        <v>12.82</v>
      </c>
      <c r="Z186">
        <v>12.82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99</v>
      </c>
      <c r="AK186">
        <v>99</v>
      </c>
      <c r="AL186">
        <v>86.18</v>
      </c>
      <c r="AM186">
        <v>12.82</v>
      </c>
    </row>
    <row r="187" spans="1:39" x14ac:dyDescent="0.25">
      <c r="A187" s="21" t="s">
        <v>268</v>
      </c>
      <c r="B187" t="s">
        <v>56</v>
      </c>
      <c r="C187">
        <v>1</v>
      </c>
      <c r="D187">
        <v>1</v>
      </c>
      <c r="E187">
        <v>0.15</v>
      </c>
      <c r="F187">
        <v>0.02</v>
      </c>
      <c r="G187">
        <v>6.2E-2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0.15</v>
      </c>
      <c r="Y187">
        <v>12.82</v>
      </c>
      <c r="Z187">
        <v>12.82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99</v>
      </c>
      <c r="AK187">
        <v>99</v>
      </c>
      <c r="AL187">
        <v>86.18</v>
      </c>
      <c r="AM187">
        <v>12.82</v>
      </c>
    </row>
    <row r="188" spans="1:39" x14ac:dyDescent="0.25">
      <c r="A188" s="21" t="s">
        <v>269</v>
      </c>
      <c r="B188" t="s">
        <v>56</v>
      </c>
      <c r="C188">
        <v>1</v>
      </c>
      <c r="D188">
        <v>1</v>
      </c>
      <c r="E188">
        <v>0.15</v>
      </c>
      <c r="F188">
        <v>0.02</v>
      </c>
      <c r="G188">
        <v>6.2E-2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0.15</v>
      </c>
      <c r="Y188">
        <v>12.82</v>
      </c>
      <c r="Z188">
        <v>12.82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99</v>
      </c>
      <c r="AK188">
        <v>99</v>
      </c>
      <c r="AL188">
        <v>86.18</v>
      </c>
      <c r="AM188">
        <v>12.82</v>
      </c>
    </row>
    <row r="189" spans="1:39" x14ac:dyDescent="0.25">
      <c r="A189" s="21" t="s">
        <v>270</v>
      </c>
      <c r="B189" t="s">
        <v>56</v>
      </c>
      <c r="C189">
        <v>1</v>
      </c>
      <c r="D189">
        <v>0.105</v>
      </c>
      <c r="E189">
        <v>0.15</v>
      </c>
      <c r="F189">
        <v>0.02</v>
      </c>
      <c r="G189">
        <v>6.2E-2</v>
      </c>
      <c r="H189">
        <v>0</v>
      </c>
      <c r="I189">
        <v>0</v>
      </c>
      <c r="J189">
        <v>0</v>
      </c>
      <c r="K189">
        <v>0</v>
      </c>
      <c r="L189">
        <v>0.105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0.105</v>
      </c>
      <c r="X189">
        <v>1.6E-2</v>
      </c>
      <c r="Y189">
        <v>1.3480000000000001</v>
      </c>
      <c r="Z189">
        <v>1.3480000000000001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99</v>
      </c>
      <c r="AK189">
        <v>10.407</v>
      </c>
      <c r="AL189">
        <v>9.0589999999999993</v>
      </c>
      <c r="AM189">
        <v>1.3480000000000001</v>
      </c>
    </row>
    <row r="190" spans="1:39" x14ac:dyDescent="0.25">
      <c r="A190" s="21" t="s">
        <v>271</v>
      </c>
      <c r="B190" t="s">
        <v>56</v>
      </c>
      <c r="C190">
        <v>1</v>
      </c>
      <c r="D190">
        <v>0.2</v>
      </c>
      <c r="E190">
        <v>0.15</v>
      </c>
      <c r="F190">
        <v>0.02</v>
      </c>
      <c r="G190">
        <v>6.2E-2</v>
      </c>
      <c r="H190">
        <v>0</v>
      </c>
      <c r="I190">
        <v>0</v>
      </c>
      <c r="J190">
        <v>0</v>
      </c>
      <c r="K190">
        <v>0</v>
      </c>
      <c r="L190">
        <v>0.2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0.2</v>
      </c>
      <c r="X190">
        <v>0.03</v>
      </c>
      <c r="Y190">
        <v>2.5640000000000001</v>
      </c>
      <c r="Z190">
        <v>2.5640000000000001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99</v>
      </c>
      <c r="AK190">
        <v>19.8</v>
      </c>
      <c r="AL190">
        <v>17.236000000000001</v>
      </c>
      <c r="AM190">
        <v>2.5640000000000001</v>
      </c>
    </row>
    <row r="191" spans="1:39" x14ac:dyDescent="0.25">
      <c r="A191" s="21" t="s">
        <v>272</v>
      </c>
      <c r="B191" t="s">
        <v>56</v>
      </c>
      <c r="C191">
        <v>1</v>
      </c>
      <c r="D191">
        <v>0.5</v>
      </c>
      <c r="E191">
        <v>0.15</v>
      </c>
      <c r="F191">
        <v>0.02</v>
      </c>
      <c r="G191">
        <v>6.2E-2</v>
      </c>
      <c r="H191">
        <v>0</v>
      </c>
      <c r="I191">
        <v>0</v>
      </c>
      <c r="J191">
        <v>0</v>
      </c>
      <c r="K191">
        <v>0</v>
      </c>
      <c r="L191">
        <v>0.5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0.5</v>
      </c>
      <c r="X191">
        <v>7.4999999999999997E-2</v>
      </c>
      <c r="Y191">
        <v>6.41</v>
      </c>
      <c r="Z191">
        <v>6.41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99</v>
      </c>
      <c r="AK191">
        <v>49.5</v>
      </c>
      <c r="AL191">
        <v>43.09</v>
      </c>
      <c r="AM191">
        <v>6.41</v>
      </c>
    </row>
    <row r="192" spans="1:39" x14ac:dyDescent="0.25">
      <c r="A192" s="21" t="s">
        <v>273</v>
      </c>
      <c r="B192" t="s">
        <v>56</v>
      </c>
      <c r="C192">
        <v>1</v>
      </c>
      <c r="D192">
        <v>0.5</v>
      </c>
      <c r="E192">
        <v>0.15</v>
      </c>
      <c r="F192">
        <v>0.02</v>
      </c>
      <c r="G192">
        <v>6.2E-2</v>
      </c>
      <c r="H192">
        <v>0</v>
      </c>
      <c r="I192">
        <v>0</v>
      </c>
      <c r="J192">
        <v>0</v>
      </c>
      <c r="K192">
        <v>0</v>
      </c>
      <c r="L192">
        <v>0.5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</v>
      </c>
      <c r="X192">
        <v>7.4999999999999997E-2</v>
      </c>
      <c r="Y192">
        <v>6.41</v>
      </c>
      <c r="Z192">
        <v>6.41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99</v>
      </c>
      <c r="AK192">
        <v>49.5</v>
      </c>
      <c r="AL192">
        <v>43.09</v>
      </c>
      <c r="AM192">
        <v>6.41</v>
      </c>
    </row>
    <row r="193" spans="1:39" x14ac:dyDescent="0.25">
      <c r="A193" s="21" t="s">
        <v>274</v>
      </c>
      <c r="B193" t="s">
        <v>56</v>
      </c>
      <c r="C193">
        <v>1</v>
      </c>
      <c r="D193">
        <v>1</v>
      </c>
      <c r="E193">
        <v>0.15</v>
      </c>
      <c r="F193">
        <v>0.02</v>
      </c>
      <c r="G193">
        <v>6.2E-2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0.15</v>
      </c>
      <c r="Y193">
        <v>12.82</v>
      </c>
      <c r="Z193">
        <v>12.82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99</v>
      </c>
      <c r="AK193">
        <v>99</v>
      </c>
      <c r="AL193">
        <v>86.18</v>
      </c>
      <c r="AM193">
        <v>12.82</v>
      </c>
    </row>
    <row r="194" spans="1:39" x14ac:dyDescent="0.25">
      <c r="A194" s="21" t="s">
        <v>275</v>
      </c>
      <c r="B194" t="s">
        <v>56</v>
      </c>
      <c r="C194">
        <v>1</v>
      </c>
      <c r="D194">
        <v>1</v>
      </c>
      <c r="E194">
        <v>0.15</v>
      </c>
      <c r="F194">
        <v>0.02</v>
      </c>
      <c r="G194">
        <v>6.2E-2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0.15</v>
      </c>
      <c r="Y194">
        <v>12.82</v>
      </c>
      <c r="Z194">
        <v>12.82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99</v>
      </c>
      <c r="AK194">
        <v>99</v>
      </c>
      <c r="AL194">
        <v>86.18</v>
      </c>
      <c r="AM194">
        <v>12.82</v>
      </c>
    </row>
    <row r="195" spans="1:39" x14ac:dyDescent="0.25">
      <c r="A195" s="21" t="s">
        <v>276</v>
      </c>
      <c r="B195" t="s">
        <v>56</v>
      </c>
      <c r="C195">
        <v>1</v>
      </c>
      <c r="D195">
        <v>4</v>
      </c>
      <c r="E195">
        <v>0.15</v>
      </c>
      <c r="F195">
        <v>0.02</v>
      </c>
      <c r="G195">
        <v>6.2E-2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</v>
      </c>
      <c r="X195">
        <v>0.6</v>
      </c>
      <c r="Y195">
        <v>51.28</v>
      </c>
      <c r="Z195">
        <v>51.28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99</v>
      </c>
      <c r="AK195">
        <v>396</v>
      </c>
      <c r="AL195">
        <v>344.72</v>
      </c>
      <c r="AM195">
        <v>51.28</v>
      </c>
    </row>
    <row r="196" spans="1:39" x14ac:dyDescent="0.25">
      <c r="A196" s="21" t="s">
        <v>277</v>
      </c>
      <c r="B196" t="s">
        <v>56</v>
      </c>
      <c r="C196">
        <v>1</v>
      </c>
      <c r="D196">
        <v>4</v>
      </c>
      <c r="E196">
        <v>0.15</v>
      </c>
      <c r="F196">
        <v>0.02</v>
      </c>
      <c r="G196">
        <v>6.2E-2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0.6</v>
      </c>
      <c r="Y196">
        <v>51.28</v>
      </c>
      <c r="Z196">
        <v>51.28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99</v>
      </c>
      <c r="AK196">
        <v>396</v>
      </c>
      <c r="AL196">
        <v>344.72</v>
      </c>
      <c r="AM196">
        <v>51.28</v>
      </c>
    </row>
    <row r="197" spans="1:39" x14ac:dyDescent="0.25">
      <c r="A197" s="21" t="s">
        <v>278</v>
      </c>
      <c r="B197" t="s">
        <v>56</v>
      </c>
      <c r="C197">
        <v>1</v>
      </c>
      <c r="D197">
        <v>4</v>
      </c>
      <c r="E197">
        <v>0.15</v>
      </c>
      <c r="F197">
        <v>0.02</v>
      </c>
      <c r="G197">
        <v>6.2E-2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0.6</v>
      </c>
      <c r="Y197">
        <v>51.28</v>
      </c>
      <c r="Z197">
        <v>51.28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99</v>
      </c>
      <c r="AK197">
        <v>396</v>
      </c>
      <c r="AL197">
        <v>344.72</v>
      </c>
      <c r="AM197">
        <v>51.28</v>
      </c>
    </row>
    <row r="198" spans="1:39" x14ac:dyDescent="0.25">
      <c r="A198" s="21" t="s">
        <v>279</v>
      </c>
      <c r="B198" t="s">
        <v>56</v>
      </c>
      <c r="C198">
        <v>1</v>
      </c>
      <c r="D198">
        <v>4</v>
      </c>
      <c r="E198">
        <v>0.15</v>
      </c>
      <c r="F198">
        <v>0.02</v>
      </c>
      <c r="G198">
        <v>6.2E-2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0.6</v>
      </c>
      <c r="Y198">
        <v>51.28</v>
      </c>
      <c r="Z198">
        <v>51.28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99</v>
      </c>
      <c r="AK198">
        <v>396</v>
      </c>
      <c r="AL198">
        <v>344.72</v>
      </c>
      <c r="AM198">
        <v>51.28</v>
      </c>
    </row>
    <row r="199" spans="1:39" x14ac:dyDescent="0.25">
      <c r="A199" s="21" t="s">
        <v>280</v>
      </c>
      <c r="B199" t="s">
        <v>56</v>
      </c>
      <c r="C199">
        <v>1</v>
      </c>
      <c r="D199">
        <v>4</v>
      </c>
      <c r="E199">
        <v>0.15</v>
      </c>
      <c r="F199">
        <v>0.02</v>
      </c>
      <c r="G199">
        <v>6.2E-2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0.6</v>
      </c>
      <c r="Y199">
        <v>51.28</v>
      </c>
      <c r="Z199">
        <v>51.28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99</v>
      </c>
      <c r="AK199">
        <v>396</v>
      </c>
      <c r="AL199">
        <v>344.72</v>
      </c>
      <c r="AM199">
        <v>51.28</v>
      </c>
    </row>
    <row r="200" spans="1:39" x14ac:dyDescent="0.25">
      <c r="A200" s="21" t="s">
        <v>281</v>
      </c>
      <c r="B200" t="s">
        <v>56</v>
      </c>
      <c r="C200">
        <v>1</v>
      </c>
      <c r="D200">
        <v>4</v>
      </c>
      <c r="E200">
        <v>0.15</v>
      </c>
      <c r="F200">
        <v>0.02</v>
      </c>
      <c r="G200">
        <v>6.2E-2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0.6</v>
      </c>
      <c r="Y200">
        <v>51.28</v>
      </c>
      <c r="Z200">
        <v>51.28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99</v>
      </c>
      <c r="AK200">
        <v>396</v>
      </c>
      <c r="AL200">
        <v>344.72</v>
      </c>
      <c r="AM200">
        <v>51.28</v>
      </c>
    </row>
    <row r="201" spans="1:39" x14ac:dyDescent="0.25">
      <c r="A201" s="21" t="s">
        <v>282</v>
      </c>
      <c r="B201" t="s">
        <v>56</v>
      </c>
      <c r="C201">
        <v>1</v>
      </c>
      <c r="D201">
        <v>4</v>
      </c>
      <c r="E201">
        <v>0.15</v>
      </c>
      <c r="F201">
        <v>0.02</v>
      </c>
      <c r="G201">
        <v>6.2E-2</v>
      </c>
      <c r="H201">
        <v>0</v>
      </c>
      <c r="I201">
        <v>0</v>
      </c>
      <c r="J201">
        <v>0</v>
      </c>
      <c r="K201">
        <v>0</v>
      </c>
      <c r="L201">
        <v>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0.6</v>
      </c>
      <c r="Y201">
        <v>51.28</v>
      </c>
      <c r="Z201">
        <v>51.28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99</v>
      </c>
      <c r="AK201">
        <v>396</v>
      </c>
      <c r="AL201">
        <v>344.72</v>
      </c>
      <c r="AM201">
        <v>51.28</v>
      </c>
    </row>
    <row r="202" spans="1:39" x14ac:dyDescent="0.25">
      <c r="A202" s="21" t="s">
        <v>283</v>
      </c>
      <c r="B202" t="s">
        <v>56</v>
      </c>
      <c r="C202">
        <v>0</v>
      </c>
      <c r="D202">
        <v>0</v>
      </c>
      <c r="E202">
        <v>0.15</v>
      </c>
      <c r="F202">
        <v>0.02</v>
      </c>
      <c r="G202">
        <v>6.2E-2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 s="21" t="s">
        <v>284</v>
      </c>
      <c r="B203" t="s">
        <v>56</v>
      </c>
      <c r="C203">
        <v>1</v>
      </c>
      <c r="D203">
        <v>4</v>
      </c>
      <c r="E203">
        <v>0.15</v>
      </c>
      <c r="F203">
        <v>0.02</v>
      </c>
      <c r="G203">
        <v>6.2E-2</v>
      </c>
      <c r="H203">
        <v>0</v>
      </c>
      <c r="I203">
        <v>0</v>
      </c>
      <c r="J203">
        <v>0</v>
      </c>
      <c r="K203">
        <v>0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</v>
      </c>
      <c r="X203">
        <v>0.6</v>
      </c>
      <c r="Y203">
        <v>51.28</v>
      </c>
      <c r="Z203">
        <v>51.28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99</v>
      </c>
      <c r="AK203">
        <v>396</v>
      </c>
      <c r="AL203">
        <v>344.72</v>
      </c>
      <c r="AM203">
        <v>51.28</v>
      </c>
    </row>
    <row r="204" spans="1:39" x14ac:dyDescent="0.25">
      <c r="A204" s="21" t="s">
        <v>285</v>
      </c>
      <c r="B204" t="s">
        <v>56</v>
      </c>
      <c r="C204">
        <v>0</v>
      </c>
      <c r="D204">
        <v>0</v>
      </c>
      <c r="E204">
        <v>0.15</v>
      </c>
      <c r="F204">
        <v>0.02</v>
      </c>
      <c r="G204">
        <v>6.2E-2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 s="21" t="s">
        <v>286</v>
      </c>
      <c r="B205" t="s">
        <v>56</v>
      </c>
      <c r="C205">
        <v>1</v>
      </c>
      <c r="D205">
        <v>4</v>
      </c>
      <c r="E205">
        <v>0.15</v>
      </c>
      <c r="F205">
        <v>0.02</v>
      </c>
      <c r="G205">
        <v>6.2E-2</v>
      </c>
      <c r="H205">
        <v>0</v>
      </c>
      <c r="I205">
        <v>0</v>
      </c>
      <c r="J205">
        <v>0</v>
      </c>
      <c r="K205">
        <v>0</v>
      </c>
      <c r="L205">
        <v>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4</v>
      </c>
      <c r="X205">
        <v>0.6</v>
      </c>
      <c r="Y205">
        <v>51.28</v>
      </c>
      <c r="Z205">
        <v>51.28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99</v>
      </c>
      <c r="AK205">
        <v>396</v>
      </c>
      <c r="AL205">
        <v>344.72</v>
      </c>
      <c r="AM205">
        <v>51.28</v>
      </c>
    </row>
    <row r="206" spans="1:39" x14ac:dyDescent="0.25">
      <c r="A206" s="21" t="s">
        <v>287</v>
      </c>
      <c r="B206" t="s">
        <v>56</v>
      </c>
      <c r="C206">
        <v>1</v>
      </c>
      <c r="D206">
        <v>4</v>
      </c>
      <c r="E206">
        <v>0.15</v>
      </c>
      <c r="F206">
        <v>0.02</v>
      </c>
      <c r="G206">
        <v>6.2E-2</v>
      </c>
      <c r="H206">
        <v>0</v>
      </c>
      <c r="I206">
        <v>0</v>
      </c>
      <c r="J206">
        <v>0</v>
      </c>
      <c r="K206">
        <v>0</v>
      </c>
      <c r="L206">
        <v>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4</v>
      </c>
      <c r="X206">
        <v>0.6</v>
      </c>
      <c r="Y206">
        <v>51.28</v>
      </c>
      <c r="Z206">
        <v>51.28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99</v>
      </c>
      <c r="AK206">
        <v>396</v>
      </c>
      <c r="AL206">
        <v>344.72</v>
      </c>
      <c r="AM206">
        <v>51.28</v>
      </c>
    </row>
    <row r="207" spans="1:39" x14ac:dyDescent="0.25">
      <c r="A207" s="21" t="s">
        <v>288</v>
      </c>
      <c r="B207" t="s">
        <v>56</v>
      </c>
      <c r="C207">
        <v>1</v>
      </c>
      <c r="D207">
        <v>4</v>
      </c>
      <c r="E207">
        <v>0.15</v>
      </c>
      <c r="F207">
        <v>0.02</v>
      </c>
      <c r="G207">
        <v>6.2E-2</v>
      </c>
      <c r="H207">
        <v>0</v>
      </c>
      <c r="I207">
        <v>0</v>
      </c>
      <c r="J207">
        <v>0</v>
      </c>
      <c r="K207">
        <v>0</v>
      </c>
      <c r="L207"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4</v>
      </c>
      <c r="X207">
        <v>0.6</v>
      </c>
      <c r="Y207">
        <v>51.28</v>
      </c>
      <c r="Z207">
        <v>51.28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99</v>
      </c>
      <c r="AK207">
        <v>396</v>
      </c>
      <c r="AL207">
        <v>344.72</v>
      </c>
      <c r="AM207">
        <v>51.28</v>
      </c>
    </row>
    <row r="208" spans="1:39" x14ac:dyDescent="0.25">
      <c r="A208" s="21" t="s">
        <v>289</v>
      </c>
      <c r="B208" t="s">
        <v>56</v>
      </c>
      <c r="C208">
        <v>1</v>
      </c>
      <c r="D208">
        <v>4</v>
      </c>
      <c r="E208">
        <v>0.15</v>
      </c>
      <c r="F208">
        <v>0.02</v>
      </c>
      <c r="G208">
        <v>6.2E-2</v>
      </c>
      <c r="H208">
        <v>0</v>
      </c>
      <c r="I208">
        <v>0</v>
      </c>
      <c r="J208">
        <v>0</v>
      </c>
      <c r="K208">
        <v>0</v>
      </c>
      <c r="L208">
        <v>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4</v>
      </c>
      <c r="X208">
        <v>0.6</v>
      </c>
      <c r="Y208">
        <v>51.28</v>
      </c>
      <c r="Z208">
        <v>51.28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99</v>
      </c>
      <c r="AK208">
        <v>396</v>
      </c>
      <c r="AL208">
        <v>344.72</v>
      </c>
      <c r="AM208">
        <v>51.28</v>
      </c>
    </row>
    <row r="209" spans="1:39" x14ac:dyDescent="0.25">
      <c r="A209" s="21" t="s">
        <v>290</v>
      </c>
      <c r="B209" t="s">
        <v>56</v>
      </c>
      <c r="C209">
        <v>1</v>
      </c>
      <c r="D209">
        <v>4</v>
      </c>
      <c r="E209">
        <v>0.15</v>
      </c>
      <c r="F209">
        <v>0.02</v>
      </c>
      <c r="G209">
        <v>6.2E-2</v>
      </c>
      <c r="H209">
        <v>0</v>
      </c>
      <c r="I209">
        <v>0</v>
      </c>
      <c r="J209">
        <v>0</v>
      </c>
      <c r="K209">
        <v>0</v>
      </c>
      <c r="L209">
        <v>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4</v>
      </c>
      <c r="X209">
        <v>0.6</v>
      </c>
      <c r="Y209">
        <v>51.28</v>
      </c>
      <c r="Z209">
        <v>51.28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99</v>
      </c>
      <c r="AK209">
        <v>396</v>
      </c>
      <c r="AL209">
        <v>344.72</v>
      </c>
      <c r="AM209">
        <v>51.28</v>
      </c>
    </row>
    <row r="210" spans="1:39" x14ac:dyDescent="0.25">
      <c r="A210" s="21" t="s">
        <v>303</v>
      </c>
      <c r="B210" t="s">
        <v>303</v>
      </c>
      <c r="C210">
        <v>1</v>
      </c>
      <c r="E210">
        <v>-0.83</v>
      </c>
      <c r="W210">
        <v>13.368</v>
      </c>
      <c r="X210">
        <v>-11.095000000000001</v>
      </c>
      <c r="AM210">
        <v>160518.408</v>
      </c>
    </row>
    <row r="211" spans="1:39" x14ac:dyDescent="0.25">
      <c r="A211" s="21" t="s">
        <v>304</v>
      </c>
      <c r="B211" t="s">
        <v>304</v>
      </c>
      <c r="C211">
        <v>1</v>
      </c>
      <c r="E211">
        <v>-0.63</v>
      </c>
      <c r="W211">
        <v>19.463000000000001</v>
      </c>
      <c r="X211">
        <v>-12.262</v>
      </c>
      <c r="AM211">
        <v>204944.03</v>
      </c>
    </row>
    <row r="212" spans="1:39" x14ac:dyDescent="0.25">
      <c r="A212" s="21" t="s">
        <v>305</v>
      </c>
      <c r="B212" t="s">
        <v>305</v>
      </c>
      <c r="C212">
        <v>1</v>
      </c>
      <c r="E212">
        <v>-0.43</v>
      </c>
      <c r="W212">
        <v>35.984000000000002</v>
      </c>
      <c r="X212">
        <v>-15.473000000000001</v>
      </c>
      <c r="AM212">
        <v>278978.68800000002</v>
      </c>
    </row>
    <row r="213" spans="1:39" x14ac:dyDescent="0.25">
      <c r="A213" s="21" t="s">
        <v>306</v>
      </c>
      <c r="B213" t="s">
        <v>306</v>
      </c>
      <c r="C213">
        <v>0</v>
      </c>
      <c r="E213">
        <v>-0.63</v>
      </c>
      <c r="W213">
        <v>0</v>
      </c>
      <c r="X213">
        <v>0</v>
      </c>
      <c r="AM213">
        <v>0</v>
      </c>
    </row>
    <row r="214" spans="1:39" x14ac:dyDescent="0.25">
      <c r="A214" s="21" t="s">
        <v>307</v>
      </c>
      <c r="B214" t="s">
        <v>307</v>
      </c>
      <c r="C214">
        <v>1</v>
      </c>
      <c r="E214">
        <v>-0.43</v>
      </c>
      <c r="W214">
        <v>28.260999999999999</v>
      </c>
      <c r="X214">
        <v>-12.151999999999999</v>
      </c>
      <c r="AM214">
        <v>214493.50200000001</v>
      </c>
    </row>
    <row r="215" spans="1:39" x14ac:dyDescent="0.25">
      <c r="A215" s="21" t="s">
        <v>308</v>
      </c>
      <c r="B215" t="s">
        <v>308</v>
      </c>
      <c r="C215">
        <v>1</v>
      </c>
      <c r="E215">
        <v>-0.23</v>
      </c>
      <c r="W215">
        <v>20.844999999999999</v>
      </c>
      <c r="X215">
        <v>-4.7939999999999996</v>
      </c>
      <c r="AM215">
        <v>473738.35700000002</v>
      </c>
    </row>
    <row r="216" spans="1:39" x14ac:dyDescent="0.25">
      <c r="A216" s="21" t="s">
        <v>56</v>
      </c>
      <c r="B216" t="s">
        <v>56</v>
      </c>
      <c r="C216">
        <v>0</v>
      </c>
      <c r="E216">
        <v>7.0000000000000007E-2</v>
      </c>
      <c r="W216">
        <v>0</v>
      </c>
      <c r="X216">
        <v>0</v>
      </c>
      <c r="AM216">
        <v>0</v>
      </c>
    </row>
    <row r="217" spans="1:39" x14ac:dyDescent="0.25">
      <c r="A217" s="21" t="s">
        <v>59</v>
      </c>
      <c r="B217" t="s">
        <v>59</v>
      </c>
      <c r="C217">
        <v>0</v>
      </c>
      <c r="E217">
        <v>0.12</v>
      </c>
      <c r="W217">
        <v>0</v>
      </c>
      <c r="X217">
        <v>0</v>
      </c>
      <c r="AM217">
        <v>0</v>
      </c>
    </row>
    <row r="218" spans="1:39" x14ac:dyDescent="0.25">
      <c r="A218" s="21" t="s">
        <v>65</v>
      </c>
      <c r="B218" t="s">
        <v>65</v>
      </c>
      <c r="C218">
        <v>0</v>
      </c>
      <c r="E218">
        <v>0.24</v>
      </c>
      <c r="W218">
        <v>0</v>
      </c>
      <c r="X218">
        <v>0</v>
      </c>
      <c r="AM218">
        <v>0</v>
      </c>
    </row>
    <row r="219" spans="1:39" x14ac:dyDescent="0.25">
      <c r="A219" s="21" t="s">
        <v>62</v>
      </c>
      <c r="B219" t="s">
        <v>62</v>
      </c>
      <c r="C219">
        <v>0</v>
      </c>
      <c r="E219">
        <v>0.19</v>
      </c>
      <c r="W219">
        <v>0</v>
      </c>
      <c r="X219">
        <v>0</v>
      </c>
      <c r="AM219">
        <v>0</v>
      </c>
    </row>
    <row r="220" spans="1:39" x14ac:dyDescent="0.25">
      <c r="A220" s="21" t="s">
        <v>68</v>
      </c>
      <c r="B220" t="s">
        <v>68</v>
      </c>
      <c r="C220">
        <v>0</v>
      </c>
      <c r="E220">
        <v>0.27</v>
      </c>
      <c r="W220">
        <v>0</v>
      </c>
      <c r="X220">
        <v>0</v>
      </c>
      <c r="AM220">
        <v>0</v>
      </c>
    </row>
    <row r="221" spans="1:39" x14ac:dyDescent="0.25">
      <c r="A221" s="21" t="s">
        <v>354</v>
      </c>
      <c r="X221">
        <v>0</v>
      </c>
      <c r="Y221">
        <v>17433.967000000001</v>
      </c>
      <c r="Z221">
        <v>17433.886999999999</v>
      </c>
      <c r="AA221">
        <v>0.08</v>
      </c>
      <c r="AB221">
        <v>3161.7979999999998</v>
      </c>
      <c r="AC221">
        <v>2268.0990000000002</v>
      </c>
      <c r="AD221">
        <v>0</v>
      </c>
      <c r="AE221">
        <v>0</v>
      </c>
      <c r="AF221">
        <v>464.8</v>
      </c>
      <c r="AG221">
        <v>0</v>
      </c>
      <c r="AH221">
        <f>SUM(AH2:AH209)</f>
        <v>60.160999999999994</v>
      </c>
      <c r="AI221">
        <v>3008.0129999999999</v>
      </c>
      <c r="AK221">
        <v>44301.57</v>
      </c>
      <c r="AL221">
        <v>17573.838</v>
      </c>
      <c r="AM221">
        <v>26727.732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customWidth="1"/>
  </cols>
  <sheetData>
    <row r="2" spans="1:9" ht="18" customHeight="1" x14ac:dyDescent="0.25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x14ac:dyDescent="0.25">
      <c r="A3" s="20" t="s">
        <v>28</v>
      </c>
      <c r="B3" s="19" t="s">
        <v>29</v>
      </c>
      <c r="C3" s="19" t="s">
        <v>30</v>
      </c>
      <c r="D3" s="19" t="s">
        <v>31</v>
      </c>
      <c r="E3" s="19" t="s">
        <v>32</v>
      </c>
      <c r="F3" s="19" t="s">
        <v>33</v>
      </c>
      <c r="G3" s="19" t="s">
        <v>34</v>
      </c>
      <c r="H3" s="19">
        <v>1</v>
      </c>
      <c r="I3" s="19" t="s">
        <v>35</v>
      </c>
    </row>
    <row r="4" spans="1:9" x14ac:dyDescent="0.25">
      <c r="A4" s="20" t="s">
        <v>36</v>
      </c>
      <c r="B4" s="19" t="s">
        <v>37</v>
      </c>
      <c r="C4" s="19" t="s">
        <v>38</v>
      </c>
      <c r="D4" s="19" t="s">
        <v>39</v>
      </c>
      <c r="E4" s="19" t="s">
        <v>40</v>
      </c>
      <c r="F4" s="19" t="s">
        <v>41</v>
      </c>
      <c r="G4" s="19" t="s">
        <v>42</v>
      </c>
      <c r="H4" s="19">
        <v>2</v>
      </c>
      <c r="I4" s="19" t="s">
        <v>43</v>
      </c>
    </row>
    <row r="5" spans="1:9" x14ac:dyDescent="0.25">
      <c r="A5" s="20"/>
      <c r="B5" s="19" t="s">
        <v>44</v>
      </c>
      <c r="C5" s="19" t="s">
        <v>45</v>
      </c>
      <c r="D5" s="19" t="s">
        <v>46</v>
      </c>
      <c r="E5" s="19" t="s">
        <v>47</v>
      </c>
      <c r="F5" s="19" t="s">
        <v>48</v>
      </c>
      <c r="G5" s="19" t="s">
        <v>49</v>
      </c>
      <c r="H5" s="19">
        <v>3</v>
      </c>
    </row>
    <row r="6" spans="1:9" x14ac:dyDescent="0.25">
      <c r="A6" s="20"/>
      <c r="B6" s="20" t="s">
        <v>50</v>
      </c>
      <c r="C6" s="19" t="s">
        <v>51</v>
      </c>
      <c r="D6" s="19" t="s">
        <v>52</v>
      </c>
      <c r="E6" s="19" t="s">
        <v>53</v>
      </c>
      <c r="F6" s="19" t="s">
        <v>54</v>
      </c>
      <c r="G6" s="19" t="s">
        <v>55</v>
      </c>
      <c r="H6" s="19">
        <v>4</v>
      </c>
    </row>
    <row r="7" spans="1:9" x14ac:dyDescent="0.25">
      <c r="A7" s="20"/>
      <c r="B7" s="19" t="s">
        <v>56</v>
      </c>
      <c r="C7" s="19"/>
      <c r="D7" s="19" t="s">
        <v>57</v>
      </c>
      <c r="E7" s="19"/>
      <c r="F7" s="19" t="s">
        <v>58</v>
      </c>
      <c r="G7" s="19"/>
      <c r="H7" s="19">
        <v>5</v>
      </c>
    </row>
    <row r="8" spans="1:9" x14ac:dyDescent="0.25">
      <c r="A8" s="20"/>
      <c r="B8" s="19" t="s">
        <v>59</v>
      </c>
      <c r="C8" s="19"/>
      <c r="D8" s="19" t="s">
        <v>60</v>
      </c>
      <c r="E8" s="19"/>
      <c r="F8" s="19" t="s">
        <v>61</v>
      </c>
      <c r="G8" s="19"/>
      <c r="H8" s="19">
        <v>6</v>
      </c>
    </row>
    <row r="9" spans="1:9" x14ac:dyDescent="0.25">
      <c r="A9" s="20"/>
      <c r="B9" s="19" t="s">
        <v>62</v>
      </c>
      <c r="C9" s="19"/>
      <c r="D9" s="19" t="s">
        <v>63</v>
      </c>
      <c r="E9" s="19"/>
      <c r="F9" s="19" t="s">
        <v>64</v>
      </c>
      <c r="G9" s="19"/>
      <c r="H9" s="19">
        <v>7</v>
      </c>
    </row>
    <row r="10" spans="1:9" x14ac:dyDescent="0.25">
      <c r="A10" s="20"/>
      <c r="B10" s="19" t="s">
        <v>65</v>
      </c>
      <c r="C10" s="19"/>
      <c r="D10" s="19" t="s">
        <v>66</v>
      </c>
      <c r="E10" s="19"/>
      <c r="F10" s="19" t="s">
        <v>67</v>
      </c>
      <c r="G10" s="19"/>
      <c r="H10" s="19">
        <v>8</v>
      </c>
    </row>
    <row r="11" spans="1:9" x14ac:dyDescent="0.25">
      <c r="A11" s="20"/>
      <c r="B11" s="19" t="s">
        <v>68</v>
      </c>
      <c r="C11" s="19"/>
      <c r="D11" s="19" t="s">
        <v>69</v>
      </c>
      <c r="E11" s="19"/>
      <c r="F11" s="19" t="s">
        <v>70</v>
      </c>
      <c r="G11" s="19"/>
      <c r="H11" s="19">
        <v>9</v>
      </c>
    </row>
    <row r="12" spans="1:9" x14ac:dyDescent="0.25">
      <c r="A12" s="20"/>
      <c r="B12" s="19"/>
      <c r="C12" s="19"/>
      <c r="D12" s="19" t="s">
        <v>71</v>
      </c>
      <c r="E12" s="19"/>
      <c r="F12" s="19" t="s">
        <v>72</v>
      </c>
      <c r="G12" s="19"/>
      <c r="H12" s="19">
        <v>10</v>
      </c>
    </row>
    <row r="13" spans="1:9" x14ac:dyDescent="0.25">
      <c r="A13" s="20"/>
      <c r="B13" s="19"/>
      <c r="C13" s="19"/>
      <c r="D13" s="19" t="s">
        <v>73</v>
      </c>
      <c r="E13" s="19"/>
      <c r="F13" s="19" t="s">
        <v>74</v>
      </c>
      <c r="G13" s="19"/>
      <c r="H13" s="19">
        <v>11</v>
      </c>
    </row>
    <row r="14" spans="1:9" x14ac:dyDescent="0.25">
      <c r="A14" s="20"/>
      <c r="B14" s="19"/>
      <c r="C14" s="19"/>
      <c r="D14" s="19" t="s">
        <v>75</v>
      </c>
      <c r="E14" s="19"/>
      <c r="F14" s="19" t="s">
        <v>76</v>
      </c>
      <c r="G14" s="19"/>
      <c r="H14" s="19">
        <v>12</v>
      </c>
    </row>
    <row r="15" spans="1:9" x14ac:dyDescent="0.25">
      <c r="A15" s="20"/>
      <c r="B15" s="19"/>
      <c r="C15" s="19"/>
      <c r="D15" s="19" t="s">
        <v>77</v>
      </c>
      <c r="E15" s="19"/>
      <c r="F15" s="19"/>
      <c r="G15" s="20"/>
      <c r="H15" s="19">
        <v>13</v>
      </c>
    </row>
    <row r="16" spans="1:9" x14ac:dyDescent="0.25">
      <c r="A16" s="20"/>
      <c r="B16" s="19"/>
      <c r="C16" s="19"/>
      <c r="D16" s="19" t="s">
        <v>78</v>
      </c>
      <c r="E16" s="19"/>
      <c r="F16" s="19"/>
      <c r="G16" s="20"/>
      <c r="H16" s="19">
        <v>14</v>
      </c>
    </row>
    <row r="17" spans="1:8" x14ac:dyDescent="0.25">
      <c r="A17" s="20"/>
      <c r="B17" s="19"/>
      <c r="C17" s="19"/>
      <c r="D17" s="19" t="s">
        <v>79</v>
      </c>
      <c r="E17" s="19"/>
      <c r="F17" s="19"/>
      <c r="G17" s="20"/>
      <c r="H17" s="19">
        <v>15</v>
      </c>
    </row>
    <row r="18" spans="1:8" x14ac:dyDescent="0.25">
      <c r="A18" s="20"/>
      <c r="B18" s="19"/>
      <c r="C18" s="19"/>
      <c r="D18" s="19" t="s">
        <v>80</v>
      </c>
      <c r="E18" s="19"/>
      <c r="F18" s="19"/>
      <c r="G18" s="20"/>
      <c r="H18" s="19">
        <v>16</v>
      </c>
    </row>
    <row r="19" spans="1:8" x14ac:dyDescent="0.25">
      <c r="H19" s="19">
        <v>17</v>
      </c>
    </row>
    <row r="20" spans="1:8" x14ac:dyDescent="0.25">
      <c r="H20" s="19">
        <v>18</v>
      </c>
    </row>
    <row r="21" spans="1:8" x14ac:dyDescent="0.25">
      <c r="H21" s="19">
        <v>19</v>
      </c>
    </row>
    <row r="22" spans="1:8" x14ac:dyDescent="0.25">
      <c r="H22" s="19">
        <v>20</v>
      </c>
    </row>
    <row r="23" spans="1:8" x14ac:dyDescent="0.25">
      <c r="H23" s="19">
        <v>21</v>
      </c>
    </row>
    <row r="24" spans="1:8" x14ac:dyDescent="0.25">
      <c r="H24" s="19">
        <v>22</v>
      </c>
    </row>
    <row r="25" spans="1:8" x14ac:dyDescent="0.25">
      <c r="H25" s="19">
        <v>23</v>
      </c>
    </row>
    <row r="26" spans="1:8" x14ac:dyDescent="0.25">
      <c r="H26" s="19">
        <v>24</v>
      </c>
    </row>
    <row r="27" spans="1:8" x14ac:dyDescent="0.25">
      <c r="H27" s="19">
        <v>25</v>
      </c>
    </row>
    <row r="28" spans="1:8" x14ac:dyDescent="0.25">
      <c r="H28" s="19">
        <v>26</v>
      </c>
    </row>
    <row r="29" spans="1:8" x14ac:dyDescent="0.25">
      <c r="H29" s="19">
        <v>27</v>
      </c>
    </row>
    <row r="30" spans="1:8" x14ac:dyDescent="0.25">
      <c r="H30" s="19">
        <v>28</v>
      </c>
    </row>
    <row r="31" spans="1:8" x14ac:dyDescent="0.25">
      <c r="H31" s="19">
        <v>29</v>
      </c>
    </row>
    <row r="32" spans="1:8" x14ac:dyDescent="0.25">
      <c r="H32" s="19">
        <v>30</v>
      </c>
    </row>
    <row r="33" spans="8:8" x14ac:dyDescent="0.25">
      <c r="H33" s="19">
        <v>31</v>
      </c>
    </row>
    <row r="34" spans="8:8" x14ac:dyDescent="0.25">
      <c r="H34" s="19">
        <v>32</v>
      </c>
    </row>
    <row r="35" spans="8:8" x14ac:dyDescent="0.25">
      <c r="H35" s="19">
        <v>33</v>
      </c>
    </row>
    <row r="36" spans="8:8" x14ac:dyDescent="0.25">
      <c r="H36" s="19">
        <v>34</v>
      </c>
    </row>
    <row r="37" spans="8:8" x14ac:dyDescent="0.25">
      <c r="H37" s="19">
        <v>35</v>
      </c>
    </row>
    <row r="38" spans="8:8" x14ac:dyDescent="0.25">
      <c r="H38" s="19">
        <v>36</v>
      </c>
    </row>
    <row r="39" spans="8:8" x14ac:dyDescent="0.25">
      <c r="H39" s="19">
        <v>37</v>
      </c>
    </row>
    <row r="40" spans="8:8" x14ac:dyDescent="0.25">
      <c r="H40" s="19">
        <v>38</v>
      </c>
    </row>
    <row r="41" spans="8:8" x14ac:dyDescent="0.25">
      <c r="H41" s="19">
        <v>39</v>
      </c>
    </row>
    <row r="42" spans="8:8" x14ac:dyDescent="0.25">
      <c r="H42" s="19">
        <v>40</v>
      </c>
    </row>
    <row r="43" spans="8:8" x14ac:dyDescent="0.25">
      <c r="H43" s="19">
        <v>41</v>
      </c>
    </row>
    <row r="44" spans="8:8" x14ac:dyDescent="0.25">
      <c r="H44" s="19">
        <v>42</v>
      </c>
    </row>
    <row r="45" spans="8:8" x14ac:dyDescent="0.25">
      <c r="H45" s="19">
        <v>43</v>
      </c>
    </row>
    <row r="46" spans="8:8" x14ac:dyDescent="0.25">
      <c r="H46" s="19">
        <v>44</v>
      </c>
    </row>
    <row r="47" spans="8:8" x14ac:dyDescent="0.25">
      <c r="H47" s="19">
        <v>45</v>
      </c>
    </row>
    <row r="48" spans="8:8" x14ac:dyDescent="0.25">
      <c r="H48" s="19">
        <v>46</v>
      </c>
    </row>
    <row r="49" spans="8:8" x14ac:dyDescent="0.25">
      <c r="H49" s="19">
        <v>47</v>
      </c>
    </row>
    <row r="50" spans="8:8" x14ac:dyDescent="0.25">
      <c r="H50" s="19">
        <v>48</v>
      </c>
    </row>
    <row r="51" spans="8:8" x14ac:dyDescent="0.25">
      <c r="H51" s="19">
        <v>49</v>
      </c>
    </row>
    <row r="52" spans="8:8" x14ac:dyDescent="0.25">
      <c r="H52" s="19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I6" sqref="I6"/>
    </sheetView>
  </sheetViews>
  <sheetFormatPr defaultRowHeight="15" x14ac:dyDescent="0.25"/>
  <cols>
    <col min="1" max="6" width="23.7109375" customWidth="1"/>
  </cols>
  <sheetData>
    <row r="1" spans="1:6" ht="30" x14ac:dyDescent="0.25">
      <c r="A1" s="26" t="s">
        <v>363</v>
      </c>
      <c r="B1" s="22" t="s">
        <v>82</v>
      </c>
      <c r="C1" s="22" t="s">
        <v>355</v>
      </c>
      <c r="D1" s="22" t="s">
        <v>356</v>
      </c>
      <c r="E1" s="22" t="s">
        <v>357</v>
      </c>
      <c r="F1" s="22" t="s">
        <v>358</v>
      </c>
    </row>
    <row r="2" spans="1:6" x14ac:dyDescent="0.25">
      <c r="A2" s="20" t="s">
        <v>359</v>
      </c>
      <c r="B2" s="25">
        <v>1</v>
      </c>
      <c r="C2">
        <v>17.826035573552922</v>
      </c>
      <c r="D2">
        <v>13631.675557997351</v>
      </c>
      <c r="E2">
        <v>5871.3244420026203</v>
      </c>
      <c r="F2">
        <v>99</v>
      </c>
    </row>
    <row r="3" spans="1:6" x14ac:dyDescent="0.25">
      <c r="A3" s="20" t="s">
        <v>360</v>
      </c>
      <c r="B3" s="25">
        <v>2</v>
      </c>
      <c r="C3">
        <v>0</v>
      </c>
      <c r="D3">
        <v>18000</v>
      </c>
      <c r="E3">
        <v>6650.9999999999754</v>
      </c>
      <c r="F3">
        <v>99</v>
      </c>
    </row>
    <row r="4" spans="1:6" x14ac:dyDescent="0.25">
      <c r="A4" s="20" t="s">
        <v>361</v>
      </c>
      <c r="B4" s="25">
        <v>3</v>
      </c>
      <c r="C4">
        <v>0</v>
      </c>
      <c r="D4">
        <v>21702.730236371892</v>
      </c>
      <c r="E4">
        <v>11264.26976362813</v>
      </c>
      <c r="F4">
        <v>99</v>
      </c>
    </row>
    <row r="5" spans="1:6" x14ac:dyDescent="0.25">
      <c r="A5" s="20" t="s">
        <v>362</v>
      </c>
      <c r="B5" s="25">
        <v>4</v>
      </c>
      <c r="C5">
        <v>0</v>
      </c>
      <c r="D5">
        <v>26727.731636704091</v>
      </c>
      <c r="E5">
        <v>17573.838151465148</v>
      </c>
      <c r="F5">
        <v>99.108650375838891</v>
      </c>
    </row>
    <row r="6" spans="1:6" x14ac:dyDescent="0.25">
      <c r="B6" s="20"/>
    </row>
    <row r="7" spans="1:6" x14ac:dyDescent="0.25">
      <c r="B7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8"/>
  <sheetViews>
    <sheetView topLeftCell="C1" workbookViewId="0">
      <selection activeCell="L18" sqref="L18"/>
    </sheetView>
  </sheetViews>
  <sheetFormatPr defaultColWidth="13.28515625" defaultRowHeight="22.5" customHeight="1" x14ac:dyDescent="0.25"/>
  <cols>
    <col min="1" max="409" width="13.28515625" style="19" customWidth="1"/>
    <col min="410" max="16384" width="13.28515625" style="19"/>
  </cols>
  <sheetData>
    <row r="1" spans="1:17" ht="15.75" customHeight="1" thickBot="1" x14ac:dyDescent="0.3"/>
    <row r="2" spans="1:17" ht="15.75" customHeight="1" thickBot="1" x14ac:dyDescent="0.3">
      <c r="B2" s="14" t="s">
        <v>293</v>
      </c>
      <c r="C2" s="15" t="s">
        <v>294</v>
      </c>
      <c r="D2" s="15" t="s">
        <v>295</v>
      </c>
      <c r="E2" s="15" t="s">
        <v>296</v>
      </c>
      <c r="F2" s="15" t="s">
        <v>297</v>
      </c>
      <c r="G2" s="15" t="s">
        <v>298</v>
      </c>
      <c r="H2" s="15" t="s">
        <v>299</v>
      </c>
      <c r="I2" s="15" t="s">
        <v>300</v>
      </c>
      <c r="J2" s="15" t="s">
        <v>301</v>
      </c>
      <c r="K2" s="15" t="s">
        <v>302</v>
      </c>
      <c r="L2" s="15" t="s">
        <v>303</v>
      </c>
      <c r="M2" s="15" t="s">
        <v>304</v>
      </c>
      <c r="N2" s="15" t="s">
        <v>305</v>
      </c>
      <c r="O2" s="15" t="s">
        <v>306</v>
      </c>
      <c r="P2" s="15" t="s">
        <v>307</v>
      </c>
      <c r="Q2" s="16" t="s">
        <v>308</v>
      </c>
    </row>
    <row r="3" spans="1:17" ht="22.5" customHeight="1" x14ac:dyDescent="0.25">
      <c r="A3" s="19" t="s">
        <v>309</v>
      </c>
      <c r="B3" s="19">
        <v>20.02</v>
      </c>
      <c r="C3" s="19">
        <v>0</v>
      </c>
      <c r="D3" s="19">
        <v>15.33</v>
      </c>
      <c r="E3" s="19">
        <v>0</v>
      </c>
      <c r="F3" s="19">
        <v>0</v>
      </c>
      <c r="G3" s="19">
        <v>0</v>
      </c>
      <c r="H3" s="19">
        <v>6.68</v>
      </c>
      <c r="I3" s="19">
        <v>17.97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</row>
    <row r="4" spans="1:17" ht="22.5" customHeight="1" x14ac:dyDescent="0.25">
      <c r="A4" s="19" t="s">
        <v>310</v>
      </c>
      <c r="B4" s="19">
        <v>26.18</v>
      </c>
      <c r="C4" s="19">
        <v>0</v>
      </c>
      <c r="D4" s="19">
        <v>20.5</v>
      </c>
      <c r="E4" s="19">
        <v>0</v>
      </c>
      <c r="F4" s="19">
        <v>0</v>
      </c>
      <c r="G4" s="19">
        <v>0</v>
      </c>
      <c r="H4" s="19">
        <v>10.220000000000001</v>
      </c>
      <c r="I4" s="19">
        <v>18.100000000000001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</row>
    <row r="5" spans="1:17" ht="22.5" customHeight="1" x14ac:dyDescent="0.25">
      <c r="A5" s="19" t="s">
        <v>311</v>
      </c>
      <c r="B5" s="19">
        <v>26.18</v>
      </c>
      <c r="C5" s="19">
        <v>0</v>
      </c>
      <c r="D5" s="19">
        <v>20.5</v>
      </c>
      <c r="E5" s="19">
        <v>0</v>
      </c>
      <c r="F5" s="19">
        <v>0</v>
      </c>
      <c r="G5" s="19">
        <v>0</v>
      </c>
      <c r="H5" s="19">
        <v>10.220000000000001</v>
      </c>
      <c r="I5" s="19">
        <v>18.100000000000001</v>
      </c>
      <c r="J5" s="19">
        <v>15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</row>
    <row r="6" spans="1:17" ht="22.5" customHeight="1" x14ac:dyDescent="0.25">
      <c r="A6" s="19" t="s">
        <v>312</v>
      </c>
      <c r="B6" s="19">
        <v>26.69</v>
      </c>
      <c r="C6" s="19">
        <v>0</v>
      </c>
      <c r="D6" s="19">
        <v>15.99</v>
      </c>
      <c r="E6" s="19">
        <v>0</v>
      </c>
      <c r="F6" s="19">
        <v>7.4</v>
      </c>
      <c r="G6" s="19">
        <v>0</v>
      </c>
      <c r="H6" s="19">
        <v>10.220000000000001</v>
      </c>
      <c r="I6" s="19">
        <v>18.100000000000001</v>
      </c>
      <c r="J6" s="19">
        <v>20</v>
      </c>
      <c r="K6" s="19">
        <v>0</v>
      </c>
      <c r="L6" s="19">
        <v>0</v>
      </c>
      <c r="M6" s="19">
        <v>6.6</v>
      </c>
      <c r="N6" s="19">
        <v>0</v>
      </c>
      <c r="O6" s="19">
        <v>0</v>
      </c>
      <c r="P6" s="19">
        <v>0</v>
      </c>
      <c r="Q6" s="19">
        <v>0</v>
      </c>
    </row>
    <row r="7" spans="1:17" ht="22.5" customHeight="1" x14ac:dyDescent="0.25">
      <c r="A7" s="19" t="s">
        <v>313</v>
      </c>
      <c r="B7" s="19">
        <v>26.7</v>
      </c>
      <c r="C7" s="19">
        <v>0</v>
      </c>
      <c r="D7" s="19">
        <v>16.2</v>
      </c>
      <c r="E7" s="19">
        <v>0</v>
      </c>
      <c r="F7" s="19">
        <v>7.66</v>
      </c>
      <c r="G7" s="19">
        <v>0</v>
      </c>
      <c r="H7" s="19">
        <v>0</v>
      </c>
      <c r="I7" s="19">
        <v>18.100000000000001</v>
      </c>
      <c r="J7" s="19">
        <v>20</v>
      </c>
      <c r="K7" s="19">
        <v>25</v>
      </c>
      <c r="L7" s="19">
        <v>5.46</v>
      </c>
      <c r="M7" s="19">
        <v>6.6</v>
      </c>
      <c r="N7" s="19">
        <v>0</v>
      </c>
      <c r="O7" s="19">
        <v>5.72</v>
      </c>
      <c r="P7" s="19">
        <v>0</v>
      </c>
      <c r="Q7" s="19">
        <v>0</v>
      </c>
    </row>
    <row r="8" spans="1:17" ht="22.5" customHeight="1" x14ac:dyDescent="0.25">
      <c r="A8" s="19" t="s">
        <v>314</v>
      </c>
      <c r="B8" s="19">
        <v>26.7</v>
      </c>
      <c r="C8" s="19">
        <v>0</v>
      </c>
      <c r="D8" s="19">
        <v>16.399999999999999</v>
      </c>
      <c r="E8" s="19">
        <v>6.32</v>
      </c>
      <c r="F8" s="19">
        <v>13.44</v>
      </c>
      <c r="G8" s="19">
        <v>0</v>
      </c>
      <c r="H8" s="19">
        <v>0</v>
      </c>
      <c r="I8" s="19">
        <v>18.100000000000001</v>
      </c>
      <c r="J8" s="19">
        <v>20</v>
      </c>
      <c r="K8" s="19">
        <v>25</v>
      </c>
      <c r="L8" s="19">
        <v>10.9</v>
      </c>
      <c r="M8" s="19">
        <v>6.6</v>
      </c>
      <c r="N8" s="19">
        <v>0</v>
      </c>
      <c r="O8" s="19">
        <v>8.4600000000000009</v>
      </c>
      <c r="P8" s="19">
        <v>0</v>
      </c>
      <c r="Q8" s="1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G8"/>
  <sheetViews>
    <sheetView topLeftCell="A9" workbookViewId="0">
      <selection activeCell="H27" sqref="H27"/>
    </sheetView>
  </sheetViews>
  <sheetFormatPr defaultColWidth="15.42578125" defaultRowHeight="15" x14ac:dyDescent="0.25"/>
  <sheetData>
    <row r="2" spans="1:7" x14ac:dyDescent="0.25">
      <c r="A2" s="17"/>
      <c r="B2" s="17" t="s">
        <v>56</v>
      </c>
      <c r="C2" s="17" t="s">
        <v>29</v>
      </c>
      <c r="D2" s="17" t="s">
        <v>37</v>
      </c>
      <c r="E2" s="17" t="s">
        <v>44</v>
      </c>
      <c r="F2" s="17" t="s">
        <v>315</v>
      </c>
      <c r="G2" s="17" t="s">
        <v>316</v>
      </c>
    </row>
    <row r="3" spans="1:7" x14ac:dyDescent="0.25">
      <c r="A3" s="17">
        <v>1</v>
      </c>
      <c r="B3" s="17">
        <v>20.02</v>
      </c>
      <c r="C3" s="17">
        <v>15.33</v>
      </c>
      <c r="D3" s="17">
        <v>0</v>
      </c>
      <c r="E3" s="17">
        <v>24.65</v>
      </c>
      <c r="F3" s="17">
        <v>0</v>
      </c>
      <c r="G3" s="17">
        <v>0</v>
      </c>
    </row>
    <row r="4" spans="1:7" x14ac:dyDescent="0.25">
      <c r="A4" s="17">
        <v>2</v>
      </c>
      <c r="B4" s="17">
        <v>26.18</v>
      </c>
      <c r="C4" s="17">
        <v>20.5</v>
      </c>
      <c r="D4" s="17">
        <v>0</v>
      </c>
      <c r="E4" s="17">
        <v>28.32</v>
      </c>
      <c r="F4" s="17">
        <v>0</v>
      </c>
      <c r="G4" s="17">
        <v>0</v>
      </c>
    </row>
    <row r="5" spans="1:7" x14ac:dyDescent="0.25">
      <c r="A5" s="17">
        <v>3</v>
      </c>
      <c r="B5" s="17">
        <v>41.18</v>
      </c>
      <c r="C5" s="17">
        <v>20.5</v>
      </c>
      <c r="D5" s="17">
        <v>0</v>
      </c>
      <c r="E5" s="17">
        <v>28.32</v>
      </c>
      <c r="F5" s="17">
        <v>0</v>
      </c>
      <c r="G5" s="17">
        <v>0</v>
      </c>
    </row>
    <row r="6" spans="1:7" x14ac:dyDescent="0.25">
      <c r="A6" s="17">
        <v>4</v>
      </c>
      <c r="B6" s="17">
        <v>46.69</v>
      </c>
      <c r="C6" s="17">
        <v>23.39</v>
      </c>
      <c r="D6" s="17">
        <v>0</v>
      </c>
      <c r="E6" s="17">
        <v>28.32</v>
      </c>
      <c r="F6" s="17">
        <v>6.6</v>
      </c>
      <c r="G6" s="17">
        <v>0</v>
      </c>
    </row>
    <row r="7" spans="1:7" x14ac:dyDescent="0.25">
      <c r="A7" s="17">
        <v>5</v>
      </c>
      <c r="B7" s="17">
        <v>71.7</v>
      </c>
      <c r="C7" s="17">
        <v>23.86</v>
      </c>
      <c r="D7" s="17">
        <v>0</v>
      </c>
      <c r="E7" s="17">
        <v>18.100000000000001</v>
      </c>
      <c r="F7" s="17">
        <v>12.06</v>
      </c>
      <c r="G7" s="17">
        <v>5.72</v>
      </c>
    </row>
    <row r="8" spans="1:7" x14ac:dyDescent="0.25">
      <c r="A8" s="17">
        <v>6</v>
      </c>
      <c r="B8" s="17">
        <v>71.7</v>
      </c>
      <c r="C8" s="17">
        <v>36.159999999999997</v>
      </c>
      <c r="D8" s="17">
        <v>0</v>
      </c>
      <c r="E8" s="17">
        <v>18.100000000000001</v>
      </c>
      <c r="F8" s="17">
        <v>17.5</v>
      </c>
      <c r="G8" s="17">
        <v>8.4600000000000009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8"/>
  <sheetViews>
    <sheetView workbookViewId="0">
      <selection activeCell="B10" sqref="B10"/>
    </sheetView>
  </sheetViews>
  <sheetFormatPr defaultColWidth="13.28515625" defaultRowHeight="22.5" customHeight="1" x14ac:dyDescent="0.25"/>
  <cols>
    <col min="1" max="409" width="13.28515625" style="19" customWidth="1"/>
    <col min="410" max="16384" width="13.28515625" style="19"/>
  </cols>
  <sheetData>
    <row r="1" spans="1:17" ht="15.75" customHeight="1" thickBot="1" x14ac:dyDescent="0.3"/>
    <row r="2" spans="1:17" ht="15.75" customHeight="1" thickBot="1" x14ac:dyDescent="0.3">
      <c r="B2" s="14" t="s">
        <v>293</v>
      </c>
      <c r="C2" s="15" t="s">
        <v>294</v>
      </c>
      <c r="D2" s="15" t="s">
        <v>295</v>
      </c>
      <c r="E2" s="15" t="s">
        <v>296</v>
      </c>
      <c r="F2" s="15" t="s">
        <v>297</v>
      </c>
      <c r="G2" s="15" t="s">
        <v>298</v>
      </c>
      <c r="H2" s="15" t="s">
        <v>299</v>
      </c>
      <c r="I2" s="15" t="s">
        <v>300</v>
      </c>
      <c r="J2" s="15" t="s">
        <v>301</v>
      </c>
      <c r="K2" s="15" t="s">
        <v>302</v>
      </c>
      <c r="L2" s="15" t="s">
        <v>303</v>
      </c>
      <c r="M2" s="15" t="s">
        <v>304</v>
      </c>
      <c r="N2" s="15" t="s">
        <v>305</v>
      </c>
      <c r="O2" s="15" t="s">
        <v>306</v>
      </c>
      <c r="P2" s="15" t="s">
        <v>307</v>
      </c>
      <c r="Q2" s="16" t="s">
        <v>308</v>
      </c>
    </row>
    <row r="3" spans="1:17" ht="22.5" customHeight="1" x14ac:dyDescent="0.25">
      <c r="A3" s="19" t="s">
        <v>309</v>
      </c>
      <c r="B3" s="19">
        <v>26.7</v>
      </c>
      <c r="C3" s="19">
        <v>21.3</v>
      </c>
      <c r="D3" s="19">
        <v>0</v>
      </c>
      <c r="E3" s="19">
        <v>0</v>
      </c>
      <c r="F3" s="19">
        <v>6.9</v>
      </c>
      <c r="G3" s="19">
        <v>0</v>
      </c>
      <c r="H3" s="19">
        <v>0</v>
      </c>
      <c r="I3" s="19">
        <v>5.0999999999999996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</row>
    <row r="4" spans="1:17" ht="22.5" customHeight="1" x14ac:dyDescent="0.25">
      <c r="A4" s="19" t="s">
        <v>310</v>
      </c>
      <c r="B4" s="19">
        <v>26.7</v>
      </c>
      <c r="C4" s="19">
        <v>21.3</v>
      </c>
      <c r="D4" s="19">
        <v>0</v>
      </c>
      <c r="E4" s="19">
        <v>0</v>
      </c>
      <c r="F4" s="19">
        <v>6.9</v>
      </c>
      <c r="G4" s="19">
        <v>0</v>
      </c>
      <c r="H4" s="19">
        <v>0</v>
      </c>
      <c r="I4" s="19">
        <v>5.0999999999999996</v>
      </c>
      <c r="J4" s="19">
        <v>15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</row>
    <row r="5" spans="1:17" ht="22.5" customHeight="1" x14ac:dyDescent="0.25">
      <c r="A5" s="19" t="s">
        <v>311</v>
      </c>
      <c r="B5" s="19">
        <v>26.7</v>
      </c>
      <c r="C5" s="19">
        <v>21.3</v>
      </c>
      <c r="D5" s="19">
        <v>0</v>
      </c>
      <c r="E5" s="19">
        <v>0</v>
      </c>
      <c r="F5" s="19">
        <v>6.9</v>
      </c>
      <c r="G5" s="19">
        <v>0</v>
      </c>
      <c r="H5" s="19">
        <v>0</v>
      </c>
      <c r="I5" s="19">
        <v>18.100000000000001</v>
      </c>
      <c r="J5" s="19">
        <v>17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</row>
    <row r="6" spans="1:17" ht="22.5" customHeight="1" x14ac:dyDescent="0.25">
      <c r="A6" s="19" t="s">
        <v>312</v>
      </c>
      <c r="B6" s="19">
        <v>26.7</v>
      </c>
      <c r="C6" s="19">
        <v>21.3</v>
      </c>
      <c r="D6" s="19">
        <v>0</v>
      </c>
      <c r="E6" s="19">
        <v>0</v>
      </c>
      <c r="F6" s="19">
        <v>12.22</v>
      </c>
      <c r="G6" s="19">
        <v>0</v>
      </c>
      <c r="H6" s="19">
        <v>6.67</v>
      </c>
      <c r="I6" s="19">
        <v>18.100000000000001</v>
      </c>
      <c r="J6" s="19">
        <v>20</v>
      </c>
      <c r="K6" s="19">
        <v>0</v>
      </c>
      <c r="L6" s="19">
        <v>0</v>
      </c>
      <c r="M6" s="19">
        <v>9.83</v>
      </c>
      <c r="N6" s="19">
        <v>0</v>
      </c>
      <c r="O6" s="19">
        <v>0</v>
      </c>
      <c r="P6" s="19">
        <v>9.83</v>
      </c>
      <c r="Q6" s="19">
        <v>0</v>
      </c>
    </row>
    <row r="7" spans="1:17" ht="22.5" customHeight="1" x14ac:dyDescent="0.25">
      <c r="A7" s="19" t="s">
        <v>313</v>
      </c>
      <c r="B7" s="19">
        <v>26.7</v>
      </c>
      <c r="C7" s="19">
        <v>21.3</v>
      </c>
      <c r="D7" s="19">
        <v>0</v>
      </c>
      <c r="E7" s="19">
        <v>0</v>
      </c>
      <c r="F7" s="19">
        <v>12.22</v>
      </c>
      <c r="G7" s="19">
        <v>0</v>
      </c>
      <c r="H7" s="19">
        <v>0</v>
      </c>
      <c r="I7" s="19">
        <v>18.100000000000001</v>
      </c>
      <c r="J7" s="19">
        <v>20</v>
      </c>
      <c r="K7" s="19">
        <v>21.68</v>
      </c>
      <c r="L7" s="19">
        <v>0</v>
      </c>
      <c r="M7" s="19">
        <v>10.83</v>
      </c>
      <c r="N7" s="19">
        <v>0</v>
      </c>
      <c r="O7" s="19">
        <v>0</v>
      </c>
      <c r="P7" s="19">
        <v>10.83</v>
      </c>
      <c r="Q7" s="19">
        <v>0</v>
      </c>
    </row>
    <row r="8" spans="1:17" ht="22.5" customHeight="1" x14ac:dyDescent="0.25">
      <c r="A8" s="19" t="s">
        <v>314</v>
      </c>
      <c r="B8" s="19">
        <v>26.7</v>
      </c>
      <c r="C8" s="19">
        <v>21.3</v>
      </c>
      <c r="D8" s="19">
        <v>0</v>
      </c>
      <c r="E8" s="19">
        <v>9.34</v>
      </c>
      <c r="F8" s="19">
        <v>12.22</v>
      </c>
      <c r="G8" s="19">
        <v>0</v>
      </c>
      <c r="H8" s="19">
        <v>0</v>
      </c>
      <c r="I8" s="19">
        <v>18.100000000000001</v>
      </c>
      <c r="J8" s="19">
        <v>20</v>
      </c>
      <c r="K8" s="19">
        <v>25</v>
      </c>
      <c r="L8" s="19">
        <v>6.75</v>
      </c>
      <c r="M8" s="19">
        <v>10.83</v>
      </c>
      <c r="N8" s="19">
        <v>0</v>
      </c>
      <c r="O8" s="19">
        <v>0</v>
      </c>
      <c r="P8" s="19">
        <v>15.25</v>
      </c>
      <c r="Q8" s="1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G8"/>
  <sheetViews>
    <sheetView workbookViewId="0">
      <selection activeCell="I21" sqref="I21"/>
    </sheetView>
  </sheetViews>
  <sheetFormatPr defaultColWidth="15.42578125" defaultRowHeight="15" x14ac:dyDescent="0.25"/>
  <cols>
    <col min="1" max="400" width="15.42578125" style="19" customWidth="1"/>
    <col min="401" max="16384" width="15.42578125" style="19"/>
  </cols>
  <sheetData>
    <row r="2" spans="1:7" x14ac:dyDescent="0.25">
      <c r="A2" s="17"/>
      <c r="B2" s="17" t="s">
        <v>56</v>
      </c>
      <c r="C2" s="17" t="s">
        <v>29</v>
      </c>
      <c r="D2" s="17" t="s">
        <v>37</v>
      </c>
      <c r="E2" s="17" t="s">
        <v>44</v>
      </c>
      <c r="F2" s="17" t="s">
        <v>315</v>
      </c>
      <c r="G2" s="17" t="s">
        <v>316</v>
      </c>
    </row>
    <row r="3" spans="1:7" x14ac:dyDescent="0.25">
      <c r="A3" s="17">
        <v>1</v>
      </c>
      <c r="B3" s="17">
        <v>48</v>
      </c>
      <c r="C3" s="17">
        <v>6.9</v>
      </c>
      <c r="D3" s="17"/>
      <c r="E3" s="17">
        <v>5.0999999999999996</v>
      </c>
      <c r="F3" s="17"/>
      <c r="G3" s="17"/>
    </row>
    <row r="4" spans="1:7" x14ac:dyDescent="0.25">
      <c r="A4" s="17">
        <v>2</v>
      </c>
      <c r="B4" s="17">
        <v>63</v>
      </c>
      <c r="C4" s="17">
        <v>6.9</v>
      </c>
      <c r="D4" s="17"/>
      <c r="E4" s="17">
        <v>5.0999999999999996</v>
      </c>
      <c r="F4" s="17"/>
      <c r="G4" s="17"/>
    </row>
    <row r="5" spans="1:7" x14ac:dyDescent="0.25">
      <c r="A5" s="17">
        <v>3</v>
      </c>
      <c r="B5" s="17">
        <v>65</v>
      </c>
      <c r="C5" s="17">
        <v>6.9</v>
      </c>
      <c r="D5" s="17"/>
      <c r="E5" s="17">
        <v>18.100000000000001</v>
      </c>
      <c r="F5" s="17"/>
      <c r="G5" s="17"/>
    </row>
    <row r="6" spans="1:7" x14ac:dyDescent="0.25">
      <c r="A6" s="17">
        <v>4</v>
      </c>
      <c r="B6" s="17">
        <v>68</v>
      </c>
      <c r="C6" s="17">
        <v>12.22</v>
      </c>
      <c r="D6" s="17"/>
      <c r="E6" s="17">
        <v>24.77</v>
      </c>
      <c r="F6" s="17">
        <v>9.83</v>
      </c>
      <c r="G6" s="17">
        <v>9.83</v>
      </c>
    </row>
    <row r="7" spans="1:7" x14ac:dyDescent="0.25">
      <c r="A7" s="17">
        <v>5</v>
      </c>
      <c r="B7" s="17">
        <v>89.68</v>
      </c>
      <c r="C7" s="17">
        <v>12.22</v>
      </c>
      <c r="D7" s="17"/>
      <c r="E7" s="17">
        <v>18.100000000000001</v>
      </c>
      <c r="F7" s="17">
        <v>10.83</v>
      </c>
      <c r="G7" s="17">
        <v>10.83</v>
      </c>
    </row>
    <row r="8" spans="1:7" x14ac:dyDescent="0.25">
      <c r="A8" s="17">
        <v>6</v>
      </c>
      <c r="B8" s="17">
        <v>93</v>
      </c>
      <c r="C8" s="17">
        <v>21.56</v>
      </c>
      <c r="D8" s="17"/>
      <c r="E8" s="17">
        <v>18.100000000000001</v>
      </c>
      <c r="F8" s="17">
        <v>17.579999999999998</v>
      </c>
      <c r="G8" s="17">
        <v>15.25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221"/>
  <sheetViews>
    <sheetView workbookViewId="0"/>
  </sheetViews>
  <sheetFormatPr defaultRowHeight="15" x14ac:dyDescent="0.25"/>
  <sheetData>
    <row r="1" spans="1:39" x14ac:dyDescent="0.25">
      <c r="B1" s="21" t="s">
        <v>81</v>
      </c>
      <c r="C1" s="21" t="s">
        <v>317</v>
      </c>
      <c r="D1" s="21" t="s">
        <v>318</v>
      </c>
      <c r="E1" s="21" t="s">
        <v>319</v>
      </c>
      <c r="F1" s="21" t="s">
        <v>320</v>
      </c>
      <c r="G1" s="21" t="s">
        <v>321</v>
      </c>
      <c r="H1" s="21" t="s">
        <v>322</v>
      </c>
      <c r="I1" s="21" t="s">
        <v>323</v>
      </c>
      <c r="J1" s="21" t="s">
        <v>324</v>
      </c>
      <c r="K1" s="21" t="s">
        <v>325</v>
      </c>
      <c r="L1" s="21" t="s">
        <v>326</v>
      </c>
      <c r="M1" s="21" t="s">
        <v>327</v>
      </c>
      <c r="N1" s="21" t="s">
        <v>328</v>
      </c>
      <c r="O1" s="21" t="s">
        <v>329</v>
      </c>
      <c r="P1" s="21" t="s">
        <v>330</v>
      </c>
      <c r="Q1" s="21" t="s">
        <v>331</v>
      </c>
      <c r="R1" s="21" t="s">
        <v>332</v>
      </c>
      <c r="S1" s="21" t="s">
        <v>333</v>
      </c>
      <c r="T1" s="21" t="s">
        <v>334</v>
      </c>
      <c r="U1" s="21" t="s">
        <v>335</v>
      </c>
      <c r="V1" s="21" t="s">
        <v>336</v>
      </c>
      <c r="W1" s="21" t="s">
        <v>337</v>
      </c>
      <c r="X1" s="21" t="s">
        <v>338</v>
      </c>
      <c r="Y1" s="21" t="s">
        <v>339</v>
      </c>
      <c r="Z1" s="21" t="s">
        <v>340</v>
      </c>
      <c r="AA1" s="21" t="s">
        <v>341</v>
      </c>
      <c r="AB1" s="21" t="s">
        <v>342</v>
      </c>
      <c r="AC1" s="21" t="s">
        <v>343</v>
      </c>
      <c r="AD1" s="21" t="s">
        <v>344</v>
      </c>
      <c r="AE1" s="21" t="s">
        <v>345</v>
      </c>
      <c r="AF1" s="21" t="s">
        <v>346</v>
      </c>
      <c r="AG1" s="21" t="s">
        <v>347</v>
      </c>
      <c r="AH1" s="21" t="s">
        <v>348</v>
      </c>
      <c r="AI1" s="21" t="s">
        <v>349</v>
      </c>
      <c r="AJ1" s="21" t="s">
        <v>350</v>
      </c>
      <c r="AK1" s="21" t="s">
        <v>351</v>
      </c>
      <c r="AL1" s="21" t="s">
        <v>352</v>
      </c>
      <c r="AM1" s="21" t="s">
        <v>353</v>
      </c>
    </row>
    <row r="2" spans="1:39" x14ac:dyDescent="0.25">
      <c r="A2" s="21" t="s">
        <v>83</v>
      </c>
      <c r="B2" t="s">
        <v>37</v>
      </c>
      <c r="C2">
        <v>0</v>
      </c>
      <c r="D2">
        <v>0</v>
      </c>
      <c r="E2">
        <v>0.8</v>
      </c>
      <c r="F2">
        <v>0.14099999999999999</v>
      </c>
      <c r="G2">
        <v>0.373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21" t="s">
        <v>84</v>
      </c>
      <c r="B3" t="s">
        <v>37</v>
      </c>
      <c r="C3">
        <v>0</v>
      </c>
      <c r="D3">
        <v>0</v>
      </c>
      <c r="E3">
        <v>0.8</v>
      </c>
      <c r="F3">
        <v>0.14099999999999999</v>
      </c>
      <c r="G3">
        <v>0.373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21" t="s">
        <v>85</v>
      </c>
      <c r="B4" t="s">
        <v>37</v>
      </c>
      <c r="C4">
        <v>0</v>
      </c>
      <c r="D4">
        <v>0</v>
      </c>
      <c r="E4">
        <v>0.8</v>
      </c>
      <c r="F4">
        <v>0.14099999999999999</v>
      </c>
      <c r="G4">
        <v>0.373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21" t="s">
        <v>86</v>
      </c>
      <c r="B5" t="s">
        <v>37</v>
      </c>
      <c r="C5">
        <v>0</v>
      </c>
      <c r="D5">
        <v>0</v>
      </c>
      <c r="E5">
        <v>0.8</v>
      </c>
      <c r="F5">
        <v>0.14099999999999999</v>
      </c>
      <c r="G5">
        <v>0.373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21" t="s">
        <v>87</v>
      </c>
      <c r="B6" t="s">
        <v>37</v>
      </c>
      <c r="C6">
        <v>0</v>
      </c>
      <c r="D6">
        <v>0</v>
      </c>
      <c r="E6">
        <v>0.8</v>
      </c>
      <c r="F6">
        <v>0.14099999999999999</v>
      </c>
      <c r="G6">
        <v>0.373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21" t="s">
        <v>88</v>
      </c>
      <c r="B7" t="s">
        <v>37</v>
      </c>
      <c r="C7">
        <v>0</v>
      </c>
      <c r="D7">
        <v>0</v>
      </c>
      <c r="E7">
        <v>0.8</v>
      </c>
      <c r="F7">
        <v>0.14099999999999999</v>
      </c>
      <c r="G7">
        <v>0.373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s="21" t="s">
        <v>89</v>
      </c>
      <c r="B8" t="s">
        <v>37</v>
      </c>
      <c r="C8">
        <v>0</v>
      </c>
      <c r="D8">
        <v>0</v>
      </c>
      <c r="E8">
        <v>0.8</v>
      </c>
      <c r="F8">
        <v>0.14099999999999999</v>
      </c>
      <c r="G8">
        <v>0.373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s="21" t="s">
        <v>90</v>
      </c>
      <c r="B9" t="s">
        <v>37</v>
      </c>
      <c r="C9">
        <v>0</v>
      </c>
      <c r="D9">
        <v>0</v>
      </c>
      <c r="E9">
        <v>0.8</v>
      </c>
      <c r="F9">
        <v>0.14099999999999999</v>
      </c>
      <c r="G9">
        <v>0.373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s="21" t="s">
        <v>91</v>
      </c>
      <c r="B10" t="s">
        <v>37</v>
      </c>
      <c r="C10">
        <v>0</v>
      </c>
      <c r="D10">
        <v>0</v>
      </c>
      <c r="E10">
        <v>0.8</v>
      </c>
      <c r="F10">
        <v>0.14099999999999999</v>
      </c>
      <c r="G10">
        <v>0.373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s="21" t="s">
        <v>92</v>
      </c>
      <c r="B11" t="s">
        <v>37</v>
      </c>
      <c r="C11">
        <v>0</v>
      </c>
      <c r="D11">
        <v>0</v>
      </c>
      <c r="E11">
        <v>0.8</v>
      </c>
      <c r="F11">
        <v>0.14099999999999999</v>
      </c>
      <c r="G11">
        <v>0.373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s="21" t="s">
        <v>93</v>
      </c>
      <c r="B12" t="s">
        <v>37</v>
      </c>
      <c r="C12">
        <v>0</v>
      </c>
      <c r="D12">
        <v>0</v>
      </c>
      <c r="E12">
        <v>0.8</v>
      </c>
      <c r="F12">
        <v>0.14099999999999999</v>
      </c>
      <c r="G12">
        <v>0.373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s="21" t="s">
        <v>94</v>
      </c>
      <c r="B13" t="s">
        <v>37</v>
      </c>
      <c r="C13">
        <v>0</v>
      </c>
      <c r="D13">
        <v>0</v>
      </c>
      <c r="E13">
        <v>0.8</v>
      </c>
      <c r="F13">
        <v>0.14099999999999999</v>
      </c>
      <c r="G13">
        <v>0.373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s="21" t="s">
        <v>95</v>
      </c>
      <c r="B14" t="s">
        <v>37</v>
      </c>
      <c r="C14">
        <v>0</v>
      </c>
      <c r="D14">
        <v>0</v>
      </c>
      <c r="E14">
        <v>0.8</v>
      </c>
      <c r="F14">
        <v>0.14099999999999999</v>
      </c>
      <c r="G14">
        <v>0.373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s="21" t="s">
        <v>96</v>
      </c>
      <c r="B15" t="s">
        <v>37</v>
      </c>
      <c r="C15">
        <v>0</v>
      </c>
      <c r="D15">
        <v>0</v>
      </c>
      <c r="E15">
        <v>0.8</v>
      </c>
      <c r="F15">
        <v>0.14099999999999999</v>
      </c>
      <c r="G15">
        <v>0.373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s="21" t="s">
        <v>97</v>
      </c>
      <c r="B16" t="s">
        <v>37</v>
      </c>
      <c r="C16">
        <v>0</v>
      </c>
      <c r="D16">
        <v>0</v>
      </c>
      <c r="E16">
        <v>0.8</v>
      </c>
      <c r="F16">
        <v>0.14099999999999999</v>
      </c>
      <c r="G16">
        <v>0.373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s="21" t="s">
        <v>98</v>
      </c>
      <c r="B17" t="s">
        <v>37</v>
      </c>
      <c r="C17">
        <v>0</v>
      </c>
      <c r="D17">
        <v>0</v>
      </c>
      <c r="E17">
        <v>0.8</v>
      </c>
      <c r="F17">
        <v>0.14099999999999999</v>
      </c>
      <c r="G17">
        <v>0.373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5">
      <c r="A18" s="21" t="s">
        <v>99</v>
      </c>
      <c r="B18" t="s">
        <v>29</v>
      </c>
      <c r="C18">
        <v>1</v>
      </c>
      <c r="D18">
        <v>1</v>
      </c>
      <c r="E18">
        <v>0.5</v>
      </c>
      <c r="F18">
        <v>8.7999999999999995E-2</v>
      </c>
      <c r="G18">
        <v>0.23300000000000001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0.5</v>
      </c>
      <c r="Y18">
        <v>16.472999999999999</v>
      </c>
      <c r="Z18">
        <v>16.454999999999998</v>
      </c>
      <c r="AA18">
        <v>1.7999999999999999E-2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99</v>
      </c>
      <c r="AK18">
        <v>99</v>
      </c>
      <c r="AL18">
        <v>82.527000000000001</v>
      </c>
      <c r="AM18">
        <v>16.472999999999999</v>
      </c>
    </row>
    <row r="19" spans="1:39" x14ac:dyDescent="0.25">
      <c r="A19" s="21" t="s">
        <v>100</v>
      </c>
      <c r="B19" t="s">
        <v>29</v>
      </c>
      <c r="C19">
        <v>1</v>
      </c>
      <c r="D19">
        <v>1</v>
      </c>
      <c r="E19">
        <v>0.5</v>
      </c>
      <c r="F19">
        <v>8.7999999999999995E-2</v>
      </c>
      <c r="G19">
        <v>0.23300000000000001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0.5</v>
      </c>
      <c r="Y19">
        <v>16.472999999999999</v>
      </c>
      <c r="Z19">
        <v>16.454999999999998</v>
      </c>
      <c r="AA19">
        <v>1.7999999999999999E-2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99</v>
      </c>
      <c r="AK19">
        <v>99</v>
      </c>
      <c r="AL19">
        <v>82.527000000000001</v>
      </c>
      <c r="AM19">
        <v>16.472999999999999</v>
      </c>
    </row>
    <row r="20" spans="1:39" x14ac:dyDescent="0.25">
      <c r="A20" s="21" t="s">
        <v>101</v>
      </c>
      <c r="B20" t="s">
        <v>29</v>
      </c>
      <c r="C20">
        <v>1</v>
      </c>
      <c r="D20">
        <v>4.0999999999999996</v>
      </c>
      <c r="E20">
        <v>0.5</v>
      </c>
      <c r="F20">
        <v>8.7999999999999995E-2</v>
      </c>
      <c r="G20">
        <v>0.23300000000000001</v>
      </c>
      <c r="H20">
        <v>0</v>
      </c>
      <c r="I20">
        <v>0</v>
      </c>
      <c r="J20">
        <v>0</v>
      </c>
      <c r="K20">
        <v>0</v>
      </c>
      <c r="L20">
        <v>4.0999999999999996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4.0999999999999996</v>
      </c>
      <c r="X20">
        <v>2.0499999999999998</v>
      </c>
      <c r="Y20">
        <v>67.540000000000006</v>
      </c>
      <c r="Z20">
        <v>67.465000000000003</v>
      </c>
      <c r="AA20">
        <v>7.5999999999999998E-2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99</v>
      </c>
      <c r="AK20">
        <v>405.9</v>
      </c>
      <c r="AL20">
        <v>338.36</v>
      </c>
      <c r="AM20">
        <v>67.540000000000006</v>
      </c>
    </row>
    <row r="21" spans="1:39" x14ac:dyDescent="0.25">
      <c r="A21" s="21" t="s">
        <v>102</v>
      </c>
      <c r="B21" t="s">
        <v>29</v>
      </c>
      <c r="C21">
        <v>1</v>
      </c>
      <c r="D21">
        <v>3</v>
      </c>
      <c r="E21">
        <v>0.5</v>
      </c>
      <c r="F21">
        <v>8.7999999999999995E-2</v>
      </c>
      <c r="G21">
        <v>0.23300000000000001</v>
      </c>
      <c r="H21">
        <v>0</v>
      </c>
      <c r="I21">
        <v>0</v>
      </c>
      <c r="J21">
        <v>0</v>
      </c>
      <c r="K21">
        <v>0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</v>
      </c>
      <c r="X21">
        <v>1.5</v>
      </c>
      <c r="Y21">
        <v>49.42</v>
      </c>
      <c r="Z21">
        <v>49.363999999999997</v>
      </c>
      <c r="AA21">
        <v>5.5E-2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99</v>
      </c>
      <c r="AK21">
        <v>297</v>
      </c>
      <c r="AL21">
        <v>247.58</v>
      </c>
      <c r="AM21">
        <v>49.42</v>
      </c>
    </row>
    <row r="22" spans="1:39" x14ac:dyDescent="0.25">
      <c r="A22" s="21" t="s">
        <v>103</v>
      </c>
      <c r="B22" t="s">
        <v>29</v>
      </c>
      <c r="C22">
        <v>1</v>
      </c>
      <c r="D22">
        <v>6</v>
      </c>
      <c r="E22">
        <v>0.5</v>
      </c>
      <c r="F22">
        <v>8.7999999999999995E-2</v>
      </c>
      <c r="G22">
        <v>0.23300000000000001</v>
      </c>
      <c r="H22">
        <v>0</v>
      </c>
      <c r="I22">
        <v>0</v>
      </c>
      <c r="J22">
        <v>1</v>
      </c>
      <c r="K22">
        <v>6</v>
      </c>
      <c r="L22">
        <v>0</v>
      </c>
      <c r="M22">
        <v>0</v>
      </c>
      <c r="N22">
        <v>4.5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4.5</v>
      </c>
      <c r="X22">
        <v>1.05</v>
      </c>
      <c r="Y22">
        <v>98.728999999999999</v>
      </c>
      <c r="Z22">
        <v>98.728999999999999</v>
      </c>
      <c r="AA22">
        <v>0</v>
      </c>
      <c r="AB22">
        <v>0</v>
      </c>
      <c r="AC22">
        <v>240.5</v>
      </c>
      <c r="AD22">
        <v>0</v>
      </c>
      <c r="AE22">
        <v>0</v>
      </c>
      <c r="AF22">
        <v>0</v>
      </c>
      <c r="AG22">
        <v>0</v>
      </c>
      <c r="AH22">
        <v>1.2</v>
      </c>
      <c r="AI22">
        <v>24</v>
      </c>
      <c r="AJ22">
        <v>99</v>
      </c>
      <c r="AK22">
        <v>594</v>
      </c>
      <c r="AL22">
        <v>278.77100000000002</v>
      </c>
      <c r="AM22">
        <v>315.22899999999998</v>
      </c>
    </row>
    <row r="23" spans="1:39" x14ac:dyDescent="0.25">
      <c r="A23" s="21" t="s">
        <v>104</v>
      </c>
      <c r="B23" t="s">
        <v>29</v>
      </c>
      <c r="C23">
        <v>1</v>
      </c>
      <c r="D23">
        <v>1</v>
      </c>
      <c r="E23">
        <v>0.5</v>
      </c>
      <c r="F23">
        <v>8.7999999999999995E-2</v>
      </c>
      <c r="G23">
        <v>0.23300000000000001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0.5</v>
      </c>
      <c r="Y23">
        <v>16.472999999999999</v>
      </c>
      <c r="Z23">
        <v>16.454999999999998</v>
      </c>
      <c r="AA23">
        <v>1.7999999999999999E-2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99</v>
      </c>
      <c r="AK23">
        <v>99</v>
      </c>
      <c r="AL23">
        <v>82.527000000000001</v>
      </c>
      <c r="AM23">
        <v>16.472999999999999</v>
      </c>
    </row>
    <row r="24" spans="1:39" x14ac:dyDescent="0.25">
      <c r="A24" s="21" t="s">
        <v>105</v>
      </c>
      <c r="B24" t="s">
        <v>29</v>
      </c>
      <c r="C24">
        <v>1</v>
      </c>
      <c r="D24">
        <v>0.25</v>
      </c>
      <c r="E24">
        <v>0.5</v>
      </c>
      <c r="F24">
        <v>8.7999999999999995E-2</v>
      </c>
      <c r="G24">
        <v>0.23300000000000001</v>
      </c>
      <c r="H24">
        <v>0</v>
      </c>
      <c r="I24">
        <v>0</v>
      </c>
      <c r="J24">
        <v>0</v>
      </c>
      <c r="K24">
        <v>0</v>
      </c>
      <c r="L24">
        <v>0.25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0.25</v>
      </c>
      <c r="X24">
        <v>0.125</v>
      </c>
      <c r="Y24">
        <v>4.1180000000000003</v>
      </c>
      <c r="Z24">
        <v>4.1139999999999999</v>
      </c>
      <c r="AA24">
        <v>5.0000000000000001E-3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99</v>
      </c>
      <c r="AK24">
        <v>24.75</v>
      </c>
      <c r="AL24">
        <v>20.632000000000001</v>
      </c>
      <c r="AM24">
        <v>4.1180000000000003</v>
      </c>
    </row>
    <row r="25" spans="1:39" x14ac:dyDescent="0.25">
      <c r="A25" s="21" t="s">
        <v>106</v>
      </c>
      <c r="B25" t="s">
        <v>29</v>
      </c>
      <c r="C25">
        <v>1</v>
      </c>
      <c r="D25">
        <v>3.0249999999999999</v>
      </c>
      <c r="E25">
        <v>0.5</v>
      </c>
      <c r="F25">
        <v>8.7999999999999995E-2</v>
      </c>
      <c r="G25">
        <v>0.23300000000000001</v>
      </c>
      <c r="H25">
        <v>0</v>
      </c>
      <c r="I25">
        <v>0</v>
      </c>
      <c r="J25">
        <v>0</v>
      </c>
      <c r="K25">
        <v>0</v>
      </c>
      <c r="L25">
        <v>3.0249999999999999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3.0249999999999999</v>
      </c>
      <c r="X25">
        <v>1.5129999999999999</v>
      </c>
      <c r="Y25">
        <v>49.838000000000001</v>
      </c>
      <c r="Z25">
        <v>49.781999999999996</v>
      </c>
      <c r="AA25">
        <v>5.6000000000000001E-2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99</v>
      </c>
      <c r="AK25">
        <v>299.51299999999998</v>
      </c>
      <c r="AL25">
        <v>249.67500000000001</v>
      </c>
      <c r="AM25">
        <v>49.838000000000001</v>
      </c>
    </row>
    <row r="26" spans="1:39" x14ac:dyDescent="0.25">
      <c r="A26" s="21" t="s">
        <v>107</v>
      </c>
      <c r="B26" t="s">
        <v>29</v>
      </c>
      <c r="C26">
        <v>1</v>
      </c>
      <c r="D26">
        <v>2</v>
      </c>
      <c r="E26">
        <v>0.5</v>
      </c>
      <c r="F26">
        <v>8.7999999999999995E-2</v>
      </c>
      <c r="G26">
        <v>0.23300000000000001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32.947000000000003</v>
      </c>
      <c r="Z26">
        <v>32.909999999999997</v>
      </c>
      <c r="AA26">
        <v>3.6999999999999998E-2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99</v>
      </c>
      <c r="AK26">
        <v>198</v>
      </c>
      <c r="AL26">
        <v>165.053</v>
      </c>
      <c r="AM26">
        <v>32.947000000000003</v>
      </c>
    </row>
    <row r="27" spans="1:39" x14ac:dyDescent="0.25">
      <c r="A27" s="21" t="s">
        <v>108</v>
      </c>
      <c r="B27" t="s">
        <v>29</v>
      </c>
      <c r="C27">
        <v>1</v>
      </c>
      <c r="D27">
        <v>2</v>
      </c>
      <c r="E27">
        <v>0.5</v>
      </c>
      <c r="F27">
        <v>8.7999999999999995E-2</v>
      </c>
      <c r="G27">
        <v>0.23300000000000001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2</v>
      </c>
      <c r="U27">
        <v>0</v>
      </c>
      <c r="V27">
        <v>0</v>
      </c>
      <c r="W27">
        <v>2</v>
      </c>
      <c r="X27">
        <v>0.3</v>
      </c>
      <c r="Y27">
        <v>32.909999999999997</v>
      </c>
      <c r="Z27">
        <v>32.909999999999997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118.2</v>
      </c>
      <c r="AG27">
        <v>0</v>
      </c>
      <c r="AH27">
        <v>0</v>
      </c>
      <c r="AI27">
        <v>0</v>
      </c>
      <c r="AJ27">
        <v>99</v>
      </c>
      <c r="AK27">
        <v>198</v>
      </c>
      <c r="AL27">
        <v>46.89</v>
      </c>
      <c r="AM27">
        <v>151.11000000000001</v>
      </c>
    </row>
    <row r="28" spans="1:39" x14ac:dyDescent="0.25">
      <c r="A28" s="21" t="s">
        <v>109</v>
      </c>
      <c r="B28" t="s">
        <v>29</v>
      </c>
      <c r="C28">
        <v>1</v>
      </c>
      <c r="D28">
        <v>2</v>
      </c>
      <c r="E28">
        <v>0.5</v>
      </c>
      <c r="F28">
        <v>8.7999999999999995E-2</v>
      </c>
      <c r="G28">
        <v>0.23300000000000001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2</v>
      </c>
      <c r="U28">
        <v>0</v>
      </c>
      <c r="V28">
        <v>0</v>
      </c>
      <c r="W28">
        <v>2</v>
      </c>
      <c r="X28">
        <v>0.3</v>
      </c>
      <c r="Y28">
        <v>32.909999999999997</v>
      </c>
      <c r="Z28">
        <v>32.909999999999997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118.2</v>
      </c>
      <c r="AG28">
        <v>0</v>
      </c>
      <c r="AH28">
        <v>0</v>
      </c>
      <c r="AI28">
        <v>0</v>
      </c>
      <c r="AJ28">
        <v>99</v>
      </c>
      <c r="AK28">
        <v>198</v>
      </c>
      <c r="AL28">
        <v>46.89</v>
      </c>
      <c r="AM28">
        <v>151.11000000000001</v>
      </c>
    </row>
    <row r="29" spans="1:39" x14ac:dyDescent="0.25">
      <c r="A29" s="21" t="s">
        <v>110</v>
      </c>
      <c r="B29" t="s">
        <v>29</v>
      </c>
      <c r="C29">
        <v>0</v>
      </c>
      <c r="D29">
        <v>0</v>
      </c>
      <c r="E29">
        <v>0.5</v>
      </c>
      <c r="F29">
        <v>8.7999999999999995E-2</v>
      </c>
      <c r="G29">
        <v>0.23300000000000001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25">
      <c r="A30" s="21" t="s">
        <v>111</v>
      </c>
      <c r="B30" t="s">
        <v>29</v>
      </c>
      <c r="C30">
        <v>0</v>
      </c>
      <c r="D30">
        <v>0</v>
      </c>
      <c r="E30">
        <v>0.5</v>
      </c>
      <c r="F30">
        <v>8.7999999999999995E-2</v>
      </c>
      <c r="G30">
        <v>0.23300000000000001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25">
      <c r="A31" s="21" t="s">
        <v>112</v>
      </c>
      <c r="B31" t="s">
        <v>29</v>
      </c>
      <c r="C31">
        <v>1</v>
      </c>
      <c r="D31">
        <v>3</v>
      </c>
      <c r="E31">
        <v>0.5</v>
      </c>
      <c r="F31">
        <v>8.7999999999999995E-2</v>
      </c>
      <c r="G31">
        <v>0.23300000000000001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3</v>
      </c>
      <c r="U31">
        <v>0</v>
      </c>
      <c r="V31">
        <v>0</v>
      </c>
      <c r="W31">
        <v>3</v>
      </c>
      <c r="X31">
        <v>0.45</v>
      </c>
      <c r="Y31">
        <v>49.363999999999997</v>
      </c>
      <c r="Z31">
        <v>49.363999999999997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153.19999999999999</v>
      </c>
      <c r="AG31">
        <v>0</v>
      </c>
      <c r="AH31">
        <v>0</v>
      </c>
      <c r="AI31">
        <v>0</v>
      </c>
      <c r="AJ31">
        <v>99</v>
      </c>
      <c r="AK31">
        <v>297</v>
      </c>
      <c r="AL31">
        <v>94.436000000000007</v>
      </c>
      <c r="AM31">
        <v>202.56399999999999</v>
      </c>
    </row>
    <row r="32" spans="1:39" x14ac:dyDescent="0.25">
      <c r="A32" s="21" t="s">
        <v>113</v>
      </c>
      <c r="B32" t="s">
        <v>29</v>
      </c>
      <c r="C32">
        <v>1</v>
      </c>
      <c r="D32">
        <v>1.5</v>
      </c>
      <c r="E32">
        <v>0.5</v>
      </c>
      <c r="F32">
        <v>8.7999999999999995E-2</v>
      </c>
      <c r="G32">
        <v>0.23300000000000001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1.5</v>
      </c>
      <c r="U32">
        <v>0</v>
      </c>
      <c r="V32">
        <v>0</v>
      </c>
      <c r="W32">
        <v>1.5</v>
      </c>
      <c r="X32">
        <v>0.22500000000000001</v>
      </c>
      <c r="Y32">
        <v>24.681999999999999</v>
      </c>
      <c r="Z32">
        <v>24.681999999999999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100.7</v>
      </c>
      <c r="AG32">
        <v>0</v>
      </c>
      <c r="AH32">
        <v>0</v>
      </c>
      <c r="AI32">
        <v>0</v>
      </c>
      <c r="AJ32">
        <v>99</v>
      </c>
      <c r="AK32">
        <v>148.5</v>
      </c>
      <c r="AL32">
        <v>23.117999999999999</v>
      </c>
      <c r="AM32">
        <v>125.38200000000001</v>
      </c>
    </row>
    <row r="33" spans="1:39" x14ac:dyDescent="0.25">
      <c r="A33" s="21" t="s">
        <v>114</v>
      </c>
      <c r="B33" t="s">
        <v>29</v>
      </c>
      <c r="C33">
        <v>1</v>
      </c>
      <c r="D33">
        <v>0.5</v>
      </c>
      <c r="E33">
        <v>0.5</v>
      </c>
      <c r="F33">
        <v>8.7999999999999995E-2</v>
      </c>
      <c r="G33">
        <v>0.23300000000000001</v>
      </c>
      <c r="H33">
        <v>0</v>
      </c>
      <c r="I33">
        <v>0</v>
      </c>
      <c r="J33">
        <v>0</v>
      </c>
      <c r="K33">
        <v>0</v>
      </c>
      <c r="L33">
        <v>0.5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0.5</v>
      </c>
      <c r="X33">
        <v>0.25</v>
      </c>
      <c r="Y33">
        <v>8.2370000000000001</v>
      </c>
      <c r="Z33">
        <v>8.2270000000000003</v>
      </c>
      <c r="AA33">
        <v>8.9999999999999993E-3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99</v>
      </c>
      <c r="AK33">
        <v>49.5</v>
      </c>
      <c r="AL33">
        <v>41.262999999999998</v>
      </c>
      <c r="AM33">
        <v>8.2370000000000001</v>
      </c>
    </row>
    <row r="34" spans="1:39" x14ac:dyDescent="0.25">
      <c r="A34" s="21" t="s">
        <v>115</v>
      </c>
      <c r="B34" t="s">
        <v>29</v>
      </c>
      <c r="C34">
        <v>1</v>
      </c>
      <c r="D34">
        <v>0.5</v>
      </c>
      <c r="E34">
        <v>0.5</v>
      </c>
      <c r="F34">
        <v>8.7999999999999995E-2</v>
      </c>
      <c r="G34">
        <v>0.23300000000000001</v>
      </c>
      <c r="H34">
        <v>0</v>
      </c>
      <c r="I34">
        <v>0</v>
      </c>
      <c r="J34">
        <v>0</v>
      </c>
      <c r="K34">
        <v>0</v>
      </c>
      <c r="L34">
        <v>0.5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0.5</v>
      </c>
      <c r="X34">
        <v>0.25</v>
      </c>
      <c r="Y34">
        <v>8.2370000000000001</v>
      </c>
      <c r="Z34">
        <v>8.2270000000000003</v>
      </c>
      <c r="AA34">
        <v>8.9999999999999993E-3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99</v>
      </c>
      <c r="AK34">
        <v>49.5</v>
      </c>
      <c r="AL34">
        <v>41.262999999999998</v>
      </c>
      <c r="AM34">
        <v>8.2370000000000001</v>
      </c>
    </row>
    <row r="35" spans="1:39" x14ac:dyDescent="0.25">
      <c r="A35" s="21" t="s">
        <v>116</v>
      </c>
      <c r="B35" t="s">
        <v>29</v>
      </c>
      <c r="C35">
        <v>1</v>
      </c>
      <c r="D35">
        <v>2.5000000000000001E-2</v>
      </c>
      <c r="E35">
        <v>0.5</v>
      </c>
      <c r="F35">
        <v>8.7999999999999995E-2</v>
      </c>
      <c r="G35">
        <v>0.23300000000000001</v>
      </c>
      <c r="H35">
        <v>0</v>
      </c>
      <c r="I35">
        <v>0</v>
      </c>
      <c r="J35">
        <v>0</v>
      </c>
      <c r="K35">
        <v>0</v>
      </c>
      <c r="L35">
        <v>2.5000000000000001E-2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2.5000000000000001E-2</v>
      </c>
      <c r="X35">
        <v>1.2999999999999999E-2</v>
      </c>
      <c r="Y35">
        <v>0.41199999999999998</v>
      </c>
      <c r="Z35">
        <v>0.41099999999999998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99</v>
      </c>
      <c r="AK35">
        <v>2.4750000000000001</v>
      </c>
      <c r="AL35">
        <v>2.0630000000000002</v>
      </c>
      <c r="AM35">
        <v>0.41199999999999998</v>
      </c>
    </row>
    <row r="36" spans="1:39" x14ac:dyDescent="0.25">
      <c r="A36" s="21" t="s">
        <v>117</v>
      </c>
      <c r="B36" t="s">
        <v>29</v>
      </c>
      <c r="C36">
        <v>1</v>
      </c>
      <c r="D36">
        <v>0.5</v>
      </c>
      <c r="E36">
        <v>0.5</v>
      </c>
      <c r="F36">
        <v>8.7999999999999995E-2</v>
      </c>
      <c r="G36">
        <v>0.23300000000000001</v>
      </c>
      <c r="H36">
        <v>0</v>
      </c>
      <c r="I36">
        <v>0</v>
      </c>
      <c r="J36">
        <v>0</v>
      </c>
      <c r="K36">
        <v>0</v>
      </c>
      <c r="L36">
        <v>0.5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0.5</v>
      </c>
      <c r="X36">
        <v>0.25</v>
      </c>
      <c r="Y36">
        <v>8.2370000000000001</v>
      </c>
      <c r="Z36">
        <v>8.2270000000000003</v>
      </c>
      <c r="AA36">
        <v>8.9999999999999993E-3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99</v>
      </c>
      <c r="AK36">
        <v>49.5</v>
      </c>
      <c r="AL36">
        <v>41.262999999999998</v>
      </c>
      <c r="AM36">
        <v>8.2370000000000001</v>
      </c>
    </row>
    <row r="37" spans="1:39" x14ac:dyDescent="0.25">
      <c r="A37" s="21" t="s">
        <v>118</v>
      </c>
      <c r="B37" t="s">
        <v>29</v>
      </c>
      <c r="C37">
        <v>0</v>
      </c>
      <c r="D37">
        <v>0</v>
      </c>
      <c r="E37">
        <v>0.5</v>
      </c>
      <c r="F37">
        <v>8.7999999999999995E-2</v>
      </c>
      <c r="G37">
        <v>0.23300000000000001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 s="21" t="s">
        <v>119</v>
      </c>
      <c r="B38" t="s">
        <v>29</v>
      </c>
      <c r="C38">
        <v>0</v>
      </c>
      <c r="D38">
        <v>0</v>
      </c>
      <c r="E38">
        <v>0.5</v>
      </c>
      <c r="F38">
        <v>8.7999999999999995E-2</v>
      </c>
      <c r="G38">
        <v>0.23300000000000001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21" t="s">
        <v>120</v>
      </c>
      <c r="B39" t="s">
        <v>29</v>
      </c>
      <c r="C39">
        <v>0</v>
      </c>
      <c r="D39">
        <v>0</v>
      </c>
      <c r="E39">
        <v>0.5</v>
      </c>
      <c r="F39">
        <v>8.7999999999999995E-2</v>
      </c>
      <c r="G39">
        <v>0.23300000000000001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s="21" t="s">
        <v>121</v>
      </c>
      <c r="B40" t="s">
        <v>29</v>
      </c>
      <c r="C40">
        <v>0</v>
      </c>
      <c r="D40">
        <v>0</v>
      </c>
      <c r="E40">
        <v>0.5</v>
      </c>
      <c r="F40">
        <v>8.7999999999999995E-2</v>
      </c>
      <c r="G40">
        <v>0.23300000000000001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25">
      <c r="A41" s="21" t="s">
        <v>122</v>
      </c>
      <c r="B41" t="s">
        <v>29</v>
      </c>
      <c r="C41">
        <v>1</v>
      </c>
      <c r="D41">
        <v>0.125</v>
      </c>
      <c r="E41">
        <v>0.5</v>
      </c>
      <c r="F41">
        <v>8.7999999999999995E-2</v>
      </c>
      <c r="G41">
        <v>0.23300000000000001</v>
      </c>
      <c r="H41">
        <v>0</v>
      </c>
      <c r="I41">
        <v>0</v>
      </c>
      <c r="J41">
        <v>0</v>
      </c>
      <c r="K41">
        <v>0</v>
      </c>
      <c r="L41">
        <v>0.125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0.125</v>
      </c>
      <c r="X41">
        <v>6.2E-2</v>
      </c>
      <c r="Y41">
        <v>2.0590000000000002</v>
      </c>
      <c r="Z41">
        <v>2.0569999999999999</v>
      </c>
      <c r="AA41">
        <v>2E-3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99</v>
      </c>
      <c r="AK41">
        <v>12.375</v>
      </c>
      <c r="AL41">
        <v>10.316000000000001</v>
      </c>
      <c r="AM41">
        <v>2.0590000000000002</v>
      </c>
    </row>
    <row r="42" spans="1:39" x14ac:dyDescent="0.25">
      <c r="A42" s="21" t="s">
        <v>123</v>
      </c>
      <c r="B42" t="s">
        <v>29</v>
      </c>
      <c r="C42">
        <v>1</v>
      </c>
      <c r="D42">
        <v>6</v>
      </c>
      <c r="E42">
        <v>0.5</v>
      </c>
      <c r="F42">
        <v>8.7999999999999995E-2</v>
      </c>
      <c r="G42">
        <v>0.23300000000000001</v>
      </c>
      <c r="H42">
        <v>0</v>
      </c>
      <c r="I42">
        <v>0</v>
      </c>
      <c r="J42">
        <v>1</v>
      </c>
      <c r="K42">
        <v>6</v>
      </c>
      <c r="L42">
        <v>0</v>
      </c>
      <c r="M42">
        <v>0</v>
      </c>
      <c r="N42">
        <v>4.5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4.5</v>
      </c>
      <c r="X42">
        <v>1.05</v>
      </c>
      <c r="Y42">
        <v>98.728999999999999</v>
      </c>
      <c r="Z42">
        <v>98.728999999999999</v>
      </c>
      <c r="AA42">
        <v>0</v>
      </c>
      <c r="AB42">
        <v>0</v>
      </c>
      <c r="AC42">
        <v>240.5</v>
      </c>
      <c r="AD42">
        <v>0</v>
      </c>
      <c r="AE42">
        <v>0</v>
      </c>
      <c r="AF42">
        <v>0</v>
      </c>
      <c r="AG42">
        <v>0</v>
      </c>
      <c r="AH42">
        <v>1.2</v>
      </c>
      <c r="AI42">
        <v>24</v>
      </c>
      <c r="AJ42">
        <v>99</v>
      </c>
      <c r="AK42">
        <v>594</v>
      </c>
      <c r="AL42">
        <v>278.77100000000002</v>
      </c>
      <c r="AM42">
        <v>315.22899999999998</v>
      </c>
    </row>
    <row r="43" spans="1:39" x14ac:dyDescent="0.25">
      <c r="A43" s="21" t="s">
        <v>124</v>
      </c>
      <c r="B43" t="s">
        <v>29</v>
      </c>
      <c r="C43">
        <v>1</v>
      </c>
      <c r="D43">
        <v>8.1</v>
      </c>
      <c r="E43">
        <v>0.5</v>
      </c>
      <c r="F43">
        <v>8.7999999999999995E-2</v>
      </c>
      <c r="G43">
        <v>0.23300000000000001</v>
      </c>
      <c r="H43">
        <v>0</v>
      </c>
      <c r="I43">
        <v>0</v>
      </c>
      <c r="J43">
        <v>1</v>
      </c>
      <c r="K43">
        <v>8.1</v>
      </c>
      <c r="L43">
        <v>0</v>
      </c>
      <c r="M43">
        <v>0</v>
      </c>
      <c r="N43">
        <v>6.0750000000000002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6.0750000000000002</v>
      </c>
      <c r="X43">
        <v>1.417</v>
      </c>
      <c r="Y43">
        <v>133.28399999999999</v>
      </c>
      <c r="Z43">
        <v>133.28399999999999</v>
      </c>
      <c r="AA43">
        <v>0</v>
      </c>
      <c r="AB43">
        <v>0</v>
      </c>
      <c r="AC43">
        <v>286.17500000000001</v>
      </c>
      <c r="AD43">
        <v>0</v>
      </c>
      <c r="AE43">
        <v>0</v>
      </c>
      <c r="AF43">
        <v>0</v>
      </c>
      <c r="AG43">
        <v>0</v>
      </c>
      <c r="AH43">
        <v>1.62</v>
      </c>
      <c r="AI43">
        <v>32.4</v>
      </c>
      <c r="AJ43">
        <v>99</v>
      </c>
      <c r="AK43">
        <v>801.9</v>
      </c>
      <c r="AL43">
        <v>414.84100000000001</v>
      </c>
      <c r="AM43">
        <v>387.05900000000003</v>
      </c>
    </row>
    <row r="44" spans="1:39" x14ac:dyDescent="0.25">
      <c r="A44" s="21" t="s">
        <v>125</v>
      </c>
      <c r="B44" t="s">
        <v>29</v>
      </c>
      <c r="C44">
        <v>1</v>
      </c>
      <c r="D44">
        <v>7.1</v>
      </c>
      <c r="E44">
        <v>0.5</v>
      </c>
      <c r="F44">
        <v>8.7999999999999995E-2</v>
      </c>
      <c r="G44">
        <v>0.23300000000000001</v>
      </c>
      <c r="H44">
        <v>0</v>
      </c>
      <c r="I44">
        <v>0</v>
      </c>
      <c r="J44">
        <v>1</v>
      </c>
      <c r="K44">
        <v>7.1</v>
      </c>
      <c r="L44">
        <v>0</v>
      </c>
      <c r="M44">
        <v>0</v>
      </c>
      <c r="N44">
        <v>5.3250000000000002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5.3250000000000002</v>
      </c>
      <c r="X44">
        <v>1.242</v>
      </c>
      <c r="Y44">
        <v>116.82899999999999</v>
      </c>
      <c r="Z44">
        <v>116.82899999999999</v>
      </c>
      <c r="AA44">
        <v>0</v>
      </c>
      <c r="AB44">
        <v>0</v>
      </c>
      <c r="AC44">
        <v>264.42500000000001</v>
      </c>
      <c r="AD44">
        <v>0</v>
      </c>
      <c r="AE44">
        <v>0</v>
      </c>
      <c r="AF44">
        <v>0</v>
      </c>
      <c r="AG44">
        <v>0</v>
      </c>
      <c r="AH44">
        <v>1.42</v>
      </c>
      <c r="AI44">
        <v>28.4</v>
      </c>
      <c r="AJ44">
        <v>99</v>
      </c>
      <c r="AK44">
        <v>702.9</v>
      </c>
      <c r="AL44">
        <v>350.04599999999999</v>
      </c>
      <c r="AM44">
        <v>352.85399999999998</v>
      </c>
    </row>
    <row r="45" spans="1:39" x14ac:dyDescent="0.25">
      <c r="A45" s="21" t="s">
        <v>126</v>
      </c>
      <c r="B45" t="s">
        <v>29</v>
      </c>
      <c r="C45">
        <v>1</v>
      </c>
      <c r="D45">
        <v>8.1999999999999993</v>
      </c>
      <c r="E45">
        <v>0.5</v>
      </c>
      <c r="F45">
        <v>8.7999999999999995E-2</v>
      </c>
      <c r="G45">
        <v>0.23300000000000001</v>
      </c>
      <c r="H45">
        <v>0</v>
      </c>
      <c r="I45">
        <v>0</v>
      </c>
      <c r="J45">
        <v>1</v>
      </c>
      <c r="K45">
        <v>8.1999999999999993</v>
      </c>
      <c r="L45">
        <v>0</v>
      </c>
      <c r="M45">
        <v>0</v>
      </c>
      <c r="N45">
        <v>6.15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6.15</v>
      </c>
      <c r="X45">
        <v>1.4350000000000001</v>
      </c>
      <c r="Y45">
        <v>134.929</v>
      </c>
      <c r="Z45">
        <v>134.929</v>
      </c>
      <c r="AA45">
        <v>0</v>
      </c>
      <c r="AB45">
        <v>0</v>
      </c>
      <c r="AC45">
        <v>288.35000000000002</v>
      </c>
      <c r="AD45">
        <v>0</v>
      </c>
      <c r="AE45">
        <v>0</v>
      </c>
      <c r="AF45">
        <v>0</v>
      </c>
      <c r="AG45">
        <v>0</v>
      </c>
      <c r="AH45">
        <v>1.64</v>
      </c>
      <c r="AI45">
        <v>32.799999999999997</v>
      </c>
      <c r="AJ45">
        <v>99</v>
      </c>
      <c r="AK45">
        <v>811.8</v>
      </c>
      <c r="AL45">
        <v>421.32100000000003</v>
      </c>
      <c r="AM45">
        <v>390.47899999999998</v>
      </c>
    </row>
    <row r="46" spans="1:39" x14ac:dyDescent="0.25">
      <c r="A46" s="21" t="s">
        <v>127</v>
      </c>
      <c r="B46" t="s">
        <v>44</v>
      </c>
      <c r="C46">
        <v>0</v>
      </c>
      <c r="D46">
        <v>0</v>
      </c>
      <c r="E46">
        <v>1</v>
      </c>
      <c r="F46">
        <v>0.17599999999999999</v>
      </c>
      <c r="G46">
        <v>0.46700000000000003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s="21" t="s">
        <v>128</v>
      </c>
      <c r="B47" t="s">
        <v>44</v>
      </c>
      <c r="C47">
        <v>0</v>
      </c>
      <c r="D47">
        <v>0</v>
      </c>
      <c r="E47">
        <v>1</v>
      </c>
      <c r="F47">
        <v>0.17599999999999999</v>
      </c>
      <c r="G47">
        <v>0.46700000000000003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 s="21" t="s">
        <v>129</v>
      </c>
      <c r="B48" t="s">
        <v>44</v>
      </c>
      <c r="C48">
        <v>0</v>
      </c>
      <c r="D48">
        <v>0</v>
      </c>
      <c r="E48">
        <v>1</v>
      </c>
      <c r="F48">
        <v>0.17599999999999999</v>
      </c>
      <c r="G48">
        <v>0.46700000000000003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 s="21" t="s">
        <v>130</v>
      </c>
      <c r="B49" t="s">
        <v>44</v>
      </c>
      <c r="C49">
        <v>1</v>
      </c>
      <c r="D49">
        <v>9</v>
      </c>
      <c r="E49">
        <v>1</v>
      </c>
      <c r="F49">
        <v>0.17599999999999999</v>
      </c>
      <c r="G49">
        <v>0.46700000000000003</v>
      </c>
      <c r="H49">
        <v>0</v>
      </c>
      <c r="I49">
        <v>0</v>
      </c>
      <c r="J49">
        <v>1</v>
      </c>
      <c r="K49">
        <v>9</v>
      </c>
      <c r="L49">
        <v>0</v>
      </c>
      <c r="M49">
        <v>0</v>
      </c>
      <c r="N49">
        <v>6.75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6.75</v>
      </c>
      <c r="X49">
        <v>3.15</v>
      </c>
      <c r="Y49">
        <v>320.27999999999997</v>
      </c>
      <c r="Z49">
        <v>320.27999999999997</v>
      </c>
      <c r="AA49">
        <v>0</v>
      </c>
      <c r="AB49">
        <v>0</v>
      </c>
      <c r="AC49">
        <v>305.75</v>
      </c>
      <c r="AD49">
        <v>0</v>
      </c>
      <c r="AE49">
        <v>0</v>
      </c>
      <c r="AF49">
        <v>0</v>
      </c>
      <c r="AG49">
        <v>0</v>
      </c>
      <c r="AH49">
        <v>3.6</v>
      </c>
      <c r="AI49">
        <v>72</v>
      </c>
      <c r="AJ49">
        <v>99</v>
      </c>
      <c r="AK49">
        <v>891</v>
      </c>
      <c r="AL49">
        <v>336.97</v>
      </c>
      <c r="AM49">
        <v>554.03</v>
      </c>
    </row>
    <row r="50" spans="1:39" x14ac:dyDescent="0.25">
      <c r="A50" s="21" t="s">
        <v>131</v>
      </c>
      <c r="B50" t="s">
        <v>44</v>
      </c>
      <c r="C50">
        <v>0</v>
      </c>
      <c r="D50">
        <v>0</v>
      </c>
      <c r="E50">
        <v>1</v>
      </c>
      <c r="F50">
        <v>0.17599999999999999</v>
      </c>
      <c r="G50">
        <v>0.46700000000000003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 s="21" t="s">
        <v>132</v>
      </c>
      <c r="B51" t="s">
        <v>44</v>
      </c>
      <c r="C51">
        <v>0</v>
      </c>
      <c r="D51">
        <v>0</v>
      </c>
      <c r="E51">
        <v>1</v>
      </c>
      <c r="F51">
        <v>0.17599999999999999</v>
      </c>
      <c r="G51">
        <v>0.46700000000000003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25">
      <c r="A52" s="21" t="s">
        <v>133</v>
      </c>
      <c r="B52" t="s">
        <v>44</v>
      </c>
      <c r="C52">
        <v>0</v>
      </c>
      <c r="D52">
        <v>0</v>
      </c>
      <c r="E52">
        <v>1</v>
      </c>
      <c r="F52">
        <v>0.17599999999999999</v>
      </c>
      <c r="G52">
        <v>0.46700000000000003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 s="21" t="s">
        <v>134</v>
      </c>
      <c r="B53" t="s">
        <v>44</v>
      </c>
      <c r="C53">
        <v>0</v>
      </c>
      <c r="D53">
        <v>0</v>
      </c>
      <c r="E53">
        <v>1</v>
      </c>
      <c r="F53">
        <v>0.17599999999999999</v>
      </c>
      <c r="G53">
        <v>0.46700000000000003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25">
      <c r="A54" s="21" t="s">
        <v>135</v>
      </c>
      <c r="B54" t="s">
        <v>44</v>
      </c>
      <c r="C54">
        <v>1</v>
      </c>
      <c r="D54">
        <v>7.9569999999999999</v>
      </c>
      <c r="E54">
        <v>1</v>
      </c>
      <c r="F54">
        <v>0.17599999999999999</v>
      </c>
      <c r="G54">
        <v>0.46700000000000003</v>
      </c>
      <c r="H54">
        <v>0</v>
      </c>
      <c r="I54">
        <v>0</v>
      </c>
      <c r="J54">
        <v>1</v>
      </c>
      <c r="K54">
        <v>7.9569999999999999</v>
      </c>
      <c r="L54">
        <v>0</v>
      </c>
      <c r="M54">
        <v>0</v>
      </c>
      <c r="N54">
        <v>5.968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5.968</v>
      </c>
      <c r="X54">
        <v>2.7850000000000001</v>
      </c>
      <c r="Y54">
        <v>283.16800000000001</v>
      </c>
      <c r="Z54">
        <v>283.16800000000001</v>
      </c>
      <c r="AA54">
        <v>0</v>
      </c>
      <c r="AB54">
        <v>0</v>
      </c>
      <c r="AC54">
        <v>283.06799999999998</v>
      </c>
      <c r="AD54">
        <v>0</v>
      </c>
      <c r="AE54">
        <v>0</v>
      </c>
      <c r="AF54">
        <v>0</v>
      </c>
      <c r="AG54">
        <v>0</v>
      </c>
      <c r="AH54">
        <v>3.1829999999999998</v>
      </c>
      <c r="AI54">
        <v>63.656999999999996</v>
      </c>
      <c r="AJ54">
        <v>99</v>
      </c>
      <c r="AK54">
        <v>787.75699999999995</v>
      </c>
      <c r="AL54">
        <v>285.178</v>
      </c>
      <c r="AM54">
        <v>502.57900000000001</v>
      </c>
    </row>
    <row r="55" spans="1:39" x14ac:dyDescent="0.25">
      <c r="A55" s="21" t="s">
        <v>136</v>
      </c>
      <c r="B55" t="s">
        <v>44</v>
      </c>
      <c r="C55">
        <v>0</v>
      </c>
      <c r="D55">
        <v>0</v>
      </c>
      <c r="E55">
        <v>1</v>
      </c>
      <c r="F55">
        <v>0.17599999999999999</v>
      </c>
      <c r="G55">
        <v>0.46700000000000003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5">
      <c r="A56" s="21" t="s">
        <v>137</v>
      </c>
      <c r="B56" t="s">
        <v>44</v>
      </c>
      <c r="C56">
        <v>0</v>
      </c>
      <c r="D56">
        <v>0</v>
      </c>
      <c r="E56">
        <v>1</v>
      </c>
      <c r="F56">
        <v>0.17599999999999999</v>
      </c>
      <c r="G56">
        <v>0.46700000000000003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 s="21" t="s">
        <v>138</v>
      </c>
      <c r="B57" t="s">
        <v>44</v>
      </c>
      <c r="C57">
        <v>1</v>
      </c>
      <c r="D57">
        <v>8.1999999999999993</v>
      </c>
      <c r="E57">
        <v>1</v>
      </c>
      <c r="F57">
        <v>0.17599999999999999</v>
      </c>
      <c r="G57">
        <v>0.46700000000000003</v>
      </c>
      <c r="H57">
        <v>0</v>
      </c>
      <c r="I57">
        <v>0</v>
      </c>
      <c r="J57">
        <v>1</v>
      </c>
      <c r="K57">
        <v>8.1999999999999993</v>
      </c>
      <c r="L57">
        <v>0</v>
      </c>
      <c r="M57">
        <v>0</v>
      </c>
      <c r="N57">
        <v>6.15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6.15</v>
      </c>
      <c r="X57">
        <v>2.87</v>
      </c>
      <c r="Y57">
        <v>291.81099999999998</v>
      </c>
      <c r="Z57">
        <v>291.81099999999998</v>
      </c>
      <c r="AA57">
        <v>0</v>
      </c>
      <c r="AB57">
        <v>0</v>
      </c>
      <c r="AC57">
        <v>288.35000000000002</v>
      </c>
      <c r="AD57">
        <v>0</v>
      </c>
      <c r="AE57">
        <v>62.6</v>
      </c>
      <c r="AF57">
        <v>0</v>
      </c>
      <c r="AG57">
        <v>0</v>
      </c>
      <c r="AH57">
        <v>3.28</v>
      </c>
      <c r="AI57">
        <v>65.599999999999994</v>
      </c>
      <c r="AJ57">
        <v>99</v>
      </c>
      <c r="AK57">
        <v>811.8</v>
      </c>
      <c r="AL57">
        <v>234.63900000000001</v>
      </c>
      <c r="AM57">
        <v>577.16099999999994</v>
      </c>
    </row>
    <row r="58" spans="1:39" x14ac:dyDescent="0.25">
      <c r="A58" s="21" t="s">
        <v>139</v>
      </c>
      <c r="B58" t="s">
        <v>44</v>
      </c>
      <c r="C58">
        <v>0</v>
      </c>
      <c r="D58">
        <v>0</v>
      </c>
      <c r="E58">
        <v>1</v>
      </c>
      <c r="F58">
        <v>0.17599999999999999</v>
      </c>
      <c r="G58">
        <v>0.46700000000000003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 s="21" t="s">
        <v>140</v>
      </c>
      <c r="B59" t="s">
        <v>44</v>
      </c>
      <c r="C59">
        <v>0</v>
      </c>
      <c r="D59">
        <v>0</v>
      </c>
      <c r="E59">
        <v>1</v>
      </c>
      <c r="F59">
        <v>0.17599999999999999</v>
      </c>
      <c r="G59">
        <v>0.46700000000000003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s="21" t="s">
        <v>141</v>
      </c>
      <c r="B60" t="s">
        <v>44</v>
      </c>
      <c r="C60">
        <v>0</v>
      </c>
      <c r="D60">
        <v>0</v>
      </c>
      <c r="E60">
        <v>1</v>
      </c>
      <c r="F60">
        <v>0.17599999999999999</v>
      </c>
      <c r="G60">
        <v>0.46700000000000003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 s="21" t="s">
        <v>142</v>
      </c>
      <c r="B61" t="s">
        <v>44</v>
      </c>
      <c r="C61">
        <v>0</v>
      </c>
      <c r="D61">
        <v>0</v>
      </c>
      <c r="E61">
        <v>1</v>
      </c>
      <c r="F61">
        <v>0.17599999999999999</v>
      </c>
      <c r="G61">
        <v>0.46700000000000003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21" t="s">
        <v>143</v>
      </c>
      <c r="B62" t="s">
        <v>44</v>
      </c>
      <c r="C62">
        <v>0</v>
      </c>
      <c r="D62">
        <v>0</v>
      </c>
      <c r="E62">
        <v>1</v>
      </c>
      <c r="F62">
        <v>0.17599999999999999</v>
      </c>
      <c r="G62">
        <v>0.46700000000000003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21" t="s">
        <v>144</v>
      </c>
      <c r="B63" t="s">
        <v>44</v>
      </c>
      <c r="C63">
        <v>0</v>
      </c>
      <c r="D63">
        <v>0</v>
      </c>
      <c r="E63">
        <v>1</v>
      </c>
      <c r="F63">
        <v>0.17599999999999999</v>
      </c>
      <c r="G63">
        <v>0.46700000000000003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21" t="s">
        <v>145</v>
      </c>
      <c r="B64" t="s">
        <v>44</v>
      </c>
      <c r="C64">
        <v>0</v>
      </c>
      <c r="D64">
        <v>0</v>
      </c>
      <c r="E64">
        <v>1</v>
      </c>
      <c r="F64">
        <v>0.17599999999999999</v>
      </c>
      <c r="G64">
        <v>0.46700000000000003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21" t="s">
        <v>146</v>
      </c>
      <c r="B65" t="s">
        <v>44</v>
      </c>
      <c r="C65">
        <v>0</v>
      </c>
      <c r="D65">
        <v>0</v>
      </c>
      <c r="E65">
        <v>1</v>
      </c>
      <c r="F65">
        <v>0.17599999999999999</v>
      </c>
      <c r="G65">
        <v>0.46700000000000003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s="21" t="s">
        <v>147</v>
      </c>
      <c r="B66" t="s">
        <v>291</v>
      </c>
      <c r="C66">
        <v>0</v>
      </c>
      <c r="D66">
        <v>0</v>
      </c>
      <c r="E66">
        <v>0.1</v>
      </c>
      <c r="F66">
        <v>1.7999999999999999E-2</v>
      </c>
      <c r="G66">
        <v>4.7E-2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21" t="s">
        <v>148</v>
      </c>
      <c r="B67" t="s">
        <v>291</v>
      </c>
      <c r="C67">
        <v>0</v>
      </c>
      <c r="D67">
        <v>0</v>
      </c>
      <c r="E67">
        <v>0.1</v>
      </c>
      <c r="F67">
        <v>1.7999999999999999E-2</v>
      </c>
      <c r="G67">
        <v>4.7E-2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21" t="s">
        <v>149</v>
      </c>
      <c r="B68" t="s">
        <v>291</v>
      </c>
      <c r="C68">
        <v>0</v>
      </c>
      <c r="D68">
        <v>0</v>
      </c>
      <c r="E68">
        <v>0.1</v>
      </c>
      <c r="F68">
        <v>1.7999999999999999E-2</v>
      </c>
      <c r="G68">
        <v>4.7E-2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21" t="s">
        <v>150</v>
      </c>
      <c r="B69" t="s">
        <v>291</v>
      </c>
      <c r="C69">
        <v>0</v>
      </c>
      <c r="D69">
        <v>0</v>
      </c>
      <c r="E69">
        <v>0.1</v>
      </c>
      <c r="F69">
        <v>1.7999999999999999E-2</v>
      </c>
      <c r="G69">
        <v>4.7E-2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21" t="s">
        <v>151</v>
      </c>
      <c r="B70" t="s">
        <v>291</v>
      </c>
      <c r="C70">
        <v>0</v>
      </c>
      <c r="D70">
        <v>0</v>
      </c>
      <c r="E70">
        <v>0.1</v>
      </c>
      <c r="F70">
        <v>1.7999999999999999E-2</v>
      </c>
      <c r="G70">
        <v>4.7E-2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21" t="s">
        <v>152</v>
      </c>
      <c r="B71" t="s">
        <v>291</v>
      </c>
      <c r="C71">
        <v>0</v>
      </c>
      <c r="D71">
        <v>0</v>
      </c>
      <c r="E71">
        <v>0.1</v>
      </c>
      <c r="F71">
        <v>1.7999999999999999E-2</v>
      </c>
      <c r="G71">
        <v>4.7E-2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21" t="s">
        <v>153</v>
      </c>
      <c r="B72" t="s">
        <v>59</v>
      </c>
      <c r="C72">
        <v>0</v>
      </c>
      <c r="D72">
        <v>0</v>
      </c>
      <c r="E72">
        <v>0.1</v>
      </c>
      <c r="F72">
        <v>1.7999999999999999E-2</v>
      </c>
      <c r="G72">
        <v>4.7E-2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s="21" t="s">
        <v>154</v>
      </c>
      <c r="B73" t="s">
        <v>59</v>
      </c>
      <c r="C73">
        <v>0</v>
      </c>
      <c r="D73">
        <v>0</v>
      </c>
      <c r="E73">
        <v>0.1</v>
      </c>
      <c r="F73">
        <v>1.7999999999999999E-2</v>
      </c>
      <c r="G73">
        <v>4.7E-2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5">
      <c r="A74" s="21" t="s">
        <v>155</v>
      </c>
      <c r="B74" t="s">
        <v>59</v>
      </c>
      <c r="C74">
        <v>0</v>
      </c>
      <c r="D74">
        <v>0</v>
      </c>
      <c r="E74">
        <v>0.1</v>
      </c>
      <c r="F74">
        <v>1.7999999999999999E-2</v>
      </c>
      <c r="G74">
        <v>4.7E-2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5">
      <c r="A75" s="21" t="s">
        <v>156</v>
      </c>
      <c r="B75" t="s">
        <v>59</v>
      </c>
      <c r="C75">
        <v>1</v>
      </c>
      <c r="D75">
        <v>0.5</v>
      </c>
      <c r="E75">
        <v>0.1</v>
      </c>
      <c r="F75">
        <v>1.7999999999999999E-2</v>
      </c>
      <c r="G75">
        <v>4.7E-2</v>
      </c>
      <c r="H75">
        <v>0</v>
      </c>
      <c r="I75">
        <v>0</v>
      </c>
      <c r="J75">
        <v>0</v>
      </c>
      <c r="K75">
        <v>0</v>
      </c>
      <c r="L75">
        <v>0.5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0.5</v>
      </c>
      <c r="X75">
        <v>0.05</v>
      </c>
      <c r="Y75">
        <v>26.478999999999999</v>
      </c>
      <c r="Z75">
        <v>26.478999999999999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99</v>
      </c>
      <c r="AK75">
        <v>49.5</v>
      </c>
      <c r="AL75">
        <v>23.021000000000001</v>
      </c>
      <c r="AM75">
        <v>26.478999999999999</v>
      </c>
    </row>
    <row r="76" spans="1:39" x14ac:dyDescent="0.25">
      <c r="A76" s="21" t="s">
        <v>157</v>
      </c>
      <c r="B76" t="s">
        <v>59</v>
      </c>
      <c r="C76">
        <v>0</v>
      </c>
      <c r="D76">
        <v>0</v>
      </c>
      <c r="E76">
        <v>0.1</v>
      </c>
      <c r="F76">
        <v>1.7999999999999999E-2</v>
      </c>
      <c r="G76">
        <v>4.7E-2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s="21" t="s">
        <v>158</v>
      </c>
      <c r="B77" t="s">
        <v>59</v>
      </c>
      <c r="C77">
        <v>1</v>
      </c>
      <c r="D77">
        <v>0.2</v>
      </c>
      <c r="E77">
        <v>0.1</v>
      </c>
      <c r="F77">
        <v>1.7999999999999999E-2</v>
      </c>
      <c r="G77">
        <v>4.7E-2</v>
      </c>
      <c r="H77">
        <v>0</v>
      </c>
      <c r="I77">
        <v>0</v>
      </c>
      <c r="J77">
        <v>0</v>
      </c>
      <c r="K77">
        <v>0</v>
      </c>
      <c r="L77">
        <v>0.2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0.2</v>
      </c>
      <c r="X77">
        <v>0.02</v>
      </c>
      <c r="Y77">
        <v>10.592000000000001</v>
      </c>
      <c r="Z77">
        <v>10.592000000000001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99</v>
      </c>
      <c r="AK77">
        <v>19.8</v>
      </c>
      <c r="AL77">
        <v>9.2080000000000002</v>
      </c>
      <c r="AM77">
        <v>10.592000000000001</v>
      </c>
    </row>
    <row r="78" spans="1:39" x14ac:dyDescent="0.25">
      <c r="A78" s="21" t="s">
        <v>159</v>
      </c>
      <c r="B78" t="s">
        <v>59</v>
      </c>
      <c r="C78">
        <v>0</v>
      </c>
      <c r="D78">
        <v>0</v>
      </c>
      <c r="E78">
        <v>0.1</v>
      </c>
      <c r="F78">
        <v>1.7999999999999999E-2</v>
      </c>
      <c r="G78">
        <v>4.7E-2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5">
      <c r="A79" s="21" t="s">
        <v>160</v>
      </c>
      <c r="B79" t="s">
        <v>59</v>
      </c>
      <c r="C79">
        <v>0</v>
      </c>
      <c r="D79">
        <v>0</v>
      </c>
      <c r="E79">
        <v>0.1</v>
      </c>
      <c r="F79">
        <v>1.7999999999999999E-2</v>
      </c>
      <c r="G79">
        <v>4.7E-2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5">
      <c r="A80" s="21" t="s">
        <v>161</v>
      </c>
      <c r="B80" t="s">
        <v>59</v>
      </c>
      <c r="C80">
        <v>1</v>
      </c>
      <c r="D80">
        <v>0.25</v>
      </c>
      <c r="E80">
        <v>0.1</v>
      </c>
      <c r="F80">
        <v>1.7999999999999999E-2</v>
      </c>
      <c r="G80">
        <v>4.7E-2</v>
      </c>
      <c r="H80">
        <v>0</v>
      </c>
      <c r="I80">
        <v>0</v>
      </c>
      <c r="J80">
        <v>0</v>
      </c>
      <c r="K80">
        <v>0</v>
      </c>
      <c r="L80">
        <v>0.25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0.25</v>
      </c>
      <c r="X80">
        <v>2.5000000000000001E-2</v>
      </c>
      <c r="Y80">
        <v>13.239000000000001</v>
      </c>
      <c r="Z80">
        <v>13.239000000000001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99</v>
      </c>
      <c r="AK80">
        <v>24.75</v>
      </c>
      <c r="AL80">
        <v>11.510999999999999</v>
      </c>
      <c r="AM80">
        <v>13.239000000000001</v>
      </c>
    </row>
    <row r="81" spans="1:39" x14ac:dyDescent="0.25">
      <c r="A81" s="21" t="s">
        <v>162</v>
      </c>
      <c r="B81" t="s">
        <v>59</v>
      </c>
      <c r="C81">
        <v>0</v>
      </c>
      <c r="D81">
        <v>0</v>
      </c>
      <c r="E81">
        <v>0.1</v>
      </c>
      <c r="F81">
        <v>1.7999999999999999E-2</v>
      </c>
      <c r="G81">
        <v>4.7E-2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5">
      <c r="A82" s="21" t="s">
        <v>163</v>
      </c>
      <c r="B82" t="s">
        <v>59</v>
      </c>
      <c r="C82">
        <v>0</v>
      </c>
      <c r="D82">
        <v>0</v>
      </c>
      <c r="E82">
        <v>0.1</v>
      </c>
      <c r="F82">
        <v>1.7999999999999999E-2</v>
      </c>
      <c r="G82">
        <v>4.7E-2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5">
      <c r="A83" s="21" t="s">
        <v>164</v>
      </c>
      <c r="B83" t="s">
        <v>59</v>
      </c>
      <c r="C83">
        <v>0</v>
      </c>
      <c r="D83">
        <v>0</v>
      </c>
      <c r="E83">
        <v>0.1</v>
      </c>
      <c r="F83">
        <v>1.7999999999999999E-2</v>
      </c>
      <c r="G83">
        <v>4.7E-2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5">
      <c r="A84" s="21" t="s">
        <v>165</v>
      </c>
      <c r="B84" t="s">
        <v>59</v>
      </c>
      <c r="C84">
        <v>0</v>
      </c>
      <c r="D84">
        <v>0</v>
      </c>
      <c r="E84">
        <v>0.1</v>
      </c>
      <c r="F84">
        <v>1.7999999999999999E-2</v>
      </c>
      <c r="G84">
        <v>4.7E-2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5">
      <c r="A85" s="21" t="s">
        <v>166</v>
      </c>
      <c r="B85" t="s">
        <v>59</v>
      </c>
      <c r="C85">
        <v>1</v>
      </c>
      <c r="D85">
        <v>0.2</v>
      </c>
      <c r="E85">
        <v>0.1</v>
      </c>
      <c r="F85">
        <v>1.7999999999999999E-2</v>
      </c>
      <c r="G85">
        <v>4.7E-2</v>
      </c>
      <c r="H85">
        <v>0</v>
      </c>
      <c r="I85">
        <v>0</v>
      </c>
      <c r="J85">
        <v>0</v>
      </c>
      <c r="K85">
        <v>0</v>
      </c>
      <c r="L85">
        <v>0.2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0.2</v>
      </c>
      <c r="X85">
        <v>0.02</v>
      </c>
      <c r="Y85">
        <v>10.592000000000001</v>
      </c>
      <c r="Z85">
        <v>10.592000000000001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99</v>
      </c>
      <c r="AK85">
        <v>19.8</v>
      </c>
      <c r="AL85">
        <v>9.2080000000000002</v>
      </c>
      <c r="AM85">
        <v>10.592000000000001</v>
      </c>
    </row>
    <row r="86" spans="1:39" x14ac:dyDescent="0.25">
      <c r="A86" s="21" t="s">
        <v>167</v>
      </c>
      <c r="B86" t="s">
        <v>59</v>
      </c>
      <c r="C86">
        <v>0</v>
      </c>
      <c r="D86">
        <v>0</v>
      </c>
      <c r="E86">
        <v>0.1</v>
      </c>
      <c r="F86">
        <v>1.7999999999999999E-2</v>
      </c>
      <c r="G86">
        <v>4.7E-2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 s="21" t="s">
        <v>168</v>
      </c>
      <c r="B87" t="s">
        <v>59</v>
      </c>
      <c r="C87">
        <v>1</v>
      </c>
      <c r="D87">
        <v>4</v>
      </c>
      <c r="E87">
        <v>0.1</v>
      </c>
      <c r="F87">
        <v>1.7999999999999999E-2</v>
      </c>
      <c r="G87">
        <v>4.7E-2</v>
      </c>
      <c r="H87">
        <v>0</v>
      </c>
      <c r="I87">
        <v>0</v>
      </c>
      <c r="J87">
        <v>0</v>
      </c>
      <c r="K87">
        <v>0</v>
      </c>
      <c r="L87">
        <v>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</v>
      </c>
      <c r="X87">
        <v>0.4</v>
      </c>
      <c r="Y87">
        <v>211.83199999999999</v>
      </c>
      <c r="Z87">
        <v>211.83199999999999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99</v>
      </c>
      <c r="AK87">
        <v>396</v>
      </c>
      <c r="AL87">
        <v>184.16800000000001</v>
      </c>
      <c r="AM87">
        <v>211.83199999999999</v>
      </c>
    </row>
    <row r="88" spans="1:39" x14ac:dyDescent="0.25">
      <c r="A88" s="21" t="s">
        <v>169</v>
      </c>
      <c r="B88" t="s">
        <v>59</v>
      </c>
      <c r="C88">
        <v>1</v>
      </c>
      <c r="D88">
        <v>1</v>
      </c>
      <c r="E88">
        <v>0.1</v>
      </c>
      <c r="F88">
        <v>1.7999999999999999E-2</v>
      </c>
      <c r="G88">
        <v>4.7E-2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0.1</v>
      </c>
      <c r="Y88">
        <v>52.957999999999998</v>
      </c>
      <c r="Z88">
        <v>52.957999999999998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99</v>
      </c>
      <c r="AK88">
        <v>99</v>
      </c>
      <c r="AL88">
        <v>46.042000000000002</v>
      </c>
      <c r="AM88">
        <v>52.957999999999998</v>
      </c>
    </row>
    <row r="89" spans="1:39" x14ac:dyDescent="0.25">
      <c r="A89" s="21" t="s">
        <v>170</v>
      </c>
      <c r="B89" t="s">
        <v>59</v>
      </c>
      <c r="C89">
        <v>1</v>
      </c>
      <c r="D89">
        <v>0.5</v>
      </c>
      <c r="E89">
        <v>0.1</v>
      </c>
      <c r="F89">
        <v>1.7999999999999999E-2</v>
      </c>
      <c r="G89">
        <v>4.7E-2</v>
      </c>
      <c r="H89">
        <v>0</v>
      </c>
      <c r="I89">
        <v>0</v>
      </c>
      <c r="J89">
        <v>0</v>
      </c>
      <c r="K89">
        <v>0</v>
      </c>
      <c r="L89">
        <v>0.5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0.5</v>
      </c>
      <c r="X89">
        <v>0.05</v>
      </c>
      <c r="Y89">
        <v>26.478999999999999</v>
      </c>
      <c r="Z89">
        <v>26.478999999999999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99</v>
      </c>
      <c r="AK89">
        <v>49.5</v>
      </c>
      <c r="AL89">
        <v>23.021000000000001</v>
      </c>
      <c r="AM89">
        <v>26.478999999999999</v>
      </c>
    </row>
    <row r="90" spans="1:39" x14ac:dyDescent="0.25">
      <c r="A90" s="21" t="s">
        <v>171</v>
      </c>
      <c r="B90" t="s">
        <v>59</v>
      </c>
      <c r="C90">
        <v>1</v>
      </c>
      <c r="D90">
        <v>0.5</v>
      </c>
      <c r="E90">
        <v>0.1</v>
      </c>
      <c r="F90">
        <v>1.7999999999999999E-2</v>
      </c>
      <c r="G90">
        <v>4.7E-2</v>
      </c>
      <c r="H90">
        <v>0</v>
      </c>
      <c r="I90">
        <v>0</v>
      </c>
      <c r="J90">
        <v>0</v>
      </c>
      <c r="K90">
        <v>0</v>
      </c>
      <c r="L90">
        <v>0.5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0.5</v>
      </c>
      <c r="X90">
        <v>0.05</v>
      </c>
      <c r="Y90">
        <v>26.478999999999999</v>
      </c>
      <c r="Z90">
        <v>26.478999999999999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99</v>
      </c>
      <c r="AK90">
        <v>49.5</v>
      </c>
      <c r="AL90">
        <v>23.021000000000001</v>
      </c>
      <c r="AM90">
        <v>26.478999999999999</v>
      </c>
    </row>
    <row r="91" spans="1:39" x14ac:dyDescent="0.25">
      <c r="A91" s="21" t="s">
        <v>172</v>
      </c>
      <c r="B91" t="s">
        <v>59</v>
      </c>
      <c r="C91">
        <v>0</v>
      </c>
      <c r="D91">
        <v>0</v>
      </c>
      <c r="E91">
        <v>0.1</v>
      </c>
      <c r="F91">
        <v>1.7999999999999999E-2</v>
      </c>
      <c r="G91">
        <v>4.7E-2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 s="21" t="s">
        <v>173</v>
      </c>
      <c r="B92" t="s">
        <v>59</v>
      </c>
      <c r="C92">
        <v>0</v>
      </c>
      <c r="D92">
        <v>0</v>
      </c>
      <c r="E92">
        <v>0.1</v>
      </c>
      <c r="F92">
        <v>1.7999999999999999E-2</v>
      </c>
      <c r="G92">
        <v>4.7E-2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 s="21" t="s">
        <v>174</v>
      </c>
      <c r="B93" t="s">
        <v>59</v>
      </c>
      <c r="C93">
        <v>1</v>
      </c>
      <c r="D93">
        <v>0.25</v>
      </c>
      <c r="E93">
        <v>0.1</v>
      </c>
      <c r="F93">
        <v>1.7999999999999999E-2</v>
      </c>
      <c r="G93">
        <v>4.7E-2</v>
      </c>
      <c r="H93">
        <v>0</v>
      </c>
      <c r="I93">
        <v>0</v>
      </c>
      <c r="J93">
        <v>0</v>
      </c>
      <c r="K93">
        <v>0</v>
      </c>
      <c r="L93">
        <v>0.25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0.25</v>
      </c>
      <c r="X93">
        <v>2.5000000000000001E-2</v>
      </c>
      <c r="Y93">
        <v>13.239000000000001</v>
      </c>
      <c r="Z93">
        <v>13.239000000000001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99</v>
      </c>
      <c r="AK93">
        <v>24.75</v>
      </c>
      <c r="AL93">
        <v>11.510999999999999</v>
      </c>
      <c r="AM93">
        <v>13.239000000000001</v>
      </c>
    </row>
    <row r="94" spans="1:39" x14ac:dyDescent="0.25">
      <c r="A94" s="21" t="s">
        <v>175</v>
      </c>
      <c r="B94" t="s">
        <v>59</v>
      </c>
      <c r="C94">
        <v>1</v>
      </c>
      <c r="D94">
        <v>0.21</v>
      </c>
      <c r="E94">
        <v>0.1</v>
      </c>
      <c r="F94">
        <v>1.7999999999999999E-2</v>
      </c>
      <c r="G94">
        <v>4.7E-2</v>
      </c>
      <c r="H94">
        <v>0</v>
      </c>
      <c r="I94">
        <v>0</v>
      </c>
      <c r="J94">
        <v>0</v>
      </c>
      <c r="K94">
        <v>0</v>
      </c>
      <c r="L94">
        <v>0.21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0.21</v>
      </c>
      <c r="X94">
        <v>2.1000000000000001E-2</v>
      </c>
      <c r="Y94">
        <v>11.121</v>
      </c>
      <c r="Z94">
        <v>11.121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99</v>
      </c>
      <c r="AK94">
        <v>20.79</v>
      </c>
      <c r="AL94">
        <v>9.6690000000000005</v>
      </c>
      <c r="AM94">
        <v>11.121</v>
      </c>
    </row>
    <row r="95" spans="1:39" x14ac:dyDescent="0.25">
      <c r="A95" s="21" t="s">
        <v>176</v>
      </c>
      <c r="B95" t="s">
        <v>59</v>
      </c>
      <c r="C95">
        <v>0</v>
      </c>
      <c r="D95">
        <v>0</v>
      </c>
      <c r="E95">
        <v>0.1</v>
      </c>
      <c r="F95">
        <v>1.7999999999999999E-2</v>
      </c>
      <c r="G95">
        <v>4.7E-2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21" t="s">
        <v>177</v>
      </c>
      <c r="B96" t="s">
        <v>59</v>
      </c>
      <c r="C96">
        <v>0</v>
      </c>
      <c r="D96">
        <v>0</v>
      </c>
      <c r="E96">
        <v>0.1</v>
      </c>
      <c r="F96">
        <v>1.7999999999999999E-2</v>
      </c>
      <c r="G96">
        <v>4.7E-2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21" t="s">
        <v>178</v>
      </c>
      <c r="B97" t="s">
        <v>59</v>
      </c>
      <c r="C97">
        <v>0</v>
      </c>
      <c r="D97">
        <v>0</v>
      </c>
      <c r="E97">
        <v>0.1</v>
      </c>
      <c r="F97">
        <v>1.7999999999999999E-2</v>
      </c>
      <c r="G97">
        <v>4.7E-2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 s="21" t="s">
        <v>179</v>
      </c>
      <c r="B98" t="s">
        <v>59</v>
      </c>
      <c r="C98">
        <v>0</v>
      </c>
      <c r="D98">
        <v>0</v>
      </c>
      <c r="E98">
        <v>0.1</v>
      </c>
      <c r="F98">
        <v>1.7999999999999999E-2</v>
      </c>
      <c r="G98">
        <v>4.7E-2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 s="21" t="s">
        <v>180</v>
      </c>
      <c r="B99" t="s">
        <v>59</v>
      </c>
      <c r="C99">
        <v>0</v>
      </c>
      <c r="D99">
        <v>0</v>
      </c>
      <c r="E99">
        <v>0.1</v>
      </c>
      <c r="F99">
        <v>1.7999999999999999E-2</v>
      </c>
      <c r="G99">
        <v>4.7E-2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 s="21" t="s">
        <v>181</v>
      </c>
      <c r="B100" t="s">
        <v>59</v>
      </c>
      <c r="C100">
        <v>1</v>
      </c>
      <c r="D100">
        <v>4.0000000000000001E-3</v>
      </c>
      <c r="E100">
        <v>0.1</v>
      </c>
      <c r="F100">
        <v>1.7999999999999999E-2</v>
      </c>
      <c r="G100">
        <v>4.7E-2</v>
      </c>
      <c r="H100">
        <v>0</v>
      </c>
      <c r="I100">
        <v>0</v>
      </c>
      <c r="J100">
        <v>0</v>
      </c>
      <c r="K100">
        <v>0</v>
      </c>
      <c r="L100">
        <v>4.0000000000000001E-3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4.0000000000000001E-3</v>
      </c>
      <c r="X100">
        <v>0</v>
      </c>
      <c r="Y100">
        <v>0.218</v>
      </c>
      <c r="Z100">
        <v>0.218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99</v>
      </c>
      <c r="AK100">
        <v>0.40799999999999997</v>
      </c>
      <c r="AL100">
        <v>0.19</v>
      </c>
      <c r="AM100">
        <v>0.218</v>
      </c>
    </row>
    <row r="101" spans="1:39" x14ac:dyDescent="0.25">
      <c r="A101" s="21" t="s">
        <v>182</v>
      </c>
      <c r="B101" t="s">
        <v>59</v>
      </c>
      <c r="C101">
        <v>1</v>
      </c>
      <c r="D101">
        <v>0.1</v>
      </c>
      <c r="E101">
        <v>0.1</v>
      </c>
      <c r="F101">
        <v>1.7999999999999999E-2</v>
      </c>
      <c r="G101">
        <v>4.7E-2</v>
      </c>
      <c r="H101">
        <v>0</v>
      </c>
      <c r="I101">
        <v>0</v>
      </c>
      <c r="J101">
        <v>0</v>
      </c>
      <c r="K101">
        <v>0</v>
      </c>
      <c r="L101">
        <v>0.1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0.1</v>
      </c>
      <c r="X101">
        <v>0.01</v>
      </c>
      <c r="Y101">
        <v>5.2960000000000003</v>
      </c>
      <c r="Z101">
        <v>5.2960000000000003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99</v>
      </c>
      <c r="AK101">
        <v>9.9</v>
      </c>
      <c r="AL101">
        <v>4.6040000000000001</v>
      </c>
      <c r="AM101">
        <v>5.2960000000000003</v>
      </c>
    </row>
    <row r="102" spans="1:39" x14ac:dyDescent="0.25">
      <c r="A102" s="21" t="s">
        <v>183</v>
      </c>
      <c r="B102" t="s">
        <v>59</v>
      </c>
      <c r="C102">
        <v>1</v>
      </c>
      <c r="D102">
        <v>0.1</v>
      </c>
      <c r="E102">
        <v>0.1</v>
      </c>
      <c r="F102">
        <v>1.7999999999999999E-2</v>
      </c>
      <c r="G102">
        <v>4.7E-2</v>
      </c>
      <c r="H102">
        <v>0</v>
      </c>
      <c r="I102">
        <v>0</v>
      </c>
      <c r="J102">
        <v>0</v>
      </c>
      <c r="K102">
        <v>0</v>
      </c>
      <c r="L102">
        <v>0.1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0.1</v>
      </c>
      <c r="X102">
        <v>0.01</v>
      </c>
      <c r="Y102">
        <v>5.2960000000000003</v>
      </c>
      <c r="Z102">
        <v>5.2960000000000003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99</v>
      </c>
      <c r="AK102">
        <v>9.9</v>
      </c>
      <c r="AL102">
        <v>4.6040000000000001</v>
      </c>
      <c r="AM102">
        <v>5.2960000000000003</v>
      </c>
    </row>
    <row r="103" spans="1:39" x14ac:dyDescent="0.25">
      <c r="A103" s="21" t="s">
        <v>184</v>
      </c>
      <c r="B103" t="s">
        <v>59</v>
      </c>
      <c r="C103">
        <v>1</v>
      </c>
      <c r="D103">
        <v>0.1</v>
      </c>
      <c r="E103">
        <v>0.1</v>
      </c>
      <c r="F103">
        <v>1.7999999999999999E-2</v>
      </c>
      <c r="G103">
        <v>4.7E-2</v>
      </c>
      <c r="H103">
        <v>0</v>
      </c>
      <c r="I103">
        <v>0</v>
      </c>
      <c r="J103">
        <v>0</v>
      </c>
      <c r="K103">
        <v>0</v>
      </c>
      <c r="L103">
        <v>0.1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0.1</v>
      </c>
      <c r="X103">
        <v>0.01</v>
      </c>
      <c r="Y103">
        <v>5.2960000000000003</v>
      </c>
      <c r="Z103">
        <v>5.2960000000000003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99</v>
      </c>
      <c r="AK103">
        <v>9.9</v>
      </c>
      <c r="AL103">
        <v>4.6040000000000001</v>
      </c>
      <c r="AM103">
        <v>5.2960000000000003</v>
      </c>
    </row>
    <row r="104" spans="1:39" x14ac:dyDescent="0.25">
      <c r="A104" s="21" t="s">
        <v>185</v>
      </c>
      <c r="B104" t="s">
        <v>59</v>
      </c>
      <c r="C104">
        <v>1</v>
      </c>
      <c r="D104">
        <v>0.02</v>
      </c>
      <c r="E104">
        <v>0.1</v>
      </c>
      <c r="F104">
        <v>1.7999999999999999E-2</v>
      </c>
      <c r="G104">
        <v>4.7E-2</v>
      </c>
      <c r="H104">
        <v>0</v>
      </c>
      <c r="I104">
        <v>0</v>
      </c>
      <c r="J104">
        <v>0</v>
      </c>
      <c r="K104">
        <v>0</v>
      </c>
      <c r="L104">
        <v>0.02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0.02</v>
      </c>
      <c r="X104">
        <v>2E-3</v>
      </c>
      <c r="Y104">
        <v>1.0589999999999999</v>
      </c>
      <c r="Z104">
        <v>1.0589999999999999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99</v>
      </c>
      <c r="AK104">
        <v>1.98</v>
      </c>
      <c r="AL104">
        <v>0.92100000000000004</v>
      </c>
      <c r="AM104">
        <v>1.0589999999999999</v>
      </c>
    </row>
    <row r="105" spans="1:39" x14ac:dyDescent="0.25">
      <c r="A105" s="21" t="s">
        <v>186</v>
      </c>
      <c r="B105" t="s">
        <v>59</v>
      </c>
      <c r="C105">
        <v>1</v>
      </c>
      <c r="D105">
        <v>0.1</v>
      </c>
      <c r="E105">
        <v>0.1</v>
      </c>
      <c r="F105">
        <v>1.7999999999999999E-2</v>
      </c>
      <c r="G105">
        <v>4.7E-2</v>
      </c>
      <c r="H105">
        <v>0</v>
      </c>
      <c r="I105">
        <v>0</v>
      </c>
      <c r="J105">
        <v>0</v>
      </c>
      <c r="K105">
        <v>0</v>
      </c>
      <c r="L105">
        <v>0.1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0.01</v>
      </c>
      <c r="Y105">
        <v>5.2960000000000003</v>
      </c>
      <c r="Z105">
        <v>5.2960000000000003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99</v>
      </c>
      <c r="AK105">
        <v>9.9</v>
      </c>
      <c r="AL105">
        <v>4.6040000000000001</v>
      </c>
      <c r="AM105">
        <v>5.2960000000000003</v>
      </c>
    </row>
    <row r="106" spans="1:39" x14ac:dyDescent="0.25">
      <c r="A106" s="21" t="s">
        <v>187</v>
      </c>
      <c r="B106" t="s">
        <v>59</v>
      </c>
      <c r="C106">
        <v>1</v>
      </c>
      <c r="D106">
        <v>1.1000000000000001</v>
      </c>
      <c r="E106">
        <v>0.1</v>
      </c>
      <c r="F106">
        <v>1.7999999999999999E-2</v>
      </c>
      <c r="G106">
        <v>4.7E-2</v>
      </c>
      <c r="H106">
        <v>0</v>
      </c>
      <c r="I106">
        <v>0</v>
      </c>
      <c r="J106">
        <v>0</v>
      </c>
      <c r="K106">
        <v>0</v>
      </c>
      <c r="L106">
        <v>1.1000000000000001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1.1000000000000001</v>
      </c>
      <c r="X106">
        <v>0.11</v>
      </c>
      <c r="Y106">
        <v>58.253999999999998</v>
      </c>
      <c r="Z106">
        <v>58.253999999999998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99</v>
      </c>
      <c r="AK106">
        <v>108.9</v>
      </c>
      <c r="AL106">
        <v>50.646000000000001</v>
      </c>
      <c r="AM106">
        <v>58.253999999999998</v>
      </c>
    </row>
    <row r="107" spans="1:39" x14ac:dyDescent="0.25">
      <c r="A107" s="21" t="s">
        <v>188</v>
      </c>
      <c r="B107" t="s">
        <v>59</v>
      </c>
      <c r="C107">
        <v>1</v>
      </c>
      <c r="D107">
        <v>0.1</v>
      </c>
      <c r="E107">
        <v>0.1</v>
      </c>
      <c r="F107">
        <v>1.7999999999999999E-2</v>
      </c>
      <c r="G107">
        <v>4.7E-2</v>
      </c>
      <c r="H107">
        <v>0</v>
      </c>
      <c r="I107">
        <v>0</v>
      </c>
      <c r="J107">
        <v>0</v>
      </c>
      <c r="K107">
        <v>0</v>
      </c>
      <c r="L107">
        <v>0.1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0.1</v>
      </c>
      <c r="X107">
        <v>0.01</v>
      </c>
      <c r="Y107">
        <v>5.2960000000000003</v>
      </c>
      <c r="Z107">
        <v>5.2960000000000003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99</v>
      </c>
      <c r="AK107">
        <v>9.9</v>
      </c>
      <c r="AL107">
        <v>4.6040000000000001</v>
      </c>
      <c r="AM107">
        <v>5.2960000000000003</v>
      </c>
    </row>
    <row r="108" spans="1:39" x14ac:dyDescent="0.25">
      <c r="A108" s="21" t="s">
        <v>189</v>
      </c>
      <c r="B108" t="s">
        <v>59</v>
      </c>
      <c r="C108">
        <v>1</v>
      </c>
      <c r="D108">
        <v>0.1</v>
      </c>
      <c r="E108">
        <v>0.1</v>
      </c>
      <c r="F108">
        <v>1.7999999999999999E-2</v>
      </c>
      <c r="G108">
        <v>4.7E-2</v>
      </c>
      <c r="H108">
        <v>0</v>
      </c>
      <c r="I108">
        <v>0</v>
      </c>
      <c r="J108">
        <v>0</v>
      </c>
      <c r="K108">
        <v>0</v>
      </c>
      <c r="L108">
        <v>0.1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0.1</v>
      </c>
      <c r="X108">
        <v>0.01</v>
      </c>
      <c r="Y108">
        <v>5.2960000000000003</v>
      </c>
      <c r="Z108">
        <v>5.2960000000000003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99</v>
      </c>
      <c r="AK108">
        <v>9.9</v>
      </c>
      <c r="AL108">
        <v>4.6040000000000001</v>
      </c>
      <c r="AM108">
        <v>5.2960000000000003</v>
      </c>
    </row>
    <row r="109" spans="1:39" x14ac:dyDescent="0.25">
      <c r="A109" s="21" t="s">
        <v>190</v>
      </c>
      <c r="B109" t="s">
        <v>59</v>
      </c>
      <c r="C109">
        <v>1</v>
      </c>
      <c r="D109">
        <v>5</v>
      </c>
      <c r="E109">
        <v>0.1</v>
      </c>
      <c r="F109">
        <v>1.7999999999999999E-2</v>
      </c>
      <c r="G109">
        <v>4.7E-2</v>
      </c>
      <c r="H109">
        <v>0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</v>
      </c>
      <c r="X109">
        <v>0.5</v>
      </c>
      <c r="Y109">
        <v>264.79000000000002</v>
      </c>
      <c r="Z109">
        <v>264.79000000000002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99</v>
      </c>
      <c r="AK109">
        <v>495</v>
      </c>
      <c r="AL109">
        <v>230.21</v>
      </c>
      <c r="AM109">
        <v>264.79000000000002</v>
      </c>
    </row>
    <row r="110" spans="1:39" x14ac:dyDescent="0.25">
      <c r="A110" s="21" t="s">
        <v>191</v>
      </c>
      <c r="B110" t="s">
        <v>59</v>
      </c>
      <c r="C110">
        <v>1</v>
      </c>
      <c r="D110">
        <v>4.0000000000000001E-3</v>
      </c>
      <c r="E110">
        <v>0.1</v>
      </c>
      <c r="F110">
        <v>1.7999999999999999E-2</v>
      </c>
      <c r="G110">
        <v>4.7E-2</v>
      </c>
      <c r="H110">
        <v>0</v>
      </c>
      <c r="I110">
        <v>0</v>
      </c>
      <c r="J110">
        <v>0</v>
      </c>
      <c r="K110">
        <v>0</v>
      </c>
      <c r="L110">
        <v>4.0000000000000001E-3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4.0000000000000001E-3</v>
      </c>
      <c r="X110">
        <v>0</v>
      </c>
      <c r="Y110">
        <v>0.218</v>
      </c>
      <c r="Z110">
        <v>0.218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99</v>
      </c>
      <c r="AK110">
        <v>0.40799999999999997</v>
      </c>
      <c r="AL110">
        <v>0.19</v>
      </c>
      <c r="AM110">
        <v>0.218</v>
      </c>
    </row>
    <row r="111" spans="1:39" x14ac:dyDescent="0.25">
      <c r="A111" s="21" t="s">
        <v>192</v>
      </c>
      <c r="B111" t="s">
        <v>59</v>
      </c>
      <c r="C111">
        <v>1</v>
      </c>
      <c r="D111">
        <v>15</v>
      </c>
      <c r="E111">
        <v>0.1</v>
      </c>
      <c r="F111">
        <v>1.7999999999999999E-2</v>
      </c>
      <c r="G111">
        <v>4.7E-2</v>
      </c>
      <c r="H111">
        <v>0</v>
      </c>
      <c r="I111">
        <v>0</v>
      </c>
      <c r="J111">
        <v>0</v>
      </c>
      <c r="K111">
        <v>0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15</v>
      </c>
      <c r="X111">
        <v>1.5</v>
      </c>
      <c r="Y111">
        <v>794.37</v>
      </c>
      <c r="Z111">
        <v>794.37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99</v>
      </c>
      <c r="AK111">
        <v>1485</v>
      </c>
      <c r="AL111">
        <v>690.63</v>
      </c>
      <c r="AM111">
        <v>794.37</v>
      </c>
    </row>
    <row r="112" spans="1:39" x14ac:dyDescent="0.25">
      <c r="A112" s="21" t="s">
        <v>193</v>
      </c>
      <c r="B112" t="s">
        <v>59</v>
      </c>
      <c r="C112">
        <v>1</v>
      </c>
      <c r="D112">
        <v>1</v>
      </c>
      <c r="E112">
        <v>0.1</v>
      </c>
      <c r="F112">
        <v>1.7999999999999999E-2</v>
      </c>
      <c r="G112">
        <v>4.7E-2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0.1</v>
      </c>
      <c r="Y112">
        <v>52.957999999999998</v>
      </c>
      <c r="Z112">
        <v>52.957999999999998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99</v>
      </c>
      <c r="AK112">
        <v>99</v>
      </c>
      <c r="AL112">
        <v>46.042000000000002</v>
      </c>
      <c r="AM112">
        <v>52.957999999999998</v>
      </c>
    </row>
    <row r="113" spans="1:39" x14ac:dyDescent="0.25">
      <c r="A113" s="21" t="s">
        <v>194</v>
      </c>
      <c r="B113" t="s">
        <v>59</v>
      </c>
      <c r="C113">
        <v>1</v>
      </c>
      <c r="D113">
        <v>0.13</v>
      </c>
      <c r="E113">
        <v>0.1</v>
      </c>
      <c r="F113">
        <v>1.7999999999999999E-2</v>
      </c>
      <c r="G113">
        <v>4.7E-2</v>
      </c>
      <c r="H113">
        <v>0</v>
      </c>
      <c r="I113">
        <v>0</v>
      </c>
      <c r="J113">
        <v>0</v>
      </c>
      <c r="K113">
        <v>0</v>
      </c>
      <c r="L113">
        <v>0.13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0.13</v>
      </c>
      <c r="X113">
        <v>1.2999999999999999E-2</v>
      </c>
      <c r="Y113">
        <v>6.8849999999999998</v>
      </c>
      <c r="Z113">
        <v>6.8849999999999998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99</v>
      </c>
      <c r="AK113">
        <v>12.87</v>
      </c>
      <c r="AL113">
        <v>5.9850000000000003</v>
      </c>
      <c r="AM113">
        <v>6.8849999999999998</v>
      </c>
    </row>
    <row r="114" spans="1:39" x14ac:dyDescent="0.25">
      <c r="A114" s="21" t="s">
        <v>195</v>
      </c>
      <c r="B114" t="s">
        <v>59</v>
      </c>
      <c r="C114">
        <v>1</v>
      </c>
      <c r="D114">
        <v>6</v>
      </c>
      <c r="E114">
        <v>0.1</v>
      </c>
      <c r="F114">
        <v>1.7999999999999999E-2</v>
      </c>
      <c r="G114">
        <v>4.7E-2</v>
      </c>
      <c r="H114">
        <v>0</v>
      </c>
      <c r="I114">
        <v>0</v>
      </c>
      <c r="J114">
        <v>0</v>
      </c>
      <c r="K114">
        <v>0</v>
      </c>
      <c r="L114">
        <v>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6</v>
      </c>
      <c r="X114">
        <v>0.6</v>
      </c>
      <c r="Y114">
        <v>317.74799999999999</v>
      </c>
      <c r="Z114">
        <v>317.74799999999999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99</v>
      </c>
      <c r="AK114">
        <v>594</v>
      </c>
      <c r="AL114">
        <v>276.25200000000001</v>
      </c>
      <c r="AM114">
        <v>317.74799999999999</v>
      </c>
    </row>
    <row r="115" spans="1:39" x14ac:dyDescent="0.25">
      <c r="A115" s="21" t="s">
        <v>196</v>
      </c>
      <c r="B115" t="s">
        <v>59</v>
      </c>
      <c r="C115">
        <v>1</v>
      </c>
      <c r="D115">
        <v>0.5</v>
      </c>
      <c r="E115">
        <v>0.1</v>
      </c>
      <c r="F115">
        <v>1.7999999999999999E-2</v>
      </c>
      <c r="G115">
        <v>4.7E-2</v>
      </c>
      <c r="H115">
        <v>0</v>
      </c>
      <c r="I115">
        <v>0</v>
      </c>
      <c r="J115">
        <v>0</v>
      </c>
      <c r="K115">
        <v>0</v>
      </c>
      <c r="L115">
        <v>0.5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0.5</v>
      </c>
      <c r="X115">
        <v>0.05</v>
      </c>
      <c r="Y115">
        <v>26.478999999999999</v>
      </c>
      <c r="Z115">
        <v>26.478999999999999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99</v>
      </c>
      <c r="AK115">
        <v>49.5</v>
      </c>
      <c r="AL115">
        <v>23.021000000000001</v>
      </c>
      <c r="AM115">
        <v>26.478999999999999</v>
      </c>
    </row>
    <row r="116" spans="1:39" x14ac:dyDescent="0.25">
      <c r="A116" s="21" t="s">
        <v>197</v>
      </c>
      <c r="B116" t="s">
        <v>59</v>
      </c>
      <c r="C116">
        <v>1</v>
      </c>
      <c r="D116">
        <v>0.3</v>
      </c>
      <c r="E116">
        <v>0.1</v>
      </c>
      <c r="F116">
        <v>1.7999999999999999E-2</v>
      </c>
      <c r="G116">
        <v>4.7E-2</v>
      </c>
      <c r="H116">
        <v>0</v>
      </c>
      <c r="I116">
        <v>0</v>
      </c>
      <c r="J116">
        <v>0</v>
      </c>
      <c r="K116">
        <v>0</v>
      </c>
      <c r="L116">
        <v>0.3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0.3</v>
      </c>
      <c r="X116">
        <v>0.03</v>
      </c>
      <c r="Y116">
        <v>15.887</v>
      </c>
      <c r="Z116">
        <v>15.887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99</v>
      </c>
      <c r="AK116">
        <v>29.7</v>
      </c>
      <c r="AL116">
        <v>13.813000000000001</v>
      </c>
      <c r="AM116">
        <v>15.887</v>
      </c>
    </row>
    <row r="117" spans="1:39" x14ac:dyDescent="0.25">
      <c r="A117" s="21" t="s">
        <v>198</v>
      </c>
      <c r="B117" t="s">
        <v>59</v>
      </c>
      <c r="C117">
        <v>1</v>
      </c>
      <c r="D117">
        <v>0.1</v>
      </c>
      <c r="E117">
        <v>0.1</v>
      </c>
      <c r="F117">
        <v>1.7999999999999999E-2</v>
      </c>
      <c r="G117">
        <v>4.7E-2</v>
      </c>
      <c r="H117">
        <v>0</v>
      </c>
      <c r="I117">
        <v>0</v>
      </c>
      <c r="J117">
        <v>0</v>
      </c>
      <c r="K117">
        <v>0</v>
      </c>
      <c r="L117">
        <v>0.1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0.1</v>
      </c>
      <c r="X117">
        <v>0.01</v>
      </c>
      <c r="Y117">
        <v>5.2960000000000003</v>
      </c>
      <c r="Z117">
        <v>5.2960000000000003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99</v>
      </c>
      <c r="AK117">
        <v>9.9</v>
      </c>
      <c r="AL117">
        <v>4.6040000000000001</v>
      </c>
      <c r="AM117">
        <v>5.2960000000000003</v>
      </c>
    </row>
    <row r="118" spans="1:39" x14ac:dyDescent="0.25">
      <c r="A118" s="21" t="s">
        <v>199</v>
      </c>
      <c r="B118" t="s">
        <v>59</v>
      </c>
      <c r="C118">
        <v>1</v>
      </c>
      <c r="D118">
        <v>0.4</v>
      </c>
      <c r="E118">
        <v>0.1</v>
      </c>
      <c r="F118">
        <v>1.7999999999999999E-2</v>
      </c>
      <c r="G118">
        <v>4.7E-2</v>
      </c>
      <c r="H118">
        <v>0</v>
      </c>
      <c r="I118">
        <v>0</v>
      </c>
      <c r="J118">
        <v>0</v>
      </c>
      <c r="K118">
        <v>0</v>
      </c>
      <c r="L118">
        <v>0.4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0.4</v>
      </c>
      <c r="X118">
        <v>0.04</v>
      </c>
      <c r="Y118">
        <v>21.183</v>
      </c>
      <c r="Z118">
        <v>21.183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99</v>
      </c>
      <c r="AK118">
        <v>39.6</v>
      </c>
      <c r="AL118">
        <v>18.417000000000002</v>
      </c>
      <c r="AM118">
        <v>21.183</v>
      </c>
    </row>
    <row r="119" spans="1:39" x14ac:dyDescent="0.25">
      <c r="A119" s="21" t="s">
        <v>200</v>
      </c>
      <c r="B119" t="s">
        <v>59</v>
      </c>
      <c r="C119">
        <v>1</v>
      </c>
      <c r="D119">
        <v>4.0000000000000001E-3</v>
      </c>
      <c r="E119">
        <v>0.1</v>
      </c>
      <c r="F119">
        <v>1.7999999999999999E-2</v>
      </c>
      <c r="G119">
        <v>4.7E-2</v>
      </c>
      <c r="H119">
        <v>0</v>
      </c>
      <c r="I119">
        <v>0</v>
      </c>
      <c r="J119">
        <v>0</v>
      </c>
      <c r="K119">
        <v>0</v>
      </c>
      <c r="L119">
        <v>4.0000000000000001E-3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4.0000000000000001E-3</v>
      </c>
      <c r="X119">
        <v>0</v>
      </c>
      <c r="Y119">
        <v>0.218</v>
      </c>
      <c r="Z119">
        <v>0.218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99</v>
      </c>
      <c r="AK119">
        <v>0.40799999999999997</v>
      </c>
      <c r="AL119">
        <v>0.19</v>
      </c>
      <c r="AM119">
        <v>0.218</v>
      </c>
    </row>
    <row r="120" spans="1:39" x14ac:dyDescent="0.25">
      <c r="A120" s="21" t="s">
        <v>201</v>
      </c>
      <c r="B120" t="s">
        <v>59</v>
      </c>
      <c r="C120">
        <v>1</v>
      </c>
      <c r="D120">
        <v>0.5</v>
      </c>
      <c r="E120">
        <v>0.1</v>
      </c>
      <c r="F120">
        <v>1.7999999999999999E-2</v>
      </c>
      <c r="G120">
        <v>4.7E-2</v>
      </c>
      <c r="H120">
        <v>0</v>
      </c>
      <c r="I120">
        <v>0</v>
      </c>
      <c r="J120">
        <v>0</v>
      </c>
      <c r="K120">
        <v>0</v>
      </c>
      <c r="L120">
        <v>0.5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0.5</v>
      </c>
      <c r="X120">
        <v>0.05</v>
      </c>
      <c r="Y120">
        <v>26.478999999999999</v>
      </c>
      <c r="Z120">
        <v>26.478999999999999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99</v>
      </c>
      <c r="AK120">
        <v>49.5</v>
      </c>
      <c r="AL120">
        <v>23.021000000000001</v>
      </c>
      <c r="AM120">
        <v>26.478999999999999</v>
      </c>
    </row>
    <row r="121" spans="1:39" x14ac:dyDescent="0.25">
      <c r="A121" s="21" t="s">
        <v>202</v>
      </c>
      <c r="B121" t="s">
        <v>59</v>
      </c>
      <c r="C121">
        <v>1</v>
      </c>
      <c r="D121">
        <v>0.1</v>
      </c>
      <c r="E121">
        <v>0.1</v>
      </c>
      <c r="F121">
        <v>1.7999999999999999E-2</v>
      </c>
      <c r="G121">
        <v>4.7E-2</v>
      </c>
      <c r="H121">
        <v>0</v>
      </c>
      <c r="I121">
        <v>0</v>
      </c>
      <c r="J121">
        <v>0</v>
      </c>
      <c r="K121">
        <v>0</v>
      </c>
      <c r="L121">
        <v>0.1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0.1</v>
      </c>
      <c r="X121">
        <v>0.01</v>
      </c>
      <c r="Y121">
        <v>5.2960000000000003</v>
      </c>
      <c r="Z121">
        <v>5.2960000000000003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99</v>
      </c>
      <c r="AK121">
        <v>9.9</v>
      </c>
      <c r="AL121">
        <v>4.6040000000000001</v>
      </c>
      <c r="AM121">
        <v>5.2960000000000003</v>
      </c>
    </row>
    <row r="122" spans="1:39" x14ac:dyDescent="0.25">
      <c r="A122" s="21" t="s">
        <v>203</v>
      </c>
      <c r="B122" t="s">
        <v>59</v>
      </c>
      <c r="C122">
        <v>1</v>
      </c>
      <c r="D122">
        <v>0.5</v>
      </c>
      <c r="E122">
        <v>0.1</v>
      </c>
      <c r="F122">
        <v>1.7999999999999999E-2</v>
      </c>
      <c r="G122">
        <v>4.7E-2</v>
      </c>
      <c r="H122">
        <v>0</v>
      </c>
      <c r="I122">
        <v>0</v>
      </c>
      <c r="J122">
        <v>0</v>
      </c>
      <c r="K122">
        <v>0</v>
      </c>
      <c r="L122">
        <v>0.5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0.5</v>
      </c>
      <c r="X122">
        <v>0.05</v>
      </c>
      <c r="Y122">
        <v>26.478999999999999</v>
      </c>
      <c r="Z122">
        <v>26.478999999999999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99</v>
      </c>
      <c r="AK122">
        <v>49.5</v>
      </c>
      <c r="AL122">
        <v>23.021000000000001</v>
      </c>
      <c r="AM122">
        <v>26.478999999999999</v>
      </c>
    </row>
    <row r="123" spans="1:39" x14ac:dyDescent="0.25">
      <c r="A123" s="21" t="s">
        <v>204</v>
      </c>
      <c r="B123" t="s">
        <v>59</v>
      </c>
      <c r="C123">
        <v>1</v>
      </c>
      <c r="D123">
        <v>0.6</v>
      </c>
      <c r="E123">
        <v>0.1</v>
      </c>
      <c r="F123">
        <v>1.7999999999999999E-2</v>
      </c>
      <c r="G123">
        <v>4.7E-2</v>
      </c>
      <c r="H123">
        <v>0</v>
      </c>
      <c r="I123">
        <v>0</v>
      </c>
      <c r="J123">
        <v>0</v>
      </c>
      <c r="K123">
        <v>0</v>
      </c>
      <c r="L123">
        <v>0.6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0.6</v>
      </c>
      <c r="X123">
        <v>0.06</v>
      </c>
      <c r="Y123">
        <v>31.774999999999999</v>
      </c>
      <c r="Z123">
        <v>31.774999999999999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99</v>
      </c>
      <c r="AK123">
        <v>59.4</v>
      </c>
      <c r="AL123">
        <v>27.625</v>
      </c>
      <c r="AM123">
        <v>31.774999999999999</v>
      </c>
    </row>
    <row r="124" spans="1:39" x14ac:dyDescent="0.25">
      <c r="A124" s="21" t="s">
        <v>205</v>
      </c>
      <c r="B124" t="s">
        <v>59</v>
      </c>
      <c r="C124">
        <v>1</v>
      </c>
      <c r="D124">
        <v>1</v>
      </c>
      <c r="E124">
        <v>0.1</v>
      </c>
      <c r="F124">
        <v>1.7999999999999999E-2</v>
      </c>
      <c r="G124">
        <v>4.7E-2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0.1</v>
      </c>
      <c r="Y124">
        <v>52.957999999999998</v>
      </c>
      <c r="Z124">
        <v>52.957999999999998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99</v>
      </c>
      <c r="AK124">
        <v>99</v>
      </c>
      <c r="AL124">
        <v>46.042000000000002</v>
      </c>
      <c r="AM124">
        <v>52.957999999999998</v>
      </c>
    </row>
    <row r="125" spans="1:39" x14ac:dyDescent="0.25">
      <c r="A125" s="21" t="s">
        <v>206</v>
      </c>
      <c r="B125" t="s">
        <v>59</v>
      </c>
      <c r="C125">
        <v>1</v>
      </c>
      <c r="D125">
        <v>0.5</v>
      </c>
      <c r="E125">
        <v>0.1</v>
      </c>
      <c r="F125">
        <v>1.7999999999999999E-2</v>
      </c>
      <c r="G125">
        <v>4.7E-2</v>
      </c>
      <c r="H125">
        <v>0</v>
      </c>
      <c r="I125">
        <v>0</v>
      </c>
      <c r="J125">
        <v>0</v>
      </c>
      <c r="K125">
        <v>0</v>
      </c>
      <c r="L125">
        <v>0.5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0.5</v>
      </c>
      <c r="X125">
        <v>0.05</v>
      </c>
      <c r="Y125">
        <v>26.478999999999999</v>
      </c>
      <c r="Z125">
        <v>26.478999999999999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99</v>
      </c>
      <c r="AK125">
        <v>49.5</v>
      </c>
      <c r="AL125">
        <v>23.021000000000001</v>
      </c>
      <c r="AM125">
        <v>26.478999999999999</v>
      </c>
    </row>
    <row r="126" spans="1:39" x14ac:dyDescent="0.25">
      <c r="A126" s="21" t="s">
        <v>207</v>
      </c>
      <c r="B126" t="s">
        <v>59</v>
      </c>
      <c r="C126">
        <v>1</v>
      </c>
      <c r="D126">
        <v>4</v>
      </c>
      <c r="E126">
        <v>0.1</v>
      </c>
      <c r="F126">
        <v>1.7999999999999999E-2</v>
      </c>
      <c r="G126">
        <v>4.7E-2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4</v>
      </c>
      <c r="X126">
        <v>0.4</v>
      </c>
      <c r="Y126">
        <v>211.83199999999999</v>
      </c>
      <c r="Z126">
        <v>211.83199999999999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99</v>
      </c>
      <c r="AK126">
        <v>396</v>
      </c>
      <c r="AL126">
        <v>184.16800000000001</v>
      </c>
      <c r="AM126">
        <v>211.83199999999999</v>
      </c>
    </row>
    <row r="127" spans="1:39" x14ac:dyDescent="0.25">
      <c r="A127" s="21" t="s">
        <v>208</v>
      </c>
      <c r="B127" t="s">
        <v>59</v>
      </c>
      <c r="C127">
        <v>1</v>
      </c>
      <c r="D127">
        <v>0.04</v>
      </c>
      <c r="E127">
        <v>0.1</v>
      </c>
      <c r="F127">
        <v>1.7999999999999999E-2</v>
      </c>
      <c r="G127">
        <v>4.7E-2</v>
      </c>
      <c r="H127">
        <v>0</v>
      </c>
      <c r="I127">
        <v>0</v>
      </c>
      <c r="J127">
        <v>0</v>
      </c>
      <c r="K127">
        <v>0</v>
      </c>
      <c r="L127">
        <v>0.04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0.04</v>
      </c>
      <c r="X127">
        <v>4.0000000000000001E-3</v>
      </c>
      <c r="Y127">
        <v>2.1179999999999999</v>
      </c>
      <c r="Z127">
        <v>2.1179999999999999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99</v>
      </c>
      <c r="AK127">
        <v>3.96</v>
      </c>
      <c r="AL127">
        <v>1.8420000000000001</v>
      </c>
      <c r="AM127">
        <v>2.1179999999999999</v>
      </c>
    </row>
    <row r="128" spans="1:39" x14ac:dyDescent="0.25">
      <c r="A128" s="21" t="s">
        <v>209</v>
      </c>
      <c r="B128" t="s">
        <v>59</v>
      </c>
      <c r="C128">
        <v>1</v>
      </c>
      <c r="D128">
        <v>6</v>
      </c>
      <c r="E128">
        <v>0.1</v>
      </c>
      <c r="F128">
        <v>1.7999999999999999E-2</v>
      </c>
      <c r="G128">
        <v>4.7E-2</v>
      </c>
      <c r="H128">
        <v>0</v>
      </c>
      <c r="I128">
        <v>0</v>
      </c>
      <c r="J128">
        <v>0</v>
      </c>
      <c r="K128">
        <v>0</v>
      </c>
      <c r="L128">
        <v>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</v>
      </c>
      <c r="X128">
        <v>0.6</v>
      </c>
      <c r="Y128">
        <v>317.74799999999999</v>
      </c>
      <c r="Z128">
        <v>317.74799999999999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99</v>
      </c>
      <c r="AK128">
        <v>594</v>
      </c>
      <c r="AL128">
        <v>276.25200000000001</v>
      </c>
      <c r="AM128">
        <v>317.74799999999999</v>
      </c>
    </row>
    <row r="129" spans="1:39" x14ac:dyDescent="0.25">
      <c r="A129" s="21" t="s">
        <v>210</v>
      </c>
      <c r="B129" t="s">
        <v>59</v>
      </c>
      <c r="C129">
        <v>1</v>
      </c>
      <c r="D129">
        <v>0.5</v>
      </c>
      <c r="E129">
        <v>0.1</v>
      </c>
      <c r="F129">
        <v>1.7999999999999999E-2</v>
      </c>
      <c r="G129">
        <v>4.7E-2</v>
      </c>
      <c r="H129">
        <v>0</v>
      </c>
      <c r="I129">
        <v>0</v>
      </c>
      <c r="J129">
        <v>0</v>
      </c>
      <c r="K129">
        <v>0</v>
      </c>
      <c r="L129">
        <v>0.5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0.5</v>
      </c>
      <c r="X129">
        <v>0.05</v>
      </c>
      <c r="Y129">
        <v>26.478999999999999</v>
      </c>
      <c r="Z129">
        <v>26.478999999999999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99</v>
      </c>
      <c r="AK129">
        <v>49.5</v>
      </c>
      <c r="AL129">
        <v>23.021000000000001</v>
      </c>
      <c r="AM129">
        <v>26.478999999999999</v>
      </c>
    </row>
    <row r="130" spans="1:39" x14ac:dyDescent="0.25">
      <c r="A130" s="21" t="s">
        <v>211</v>
      </c>
      <c r="B130" t="s">
        <v>59</v>
      </c>
      <c r="C130">
        <v>1</v>
      </c>
      <c r="D130">
        <v>0.2</v>
      </c>
      <c r="E130">
        <v>0.1</v>
      </c>
      <c r="F130">
        <v>1.7999999999999999E-2</v>
      </c>
      <c r="G130">
        <v>4.7E-2</v>
      </c>
      <c r="H130">
        <v>0</v>
      </c>
      <c r="I130">
        <v>0</v>
      </c>
      <c r="J130">
        <v>0</v>
      </c>
      <c r="K130">
        <v>0</v>
      </c>
      <c r="L130">
        <v>0.2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0.2</v>
      </c>
      <c r="X130">
        <v>0.02</v>
      </c>
      <c r="Y130">
        <v>10.592000000000001</v>
      </c>
      <c r="Z130">
        <v>10.592000000000001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99</v>
      </c>
      <c r="AK130">
        <v>19.8</v>
      </c>
      <c r="AL130">
        <v>9.2080000000000002</v>
      </c>
      <c r="AM130">
        <v>10.592000000000001</v>
      </c>
    </row>
    <row r="131" spans="1:39" x14ac:dyDescent="0.25">
      <c r="A131" s="21" t="s">
        <v>212</v>
      </c>
      <c r="B131" t="s">
        <v>59</v>
      </c>
      <c r="C131">
        <v>1</v>
      </c>
      <c r="D131">
        <v>0.1</v>
      </c>
      <c r="E131">
        <v>0.1</v>
      </c>
      <c r="F131">
        <v>1.7999999999999999E-2</v>
      </c>
      <c r="G131">
        <v>4.7E-2</v>
      </c>
      <c r="H131">
        <v>0</v>
      </c>
      <c r="I131">
        <v>0</v>
      </c>
      <c r="J131">
        <v>0</v>
      </c>
      <c r="K131">
        <v>0</v>
      </c>
      <c r="L131">
        <v>0.1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0.1</v>
      </c>
      <c r="X131">
        <v>0.01</v>
      </c>
      <c r="Y131">
        <v>5.2960000000000003</v>
      </c>
      <c r="Z131">
        <v>5.2960000000000003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99</v>
      </c>
      <c r="AK131">
        <v>9.9</v>
      </c>
      <c r="AL131">
        <v>4.6040000000000001</v>
      </c>
      <c r="AM131">
        <v>5.2960000000000003</v>
      </c>
    </row>
    <row r="132" spans="1:39" x14ac:dyDescent="0.25">
      <c r="A132" s="21" t="s">
        <v>213</v>
      </c>
      <c r="B132" t="s">
        <v>59</v>
      </c>
      <c r="C132">
        <v>1</v>
      </c>
      <c r="D132">
        <v>3</v>
      </c>
      <c r="E132">
        <v>0.1</v>
      </c>
      <c r="F132">
        <v>1.7999999999999999E-2</v>
      </c>
      <c r="G132">
        <v>4.7E-2</v>
      </c>
      <c r="H132">
        <v>0</v>
      </c>
      <c r="I132">
        <v>0</v>
      </c>
      <c r="J132">
        <v>0</v>
      </c>
      <c r="K132">
        <v>0</v>
      </c>
      <c r="L132">
        <v>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</v>
      </c>
      <c r="X132">
        <v>0.3</v>
      </c>
      <c r="Y132">
        <v>158.874</v>
      </c>
      <c r="Z132">
        <v>158.874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99</v>
      </c>
      <c r="AK132">
        <v>297</v>
      </c>
      <c r="AL132">
        <v>138.126</v>
      </c>
      <c r="AM132">
        <v>158.874</v>
      </c>
    </row>
    <row r="133" spans="1:39" x14ac:dyDescent="0.25">
      <c r="A133" s="21" t="s">
        <v>214</v>
      </c>
      <c r="B133" t="s">
        <v>292</v>
      </c>
      <c r="C133">
        <v>1</v>
      </c>
      <c r="D133">
        <v>0.5</v>
      </c>
      <c r="E133">
        <v>0.08</v>
      </c>
      <c r="F133">
        <v>1.4E-2</v>
      </c>
      <c r="G133">
        <v>3.6999999999999998E-2</v>
      </c>
      <c r="H133">
        <v>0</v>
      </c>
      <c r="I133">
        <v>0</v>
      </c>
      <c r="J133">
        <v>0</v>
      </c>
      <c r="K133">
        <v>0</v>
      </c>
      <c r="L133">
        <v>0.5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0.5</v>
      </c>
      <c r="X133">
        <v>0.04</v>
      </c>
      <c r="Y133">
        <v>26.359000000000002</v>
      </c>
      <c r="Z133">
        <v>26.359000000000002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99</v>
      </c>
      <c r="AK133">
        <v>49.5</v>
      </c>
      <c r="AL133">
        <v>23.140999999999998</v>
      </c>
      <c r="AM133">
        <v>26.359000000000002</v>
      </c>
    </row>
    <row r="134" spans="1:39" x14ac:dyDescent="0.25">
      <c r="A134" s="21" t="s">
        <v>215</v>
      </c>
      <c r="B134" t="s">
        <v>292</v>
      </c>
      <c r="C134">
        <v>1</v>
      </c>
      <c r="D134">
        <v>0.5</v>
      </c>
      <c r="E134">
        <v>0.08</v>
      </c>
      <c r="F134">
        <v>1.4E-2</v>
      </c>
      <c r="G134">
        <v>3.6999999999999998E-2</v>
      </c>
      <c r="H134">
        <v>0</v>
      </c>
      <c r="I134">
        <v>0</v>
      </c>
      <c r="J134">
        <v>0</v>
      </c>
      <c r="K134">
        <v>0</v>
      </c>
      <c r="L134">
        <v>0.5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0.5</v>
      </c>
      <c r="X134">
        <v>0.04</v>
      </c>
      <c r="Y134">
        <v>26.359000000000002</v>
      </c>
      <c r="Z134">
        <v>26.359000000000002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99</v>
      </c>
      <c r="AK134">
        <v>49.5</v>
      </c>
      <c r="AL134">
        <v>23.140999999999998</v>
      </c>
      <c r="AM134">
        <v>26.359000000000002</v>
      </c>
    </row>
    <row r="135" spans="1:39" x14ac:dyDescent="0.25">
      <c r="A135" s="21" t="s">
        <v>216</v>
      </c>
      <c r="B135" t="s">
        <v>292</v>
      </c>
      <c r="C135">
        <v>1</v>
      </c>
      <c r="D135">
        <v>0.5</v>
      </c>
      <c r="E135">
        <v>0.08</v>
      </c>
      <c r="F135">
        <v>1.4E-2</v>
      </c>
      <c r="G135">
        <v>3.6999999999999998E-2</v>
      </c>
      <c r="H135">
        <v>0</v>
      </c>
      <c r="I135">
        <v>0</v>
      </c>
      <c r="J135">
        <v>0</v>
      </c>
      <c r="K135">
        <v>0</v>
      </c>
      <c r="L135">
        <v>0.5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0.5</v>
      </c>
      <c r="X135">
        <v>0.04</v>
      </c>
      <c r="Y135">
        <v>26.359000000000002</v>
      </c>
      <c r="Z135">
        <v>26.359000000000002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99</v>
      </c>
      <c r="AK135">
        <v>49.5</v>
      </c>
      <c r="AL135">
        <v>23.140999999999998</v>
      </c>
      <c r="AM135">
        <v>26.359000000000002</v>
      </c>
    </row>
    <row r="136" spans="1:39" x14ac:dyDescent="0.25">
      <c r="A136" s="21" t="s">
        <v>217</v>
      </c>
      <c r="B136" t="s">
        <v>292</v>
      </c>
      <c r="C136">
        <v>1</v>
      </c>
      <c r="D136">
        <v>0.5</v>
      </c>
      <c r="E136">
        <v>0.08</v>
      </c>
      <c r="F136">
        <v>1.4E-2</v>
      </c>
      <c r="G136">
        <v>3.6999999999999998E-2</v>
      </c>
      <c r="H136">
        <v>0</v>
      </c>
      <c r="I136">
        <v>0</v>
      </c>
      <c r="J136">
        <v>0</v>
      </c>
      <c r="K136">
        <v>0</v>
      </c>
      <c r="L136">
        <v>0.5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0.5</v>
      </c>
      <c r="X136">
        <v>0.04</v>
      </c>
      <c r="Y136">
        <v>26.359000000000002</v>
      </c>
      <c r="Z136">
        <v>26.359000000000002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99</v>
      </c>
      <c r="AK136">
        <v>49.5</v>
      </c>
      <c r="AL136">
        <v>23.140999999999998</v>
      </c>
      <c r="AM136">
        <v>26.359000000000002</v>
      </c>
    </row>
    <row r="137" spans="1:39" x14ac:dyDescent="0.25">
      <c r="A137" s="21" t="s">
        <v>218</v>
      </c>
      <c r="B137" t="s">
        <v>292</v>
      </c>
      <c r="C137">
        <v>1</v>
      </c>
      <c r="D137">
        <v>0.5</v>
      </c>
      <c r="E137">
        <v>0.08</v>
      </c>
      <c r="F137">
        <v>1.4E-2</v>
      </c>
      <c r="G137">
        <v>3.6999999999999998E-2</v>
      </c>
      <c r="H137">
        <v>0</v>
      </c>
      <c r="I137">
        <v>0</v>
      </c>
      <c r="J137">
        <v>0</v>
      </c>
      <c r="K137">
        <v>0</v>
      </c>
      <c r="L137">
        <v>0.5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0.5</v>
      </c>
      <c r="X137">
        <v>0.04</v>
      </c>
      <c r="Y137">
        <v>26.359000000000002</v>
      </c>
      <c r="Z137">
        <v>26.359000000000002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99</v>
      </c>
      <c r="AK137">
        <v>49.5</v>
      </c>
      <c r="AL137">
        <v>23.140999999999998</v>
      </c>
      <c r="AM137">
        <v>26.359000000000002</v>
      </c>
    </row>
    <row r="138" spans="1:39" x14ac:dyDescent="0.25">
      <c r="A138" s="21" t="s">
        <v>219</v>
      </c>
      <c r="B138" t="s">
        <v>292</v>
      </c>
      <c r="C138">
        <v>1</v>
      </c>
      <c r="D138">
        <v>0.5</v>
      </c>
      <c r="E138">
        <v>0.08</v>
      </c>
      <c r="F138">
        <v>1.4E-2</v>
      </c>
      <c r="G138">
        <v>3.6999999999999998E-2</v>
      </c>
      <c r="H138">
        <v>0</v>
      </c>
      <c r="I138">
        <v>0</v>
      </c>
      <c r="J138">
        <v>0</v>
      </c>
      <c r="K138">
        <v>0</v>
      </c>
      <c r="L138">
        <v>0.5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0.5</v>
      </c>
      <c r="X138">
        <v>0.04</v>
      </c>
      <c r="Y138">
        <v>26.359000000000002</v>
      </c>
      <c r="Z138">
        <v>26.359000000000002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99</v>
      </c>
      <c r="AK138">
        <v>49.5</v>
      </c>
      <c r="AL138">
        <v>23.140999999999998</v>
      </c>
      <c r="AM138">
        <v>26.359000000000002</v>
      </c>
    </row>
    <row r="139" spans="1:39" x14ac:dyDescent="0.25">
      <c r="A139" s="21" t="s">
        <v>220</v>
      </c>
      <c r="B139" t="s">
        <v>292</v>
      </c>
      <c r="C139">
        <v>1</v>
      </c>
      <c r="D139">
        <v>0.5</v>
      </c>
      <c r="E139">
        <v>0.08</v>
      </c>
      <c r="F139">
        <v>1.4E-2</v>
      </c>
      <c r="G139">
        <v>3.6999999999999998E-2</v>
      </c>
      <c r="H139">
        <v>0</v>
      </c>
      <c r="I139">
        <v>0</v>
      </c>
      <c r="J139">
        <v>0</v>
      </c>
      <c r="K139">
        <v>0</v>
      </c>
      <c r="L139">
        <v>0.5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0.5</v>
      </c>
      <c r="X139">
        <v>0.04</v>
      </c>
      <c r="Y139">
        <v>26.359000000000002</v>
      </c>
      <c r="Z139">
        <v>26.359000000000002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99</v>
      </c>
      <c r="AK139">
        <v>49.5</v>
      </c>
      <c r="AL139">
        <v>23.140999999999998</v>
      </c>
      <c r="AM139">
        <v>26.359000000000002</v>
      </c>
    </row>
    <row r="140" spans="1:39" x14ac:dyDescent="0.25">
      <c r="A140" s="21" t="s">
        <v>221</v>
      </c>
      <c r="B140" t="s">
        <v>292</v>
      </c>
      <c r="C140">
        <v>1</v>
      </c>
      <c r="D140">
        <v>0.5</v>
      </c>
      <c r="E140">
        <v>0.08</v>
      </c>
      <c r="F140">
        <v>1.4E-2</v>
      </c>
      <c r="G140">
        <v>3.6999999999999998E-2</v>
      </c>
      <c r="H140">
        <v>0</v>
      </c>
      <c r="I140">
        <v>0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0.5</v>
      </c>
      <c r="X140">
        <v>0.04</v>
      </c>
      <c r="Y140">
        <v>26.359000000000002</v>
      </c>
      <c r="Z140">
        <v>26.359000000000002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99</v>
      </c>
      <c r="AK140">
        <v>49.5</v>
      </c>
      <c r="AL140">
        <v>23.140999999999998</v>
      </c>
      <c r="AM140">
        <v>26.359000000000002</v>
      </c>
    </row>
    <row r="141" spans="1:39" x14ac:dyDescent="0.25">
      <c r="A141" s="21" t="s">
        <v>222</v>
      </c>
      <c r="B141" t="s">
        <v>292</v>
      </c>
      <c r="C141">
        <v>1</v>
      </c>
      <c r="D141">
        <v>0.5</v>
      </c>
      <c r="E141">
        <v>0.08</v>
      </c>
      <c r="F141">
        <v>1.4E-2</v>
      </c>
      <c r="G141">
        <v>3.6999999999999998E-2</v>
      </c>
      <c r="H141">
        <v>0</v>
      </c>
      <c r="I141">
        <v>0</v>
      </c>
      <c r="J141">
        <v>0</v>
      </c>
      <c r="K141">
        <v>0</v>
      </c>
      <c r="L141">
        <v>0.5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</v>
      </c>
      <c r="X141">
        <v>0.04</v>
      </c>
      <c r="Y141">
        <v>26.359000000000002</v>
      </c>
      <c r="Z141">
        <v>26.359000000000002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99</v>
      </c>
      <c r="AK141">
        <v>49.5</v>
      </c>
      <c r="AL141">
        <v>23.140999999999998</v>
      </c>
      <c r="AM141">
        <v>26.359000000000002</v>
      </c>
    </row>
    <row r="142" spans="1:39" x14ac:dyDescent="0.25">
      <c r="A142" s="21" t="s">
        <v>223</v>
      </c>
      <c r="B142" t="s">
        <v>292</v>
      </c>
      <c r="C142">
        <v>1</v>
      </c>
      <c r="D142">
        <v>0.5</v>
      </c>
      <c r="E142">
        <v>0.08</v>
      </c>
      <c r="F142">
        <v>1.4E-2</v>
      </c>
      <c r="G142">
        <v>3.6999999999999998E-2</v>
      </c>
      <c r="H142">
        <v>0</v>
      </c>
      <c r="I142">
        <v>0</v>
      </c>
      <c r="J142">
        <v>0</v>
      </c>
      <c r="K142">
        <v>0</v>
      </c>
      <c r="L142">
        <v>0.5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0.5</v>
      </c>
      <c r="X142">
        <v>0.04</v>
      </c>
      <c r="Y142">
        <v>26.359000000000002</v>
      </c>
      <c r="Z142">
        <v>26.359000000000002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99</v>
      </c>
      <c r="AK142">
        <v>49.5</v>
      </c>
      <c r="AL142">
        <v>23.140999999999998</v>
      </c>
      <c r="AM142">
        <v>26.359000000000002</v>
      </c>
    </row>
    <row r="143" spans="1:39" x14ac:dyDescent="0.25">
      <c r="A143" s="21" t="s">
        <v>224</v>
      </c>
      <c r="B143" t="s">
        <v>292</v>
      </c>
      <c r="C143">
        <v>1</v>
      </c>
      <c r="D143">
        <v>0.5</v>
      </c>
      <c r="E143">
        <v>0.08</v>
      </c>
      <c r="F143">
        <v>1.4E-2</v>
      </c>
      <c r="G143">
        <v>3.6999999999999998E-2</v>
      </c>
      <c r="H143">
        <v>0</v>
      </c>
      <c r="I143">
        <v>0</v>
      </c>
      <c r="J143">
        <v>0</v>
      </c>
      <c r="K143">
        <v>0</v>
      </c>
      <c r="L143">
        <v>0.5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0.5</v>
      </c>
      <c r="X143">
        <v>0.04</v>
      </c>
      <c r="Y143">
        <v>26.359000000000002</v>
      </c>
      <c r="Z143">
        <v>26.359000000000002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99</v>
      </c>
      <c r="AK143">
        <v>49.5</v>
      </c>
      <c r="AL143">
        <v>23.140999999999998</v>
      </c>
      <c r="AM143">
        <v>26.359000000000002</v>
      </c>
    </row>
    <row r="144" spans="1:39" x14ac:dyDescent="0.25">
      <c r="A144" s="21" t="s">
        <v>225</v>
      </c>
      <c r="B144" t="s">
        <v>292</v>
      </c>
      <c r="C144">
        <v>1</v>
      </c>
      <c r="D144">
        <v>0.5</v>
      </c>
      <c r="E144">
        <v>0.08</v>
      </c>
      <c r="F144">
        <v>1.4E-2</v>
      </c>
      <c r="G144">
        <v>3.6999999999999998E-2</v>
      </c>
      <c r="H144">
        <v>0</v>
      </c>
      <c r="I144">
        <v>0</v>
      </c>
      <c r="J144">
        <v>0</v>
      </c>
      <c r="K144">
        <v>0</v>
      </c>
      <c r="L144">
        <v>0.5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0.5</v>
      </c>
      <c r="X144">
        <v>0.04</v>
      </c>
      <c r="Y144">
        <v>26.359000000000002</v>
      </c>
      <c r="Z144">
        <v>26.359000000000002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99</v>
      </c>
      <c r="AK144">
        <v>49.5</v>
      </c>
      <c r="AL144">
        <v>23.140999999999998</v>
      </c>
      <c r="AM144">
        <v>26.359000000000002</v>
      </c>
    </row>
    <row r="145" spans="1:39" x14ac:dyDescent="0.25">
      <c r="A145" s="21" t="s">
        <v>226</v>
      </c>
      <c r="B145" t="s">
        <v>292</v>
      </c>
      <c r="C145">
        <v>1</v>
      </c>
      <c r="D145">
        <v>0.5</v>
      </c>
      <c r="E145">
        <v>0.08</v>
      </c>
      <c r="F145">
        <v>1.4E-2</v>
      </c>
      <c r="G145">
        <v>3.6999999999999998E-2</v>
      </c>
      <c r="H145">
        <v>0</v>
      </c>
      <c r="I145">
        <v>0</v>
      </c>
      <c r="J145">
        <v>0</v>
      </c>
      <c r="K145">
        <v>0</v>
      </c>
      <c r="L145">
        <v>0.5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0.5</v>
      </c>
      <c r="X145">
        <v>0.04</v>
      </c>
      <c r="Y145">
        <v>26.359000000000002</v>
      </c>
      <c r="Z145">
        <v>26.359000000000002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99</v>
      </c>
      <c r="AK145">
        <v>49.5</v>
      </c>
      <c r="AL145">
        <v>23.140999999999998</v>
      </c>
      <c r="AM145">
        <v>26.359000000000002</v>
      </c>
    </row>
    <row r="146" spans="1:39" x14ac:dyDescent="0.25">
      <c r="A146" s="21" t="s">
        <v>227</v>
      </c>
      <c r="B146" t="s">
        <v>292</v>
      </c>
      <c r="C146">
        <v>1</v>
      </c>
      <c r="D146">
        <v>1</v>
      </c>
      <c r="E146">
        <v>0.08</v>
      </c>
      <c r="F146">
        <v>1.4E-2</v>
      </c>
      <c r="G146">
        <v>3.6999999999999998E-2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0.08</v>
      </c>
      <c r="Y146">
        <v>52.718000000000004</v>
      </c>
      <c r="Z146">
        <v>52.718000000000004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99</v>
      </c>
      <c r="AK146">
        <v>99</v>
      </c>
      <c r="AL146">
        <v>46.281999999999996</v>
      </c>
      <c r="AM146">
        <v>52.718000000000004</v>
      </c>
    </row>
    <row r="147" spans="1:39" x14ac:dyDescent="0.25">
      <c r="A147" s="21" t="s">
        <v>228</v>
      </c>
      <c r="B147" t="s">
        <v>292</v>
      </c>
      <c r="C147">
        <v>1</v>
      </c>
      <c r="D147">
        <v>0.5</v>
      </c>
      <c r="E147">
        <v>0.08</v>
      </c>
      <c r="F147">
        <v>1.4E-2</v>
      </c>
      <c r="G147">
        <v>3.6999999999999998E-2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0.5</v>
      </c>
      <c r="X147">
        <v>0.04</v>
      </c>
      <c r="Y147">
        <v>26.359000000000002</v>
      </c>
      <c r="Z147">
        <v>26.359000000000002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99</v>
      </c>
      <c r="AK147">
        <v>49.5</v>
      </c>
      <c r="AL147">
        <v>23.140999999999998</v>
      </c>
      <c r="AM147">
        <v>26.359000000000002</v>
      </c>
    </row>
    <row r="148" spans="1:39" x14ac:dyDescent="0.25">
      <c r="A148" s="21" t="s">
        <v>229</v>
      </c>
      <c r="B148" t="s">
        <v>292</v>
      </c>
      <c r="C148">
        <v>1</v>
      </c>
      <c r="D148">
        <v>0.3</v>
      </c>
      <c r="E148">
        <v>0.08</v>
      </c>
      <c r="F148">
        <v>1.4E-2</v>
      </c>
      <c r="G148">
        <v>3.6999999999999998E-2</v>
      </c>
      <c r="H148">
        <v>0</v>
      </c>
      <c r="I148">
        <v>0</v>
      </c>
      <c r="J148">
        <v>0</v>
      </c>
      <c r="K148">
        <v>0</v>
      </c>
      <c r="L148">
        <v>0.3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0.3</v>
      </c>
      <c r="X148">
        <v>2.4E-2</v>
      </c>
      <c r="Y148">
        <v>15.815</v>
      </c>
      <c r="Z148">
        <v>15.815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99</v>
      </c>
      <c r="AK148">
        <v>29.7</v>
      </c>
      <c r="AL148">
        <v>13.885</v>
      </c>
      <c r="AM148">
        <v>15.815</v>
      </c>
    </row>
    <row r="149" spans="1:39" x14ac:dyDescent="0.25">
      <c r="A149" s="21" t="s">
        <v>230</v>
      </c>
      <c r="B149" t="s">
        <v>292</v>
      </c>
      <c r="C149">
        <v>1</v>
      </c>
      <c r="D149">
        <v>0.5</v>
      </c>
      <c r="E149">
        <v>0.08</v>
      </c>
      <c r="F149">
        <v>1.4E-2</v>
      </c>
      <c r="G149">
        <v>3.6999999999999998E-2</v>
      </c>
      <c r="H149">
        <v>0</v>
      </c>
      <c r="I149">
        <v>0</v>
      </c>
      <c r="J149">
        <v>0</v>
      </c>
      <c r="K149">
        <v>0</v>
      </c>
      <c r="L149">
        <v>0.5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0.5</v>
      </c>
      <c r="X149">
        <v>0.04</v>
      </c>
      <c r="Y149">
        <v>26.359000000000002</v>
      </c>
      <c r="Z149">
        <v>26.359000000000002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99</v>
      </c>
      <c r="AK149">
        <v>49.5</v>
      </c>
      <c r="AL149">
        <v>23.140999999999998</v>
      </c>
      <c r="AM149">
        <v>26.359000000000002</v>
      </c>
    </row>
    <row r="150" spans="1:39" x14ac:dyDescent="0.25">
      <c r="A150" s="21" t="s">
        <v>231</v>
      </c>
      <c r="B150" t="s">
        <v>292</v>
      </c>
      <c r="C150">
        <v>1</v>
      </c>
      <c r="D150">
        <v>0.5</v>
      </c>
      <c r="E150">
        <v>0.08</v>
      </c>
      <c r="F150">
        <v>1.4E-2</v>
      </c>
      <c r="G150">
        <v>3.6999999999999998E-2</v>
      </c>
      <c r="H150">
        <v>0</v>
      </c>
      <c r="I150">
        <v>0</v>
      </c>
      <c r="J150">
        <v>0</v>
      </c>
      <c r="K150">
        <v>0</v>
      </c>
      <c r="L150">
        <v>0.5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0.5</v>
      </c>
      <c r="X150">
        <v>0.04</v>
      </c>
      <c r="Y150">
        <v>26.359000000000002</v>
      </c>
      <c r="Z150">
        <v>26.359000000000002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99</v>
      </c>
      <c r="AK150">
        <v>49.5</v>
      </c>
      <c r="AL150">
        <v>23.140999999999998</v>
      </c>
      <c r="AM150">
        <v>26.359000000000002</v>
      </c>
    </row>
    <row r="151" spans="1:39" x14ac:dyDescent="0.25">
      <c r="A151" s="21" t="s">
        <v>232</v>
      </c>
      <c r="B151" t="s">
        <v>292</v>
      </c>
      <c r="C151">
        <v>1</v>
      </c>
      <c r="D151">
        <v>0.5</v>
      </c>
      <c r="E151">
        <v>0.08</v>
      </c>
      <c r="F151">
        <v>1.4E-2</v>
      </c>
      <c r="G151">
        <v>3.6999999999999998E-2</v>
      </c>
      <c r="H151">
        <v>0</v>
      </c>
      <c r="I151">
        <v>0</v>
      </c>
      <c r="J151">
        <v>0</v>
      </c>
      <c r="K151">
        <v>0</v>
      </c>
      <c r="L151">
        <v>0.5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0.5</v>
      </c>
      <c r="X151">
        <v>0.04</v>
      </c>
      <c r="Y151">
        <v>26.359000000000002</v>
      </c>
      <c r="Z151">
        <v>26.359000000000002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99</v>
      </c>
      <c r="AK151">
        <v>49.5</v>
      </c>
      <c r="AL151">
        <v>23.140999999999998</v>
      </c>
      <c r="AM151">
        <v>26.359000000000002</v>
      </c>
    </row>
    <row r="152" spans="1:39" x14ac:dyDescent="0.25">
      <c r="A152" s="21" t="s">
        <v>233</v>
      </c>
      <c r="B152" t="s">
        <v>292</v>
      </c>
      <c r="C152">
        <v>1</v>
      </c>
      <c r="D152">
        <v>0.5</v>
      </c>
      <c r="E152">
        <v>0.08</v>
      </c>
      <c r="F152">
        <v>1.4E-2</v>
      </c>
      <c r="G152">
        <v>3.6999999999999998E-2</v>
      </c>
      <c r="H152">
        <v>0</v>
      </c>
      <c r="I152">
        <v>0</v>
      </c>
      <c r="J152">
        <v>0</v>
      </c>
      <c r="K152">
        <v>0</v>
      </c>
      <c r="L152">
        <v>0.5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0.5</v>
      </c>
      <c r="X152">
        <v>0.04</v>
      </c>
      <c r="Y152">
        <v>26.359000000000002</v>
      </c>
      <c r="Z152">
        <v>26.359000000000002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99</v>
      </c>
      <c r="AK152">
        <v>49.5</v>
      </c>
      <c r="AL152">
        <v>23.140999999999998</v>
      </c>
      <c r="AM152">
        <v>26.359000000000002</v>
      </c>
    </row>
    <row r="153" spans="1:39" x14ac:dyDescent="0.25">
      <c r="A153" s="21" t="s">
        <v>234</v>
      </c>
      <c r="B153" t="s">
        <v>292</v>
      </c>
      <c r="C153">
        <v>1</v>
      </c>
      <c r="D153">
        <v>0.5</v>
      </c>
      <c r="E153">
        <v>0.08</v>
      </c>
      <c r="F153">
        <v>1.4E-2</v>
      </c>
      <c r="G153">
        <v>3.6999999999999998E-2</v>
      </c>
      <c r="H153">
        <v>0</v>
      </c>
      <c r="I153">
        <v>0</v>
      </c>
      <c r="J153">
        <v>0</v>
      </c>
      <c r="K153">
        <v>0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0.5</v>
      </c>
      <c r="X153">
        <v>0.04</v>
      </c>
      <c r="Y153">
        <v>26.359000000000002</v>
      </c>
      <c r="Z153">
        <v>26.359000000000002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99</v>
      </c>
      <c r="AK153">
        <v>49.5</v>
      </c>
      <c r="AL153">
        <v>23.140999999999998</v>
      </c>
      <c r="AM153">
        <v>26.359000000000002</v>
      </c>
    </row>
    <row r="154" spans="1:39" x14ac:dyDescent="0.25">
      <c r="A154" s="21" t="s">
        <v>235</v>
      </c>
      <c r="B154" t="s">
        <v>292</v>
      </c>
      <c r="C154">
        <v>1</v>
      </c>
      <c r="D154">
        <v>0.5</v>
      </c>
      <c r="E154">
        <v>0.08</v>
      </c>
      <c r="F154">
        <v>1.4E-2</v>
      </c>
      <c r="G154">
        <v>3.6999999999999998E-2</v>
      </c>
      <c r="H154">
        <v>0</v>
      </c>
      <c r="I154">
        <v>0</v>
      </c>
      <c r="J154">
        <v>0</v>
      </c>
      <c r="K154">
        <v>0</v>
      </c>
      <c r="L154">
        <v>0.5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0.5</v>
      </c>
      <c r="X154">
        <v>0.04</v>
      </c>
      <c r="Y154">
        <v>26.359000000000002</v>
      </c>
      <c r="Z154">
        <v>26.359000000000002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99</v>
      </c>
      <c r="AK154">
        <v>49.5</v>
      </c>
      <c r="AL154">
        <v>23.140999999999998</v>
      </c>
      <c r="AM154">
        <v>26.359000000000002</v>
      </c>
    </row>
    <row r="155" spans="1:39" x14ac:dyDescent="0.25">
      <c r="A155" s="21" t="s">
        <v>236</v>
      </c>
      <c r="B155" t="s">
        <v>292</v>
      </c>
      <c r="C155">
        <v>1</v>
      </c>
      <c r="D155">
        <v>0.5</v>
      </c>
      <c r="E155">
        <v>0.08</v>
      </c>
      <c r="F155">
        <v>1.4E-2</v>
      </c>
      <c r="G155">
        <v>3.6999999999999998E-2</v>
      </c>
      <c r="H155">
        <v>0</v>
      </c>
      <c r="I155">
        <v>0</v>
      </c>
      <c r="J155">
        <v>0</v>
      </c>
      <c r="K155">
        <v>0</v>
      </c>
      <c r="L155">
        <v>0.5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0.5</v>
      </c>
      <c r="X155">
        <v>0.04</v>
      </c>
      <c r="Y155">
        <v>26.359000000000002</v>
      </c>
      <c r="Z155">
        <v>26.359000000000002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99</v>
      </c>
      <c r="AK155">
        <v>49.5</v>
      </c>
      <c r="AL155">
        <v>23.140999999999998</v>
      </c>
      <c r="AM155">
        <v>26.359000000000002</v>
      </c>
    </row>
    <row r="156" spans="1:39" x14ac:dyDescent="0.25">
      <c r="A156" s="21" t="s">
        <v>237</v>
      </c>
      <c r="B156" t="s">
        <v>292</v>
      </c>
      <c r="C156">
        <v>1</v>
      </c>
      <c r="D156">
        <v>0.5</v>
      </c>
      <c r="E156">
        <v>0.08</v>
      </c>
      <c r="F156">
        <v>1.4E-2</v>
      </c>
      <c r="G156">
        <v>3.6999999999999998E-2</v>
      </c>
      <c r="H156">
        <v>0</v>
      </c>
      <c r="I156">
        <v>0</v>
      </c>
      <c r="J156">
        <v>0</v>
      </c>
      <c r="K156">
        <v>0</v>
      </c>
      <c r="L156">
        <v>0.5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0.5</v>
      </c>
      <c r="X156">
        <v>0.04</v>
      </c>
      <c r="Y156">
        <v>26.359000000000002</v>
      </c>
      <c r="Z156">
        <v>26.359000000000002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99</v>
      </c>
      <c r="AK156">
        <v>49.5</v>
      </c>
      <c r="AL156">
        <v>23.140999999999998</v>
      </c>
      <c r="AM156">
        <v>26.359000000000002</v>
      </c>
    </row>
    <row r="157" spans="1:39" x14ac:dyDescent="0.25">
      <c r="A157" s="21" t="s">
        <v>238</v>
      </c>
      <c r="B157" t="s">
        <v>292</v>
      </c>
      <c r="C157">
        <v>1</v>
      </c>
      <c r="D157">
        <v>0.5</v>
      </c>
      <c r="E157">
        <v>0.08</v>
      </c>
      <c r="F157">
        <v>1.4E-2</v>
      </c>
      <c r="G157">
        <v>3.6999999999999998E-2</v>
      </c>
      <c r="H157">
        <v>0</v>
      </c>
      <c r="I157">
        <v>0</v>
      </c>
      <c r="J157">
        <v>0</v>
      </c>
      <c r="K157">
        <v>0</v>
      </c>
      <c r="L157">
        <v>0.5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0.5</v>
      </c>
      <c r="X157">
        <v>0.04</v>
      </c>
      <c r="Y157">
        <v>26.359000000000002</v>
      </c>
      <c r="Z157">
        <v>26.359000000000002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99</v>
      </c>
      <c r="AK157">
        <v>49.5</v>
      </c>
      <c r="AL157">
        <v>23.140999999999998</v>
      </c>
      <c r="AM157">
        <v>26.359000000000002</v>
      </c>
    </row>
    <row r="158" spans="1:39" x14ac:dyDescent="0.25">
      <c r="A158" s="21" t="s">
        <v>239</v>
      </c>
      <c r="B158" t="s">
        <v>292</v>
      </c>
      <c r="C158">
        <v>1</v>
      </c>
      <c r="D158">
        <v>0.5</v>
      </c>
      <c r="E158">
        <v>0.08</v>
      </c>
      <c r="F158">
        <v>1.4E-2</v>
      </c>
      <c r="G158">
        <v>3.6999999999999998E-2</v>
      </c>
      <c r="H158">
        <v>0</v>
      </c>
      <c r="I158">
        <v>0</v>
      </c>
      <c r="J158">
        <v>0</v>
      </c>
      <c r="K158">
        <v>0</v>
      </c>
      <c r="L158">
        <v>0.5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0.5</v>
      </c>
      <c r="X158">
        <v>0.04</v>
      </c>
      <c r="Y158">
        <v>26.359000000000002</v>
      </c>
      <c r="Z158">
        <v>26.359000000000002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99</v>
      </c>
      <c r="AK158">
        <v>49.5</v>
      </c>
      <c r="AL158">
        <v>23.140999999999998</v>
      </c>
      <c r="AM158">
        <v>26.359000000000002</v>
      </c>
    </row>
    <row r="159" spans="1:39" x14ac:dyDescent="0.25">
      <c r="A159" s="21" t="s">
        <v>240</v>
      </c>
      <c r="B159" t="s">
        <v>292</v>
      </c>
      <c r="C159">
        <v>1</v>
      </c>
      <c r="D159">
        <v>0.5</v>
      </c>
      <c r="E159">
        <v>0.08</v>
      </c>
      <c r="F159">
        <v>1.4E-2</v>
      </c>
      <c r="G159">
        <v>3.6999999999999998E-2</v>
      </c>
      <c r="H159">
        <v>0</v>
      </c>
      <c r="I159">
        <v>0</v>
      </c>
      <c r="J159">
        <v>0</v>
      </c>
      <c r="K159">
        <v>0</v>
      </c>
      <c r="L159">
        <v>0.5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0.5</v>
      </c>
      <c r="X159">
        <v>0.04</v>
      </c>
      <c r="Y159">
        <v>26.359000000000002</v>
      </c>
      <c r="Z159">
        <v>26.359000000000002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99</v>
      </c>
      <c r="AK159">
        <v>49.5</v>
      </c>
      <c r="AL159">
        <v>23.140999999999998</v>
      </c>
      <c r="AM159">
        <v>26.359000000000002</v>
      </c>
    </row>
    <row r="160" spans="1:39" x14ac:dyDescent="0.25">
      <c r="A160" s="21" t="s">
        <v>241</v>
      </c>
      <c r="B160" t="s">
        <v>292</v>
      </c>
      <c r="C160">
        <v>1</v>
      </c>
      <c r="D160">
        <v>0.5</v>
      </c>
      <c r="E160">
        <v>0.08</v>
      </c>
      <c r="F160">
        <v>1.4E-2</v>
      </c>
      <c r="G160">
        <v>3.6999999999999998E-2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0.5</v>
      </c>
      <c r="X160">
        <v>0.04</v>
      </c>
      <c r="Y160">
        <v>26.359000000000002</v>
      </c>
      <c r="Z160">
        <v>26.359000000000002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99</v>
      </c>
      <c r="AK160">
        <v>49.5</v>
      </c>
      <c r="AL160">
        <v>23.140999999999998</v>
      </c>
      <c r="AM160">
        <v>26.359000000000002</v>
      </c>
    </row>
    <row r="161" spans="1:39" x14ac:dyDescent="0.25">
      <c r="A161" s="21" t="s">
        <v>242</v>
      </c>
      <c r="B161" t="s">
        <v>292</v>
      </c>
      <c r="C161">
        <v>1</v>
      </c>
      <c r="D161">
        <v>0.5</v>
      </c>
      <c r="E161">
        <v>0.08</v>
      </c>
      <c r="F161">
        <v>1.4E-2</v>
      </c>
      <c r="G161">
        <v>3.6999999999999998E-2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0.5</v>
      </c>
      <c r="X161">
        <v>0.04</v>
      </c>
      <c r="Y161">
        <v>26.359000000000002</v>
      </c>
      <c r="Z161">
        <v>26.359000000000002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99</v>
      </c>
      <c r="AK161">
        <v>49.5</v>
      </c>
      <c r="AL161">
        <v>23.140999999999998</v>
      </c>
      <c r="AM161">
        <v>26.359000000000002</v>
      </c>
    </row>
    <row r="162" spans="1:39" x14ac:dyDescent="0.25">
      <c r="A162" s="21" t="s">
        <v>243</v>
      </c>
      <c r="B162" t="s">
        <v>292</v>
      </c>
      <c r="C162">
        <v>1</v>
      </c>
      <c r="D162">
        <v>0.5</v>
      </c>
      <c r="E162">
        <v>0.08</v>
      </c>
      <c r="F162">
        <v>1.4E-2</v>
      </c>
      <c r="G162">
        <v>3.6999999999999998E-2</v>
      </c>
      <c r="H162">
        <v>0</v>
      </c>
      <c r="I162">
        <v>0</v>
      </c>
      <c r="J162">
        <v>0</v>
      </c>
      <c r="K162">
        <v>0</v>
      </c>
      <c r="L162">
        <v>0.5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0.5</v>
      </c>
      <c r="X162">
        <v>0.04</v>
      </c>
      <c r="Y162">
        <v>26.359000000000002</v>
      </c>
      <c r="Z162">
        <v>26.359000000000002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99</v>
      </c>
      <c r="AK162">
        <v>49.5</v>
      </c>
      <c r="AL162">
        <v>23.140999999999998</v>
      </c>
      <c r="AM162">
        <v>26.359000000000002</v>
      </c>
    </row>
    <row r="163" spans="1:39" x14ac:dyDescent="0.25">
      <c r="A163" s="21" t="s">
        <v>244</v>
      </c>
      <c r="B163" t="s">
        <v>292</v>
      </c>
      <c r="C163">
        <v>1</v>
      </c>
      <c r="D163">
        <v>0.5</v>
      </c>
      <c r="E163">
        <v>0.08</v>
      </c>
      <c r="F163">
        <v>1.4E-2</v>
      </c>
      <c r="G163">
        <v>3.6999999999999998E-2</v>
      </c>
      <c r="H163">
        <v>0</v>
      </c>
      <c r="I163">
        <v>0</v>
      </c>
      <c r="J163">
        <v>0</v>
      </c>
      <c r="K163">
        <v>0</v>
      </c>
      <c r="L163">
        <v>0.5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0.5</v>
      </c>
      <c r="X163">
        <v>0.04</v>
      </c>
      <c r="Y163">
        <v>26.359000000000002</v>
      </c>
      <c r="Z163">
        <v>26.359000000000002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99</v>
      </c>
      <c r="AK163">
        <v>49.5</v>
      </c>
      <c r="AL163">
        <v>23.140999999999998</v>
      </c>
      <c r="AM163">
        <v>26.359000000000002</v>
      </c>
    </row>
    <row r="164" spans="1:39" x14ac:dyDescent="0.25">
      <c r="A164" s="21" t="s">
        <v>245</v>
      </c>
      <c r="B164" t="s">
        <v>292</v>
      </c>
      <c r="C164">
        <v>1</v>
      </c>
      <c r="D164">
        <v>0.5</v>
      </c>
      <c r="E164">
        <v>0.08</v>
      </c>
      <c r="F164">
        <v>1.4E-2</v>
      </c>
      <c r="G164">
        <v>3.6999999999999998E-2</v>
      </c>
      <c r="H164">
        <v>0</v>
      </c>
      <c r="I164">
        <v>0</v>
      </c>
      <c r="J164">
        <v>0</v>
      </c>
      <c r="K164">
        <v>0</v>
      </c>
      <c r="L164">
        <v>0.5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0.5</v>
      </c>
      <c r="X164">
        <v>0.04</v>
      </c>
      <c r="Y164">
        <v>26.359000000000002</v>
      </c>
      <c r="Z164">
        <v>26.359000000000002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99</v>
      </c>
      <c r="AK164">
        <v>49.5</v>
      </c>
      <c r="AL164">
        <v>23.140999999999998</v>
      </c>
      <c r="AM164">
        <v>26.359000000000002</v>
      </c>
    </row>
    <row r="165" spans="1:39" x14ac:dyDescent="0.25">
      <c r="A165" s="21" t="s">
        <v>246</v>
      </c>
      <c r="B165" t="s">
        <v>292</v>
      </c>
      <c r="C165">
        <v>1</v>
      </c>
      <c r="D165">
        <v>0.5</v>
      </c>
      <c r="E165">
        <v>0.08</v>
      </c>
      <c r="F165">
        <v>1.4E-2</v>
      </c>
      <c r="G165">
        <v>3.6999999999999998E-2</v>
      </c>
      <c r="H165">
        <v>0</v>
      </c>
      <c r="I165">
        <v>0</v>
      </c>
      <c r="J165">
        <v>0</v>
      </c>
      <c r="K165">
        <v>0</v>
      </c>
      <c r="L165">
        <v>0.5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0.5</v>
      </c>
      <c r="X165">
        <v>0.04</v>
      </c>
      <c r="Y165">
        <v>26.359000000000002</v>
      </c>
      <c r="Z165">
        <v>26.359000000000002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99</v>
      </c>
      <c r="AK165">
        <v>49.5</v>
      </c>
      <c r="AL165">
        <v>23.140999999999998</v>
      </c>
      <c r="AM165">
        <v>26.359000000000002</v>
      </c>
    </row>
    <row r="166" spans="1:39" x14ac:dyDescent="0.25">
      <c r="A166" s="21" t="s">
        <v>247</v>
      </c>
      <c r="B166" t="s">
        <v>292</v>
      </c>
      <c r="C166">
        <v>1</v>
      </c>
      <c r="D166">
        <v>0.5</v>
      </c>
      <c r="E166">
        <v>0.08</v>
      </c>
      <c r="F166">
        <v>1.4E-2</v>
      </c>
      <c r="G166">
        <v>3.6999999999999998E-2</v>
      </c>
      <c r="H166">
        <v>0</v>
      </c>
      <c r="I166">
        <v>0</v>
      </c>
      <c r="J166">
        <v>0</v>
      </c>
      <c r="K166">
        <v>0</v>
      </c>
      <c r="L166">
        <v>0.5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0.5</v>
      </c>
      <c r="X166">
        <v>0.04</v>
      </c>
      <c r="Y166">
        <v>26.359000000000002</v>
      </c>
      <c r="Z166">
        <v>26.359000000000002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99</v>
      </c>
      <c r="AK166">
        <v>49.5</v>
      </c>
      <c r="AL166">
        <v>23.140999999999998</v>
      </c>
      <c r="AM166">
        <v>26.359000000000002</v>
      </c>
    </row>
    <row r="167" spans="1:39" x14ac:dyDescent="0.25">
      <c r="A167" s="21" t="s">
        <v>248</v>
      </c>
      <c r="B167" t="s">
        <v>292</v>
      </c>
      <c r="C167">
        <v>1</v>
      </c>
      <c r="D167">
        <v>0.5</v>
      </c>
      <c r="E167">
        <v>0.08</v>
      </c>
      <c r="F167">
        <v>1.4E-2</v>
      </c>
      <c r="G167">
        <v>3.6999999999999998E-2</v>
      </c>
      <c r="H167">
        <v>0</v>
      </c>
      <c r="I167">
        <v>0</v>
      </c>
      <c r="J167">
        <v>0</v>
      </c>
      <c r="K167">
        <v>0</v>
      </c>
      <c r="L167">
        <v>0.5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0.5</v>
      </c>
      <c r="X167">
        <v>0.04</v>
      </c>
      <c r="Y167">
        <v>26.359000000000002</v>
      </c>
      <c r="Z167">
        <v>26.359000000000002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99</v>
      </c>
      <c r="AK167">
        <v>49.5</v>
      </c>
      <c r="AL167">
        <v>23.140999999999998</v>
      </c>
      <c r="AM167">
        <v>26.359000000000002</v>
      </c>
    </row>
    <row r="168" spans="1:39" x14ac:dyDescent="0.25">
      <c r="A168" s="21" t="s">
        <v>249</v>
      </c>
      <c r="B168" t="s">
        <v>292</v>
      </c>
      <c r="C168">
        <v>1</v>
      </c>
      <c r="D168">
        <v>0.5</v>
      </c>
      <c r="E168">
        <v>0.08</v>
      </c>
      <c r="F168">
        <v>1.4E-2</v>
      </c>
      <c r="G168">
        <v>3.6999999999999998E-2</v>
      </c>
      <c r="H168">
        <v>0</v>
      </c>
      <c r="I168">
        <v>0</v>
      </c>
      <c r="J168">
        <v>0</v>
      </c>
      <c r="K168">
        <v>0</v>
      </c>
      <c r="L168">
        <v>0.5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0.5</v>
      </c>
      <c r="X168">
        <v>0.04</v>
      </c>
      <c r="Y168">
        <v>26.359000000000002</v>
      </c>
      <c r="Z168">
        <v>26.359000000000002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99</v>
      </c>
      <c r="AK168">
        <v>49.5</v>
      </c>
      <c r="AL168">
        <v>23.140999999999998</v>
      </c>
      <c r="AM168">
        <v>26.359000000000002</v>
      </c>
    </row>
    <row r="169" spans="1:39" x14ac:dyDescent="0.25">
      <c r="A169" s="21" t="s">
        <v>250</v>
      </c>
      <c r="B169" t="s">
        <v>292</v>
      </c>
      <c r="C169">
        <v>1</v>
      </c>
      <c r="D169">
        <v>0.5</v>
      </c>
      <c r="E169">
        <v>0.08</v>
      </c>
      <c r="F169">
        <v>1.4E-2</v>
      </c>
      <c r="G169">
        <v>3.6999999999999998E-2</v>
      </c>
      <c r="H169">
        <v>0</v>
      </c>
      <c r="I169">
        <v>0</v>
      </c>
      <c r="J169">
        <v>0</v>
      </c>
      <c r="K169">
        <v>0</v>
      </c>
      <c r="L169">
        <v>0.5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0.5</v>
      </c>
      <c r="X169">
        <v>0.04</v>
      </c>
      <c r="Y169">
        <v>26.359000000000002</v>
      </c>
      <c r="Z169">
        <v>26.359000000000002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99</v>
      </c>
      <c r="AK169">
        <v>49.5</v>
      </c>
      <c r="AL169">
        <v>23.140999999999998</v>
      </c>
      <c r="AM169">
        <v>26.359000000000002</v>
      </c>
    </row>
    <row r="170" spans="1:39" x14ac:dyDescent="0.25">
      <c r="A170" s="21" t="s">
        <v>251</v>
      </c>
      <c r="B170" t="s">
        <v>292</v>
      </c>
      <c r="C170">
        <v>1</v>
      </c>
      <c r="D170">
        <v>0.5</v>
      </c>
      <c r="E170">
        <v>0.08</v>
      </c>
      <c r="F170">
        <v>1.4E-2</v>
      </c>
      <c r="G170">
        <v>3.6999999999999998E-2</v>
      </c>
      <c r="H170">
        <v>0</v>
      </c>
      <c r="I170">
        <v>0</v>
      </c>
      <c r="J170">
        <v>0</v>
      </c>
      <c r="K170">
        <v>0</v>
      </c>
      <c r="L170">
        <v>0.5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0.5</v>
      </c>
      <c r="X170">
        <v>0.04</v>
      </c>
      <c r="Y170">
        <v>26.359000000000002</v>
      </c>
      <c r="Z170">
        <v>26.359000000000002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99</v>
      </c>
      <c r="AK170">
        <v>49.5</v>
      </c>
      <c r="AL170">
        <v>23.140999999999998</v>
      </c>
      <c r="AM170">
        <v>26.359000000000002</v>
      </c>
    </row>
    <row r="171" spans="1:39" x14ac:dyDescent="0.25">
      <c r="A171" s="21" t="s">
        <v>252</v>
      </c>
      <c r="B171" t="s">
        <v>292</v>
      </c>
      <c r="C171">
        <v>1</v>
      </c>
      <c r="D171">
        <v>4.5</v>
      </c>
      <c r="E171">
        <v>0.08</v>
      </c>
      <c r="F171">
        <v>1.4E-2</v>
      </c>
      <c r="G171">
        <v>3.6999999999999998E-2</v>
      </c>
      <c r="H171">
        <v>0</v>
      </c>
      <c r="I171">
        <v>0</v>
      </c>
      <c r="J171">
        <v>0</v>
      </c>
      <c r="K171">
        <v>0</v>
      </c>
      <c r="L171">
        <v>4.5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4.5</v>
      </c>
      <c r="X171">
        <v>0.36</v>
      </c>
      <c r="Y171">
        <v>237.23099999999999</v>
      </c>
      <c r="Z171">
        <v>237.23099999999999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99</v>
      </c>
      <c r="AK171">
        <v>445.5</v>
      </c>
      <c r="AL171">
        <v>208.26900000000001</v>
      </c>
      <c r="AM171">
        <v>237.23099999999999</v>
      </c>
    </row>
    <row r="172" spans="1:39" x14ac:dyDescent="0.25">
      <c r="A172" s="21" t="s">
        <v>253</v>
      </c>
      <c r="B172" t="s">
        <v>292</v>
      </c>
      <c r="C172">
        <v>1</v>
      </c>
      <c r="D172">
        <v>4.5</v>
      </c>
      <c r="E172">
        <v>0.08</v>
      </c>
      <c r="F172">
        <v>1.4E-2</v>
      </c>
      <c r="G172">
        <v>3.6999999999999998E-2</v>
      </c>
      <c r="H172">
        <v>0</v>
      </c>
      <c r="I172">
        <v>0</v>
      </c>
      <c r="J172">
        <v>0</v>
      </c>
      <c r="K172">
        <v>0</v>
      </c>
      <c r="L172">
        <v>4.5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4.5</v>
      </c>
      <c r="X172">
        <v>0.36</v>
      </c>
      <c r="Y172">
        <v>237.23099999999999</v>
      </c>
      <c r="Z172">
        <v>237.23099999999999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99</v>
      </c>
      <c r="AK172">
        <v>445.5</v>
      </c>
      <c r="AL172">
        <v>208.26900000000001</v>
      </c>
      <c r="AM172">
        <v>237.23099999999999</v>
      </c>
    </row>
    <row r="173" spans="1:39" x14ac:dyDescent="0.25">
      <c r="A173" s="21" t="s">
        <v>254</v>
      </c>
      <c r="B173" t="s">
        <v>292</v>
      </c>
      <c r="C173">
        <v>1</v>
      </c>
      <c r="D173">
        <v>4.5</v>
      </c>
      <c r="E173">
        <v>0.08</v>
      </c>
      <c r="F173">
        <v>1.4E-2</v>
      </c>
      <c r="G173">
        <v>3.6999999999999998E-2</v>
      </c>
      <c r="H173">
        <v>0</v>
      </c>
      <c r="I173">
        <v>0</v>
      </c>
      <c r="J173">
        <v>0</v>
      </c>
      <c r="K173">
        <v>0</v>
      </c>
      <c r="L173">
        <v>4.5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4.5</v>
      </c>
      <c r="X173">
        <v>0.36</v>
      </c>
      <c r="Y173">
        <v>237.23099999999999</v>
      </c>
      <c r="Z173">
        <v>237.23099999999999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99</v>
      </c>
      <c r="AK173">
        <v>445.5</v>
      </c>
      <c r="AL173">
        <v>208.26900000000001</v>
      </c>
      <c r="AM173">
        <v>237.23099999999999</v>
      </c>
    </row>
    <row r="174" spans="1:39" x14ac:dyDescent="0.25">
      <c r="A174" s="21" t="s">
        <v>255</v>
      </c>
      <c r="B174" t="s">
        <v>292</v>
      </c>
      <c r="C174">
        <v>0</v>
      </c>
      <c r="D174">
        <v>0</v>
      </c>
      <c r="E174">
        <v>0.08</v>
      </c>
      <c r="F174">
        <v>1.4E-2</v>
      </c>
      <c r="G174">
        <v>3.6999999999999998E-2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s="21" t="s">
        <v>256</v>
      </c>
      <c r="B175" t="s">
        <v>292</v>
      </c>
      <c r="C175">
        <v>0</v>
      </c>
      <c r="D175">
        <v>0</v>
      </c>
      <c r="E175">
        <v>0.08</v>
      </c>
      <c r="F175">
        <v>1.4E-2</v>
      </c>
      <c r="G175">
        <v>3.6999999999999998E-2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 s="21" t="s">
        <v>257</v>
      </c>
      <c r="B176" t="s">
        <v>292</v>
      </c>
      <c r="C176">
        <v>0</v>
      </c>
      <c r="D176">
        <v>0</v>
      </c>
      <c r="E176">
        <v>0.08</v>
      </c>
      <c r="F176">
        <v>1.4E-2</v>
      </c>
      <c r="G176">
        <v>3.6999999999999998E-2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25">
      <c r="A177" s="21" t="s">
        <v>258</v>
      </c>
      <c r="B177" t="s">
        <v>292</v>
      </c>
      <c r="C177">
        <v>0</v>
      </c>
      <c r="D177">
        <v>0</v>
      </c>
      <c r="E177">
        <v>0.08</v>
      </c>
      <c r="F177">
        <v>1.4E-2</v>
      </c>
      <c r="G177">
        <v>3.6999999999999998E-2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 s="21" t="s">
        <v>259</v>
      </c>
      <c r="B178" t="s">
        <v>292</v>
      </c>
      <c r="C178">
        <v>0</v>
      </c>
      <c r="D178">
        <v>0</v>
      </c>
      <c r="E178">
        <v>0.08</v>
      </c>
      <c r="F178">
        <v>1.4E-2</v>
      </c>
      <c r="G178">
        <v>3.6999999999999998E-2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 s="21" t="s">
        <v>260</v>
      </c>
      <c r="B179" t="s">
        <v>292</v>
      </c>
      <c r="C179">
        <v>0</v>
      </c>
      <c r="D179">
        <v>0</v>
      </c>
      <c r="E179">
        <v>0.08</v>
      </c>
      <c r="F179">
        <v>1.4E-2</v>
      </c>
      <c r="G179">
        <v>3.6999999999999998E-2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 s="21" t="s">
        <v>261</v>
      </c>
      <c r="B180" t="s">
        <v>292</v>
      </c>
      <c r="C180">
        <v>0</v>
      </c>
      <c r="D180">
        <v>0</v>
      </c>
      <c r="E180">
        <v>0.08</v>
      </c>
      <c r="F180">
        <v>1.4E-2</v>
      </c>
      <c r="G180">
        <v>3.6999999999999998E-2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25">
      <c r="A181" s="21" t="s">
        <v>262</v>
      </c>
      <c r="B181" t="s">
        <v>292</v>
      </c>
      <c r="C181">
        <v>0</v>
      </c>
      <c r="D181">
        <v>0</v>
      </c>
      <c r="E181">
        <v>0.08</v>
      </c>
      <c r="F181">
        <v>1.4E-2</v>
      </c>
      <c r="G181">
        <v>3.6999999999999998E-2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s="21" t="s">
        <v>263</v>
      </c>
      <c r="B182" t="s">
        <v>292</v>
      </c>
      <c r="C182">
        <v>0</v>
      </c>
      <c r="D182">
        <v>0</v>
      </c>
      <c r="E182">
        <v>0.08</v>
      </c>
      <c r="F182">
        <v>1.4E-2</v>
      </c>
      <c r="G182">
        <v>3.6999999999999998E-2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 s="21" t="s">
        <v>264</v>
      </c>
      <c r="B183" t="s">
        <v>292</v>
      </c>
      <c r="C183">
        <v>0</v>
      </c>
      <c r="D183">
        <v>0</v>
      </c>
      <c r="E183">
        <v>0.08</v>
      </c>
      <c r="F183">
        <v>1.4E-2</v>
      </c>
      <c r="G183">
        <v>3.6999999999999998E-2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s="21" t="s">
        <v>265</v>
      </c>
      <c r="B184" t="s">
        <v>292</v>
      </c>
      <c r="C184">
        <v>0</v>
      </c>
      <c r="D184">
        <v>0</v>
      </c>
      <c r="E184">
        <v>0.08</v>
      </c>
      <c r="F184">
        <v>1.4E-2</v>
      </c>
      <c r="G184">
        <v>3.6999999999999998E-2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s="21" t="s">
        <v>266</v>
      </c>
      <c r="B185" t="s">
        <v>56</v>
      </c>
      <c r="C185">
        <v>1</v>
      </c>
      <c r="D185">
        <v>1</v>
      </c>
      <c r="E185">
        <v>0.15</v>
      </c>
      <c r="F185">
        <v>2.5999999999999999E-2</v>
      </c>
      <c r="G185">
        <v>7.0000000000000007E-2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0.15</v>
      </c>
      <c r="Y185">
        <v>31.526</v>
      </c>
      <c r="Z185">
        <v>31.526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99</v>
      </c>
      <c r="AK185">
        <v>99</v>
      </c>
      <c r="AL185">
        <v>67.474000000000004</v>
      </c>
      <c r="AM185">
        <v>31.526</v>
      </c>
    </row>
    <row r="186" spans="1:39" x14ac:dyDescent="0.25">
      <c r="A186" s="21" t="s">
        <v>267</v>
      </c>
      <c r="B186" t="s">
        <v>56</v>
      </c>
      <c r="C186">
        <v>1</v>
      </c>
      <c r="D186">
        <v>1</v>
      </c>
      <c r="E186">
        <v>0.15</v>
      </c>
      <c r="F186">
        <v>2.5999999999999999E-2</v>
      </c>
      <c r="G186">
        <v>7.0000000000000007E-2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0.15</v>
      </c>
      <c r="Y186">
        <v>31.526</v>
      </c>
      <c r="Z186">
        <v>31.526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99</v>
      </c>
      <c r="AK186">
        <v>99</v>
      </c>
      <c r="AL186">
        <v>67.474000000000004</v>
      </c>
      <c r="AM186">
        <v>31.526</v>
      </c>
    </row>
    <row r="187" spans="1:39" x14ac:dyDescent="0.25">
      <c r="A187" s="21" t="s">
        <v>268</v>
      </c>
      <c r="B187" t="s">
        <v>56</v>
      </c>
      <c r="C187">
        <v>1</v>
      </c>
      <c r="D187">
        <v>1</v>
      </c>
      <c r="E187">
        <v>0.15</v>
      </c>
      <c r="F187">
        <v>2.5999999999999999E-2</v>
      </c>
      <c r="G187">
        <v>7.0000000000000007E-2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0.15</v>
      </c>
      <c r="Y187">
        <v>31.526</v>
      </c>
      <c r="Z187">
        <v>31.526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99</v>
      </c>
      <c r="AK187">
        <v>99</v>
      </c>
      <c r="AL187">
        <v>67.474000000000004</v>
      </c>
      <c r="AM187">
        <v>31.526</v>
      </c>
    </row>
    <row r="188" spans="1:39" x14ac:dyDescent="0.25">
      <c r="A188" s="21" t="s">
        <v>269</v>
      </c>
      <c r="B188" t="s">
        <v>56</v>
      </c>
      <c r="C188">
        <v>1</v>
      </c>
      <c r="D188">
        <v>1</v>
      </c>
      <c r="E188">
        <v>0.15</v>
      </c>
      <c r="F188">
        <v>2.5999999999999999E-2</v>
      </c>
      <c r="G188">
        <v>7.0000000000000007E-2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0.15</v>
      </c>
      <c r="Y188">
        <v>31.526</v>
      </c>
      <c r="Z188">
        <v>31.526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99</v>
      </c>
      <c r="AK188">
        <v>99</v>
      </c>
      <c r="AL188">
        <v>67.474000000000004</v>
      </c>
      <c r="AM188">
        <v>31.526</v>
      </c>
    </row>
    <row r="189" spans="1:39" x14ac:dyDescent="0.25">
      <c r="A189" s="21" t="s">
        <v>270</v>
      </c>
      <c r="B189" t="s">
        <v>56</v>
      </c>
      <c r="C189">
        <v>1</v>
      </c>
      <c r="D189">
        <v>0.105</v>
      </c>
      <c r="E189">
        <v>0.15</v>
      </c>
      <c r="F189">
        <v>2.5999999999999999E-2</v>
      </c>
      <c r="G189">
        <v>7.0000000000000007E-2</v>
      </c>
      <c r="H189">
        <v>0</v>
      </c>
      <c r="I189">
        <v>0</v>
      </c>
      <c r="J189">
        <v>0</v>
      </c>
      <c r="K189">
        <v>0</v>
      </c>
      <c r="L189">
        <v>0.105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0.105</v>
      </c>
      <c r="X189">
        <v>1.6E-2</v>
      </c>
      <c r="Y189">
        <v>3.3140000000000001</v>
      </c>
      <c r="Z189">
        <v>3.3140000000000001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99</v>
      </c>
      <c r="AK189">
        <v>10.407</v>
      </c>
      <c r="AL189">
        <v>7.093</v>
      </c>
      <c r="AM189">
        <v>3.3140000000000001</v>
      </c>
    </row>
    <row r="190" spans="1:39" x14ac:dyDescent="0.25">
      <c r="A190" s="21" t="s">
        <v>271</v>
      </c>
      <c r="B190" t="s">
        <v>56</v>
      </c>
      <c r="C190">
        <v>1</v>
      </c>
      <c r="D190">
        <v>0.2</v>
      </c>
      <c r="E190">
        <v>0.15</v>
      </c>
      <c r="F190">
        <v>2.5999999999999999E-2</v>
      </c>
      <c r="G190">
        <v>7.0000000000000007E-2</v>
      </c>
      <c r="H190">
        <v>0</v>
      </c>
      <c r="I190">
        <v>0</v>
      </c>
      <c r="J190">
        <v>0</v>
      </c>
      <c r="K190">
        <v>0</v>
      </c>
      <c r="L190">
        <v>0.2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0.2</v>
      </c>
      <c r="X190">
        <v>0.03</v>
      </c>
      <c r="Y190">
        <v>6.3049999999999997</v>
      </c>
      <c r="Z190">
        <v>6.3049999999999997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99</v>
      </c>
      <c r="AK190">
        <v>19.8</v>
      </c>
      <c r="AL190">
        <v>13.494999999999999</v>
      </c>
      <c r="AM190">
        <v>6.3049999999999997</v>
      </c>
    </row>
    <row r="191" spans="1:39" x14ac:dyDescent="0.25">
      <c r="A191" s="21" t="s">
        <v>272</v>
      </c>
      <c r="B191" t="s">
        <v>56</v>
      </c>
      <c r="C191">
        <v>1</v>
      </c>
      <c r="D191">
        <v>0.5</v>
      </c>
      <c r="E191">
        <v>0.15</v>
      </c>
      <c r="F191">
        <v>2.5999999999999999E-2</v>
      </c>
      <c r="G191">
        <v>7.0000000000000007E-2</v>
      </c>
      <c r="H191">
        <v>0</v>
      </c>
      <c r="I191">
        <v>0</v>
      </c>
      <c r="J191">
        <v>0</v>
      </c>
      <c r="K191">
        <v>0</v>
      </c>
      <c r="L191">
        <v>0.5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0.5</v>
      </c>
      <c r="X191">
        <v>7.4999999999999997E-2</v>
      </c>
      <c r="Y191">
        <v>15.763</v>
      </c>
      <c r="Z191">
        <v>15.763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99</v>
      </c>
      <c r="AK191">
        <v>49.5</v>
      </c>
      <c r="AL191">
        <v>33.737000000000002</v>
      </c>
      <c r="AM191">
        <v>15.763</v>
      </c>
    </row>
    <row r="192" spans="1:39" x14ac:dyDescent="0.25">
      <c r="A192" s="21" t="s">
        <v>273</v>
      </c>
      <c r="B192" t="s">
        <v>56</v>
      </c>
      <c r="C192">
        <v>1</v>
      </c>
      <c r="D192">
        <v>0.5</v>
      </c>
      <c r="E192">
        <v>0.15</v>
      </c>
      <c r="F192">
        <v>2.5999999999999999E-2</v>
      </c>
      <c r="G192">
        <v>7.0000000000000007E-2</v>
      </c>
      <c r="H192">
        <v>0</v>
      </c>
      <c r="I192">
        <v>0</v>
      </c>
      <c r="J192">
        <v>0</v>
      </c>
      <c r="K192">
        <v>0</v>
      </c>
      <c r="L192">
        <v>0.5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</v>
      </c>
      <c r="X192">
        <v>7.4999999999999997E-2</v>
      </c>
      <c r="Y192">
        <v>15.763</v>
      </c>
      <c r="Z192">
        <v>15.763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99</v>
      </c>
      <c r="AK192">
        <v>49.5</v>
      </c>
      <c r="AL192">
        <v>33.737000000000002</v>
      </c>
      <c r="AM192">
        <v>15.763</v>
      </c>
    </row>
    <row r="193" spans="1:39" x14ac:dyDescent="0.25">
      <c r="A193" s="21" t="s">
        <v>274</v>
      </c>
      <c r="B193" t="s">
        <v>56</v>
      </c>
      <c r="C193">
        <v>1</v>
      </c>
      <c r="D193">
        <v>1</v>
      </c>
      <c r="E193">
        <v>0.15</v>
      </c>
      <c r="F193">
        <v>2.5999999999999999E-2</v>
      </c>
      <c r="G193">
        <v>7.0000000000000007E-2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0.15</v>
      </c>
      <c r="Y193">
        <v>31.526</v>
      </c>
      <c r="Z193">
        <v>31.526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99</v>
      </c>
      <c r="AK193">
        <v>99</v>
      </c>
      <c r="AL193">
        <v>67.474000000000004</v>
      </c>
      <c r="AM193">
        <v>31.526</v>
      </c>
    </row>
    <row r="194" spans="1:39" x14ac:dyDescent="0.25">
      <c r="A194" s="21" t="s">
        <v>275</v>
      </c>
      <c r="B194" t="s">
        <v>56</v>
      </c>
      <c r="C194">
        <v>1</v>
      </c>
      <c r="D194">
        <v>1</v>
      </c>
      <c r="E194">
        <v>0.15</v>
      </c>
      <c r="F194">
        <v>2.5999999999999999E-2</v>
      </c>
      <c r="G194">
        <v>7.0000000000000007E-2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0.15</v>
      </c>
      <c r="Y194">
        <v>31.526</v>
      </c>
      <c r="Z194">
        <v>31.526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99</v>
      </c>
      <c r="AK194">
        <v>99</v>
      </c>
      <c r="AL194">
        <v>67.474000000000004</v>
      </c>
      <c r="AM194">
        <v>31.526</v>
      </c>
    </row>
    <row r="195" spans="1:39" x14ac:dyDescent="0.25">
      <c r="A195" s="21" t="s">
        <v>276</v>
      </c>
      <c r="B195" t="s">
        <v>56</v>
      </c>
      <c r="C195">
        <v>1</v>
      </c>
      <c r="D195">
        <v>4</v>
      </c>
      <c r="E195">
        <v>0.15</v>
      </c>
      <c r="F195">
        <v>2.5999999999999999E-2</v>
      </c>
      <c r="G195">
        <v>7.0000000000000007E-2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</v>
      </c>
      <c r="X195">
        <v>0.6</v>
      </c>
      <c r="Y195">
        <v>126.104</v>
      </c>
      <c r="Z195">
        <v>126.104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99</v>
      </c>
      <c r="AK195">
        <v>396</v>
      </c>
      <c r="AL195">
        <v>269.89600000000002</v>
      </c>
      <c r="AM195">
        <v>126.104</v>
      </c>
    </row>
    <row r="196" spans="1:39" x14ac:dyDescent="0.25">
      <c r="A196" s="21" t="s">
        <v>277</v>
      </c>
      <c r="B196" t="s">
        <v>56</v>
      </c>
      <c r="C196">
        <v>1</v>
      </c>
      <c r="D196">
        <v>4</v>
      </c>
      <c r="E196">
        <v>0.15</v>
      </c>
      <c r="F196">
        <v>2.5999999999999999E-2</v>
      </c>
      <c r="G196">
        <v>7.0000000000000007E-2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0.6</v>
      </c>
      <c r="Y196">
        <v>126.104</v>
      </c>
      <c r="Z196">
        <v>126.104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99</v>
      </c>
      <c r="AK196">
        <v>396</v>
      </c>
      <c r="AL196">
        <v>269.89600000000002</v>
      </c>
      <c r="AM196">
        <v>126.104</v>
      </c>
    </row>
    <row r="197" spans="1:39" x14ac:dyDescent="0.25">
      <c r="A197" s="21" t="s">
        <v>278</v>
      </c>
      <c r="B197" t="s">
        <v>56</v>
      </c>
      <c r="C197">
        <v>1</v>
      </c>
      <c r="D197">
        <v>4</v>
      </c>
      <c r="E197">
        <v>0.15</v>
      </c>
      <c r="F197">
        <v>2.5999999999999999E-2</v>
      </c>
      <c r="G197">
        <v>7.0000000000000007E-2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0.6</v>
      </c>
      <c r="Y197">
        <v>126.104</v>
      </c>
      <c r="Z197">
        <v>126.104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99</v>
      </c>
      <c r="AK197">
        <v>396</v>
      </c>
      <c r="AL197">
        <v>269.89600000000002</v>
      </c>
      <c r="AM197">
        <v>126.104</v>
      </c>
    </row>
    <row r="198" spans="1:39" x14ac:dyDescent="0.25">
      <c r="A198" s="21" t="s">
        <v>279</v>
      </c>
      <c r="B198" t="s">
        <v>56</v>
      </c>
      <c r="C198">
        <v>1</v>
      </c>
      <c r="D198">
        <v>4</v>
      </c>
      <c r="E198">
        <v>0.15</v>
      </c>
      <c r="F198">
        <v>2.5999999999999999E-2</v>
      </c>
      <c r="G198">
        <v>7.0000000000000007E-2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0.6</v>
      </c>
      <c r="Y198">
        <v>126.104</v>
      </c>
      <c r="Z198">
        <v>126.104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99</v>
      </c>
      <c r="AK198">
        <v>396</v>
      </c>
      <c r="AL198">
        <v>269.89600000000002</v>
      </c>
      <c r="AM198">
        <v>126.104</v>
      </c>
    </row>
    <row r="199" spans="1:39" x14ac:dyDescent="0.25">
      <c r="A199" s="21" t="s">
        <v>280</v>
      </c>
      <c r="B199" t="s">
        <v>56</v>
      </c>
      <c r="C199">
        <v>0</v>
      </c>
      <c r="D199">
        <v>0</v>
      </c>
      <c r="E199">
        <v>0.15</v>
      </c>
      <c r="F199">
        <v>2.5999999999999999E-2</v>
      </c>
      <c r="G199">
        <v>7.0000000000000007E-2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25">
      <c r="A200" s="21" t="s">
        <v>281</v>
      </c>
      <c r="B200" t="s">
        <v>56</v>
      </c>
      <c r="C200">
        <v>0</v>
      </c>
      <c r="D200">
        <v>0</v>
      </c>
      <c r="E200">
        <v>0.15</v>
      </c>
      <c r="F200">
        <v>2.5999999999999999E-2</v>
      </c>
      <c r="G200">
        <v>7.0000000000000007E-2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25">
      <c r="A201" s="21" t="s">
        <v>282</v>
      </c>
      <c r="B201" t="s">
        <v>56</v>
      </c>
      <c r="C201">
        <v>0</v>
      </c>
      <c r="D201">
        <v>0</v>
      </c>
      <c r="E201">
        <v>0.15</v>
      </c>
      <c r="F201">
        <v>2.5999999999999999E-2</v>
      </c>
      <c r="G201">
        <v>7.0000000000000007E-2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25">
      <c r="A202" s="21" t="s">
        <v>283</v>
      </c>
      <c r="B202" t="s">
        <v>56</v>
      </c>
      <c r="C202">
        <v>0</v>
      </c>
      <c r="D202">
        <v>0</v>
      </c>
      <c r="E202">
        <v>0.15</v>
      </c>
      <c r="F202">
        <v>2.5999999999999999E-2</v>
      </c>
      <c r="G202">
        <v>7.0000000000000007E-2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 s="21" t="s">
        <v>284</v>
      </c>
      <c r="B203" t="s">
        <v>56</v>
      </c>
      <c r="C203">
        <v>0</v>
      </c>
      <c r="D203">
        <v>0</v>
      </c>
      <c r="E203">
        <v>0.15</v>
      </c>
      <c r="F203">
        <v>2.5999999999999999E-2</v>
      </c>
      <c r="G203">
        <v>7.0000000000000007E-2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25">
      <c r="A204" s="21" t="s">
        <v>285</v>
      </c>
      <c r="B204" t="s">
        <v>56</v>
      </c>
      <c r="C204">
        <v>0</v>
      </c>
      <c r="D204">
        <v>0</v>
      </c>
      <c r="E204">
        <v>0.15</v>
      </c>
      <c r="F204">
        <v>2.5999999999999999E-2</v>
      </c>
      <c r="G204">
        <v>7.0000000000000007E-2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 s="21" t="s">
        <v>286</v>
      </c>
      <c r="B205" t="s">
        <v>56</v>
      </c>
      <c r="C205">
        <v>0</v>
      </c>
      <c r="D205">
        <v>0</v>
      </c>
      <c r="E205">
        <v>0.15</v>
      </c>
      <c r="F205">
        <v>2.5999999999999999E-2</v>
      </c>
      <c r="G205">
        <v>7.0000000000000007E-2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25">
      <c r="A206" s="21" t="s">
        <v>287</v>
      </c>
      <c r="B206" t="s">
        <v>56</v>
      </c>
      <c r="C206">
        <v>0</v>
      </c>
      <c r="D206">
        <v>0</v>
      </c>
      <c r="E206">
        <v>0.15</v>
      </c>
      <c r="F206">
        <v>2.5999999999999999E-2</v>
      </c>
      <c r="G206">
        <v>7.0000000000000007E-2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25">
      <c r="A207" s="21" t="s">
        <v>288</v>
      </c>
      <c r="B207" t="s">
        <v>56</v>
      </c>
      <c r="C207">
        <v>0</v>
      </c>
      <c r="D207">
        <v>0</v>
      </c>
      <c r="E207">
        <v>0.15</v>
      </c>
      <c r="F207">
        <v>2.5999999999999999E-2</v>
      </c>
      <c r="G207">
        <v>7.0000000000000007E-2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 s="21" t="s">
        <v>289</v>
      </c>
      <c r="B208" t="s">
        <v>56</v>
      </c>
      <c r="C208">
        <v>0</v>
      </c>
      <c r="D208">
        <v>0</v>
      </c>
      <c r="E208">
        <v>0.15</v>
      </c>
      <c r="F208">
        <v>2.5999999999999999E-2</v>
      </c>
      <c r="G208">
        <v>7.0000000000000007E-2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 s="21" t="s">
        <v>290</v>
      </c>
      <c r="B209" t="s">
        <v>56</v>
      </c>
      <c r="C209">
        <v>0</v>
      </c>
      <c r="D209">
        <v>0</v>
      </c>
      <c r="E209">
        <v>0.15</v>
      </c>
      <c r="F209">
        <v>2.5999999999999999E-2</v>
      </c>
      <c r="G209">
        <v>7.0000000000000007E-2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 s="21" t="s">
        <v>303</v>
      </c>
      <c r="B210" t="s">
        <v>303</v>
      </c>
      <c r="C210">
        <v>0</v>
      </c>
      <c r="E210">
        <v>-0.8</v>
      </c>
      <c r="W210">
        <v>0</v>
      </c>
      <c r="X210">
        <v>0</v>
      </c>
      <c r="AM210">
        <v>0</v>
      </c>
    </row>
    <row r="211" spans="1:39" x14ac:dyDescent="0.25">
      <c r="A211" s="21" t="s">
        <v>304</v>
      </c>
      <c r="B211" t="s">
        <v>304</v>
      </c>
      <c r="C211">
        <v>0</v>
      </c>
      <c r="E211">
        <v>-0.6</v>
      </c>
      <c r="W211">
        <v>0</v>
      </c>
      <c r="X211">
        <v>0</v>
      </c>
      <c r="AM211">
        <v>0</v>
      </c>
    </row>
    <row r="212" spans="1:39" x14ac:dyDescent="0.25">
      <c r="A212" s="21" t="s">
        <v>305</v>
      </c>
      <c r="B212" t="s">
        <v>305</v>
      </c>
      <c r="C212">
        <v>1</v>
      </c>
      <c r="E212">
        <v>-0.4</v>
      </c>
      <c r="W212">
        <v>35.984000000000002</v>
      </c>
      <c r="X212">
        <v>-14.394</v>
      </c>
      <c r="AM212">
        <v>323886.96500000003</v>
      </c>
    </row>
    <row r="213" spans="1:39" x14ac:dyDescent="0.25">
      <c r="A213" s="21" t="s">
        <v>306</v>
      </c>
      <c r="B213" t="s">
        <v>306</v>
      </c>
      <c r="C213">
        <v>0</v>
      </c>
      <c r="E213">
        <v>-0.6</v>
      </c>
      <c r="W213">
        <v>0</v>
      </c>
      <c r="X213">
        <v>0</v>
      </c>
      <c r="AM213">
        <v>0</v>
      </c>
    </row>
    <row r="214" spans="1:39" x14ac:dyDescent="0.25">
      <c r="A214" s="21" t="s">
        <v>307</v>
      </c>
      <c r="B214" t="s">
        <v>307</v>
      </c>
      <c r="C214">
        <v>0</v>
      </c>
      <c r="E214">
        <v>-0.4</v>
      </c>
      <c r="W214">
        <v>0</v>
      </c>
      <c r="X214">
        <v>0</v>
      </c>
      <c r="AM214">
        <v>0</v>
      </c>
    </row>
    <row r="215" spans="1:39" x14ac:dyDescent="0.25">
      <c r="A215" s="21" t="s">
        <v>308</v>
      </c>
      <c r="B215" t="s">
        <v>308</v>
      </c>
      <c r="C215">
        <v>1</v>
      </c>
      <c r="E215">
        <v>-0.2</v>
      </c>
      <c r="W215">
        <v>20.844999999999999</v>
      </c>
      <c r="X215">
        <v>-4.1689999999999996</v>
      </c>
      <c r="AM215">
        <v>499752.80499999999</v>
      </c>
    </row>
    <row r="216" spans="1:39" x14ac:dyDescent="0.25">
      <c r="A216" s="21" t="s">
        <v>56</v>
      </c>
      <c r="B216" t="s">
        <v>56</v>
      </c>
      <c r="C216">
        <v>0</v>
      </c>
      <c r="E216">
        <v>0.1</v>
      </c>
      <c r="W216">
        <v>0</v>
      </c>
      <c r="X216">
        <v>0</v>
      </c>
      <c r="AM216">
        <v>0</v>
      </c>
    </row>
    <row r="217" spans="1:39" x14ac:dyDescent="0.25">
      <c r="A217" s="21" t="s">
        <v>59</v>
      </c>
      <c r="B217" t="s">
        <v>59</v>
      </c>
      <c r="C217">
        <v>0</v>
      </c>
      <c r="E217">
        <v>0.15</v>
      </c>
      <c r="W217">
        <v>0</v>
      </c>
      <c r="X217">
        <v>0</v>
      </c>
      <c r="AM217">
        <v>0</v>
      </c>
    </row>
    <row r="218" spans="1:39" x14ac:dyDescent="0.25">
      <c r="A218" s="21" t="s">
        <v>65</v>
      </c>
      <c r="B218" t="s">
        <v>65</v>
      </c>
      <c r="C218">
        <v>0</v>
      </c>
      <c r="E218">
        <v>0.3</v>
      </c>
      <c r="W218">
        <v>0</v>
      </c>
      <c r="X218">
        <v>0</v>
      </c>
      <c r="AM218">
        <v>0</v>
      </c>
    </row>
    <row r="219" spans="1:39" x14ac:dyDescent="0.25">
      <c r="A219" s="21" t="s">
        <v>62</v>
      </c>
      <c r="B219" t="s">
        <v>62</v>
      </c>
      <c r="C219">
        <v>0</v>
      </c>
      <c r="E219">
        <v>0.25</v>
      </c>
      <c r="W219">
        <v>0</v>
      </c>
      <c r="X219">
        <v>0</v>
      </c>
      <c r="AM219">
        <v>0</v>
      </c>
    </row>
    <row r="220" spans="1:39" x14ac:dyDescent="0.25">
      <c r="A220" s="21" t="s">
        <v>68</v>
      </c>
      <c r="B220" t="s">
        <v>68</v>
      </c>
      <c r="C220">
        <v>0</v>
      </c>
      <c r="E220">
        <v>0.3</v>
      </c>
      <c r="W220">
        <v>0</v>
      </c>
      <c r="X220">
        <v>0</v>
      </c>
      <c r="AM220">
        <v>0</v>
      </c>
    </row>
    <row r="221" spans="1:39" x14ac:dyDescent="0.25">
      <c r="A221" s="21" t="s">
        <v>354</v>
      </c>
      <c r="X221">
        <v>17.826000000000001</v>
      </c>
      <c r="Y221">
        <v>7264.7079999999996</v>
      </c>
      <c r="Z221">
        <v>7264.3940000000002</v>
      </c>
      <c r="AA221">
        <v>0.314</v>
      </c>
      <c r="AB221">
        <v>0</v>
      </c>
      <c r="AC221">
        <v>2197.1179999999999</v>
      </c>
      <c r="AD221">
        <v>0</v>
      </c>
      <c r="AE221">
        <v>62.6</v>
      </c>
      <c r="AF221">
        <v>490.3</v>
      </c>
      <c r="AG221">
        <v>0</v>
      </c>
      <c r="AH221">
        <f>SUM(AH2:AH209)</f>
        <v>17.143000000000001</v>
      </c>
      <c r="AI221">
        <v>342.85700000000003</v>
      </c>
      <c r="AK221">
        <v>19503</v>
      </c>
      <c r="AL221">
        <v>5871.3239999999996</v>
      </c>
      <c r="AM221">
        <v>13631.675999999999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221"/>
  <sheetViews>
    <sheetView workbookViewId="0"/>
  </sheetViews>
  <sheetFormatPr defaultRowHeight="15" x14ac:dyDescent="0.25"/>
  <sheetData>
    <row r="1" spans="1:39" x14ac:dyDescent="0.25">
      <c r="B1" s="21" t="s">
        <v>81</v>
      </c>
      <c r="C1" s="21" t="s">
        <v>317</v>
      </c>
      <c r="D1" s="21" t="s">
        <v>318</v>
      </c>
      <c r="E1" s="21" t="s">
        <v>319</v>
      </c>
      <c r="F1" s="21" t="s">
        <v>320</v>
      </c>
      <c r="G1" s="21" t="s">
        <v>321</v>
      </c>
      <c r="H1" s="21" t="s">
        <v>322</v>
      </c>
      <c r="I1" s="21" t="s">
        <v>323</v>
      </c>
      <c r="J1" s="21" t="s">
        <v>324</v>
      </c>
      <c r="K1" s="21" t="s">
        <v>325</v>
      </c>
      <c r="L1" s="21" t="s">
        <v>326</v>
      </c>
      <c r="M1" s="21" t="s">
        <v>327</v>
      </c>
      <c r="N1" s="21" t="s">
        <v>328</v>
      </c>
      <c r="O1" s="21" t="s">
        <v>329</v>
      </c>
      <c r="P1" s="21" t="s">
        <v>330</v>
      </c>
      <c r="Q1" s="21" t="s">
        <v>331</v>
      </c>
      <c r="R1" s="21" t="s">
        <v>332</v>
      </c>
      <c r="S1" s="21" t="s">
        <v>333</v>
      </c>
      <c r="T1" s="21" t="s">
        <v>334</v>
      </c>
      <c r="U1" s="21" t="s">
        <v>335</v>
      </c>
      <c r="V1" s="21" t="s">
        <v>336</v>
      </c>
      <c r="W1" s="21" t="s">
        <v>337</v>
      </c>
      <c r="X1" s="21" t="s">
        <v>338</v>
      </c>
      <c r="Y1" s="21" t="s">
        <v>339</v>
      </c>
      <c r="Z1" s="21" t="s">
        <v>340</v>
      </c>
      <c r="AA1" s="21" t="s">
        <v>341</v>
      </c>
      <c r="AB1" s="21" t="s">
        <v>342</v>
      </c>
      <c r="AC1" s="21" t="s">
        <v>343</v>
      </c>
      <c r="AD1" s="21" t="s">
        <v>344</v>
      </c>
      <c r="AE1" s="21" t="s">
        <v>345</v>
      </c>
      <c r="AF1" s="21" t="s">
        <v>346</v>
      </c>
      <c r="AG1" s="21" t="s">
        <v>347</v>
      </c>
      <c r="AH1" s="21" t="s">
        <v>348</v>
      </c>
      <c r="AI1" s="21" t="s">
        <v>349</v>
      </c>
      <c r="AJ1" s="21" t="s">
        <v>350</v>
      </c>
      <c r="AK1" s="21" t="s">
        <v>351</v>
      </c>
      <c r="AL1" s="21" t="s">
        <v>352</v>
      </c>
      <c r="AM1" s="21" t="s">
        <v>353</v>
      </c>
    </row>
    <row r="2" spans="1:39" x14ac:dyDescent="0.25">
      <c r="A2" s="21" t="s">
        <v>83</v>
      </c>
      <c r="B2" t="s">
        <v>37</v>
      </c>
      <c r="C2">
        <v>0</v>
      </c>
      <c r="D2">
        <v>0</v>
      </c>
      <c r="E2">
        <v>0.8</v>
      </c>
      <c r="F2">
        <v>0.13</v>
      </c>
      <c r="G2">
        <v>0.35799999999999998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21" t="s">
        <v>84</v>
      </c>
      <c r="B3" t="s">
        <v>37</v>
      </c>
      <c r="C3">
        <v>0</v>
      </c>
      <c r="D3">
        <v>0</v>
      </c>
      <c r="E3">
        <v>0.8</v>
      </c>
      <c r="F3">
        <v>0.13</v>
      </c>
      <c r="G3">
        <v>0.35799999999999998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21" t="s">
        <v>85</v>
      </c>
      <c r="B4" t="s">
        <v>37</v>
      </c>
      <c r="C4">
        <v>0</v>
      </c>
      <c r="D4">
        <v>0</v>
      </c>
      <c r="E4">
        <v>0.8</v>
      </c>
      <c r="F4">
        <v>0.13</v>
      </c>
      <c r="G4">
        <v>0.35799999999999998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21" t="s">
        <v>86</v>
      </c>
      <c r="B5" t="s">
        <v>37</v>
      </c>
      <c r="C5">
        <v>0</v>
      </c>
      <c r="D5">
        <v>0</v>
      </c>
      <c r="E5">
        <v>0.8</v>
      </c>
      <c r="F5">
        <v>0.13</v>
      </c>
      <c r="G5">
        <v>0.35799999999999998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21" t="s">
        <v>87</v>
      </c>
      <c r="B6" t="s">
        <v>37</v>
      </c>
      <c r="C6">
        <v>0</v>
      </c>
      <c r="D6">
        <v>0</v>
      </c>
      <c r="E6">
        <v>0.8</v>
      </c>
      <c r="F6">
        <v>0.13</v>
      </c>
      <c r="G6">
        <v>0.35799999999999998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21" t="s">
        <v>88</v>
      </c>
      <c r="B7" t="s">
        <v>37</v>
      </c>
      <c r="C7">
        <v>0</v>
      </c>
      <c r="D7">
        <v>0</v>
      </c>
      <c r="E7">
        <v>0.8</v>
      </c>
      <c r="F7">
        <v>0.13</v>
      </c>
      <c r="G7">
        <v>0.35799999999999998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s="21" t="s">
        <v>89</v>
      </c>
      <c r="B8" t="s">
        <v>37</v>
      </c>
      <c r="C8">
        <v>0</v>
      </c>
      <c r="D8">
        <v>0</v>
      </c>
      <c r="E8">
        <v>0.8</v>
      </c>
      <c r="F8">
        <v>0.13</v>
      </c>
      <c r="G8">
        <v>0.35799999999999998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s="21" t="s">
        <v>90</v>
      </c>
      <c r="B9" t="s">
        <v>37</v>
      </c>
      <c r="C9">
        <v>0</v>
      </c>
      <c r="D9">
        <v>0</v>
      </c>
      <c r="E9">
        <v>0.8</v>
      </c>
      <c r="F9">
        <v>0.13</v>
      </c>
      <c r="G9">
        <v>0.35799999999999998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s="21" t="s">
        <v>91</v>
      </c>
      <c r="B10" t="s">
        <v>37</v>
      </c>
      <c r="C10">
        <v>0</v>
      </c>
      <c r="D10">
        <v>0</v>
      </c>
      <c r="E10">
        <v>0.8</v>
      </c>
      <c r="F10">
        <v>0.13</v>
      </c>
      <c r="G10">
        <v>0.35799999999999998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s="21" t="s">
        <v>92</v>
      </c>
      <c r="B11" t="s">
        <v>37</v>
      </c>
      <c r="C11">
        <v>0</v>
      </c>
      <c r="D11">
        <v>0</v>
      </c>
      <c r="E11">
        <v>0.8</v>
      </c>
      <c r="F11">
        <v>0.13</v>
      </c>
      <c r="G11">
        <v>0.35799999999999998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s="21" t="s">
        <v>93</v>
      </c>
      <c r="B12" t="s">
        <v>37</v>
      </c>
      <c r="C12">
        <v>0</v>
      </c>
      <c r="D12">
        <v>0</v>
      </c>
      <c r="E12">
        <v>0.8</v>
      </c>
      <c r="F12">
        <v>0.13</v>
      </c>
      <c r="G12">
        <v>0.35799999999999998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s="21" t="s">
        <v>94</v>
      </c>
      <c r="B13" t="s">
        <v>37</v>
      </c>
      <c r="C13">
        <v>0</v>
      </c>
      <c r="D13">
        <v>0</v>
      </c>
      <c r="E13">
        <v>0.8</v>
      </c>
      <c r="F13">
        <v>0.13</v>
      </c>
      <c r="G13">
        <v>0.35799999999999998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s="21" t="s">
        <v>95</v>
      </c>
      <c r="B14" t="s">
        <v>37</v>
      </c>
      <c r="C14">
        <v>0</v>
      </c>
      <c r="D14">
        <v>0</v>
      </c>
      <c r="E14">
        <v>0.8</v>
      </c>
      <c r="F14">
        <v>0.13</v>
      </c>
      <c r="G14">
        <v>0.35799999999999998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s="21" t="s">
        <v>96</v>
      </c>
      <c r="B15" t="s">
        <v>37</v>
      </c>
      <c r="C15">
        <v>0</v>
      </c>
      <c r="D15">
        <v>0</v>
      </c>
      <c r="E15">
        <v>0.8</v>
      </c>
      <c r="F15">
        <v>0.13</v>
      </c>
      <c r="G15">
        <v>0.35799999999999998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s="21" t="s">
        <v>97</v>
      </c>
      <c r="B16" t="s">
        <v>37</v>
      </c>
      <c r="C16">
        <v>0</v>
      </c>
      <c r="D16">
        <v>0</v>
      </c>
      <c r="E16">
        <v>0.8</v>
      </c>
      <c r="F16">
        <v>0.13</v>
      </c>
      <c r="G16">
        <v>0.35799999999999998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s="21" t="s">
        <v>98</v>
      </c>
      <c r="B17" t="s">
        <v>37</v>
      </c>
      <c r="C17">
        <v>0</v>
      </c>
      <c r="D17">
        <v>0</v>
      </c>
      <c r="E17">
        <v>0.8</v>
      </c>
      <c r="F17">
        <v>0.13</v>
      </c>
      <c r="G17">
        <v>0.35799999999999998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5">
      <c r="A18" s="21" t="s">
        <v>99</v>
      </c>
      <c r="B18" t="s">
        <v>29</v>
      </c>
      <c r="C18">
        <v>0</v>
      </c>
      <c r="D18">
        <v>0</v>
      </c>
      <c r="E18">
        <v>0.5</v>
      </c>
      <c r="F18">
        <v>8.1000000000000003E-2</v>
      </c>
      <c r="G18">
        <v>0.224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 s="21" t="s">
        <v>100</v>
      </c>
      <c r="B19" t="s">
        <v>29</v>
      </c>
      <c r="C19">
        <v>0</v>
      </c>
      <c r="D19">
        <v>0</v>
      </c>
      <c r="E19">
        <v>0.5</v>
      </c>
      <c r="F19">
        <v>8.1000000000000003E-2</v>
      </c>
      <c r="G19">
        <v>0.224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s="21" t="s">
        <v>101</v>
      </c>
      <c r="B20" t="s">
        <v>29</v>
      </c>
      <c r="C20">
        <v>0</v>
      </c>
      <c r="D20">
        <v>0</v>
      </c>
      <c r="E20">
        <v>0.5</v>
      </c>
      <c r="F20">
        <v>8.1000000000000003E-2</v>
      </c>
      <c r="G20">
        <v>0.224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s="21" t="s">
        <v>102</v>
      </c>
      <c r="B21" t="s">
        <v>29</v>
      </c>
      <c r="C21">
        <v>0</v>
      </c>
      <c r="D21">
        <v>0</v>
      </c>
      <c r="E21">
        <v>0.5</v>
      </c>
      <c r="F21">
        <v>8.1000000000000003E-2</v>
      </c>
      <c r="G21">
        <v>0.224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s="21" t="s">
        <v>103</v>
      </c>
      <c r="B22" t="s">
        <v>29</v>
      </c>
      <c r="C22">
        <v>1</v>
      </c>
      <c r="D22">
        <v>6</v>
      </c>
      <c r="E22">
        <v>0.5</v>
      </c>
      <c r="F22">
        <v>8.1000000000000003E-2</v>
      </c>
      <c r="G22">
        <v>0.224</v>
      </c>
      <c r="H22">
        <v>0</v>
      </c>
      <c r="I22">
        <v>0</v>
      </c>
      <c r="J22">
        <v>1</v>
      </c>
      <c r="K22">
        <v>6</v>
      </c>
      <c r="L22">
        <v>0</v>
      </c>
      <c r="M22">
        <v>0</v>
      </c>
      <c r="N22">
        <v>4.5599999999999996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4.5599999999999996</v>
      </c>
      <c r="X22">
        <v>1.02</v>
      </c>
      <c r="Y22">
        <v>98.728999999999999</v>
      </c>
      <c r="Z22">
        <v>98.728999999999999</v>
      </c>
      <c r="AA22">
        <v>0</v>
      </c>
      <c r="AB22">
        <v>0</v>
      </c>
      <c r="AC22">
        <v>235.68</v>
      </c>
      <c r="AD22">
        <v>0</v>
      </c>
      <c r="AE22">
        <v>0</v>
      </c>
      <c r="AF22">
        <v>0</v>
      </c>
      <c r="AG22">
        <v>0</v>
      </c>
      <c r="AH22">
        <v>1.26</v>
      </c>
      <c r="AI22">
        <v>31.5</v>
      </c>
      <c r="AJ22">
        <v>99</v>
      </c>
      <c r="AK22">
        <v>594</v>
      </c>
      <c r="AL22">
        <v>291.09100000000001</v>
      </c>
      <c r="AM22">
        <v>302.90899999999999</v>
      </c>
    </row>
    <row r="23" spans="1:39" x14ac:dyDescent="0.25">
      <c r="A23" s="21" t="s">
        <v>104</v>
      </c>
      <c r="B23" t="s">
        <v>29</v>
      </c>
      <c r="C23">
        <v>0</v>
      </c>
      <c r="D23">
        <v>0</v>
      </c>
      <c r="E23">
        <v>0.5</v>
      </c>
      <c r="F23">
        <v>8.1000000000000003E-2</v>
      </c>
      <c r="G23">
        <v>0.224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21" t="s">
        <v>105</v>
      </c>
      <c r="B24" t="s">
        <v>29</v>
      </c>
      <c r="C24">
        <v>1</v>
      </c>
      <c r="D24">
        <v>1</v>
      </c>
      <c r="E24">
        <v>0.5</v>
      </c>
      <c r="F24">
        <v>8.1000000000000003E-2</v>
      </c>
      <c r="G24">
        <v>0.224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0.5</v>
      </c>
      <c r="Y24">
        <v>16.472999999999999</v>
      </c>
      <c r="Z24">
        <v>16.454999999999998</v>
      </c>
      <c r="AA24">
        <v>1.7999999999999999E-2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99</v>
      </c>
      <c r="AK24">
        <v>99</v>
      </c>
      <c r="AL24">
        <v>82.527000000000001</v>
      </c>
      <c r="AM24">
        <v>16.472999999999999</v>
      </c>
    </row>
    <row r="25" spans="1:39" x14ac:dyDescent="0.25">
      <c r="A25" s="21" t="s">
        <v>106</v>
      </c>
      <c r="B25" t="s">
        <v>29</v>
      </c>
      <c r="C25">
        <v>1</v>
      </c>
      <c r="D25">
        <v>4.5</v>
      </c>
      <c r="E25">
        <v>0.5</v>
      </c>
      <c r="F25">
        <v>8.1000000000000003E-2</v>
      </c>
      <c r="G25">
        <v>0.224</v>
      </c>
      <c r="H25">
        <v>0</v>
      </c>
      <c r="I25">
        <v>0</v>
      </c>
      <c r="J25">
        <v>0</v>
      </c>
      <c r="K25">
        <v>0</v>
      </c>
      <c r="L25">
        <v>4.5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4.5</v>
      </c>
      <c r="X25">
        <v>2.25</v>
      </c>
      <c r="Y25">
        <v>74.13</v>
      </c>
      <c r="Z25">
        <v>74.046999999999997</v>
      </c>
      <c r="AA25">
        <v>8.3000000000000004E-2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99</v>
      </c>
      <c r="AK25">
        <v>445.5</v>
      </c>
      <c r="AL25">
        <v>371.37</v>
      </c>
      <c r="AM25">
        <v>74.13</v>
      </c>
    </row>
    <row r="26" spans="1:39" x14ac:dyDescent="0.25">
      <c r="A26" s="21" t="s">
        <v>107</v>
      </c>
      <c r="B26" t="s">
        <v>29</v>
      </c>
      <c r="C26">
        <v>1</v>
      </c>
      <c r="D26">
        <v>2</v>
      </c>
      <c r="E26">
        <v>0.5</v>
      </c>
      <c r="F26">
        <v>8.1000000000000003E-2</v>
      </c>
      <c r="G26">
        <v>0.224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32.947000000000003</v>
      </c>
      <c r="Z26">
        <v>32.909999999999997</v>
      </c>
      <c r="AA26">
        <v>3.6999999999999998E-2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99</v>
      </c>
      <c r="AK26">
        <v>198</v>
      </c>
      <c r="AL26">
        <v>165.053</v>
      </c>
      <c r="AM26">
        <v>32.947000000000003</v>
      </c>
    </row>
    <row r="27" spans="1:39" x14ac:dyDescent="0.25">
      <c r="A27" s="21" t="s">
        <v>108</v>
      </c>
      <c r="B27" t="s">
        <v>29</v>
      </c>
      <c r="C27">
        <v>1</v>
      </c>
      <c r="D27">
        <v>2</v>
      </c>
      <c r="E27">
        <v>0.5</v>
      </c>
      <c r="F27">
        <v>8.1000000000000003E-2</v>
      </c>
      <c r="G27">
        <v>0.224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2</v>
      </c>
      <c r="U27">
        <v>0</v>
      </c>
      <c r="V27">
        <v>0</v>
      </c>
      <c r="W27">
        <v>2</v>
      </c>
      <c r="X27">
        <v>0.28000000000000003</v>
      </c>
      <c r="Y27">
        <v>32.909999999999997</v>
      </c>
      <c r="Z27">
        <v>32.909999999999997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116.2</v>
      </c>
      <c r="AG27">
        <v>0</v>
      </c>
      <c r="AH27">
        <v>0</v>
      </c>
      <c r="AI27">
        <v>0</v>
      </c>
      <c r="AJ27">
        <v>99</v>
      </c>
      <c r="AK27">
        <v>198</v>
      </c>
      <c r="AL27">
        <v>48.89</v>
      </c>
      <c r="AM27">
        <v>149.11000000000001</v>
      </c>
    </row>
    <row r="28" spans="1:39" x14ac:dyDescent="0.25">
      <c r="A28" s="21" t="s">
        <v>109</v>
      </c>
      <c r="B28" t="s">
        <v>29</v>
      </c>
      <c r="C28">
        <v>1</v>
      </c>
      <c r="D28">
        <v>2</v>
      </c>
      <c r="E28">
        <v>0.5</v>
      </c>
      <c r="F28">
        <v>8.1000000000000003E-2</v>
      </c>
      <c r="G28">
        <v>0.224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2</v>
      </c>
      <c r="U28">
        <v>0</v>
      </c>
      <c r="V28">
        <v>0</v>
      </c>
      <c r="W28">
        <v>2</v>
      </c>
      <c r="X28">
        <v>0.28000000000000003</v>
      </c>
      <c r="Y28">
        <v>32.909999999999997</v>
      </c>
      <c r="Z28">
        <v>32.909999999999997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116.2</v>
      </c>
      <c r="AG28">
        <v>0</v>
      </c>
      <c r="AH28">
        <v>0</v>
      </c>
      <c r="AI28">
        <v>0</v>
      </c>
      <c r="AJ28">
        <v>99</v>
      </c>
      <c r="AK28">
        <v>198</v>
      </c>
      <c r="AL28">
        <v>48.89</v>
      </c>
      <c r="AM28">
        <v>149.11000000000001</v>
      </c>
    </row>
    <row r="29" spans="1:39" x14ac:dyDescent="0.25">
      <c r="A29" s="21" t="s">
        <v>110</v>
      </c>
      <c r="B29" t="s">
        <v>29</v>
      </c>
      <c r="C29">
        <v>1</v>
      </c>
      <c r="D29">
        <v>0.5</v>
      </c>
      <c r="E29">
        <v>0.5</v>
      </c>
      <c r="F29">
        <v>8.1000000000000003E-2</v>
      </c>
      <c r="G29">
        <v>0.224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0.5</v>
      </c>
      <c r="X29">
        <v>0.25</v>
      </c>
      <c r="Y29">
        <v>8.2370000000000001</v>
      </c>
      <c r="Z29">
        <v>8.2270000000000003</v>
      </c>
      <c r="AA29">
        <v>8.9999999999999993E-3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99</v>
      </c>
      <c r="AK29">
        <v>49.5</v>
      </c>
      <c r="AL29">
        <v>41.262999999999998</v>
      </c>
      <c r="AM29">
        <v>8.2370000000000001</v>
      </c>
    </row>
    <row r="30" spans="1:39" x14ac:dyDescent="0.25">
      <c r="A30" s="21" t="s">
        <v>111</v>
      </c>
      <c r="B30" t="s">
        <v>29</v>
      </c>
      <c r="C30">
        <v>1</v>
      </c>
      <c r="D30">
        <v>0.5</v>
      </c>
      <c r="E30">
        <v>0.5</v>
      </c>
      <c r="F30">
        <v>8.1000000000000003E-2</v>
      </c>
      <c r="G30">
        <v>0.224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</v>
      </c>
      <c r="X30">
        <v>0.25</v>
      </c>
      <c r="Y30">
        <v>8.2370000000000001</v>
      </c>
      <c r="Z30">
        <v>8.2270000000000003</v>
      </c>
      <c r="AA30">
        <v>8.9999999999999993E-3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99</v>
      </c>
      <c r="AK30">
        <v>49.5</v>
      </c>
      <c r="AL30">
        <v>41.262999999999998</v>
      </c>
      <c r="AM30">
        <v>8.2370000000000001</v>
      </c>
    </row>
    <row r="31" spans="1:39" x14ac:dyDescent="0.25">
      <c r="A31" s="21" t="s">
        <v>112</v>
      </c>
      <c r="B31" t="s">
        <v>29</v>
      </c>
      <c r="C31">
        <v>1</v>
      </c>
      <c r="D31">
        <v>3</v>
      </c>
      <c r="E31">
        <v>0.5</v>
      </c>
      <c r="F31">
        <v>8.1000000000000003E-2</v>
      </c>
      <c r="G31">
        <v>0.224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3</v>
      </c>
      <c r="U31">
        <v>0</v>
      </c>
      <c r="V31">
        <v>0</v>
      </c>
      <c r="W31">
        <v>3</v>
      </c>
      <c r="X31">
        <v>0.42</v>
      </c>
      <c r="Y31">
        <v>49.363999999999997</v>
      </c>
      <c r="Z31">
        <v>49.363999999999997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150.19999999999999</v>
      </c>
      <c r="AG31">
        <v>0</v>
      </c>
      <c r="AH31">
        <v>0</v>
      </c>
      <c r="AI31">
        <v>0</v>
      </c>
      <c r="AJ31">
        <v>99</v>
      </c>
      <c r="AK31">
        <v>297</v>
      </c>
      <c r="AL31">
        <v>97.436000000000007</v>
      </c>
      <c r="AM31">
        <v>199.56399999999999</v>
      </c>
    </row>
    <row r="32" spans="1:39" x14ac:dyDescent="0.25">
      <c r="A32" s="21" t="s">
        <v>113</v>
      </c>
      <c r="B32" t="s">
        <v>29</v>
      </c>
      <c r="C32">
        <v>1</v>
      </c>
      <c r="D32">
        <v>1.5</v>
      </c>
      <c r="E32">
        <v>0.5</v>
      </c>
      <c r="F32">
        <v>8.1000000000000003E-2</v>
      </c>
      <c r="G32">
        <v>0.224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1.5</v>
      </c>
      <c r="U32">
        <v>0</v>
      </c>
      <c r="V32">
        <v>0</v>
      </c>
      <c r="W32">
        <v>1.5</v>
      </c>
      <c r="X32">
        <v>0.21</v>
      </c>
      <c r="Y32">
        <v>24.681999999999999</v>
      </c>
      <c r="Z32">
        <v>24.681999999999999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99.2</v>
      </c>
      <c r="AG32">
        <v>0</v>
      </c>
      <c r="AH32">
        <v>0</v>
      </c>
      <c r="AI32">
        <v>0</v>
      </c>
      <c r="AJ32">
        <v>99</v>
      </c>
      <c r="AK32">
        <v>148.5</v>
      </c>
      <c r="AL32">
        <v>24.617999999999999</v>
      </c>
      <c r="AM32">
        <v>123.88200000000001</v>
      </c>
    </row>
    <row r="33" spans="1:39" x14ac:dyDescent="0.25">
      <c r="A33" s="21" t="s">
        <v>114</v>
      </c>
      <c r="B33" t="s">
        <v>29</v>
      </c>
      <c r="C33">
        <v>0</v>
      </c>
      <c r="D33">
        <v>0</v>
      </c>
      <c r="E33">
        <v>0.5</v>
      </c>
      <c r="F33">
        <v>8.1000000000000003E-2</v>
      </c>
      <c r="G33">
        <v>0.224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s="21" t="s">
        <v>115</v>
      </c>
      <c r="B34" t="s">
        <v>29</v>
      </c>
      <c r="C34">
        <v>0</v>
      </c>
      <c r="D34">
        <v>0</v>
      </c>
      <c r="E34">
        <v>0.5</v>
      </c>
      <c r="F34">
        <v>8.1000000000000003E-2</v>
      </c>
      <c r="G34">
        <v>0.224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s="21" t="s">
        <v>116</v>
      </c>
      <c r="B35" t="s">
        <v>29</v>
      </c>
      <c r="C35">
        <v>1</v>
      </c>
      <c r="D35">
        <v>0.1</v>
      </c>
      <c r="E35">
        <v>0.5</v>
      </c>
      <c r="F35">
        <v>8.1000000000000003E-2</v>
      </c>
      <c r="G35">
        <v>0.224</v>
      </c>
      <c r="H35">
        <v>0</v>
      </c>
      <c r="I35">
        <v>0</v>
      </c>
      <c r="J35">
        <v>0</v>
      </c>
      <c r="K35">
        <v>0</v>
      </c>
      <c r="L35">
        <v>0.1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0.1</v>
      </c>
      <c r="X35">
        <v>0.05</v>
      </c>
      <c r="Y35">
        <v>1.647</v>
      </c>
      <c r="Z35">
        <v>1.645</v>
      </c>
      <c r="AA35">
        <v>2E-3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99</v>
      </c>
      <c r="AK35">
        <v>9.9</v>
      </c>
      <c r="AL35">
        <v>8.2530000000000001</v>
      </c>
      <c r="AM35">
        <v>1.647</v>
      </c>
    </row>
    <row r="36" spans="1:39" x14ac:dyDescent="0.25">
      <c r="A36" s="21" t="s">
        <v>117</v>
      </c>
      <c r="B36" t="s">
        <v>29</v>
      </c>
      <c r="C36">
        <v>1</v>
      </c>
      <c r="D36">
        <v>0.5</v>
      </c>
      <c r="E36">
        <v>0.5</v>
      </c>
      <c r="F36">
        <v>8.1000000000000003E-2</v>
      </c>
      <c r="G36">
        <v>0.224</v>
      </c>
      <c r="H36">
        <v>0</v>
      </c>
      <c r="I36">
        <v>0</v>
      </c>
      <c r="J36">
        <v>0</v>
      </c>
      <c r="K36">
        <v>0</v>
      </c>
      <c r="L36">
        <v>0.5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0.5</v>
      </c>
      <c r="X36">
        <v>0.25</v>
      </c>
      <c r="Y36">
        <v>8.2370000000000001</v>
      </c>
      <c r="Z36">
        <v>8.2270000000000003</v>
      </c>
      <c r="AA36">
        <v>8.9999999999999993E-3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99</v>
      </c>
      <c r="AK36">
        <v>49.5</v>
      </c>
      <c r="AL36">
        <v>41.262999999999998</v>
      </c>
      <c r="AM36">
        <v>8.2370000000000001</v>
      </c>
    </row>
    <row r="37" spans="1:39" x14ac:dyDescent="0.25">
      <c r="A37" s="21" t="s">
        <v>118</v>
      </c>
      <c r="B37" t="s">
        <v>29</v>
      </c>
      <c r="C37">
        <v>1</v>
      </c>
      <c r="D37">
        <v>0.2</v>
      </c>
      <c r="E37">
        <v>0.5</v>
      </c>
      <c r="F37">
        <v>8.1000000000000003E-2</v>
      </c>
      <c r="G37">
        <v>0.224</v>
      </c>
      <c r="H37">
        <v>0</v>
      </c>
      <c r="I37">
        <v>0</v>
      </c>
      <c r="J37">
        <v>0</v>
      </c>
      <c r="K37">
        <v>0</v>
      </c>
      <c r="L37">
        <v>0.2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0.2</v>
      </c>
      <c r="X37">
        <v>0.1</v>
      </c>
      <c r="Y37">
        <v>3.2949999999999999</v>
      </c>
      <c r="Z37">
        <v>3.2909999999999999</v>
      </c>
      <c r="AA37">
        <v>4.0000000000000001E-3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99</v>
      </c>
      <c r="AK37">
        <v>19.8</v>
      </c>
      <c r="AL37">
        <v>16.504999999999999</v>
      </c>
      <c r="AM37">
        <v>3.2949999999999999</v>
      </c>
    </row>
    <row r="38" spans="1:39" x14ac:dyDescent="0.25">
      <c r="A38" s="21" t="s">
        <v>119</v>
      </c>
      <c r="B38" t="s">
        <v>29</v>
      </c>
      <c r="C38">
        <v>0</v>
      </c>
      <c r="D38">
        <v>0</v>
      </c>
      <c r="E38">
        <v>0.5</v>
      </c>
      <c r="F38">
        <v>8.1000000000000003E-2</v>
      </c>
      <c r="G38">
        <v>0.224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21" t="s">
        <v>120</v>
      </c>
      <c r="B39" t="s">
        <v>29</v>
      </c>
      <c r="C39">
        <v>0</v>
      </c>
      <c r="D39">
        <v>0</v>
      </c>
      <c r="E39">
        <v>0.5</v>
      </c>
      <c r="F39">
        <v>8.1000000000000003E-2</v>
      </c>
      <c r="G39">
        <v>0.224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s="21" t="s">
        <v>121</v>
      </c>
      <c r="B40" t="s">
        <v>29</v>
      </c>
      <c r="C40">
        <v>1</v>
      </c>
      <c r="D40">
        <v>0.4</v>
      </c>
      <c r="E40">
        <v>0.5</v>
      </c>
      <c r="F40">
        <v>8.1000000000000003E-2</v>
      </c>
      <c r="G40">
        <v>0.224</v>
      </c>
      <c r="H40">
        <v>0</v>
      </c>
      <c r="I40">
        <v>0</v>
      </c>
      <c r="J40">
        <v>0</v>
      </c>
      <c r="K40">
        <v>0</v>
      </c>
      <c r="L40">
        <v>0.4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0.4</v>
      </c>
      <c r="X40">
        <v>0.2</v>
      </c>
      <c r="Y40">
        <v>6.5890000000000004</v>
      </c>
      <c r="Z40">
        <v>6.5819999999999999</v>
      </c>
      <c r="AA40">
        <v>7.0000000000000001E-3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99</v>
      </c>
      <c r="AK40">
        <v>39.6</v>
      </c>
      <c r="AL40">
        <v>33.011000000000003</v>
      </c>
      <c r="AM40">
        <v>6.5890000000000004</v>
      </c>
    </row>
    <row r="41" spans="1:39" x14ac:dyDescent="0.25">
      <c r="A41" s="21" t="s">
        <v>122</v>
      </c>
      <c r="B41" t="s">
        <v>29</v>
      </c>
      <c r="C41">
        <v>1</v>
      </c>
      <c r="D41">
        <v>0.5</v>
      </c>
      <c r="E41">
        <v>0.5</v>
      </c>
      <c r="F41">
        <v>8.1000000000000003E-2</v>
      </c>
      <c r="G41">
        <v>0.224</v>
      </c>
      <c r="H41">
        <v>0</v>
      </c>
      <c r="I41">
        <v>0</v>
      </c>
      <c r="J41">
        <v>0</v>
      </c>
      <c r="K41">
        <v>0</v>
      </c>
      <c r="L41">
        <v>0.5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0.5</v>
      </c>
      <c r="X41">
        <v>0.25</v>
      </c>
      <c r="Y41">
        <v>8.2370000000000001</v>
      </c>
      <c r="Z41">
        <v>8.2270000000000003</v>
      </c>
      <c r="AA41">
        <v>8.9999999999999993E-3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99</v>
      </c>
      <c r="AK41">
        <v>49.5</v>
      </c>
      <c r="AL41">
        <v>41.262999999999998</v>
      </c>
      <c r="AM41">
        <v>8.2370000000000001</v>
      </c>
    </row>
    <row r="42" spans="1:39" x14ac:dyDescent="0.25">
      <c r="A42" s="21" t="s">
        <v>123</v>
      </c>
      <c r="B42" t="s">
        <v>29</v>
      </c>
      <c r="C42">
        <v>1</v>
      </c>
      <c r="D42">
        <v>6</v>
      </c>
      <c r="E42">
        <v>0.5</v>
      </c>
      <c r="F42">
        <v>8.1000000000000003E-2</v>
      </c>
      <c r="G42">
        <v>0.224</v>
      </c>
      <c r="H42">
        <v>0</v>
      </c>
      <c r="I42">
        <v>0</v>
      </c>
      <c r="J42">
        <v>1</v>
      </c>
      <c r="K42">
        <v>6</v>
      </c>
      <c r="L42">
        <v>0</v>
      </c>
      <c r="M42">
        <v>0</v>
      </c>
      <c r="N42">
        <v>4.5599999999999996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4.5599999999999996</v>
      </c>
      <c r="X42">
        <v>1.02</v>
      </c>
      <c r="Y42">
        <v>98.728999999999999</v>
      </c>
      <c r="Z42">
        <v>98.728999999999999</v>
      </c>
      <c r="AA42">
        <v>0</v>
      </c>
      <c r="AB42">
        <v>0</v>
      </c>
      <c r="AC42">
        <v>235.68</v>
      </c>
      <c r="AD42">
        <v>0</v>
      </c>
      <c r="AE42">
        <v>0</v>
      </c>
      <c r="AF42">
        <v>0</v>
      </c>
      <c r="AG42">
        <v>0</v>
      </c>
      <c r="AH42">
        <v>1.26</v>
      </c>
      <c r="AI42">
        <v>31.5</v>
      </c>
      <c r="AJ42">
        <v>99</v>
      </c>
      <c r="AK42">
        <v>594</v>
      </c>
      <c r="AL42">
        <v>291.09100000000001</v>
      </c>
      <c r="AM42">
        <v>302.90899999999999</v>
      </c>
    </row>
    <row r="43" spans="1:39" x14ac:dyDescent="0.25">
      <c r="A43" s="21" t="s">
        <v>124</v>
      </c>
      <c r="B43" t="s">
        <v>29</v>
      </c>
      <c r="C43">
        <v>1</v>
      </c>
      <c r="D43">
        <v>8.1</v>
      </c>
      <c r="E43">
        <v>0.5</v>
      </c>
      <c r="F43">
        <v>8.1000000000000003E-2</v>
      </c>
      <c r="G43">
        <v>0.224</v>
      </c>
      <c r="H43">
        <v>0</v>
      </c>
      <c r="I43">
        <v>0</v>
      </c>
      <c r="J43">
        <v>1</v>
      </c>
      <c r="K43">
        <v>8.1</v>
      </c>
      <c r="L43">
        <v>0</v>
      </c>
      <c r="M43">
        <v>0</v>
      </c>
      <c r="N43">
        <v>6.1559999999999997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6.1559999999999997</v>
      </c>
      <c r="X43">
        <v>1.377</v>
      </c>
      <c r="Y43">
        <v>133.28399999999999</v>
      </c>
      <c r="Z43">
        <v>133.28399999999999</v>
      </c>
      <c r="AA43">
        <v>0</v>
      </c>
      <c r="AB43">
        <v>0</v>
      </c>
      <c r="AC43">
        <v>280.36799999999999</v>
      </c>
      <c r="AD43">
        <v>0</v>
      </c>
      <c r="AE43">
        <v>0</v>
      </c>
      <c r="AF43">
        <v>0</v>
      </c>
      <c r="AG43">
        <v>0</v>
      </c>
      <c r="AH43">
        <v>1.7010000000000001</v>
      </c>
      <c r="AI43">
        <v>42.524999999999999</v>
      </c>
      <c r="AJ43">
        <v>99</v>
      </c>
      <c r="AK43">
        <v>801.9</v>
      </c>
      <c r="AL43">
        <v>430.77300000000002</v>
      </c>
      <c r="AM43">
        <v>371.12700000000001</v>
      </c>
    </row>
    <row r="44" spans="1:39" x14ac:dyDescent="0.25">
      <c r="A44" s="21" t="s">
        <v>125</v>
      </c>
      <c r="B44" t="s">
        <v>29</v>
      </c>
      <c r="C44">
        <v>1</v>
      </c>
      <c r="D44">
        <v>7.1</v>
      </c>
      <c r="E44">
        <v>0.5</v>
      </c>
      <c r="F44">
        <v>8.1000000000000003E-2</v>
      </c>
      <c r="G44">
        <v>0.224</v>
      </c>
      <c r="H44">
        <v>0</v>
      </c>
      <c r="I44">
        <v>0</v>
      </c>
      <c r="J44">
        <v>1</v>
      </c>
      <c r="K44">
        <v>7.1</v>
      </c>
      <c r="L44">
        <v>0</v>
      </c>
      <c r="M44">
        <v>0</v>
      </c>
      <c r="N44">
        <v>5.3959999999999999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5.3959999999999999</v>
      </c>
      <c r="X44">
        <v>1.2070000000000001</v>
      </c>
      <c r="Y44">
        <v>116.82899999999999</v>
      </c>
      <c r="Z44">
        <v>116.82899999999999</v>
      </c>
      <c r="AA44">
        <v>0</v>
      </c>
      <c r="AB44">
        <v>0</v>
      </c>
      <c r="AC44">
        <v>259.08800000000002</v>
      </c>
      <c r="AD44">
        <v>0</v>
      </c>
      <c r="AE44">
        <v>0</v>
      </c>
      <c r="AF44">
        <v>0</v>
      </c>
      <c r="AG44">
        <v>0</v>
      </c>
      <c r="AH44">
        <v>1.4910000000000001</v>
      </c>
      <c r="AI44">
        <v>37.274999999999999</v>
      </c>
      <c r="AJ44">
        <v>99</v>
      </c>
      <c r="AK44">
        <v>702.9</v>
      </c>
      <c r="AL44">
        <v>364.25799999999998</v>
      </c>
      <c r="AM44">
        <v>338.642</v>
      </c>
    </row>
    <row r="45" spans="1:39" x14ac:dyDescent="0.25">
      <c r="A45" s="21" t="s">
        <v>126</v>
      </c>
      <c r="B45" t="s">
        <v>29</v>
      </c>
      <c r="C45">
        <v>1</v>
      </c>
      <c r="D45">
        <v>8.1999999999999993</v>
      </c>
      <c r="E45">
        <v>0.5</v>
      </c>
      <c r="F45">
        <v>8.1000000000000003E-2</v>
      </c>
      <c r="G45">
        <v>0.224</v>
      </c>
      <c r="H45">
        <v>0</v>
      </c>
      <c r="I45">
        <v>0</v>
      </c>
      <c r="J45">
        <v>1</v>
      </c>
      <c r="K45">
        <v>8.1999999999999993</v>
      </c>
      <c r="L45">
        <v>0</v>
      </c>
      <c r="M45">
        <v>0</v>
      </c>
      <c r="N45">
        <v>6.2320000000000002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6.2320000000000002</v>
      </c>
      <c r="X45">
        <v>1.3939999999999999</v>
      </c>
      <c r="Y45">
        <v>134.929</v>
      </c>
      <c r="Z45">
        <v>134.929</v>
      </c>
      <c r="AA45">
        <v>0</v>
      </c>
      <c r="AB45">
        <v>0</v>
      </c>
      <c r="AC45">
        <v>282.49599999999998</v>
      </c>
      <c r="AD45">
        <v>0</v>
      </c>
      <c r="AE45">
        <v>0</v>
      </c>
      <c r="AF45">
        <v>0</v>
      </c>
      <c r="AG45">
        <v>0</v>
      </c>
      <c r="AH45">
        <v>1.722</v>
      </c>
      <c r="AI45">
        <v>43.05</v>
      </c>
      <c r="AJ45">
        <v>99</v>
      </c>
      <c r="AK45">
        <v>811.8</v>
      </c>
      <c r="AL45">
        <v>437.42500000000001</v>
      </c>
      <c r="AM45">
        <v>374.375</v>
      </c>
    </row>
    <row r="46" spans="1:39" x14ac:dyDescent="0.25">
      <c r="A46" s="21" t="s">
        <v>127</v>
      </c>
      <c r="B46" t="s">
        <v>44</v>
      </c>
      <c r="C46">
        <v>0</v>
      </c>
      <c r="D46">
        <v>0</v>
      </c>
      <c r="E46">
        <v>1</v>
      </c>
      <c r="F46">
        <v>0.16300000000000001</v>
      </c>
      <c r="G46">
        <v>0.44700000000000001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s="21" t="s">
        <v>128</v>
      </c>
      <c r="B47" t="s">
        <v>44</v>
      </c>
      <c r="C47">
        <v>0</v>
      </c>
      <c r="D47">
        <v>0</v>
      </c>
      <c r="E47">
        <v>1</v>
      </c>
      <c r="F47">
        <v>0.16300000000000001</v>
      </c>
      <c r="G47">
        <v>0.44700000000000001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 s="21" t="s">
        <v>129</v>
      </c>
      <c r="B48" t="s">
        <v>44</v>
      </c>
      <c r="C48">
        <v>1</v>
      </c>
      <c r="D48">
        <v>9.1</v>
      </c>
      <c r="E48">
        <v>1</v>
      </c>
      <c r="F48">
        <v>0.16300000000000001</v>
      </c>
      <c r="G48">
        <v>0.44700000000000001</v>
      </c>
      <c r="H48">
        <v>1</v>
      </c>
      <c r="I48">
        <v>9.1</v>
      </c>
      <c r="J48">
        <v>0</v>
      </c>
      <c r="K48">
        <v>0</v>
      </c>
      <c r="L48">
        <v>0</v>
      </c>
      <c r="M48">
        <v>7.8259999999999996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7.8259999999999996</v>
      </c>
      <c r="X48">
        <v>1.274</v>
      </c>
      <c r="Y48">
        <v>323.839</v>
      </c>
      <c r="Z48">
        <v>323.839</v>
      </c>
      <c r="AA48">
        <v>0</v>
      </c>
      <c r="AB48">
        <v>376.25799999999998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6.5519999999999996</v>
      </c>
      <c r="AI48">
        <v>163.80000000000001</v>
      </c>
      <c r="AJ48">
        <v>99</v>
      </c>
      <c r="AK48">
        <v>900.9</v>
      </c>
      <c r="AL48">
        <v>364.60300000000001</v>
      </c>
      <c r="AM48">
        <v>536.29700000000003</v>
      </c>
    </row>
    <row r="49" spans="1:39" x14ac:dyDescent="0.25">
      <c r="A49" s="21" t="s">
        <v>130</v>
      </c>
      <c r="B49" t="s">
        <v>44</v>
      </c>
      <c r="C49">
        <v>1</v>
      </c>
      <c r="D49">
        <v>9</v>
      </c>
      <c r="E49">
        <v>1</v>
      </c>
      <c r="F49">
        <v>0.16300000000000001</v>
      </c>
      <c r="G49">
        <v>0.44700000000000001</v>
      </c>
      <c r="H49">
        <v>0</v>
      </c>
      <c r="I49">
        <v>0</v>
      </c>
      <c r="J49">
        <v>1</v>
      </c>
      <c r="K49">
        <v>9</v>
      </c>
      <c r="L49">
        <v>0</v>
      </c>
      <c r="M49">
        <v>0</v>
      </c>
      <c r="N49">
        <v>6.84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6.84</v>
      </c>
      <c r="X49">
        <v>3.06</v>
      </c>
      <c r="Y49">
        <v>320.27999999999997</v>
      </c>
      <c r="Z49">
        <v>320.27999999999997</v>
      </c>
      <c r="AA49">
        <v>0</v>
      </c>
      <c r="AB49">
        <v>0</v>
      </c>
      <c r="AC49">
        <v>299.52</v>
      </c>
      <c r="AD49">
        <v>0</v>
      </c>
      <c r="AE49">
        <v>0</v>
      </c>
      <c r="AF49">
        <v>0</v>
      </c>
      <c r="AG49">
        <v>0</v>
      </c>
      <c r="AH49">
        <v>3.78</v>
      </c>
      <c r="AI49">
        <v>94.5</v>
      </c>
      <c r="AJ49">
        <v>99</v>
      </c>
      <c r="AK49">
        <v>891</v>
      </c>
      <c r="AL49">
        <v>365.7</v>
      </c>
      <c r="AM49">
        <v>525.29999999999995</v>
      </c>
    </row>
    <row r="50" spans="1:39" x14ac:dyDescent="0.25">
      <c r="A50" s="21" t="s">
        <v>131</v>
      </c>
      <c r="B50" t="s">
        <v>44</v>
      </c>
      <c r="C50">
        <v>0</v>
      </c>
      <c r="D50">
        <v>0</v>
      </c>
      <c r="E50">
        <v>1</v>
      </c>
      <c r="F50">
        <v>0.16300000000000001</v>
      </c>
      <c r="G50">
        <v>0.44700000000000001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 s="21" t="s">
        <v>132</v>
      </c>
      <c r="B51" t="s">
        <v>44</v>
      </c>
      <c r="C51">
        <v>0</v>
      </c>
      <c r="D51">
        <v>0</v>
      </c>
      <c r="E51">
        <v>1</v>
      </c>
      <c r="F51">
        <v>0.16300000000000001</v>
      </c>
      <c r="G51">
        <v>0.44700000000000001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25">
      <c r="A52" s="21" t="s">
        <v>133</v>
      </c>
      <c r="B52" t="s">
        <v>44</v>
      </c>
      <c r="C52">
        <v>0</v>
      </c>
      <c r="D52">
        <v>0</v>
      </c>
      <c r="E52">
        <v>1</v>
      </c>
      <c r="F52">
        <v>0.16300000000000001</v>
      </c>
      <c r="G52">
        <v>0.44700000000000001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 s="21" t="s">
        <v>134</v>
      </c>
      <c r="B53" t="s">
        <v>44</v>
      </c>
      <c r="C53">
        <v>0</v>
      </c>
      <c r="D53">
        <v>0</v>
      </c>
      <c r="E53">
        <v>1</v>
      </c>
      <c r="F53">
        <v>0.16300000000000001</v>
      </c>
      <c r="G53">
        <v>0.44700000000000001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25">
      <c r="A54" s="21" t="s">
        <v>135</v>
      </c>
      <c r="B54" t="s">
        <v>44</v>
      </c>
      <c r="C54">
        <v>1</v>
      </c>
      <c r="D54">
        <v>7.9569999999999999</v>
      </c>
      <c r="E54">
        <v>1</v>
      </c>
      <c r="F54">
        <v>0.16300000000000001</v>
      </c>
      <c r="G54">
        <v>0.44700000000000001</v>
      </c>
      <c r="H54">
        <v>0</v>
      </c>
      <c r="I54">
        <v>0</v>
      </c>
      <c r="J54">
        <v>1</v>
      </c>
      <c r="K54">
        <v>7.9569999999999999</v>
      </c>
      <c r="L54">
        <v>0</v>
      </c>
      <c r="M54">
        <v>0</v>
      </c>
      <c r="N54">
        <v>6.0469999999999997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6.0469999999999997</v>
      </c>
      <c r="X54">
        <v>2.7050000000000001</v>
      </c>
      <c r="Y54">
        <v>283.16800000000001</v>
      </c>
      <c r="Z54">
        <v>283.16800000000001</v>
      </c>
      <c r="AA54">
        <v>0</v>
      </c>
      <c r="AB54">
        <v>0</v>
      </c>
      <c r="AC54">
        <v>277.32799999999997</v>
      </c>
      <c r="AD54">
        <v>0</v>
      </c>
      <c r="AE54">
        <v>0</v>
      </c>
      <c r="AF54">
        <v>0</v>
      </c>
      <c r="AG54">
        <v>0</v>
      </c>
      <c r="AH54">
        <v>3.3420000000000001</v>
      </c>
      <c r="AI54">
        <v>83.55</v>
      </c>
      <c r="AJ54">
        <v>99</v>
      </c>
      <c r="AK54">
        <v>787.75699999999995</v>
      </c>
      <c r="AL54">
        <v>310.81099999999998</v>
      </c>
      <c r="AM54">
        <v>476.94600000000003</v>
      </c>
    </row>
    <row r="55" spans="1:39" x14ac:dyDescent="0.25">
      <c r="A55" s="21" t="s">
        <v>136</v>
      </c>
      <c r="B55" t="s">
        <v>44</v>
      </c>
      <c r="C55">
        <v>0</v>
      </c>
      <c r="D55">
        <v>0</v>
      </c>
      <c r="E55">
        <v>1</v>
      </c>
      <c r="F55">
        <v>0.16300000000000001</v>
      </c>
      <c r="G55">
        <v>0.44700000000000001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5">
      <c r="A56" s="21" t="s">
        <v>137</v>
      </c>
      <c r="B56" t="s">
        <v>44</v>
      </c>
      <c r="C56">
        <v>0</v>
      </c>
      <c r="D56">
        <v>0</v>
      </c>
      <c r="E56">
        <v>1</v>
      </c>
      <c r="F56">
        <v>0.16300000000000001</v>
      </c>
      <c r="G56">
        <v>0.44700000000000001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 s="21" t="s">
        <v>138</v>
      </c>
      <c r="B57" t="s">
        <v>44</v>
      </c>
      <c r="C57">
        <v>1</v>
      </c>
      <c r="D57">
        <v>8.1999999999999993</v>
      </c>
      <c r="E57">
        <v>1</v>
      </c>
      <c r="F57">
        <v>0.16300000000000001</v>
      </c>
      <c r="G57">
        <v>0.44700000000000001</v>
      </c>
      <c r="H57">
        <v>0</v>
      </c>
      <c r="I57">
        <v>0</v>
      </c>
      <c r="J57">
        <v>1</v>
      </c>
      <c r="K57">
        <v>8.1999999999999993</v>
      </c>
      <c r="L57">
        <v>0</v>
      </c>
      <c r="M57">
        <v>0</v>
      </c>
      <c r="N57">
        <v>6.2320000000000002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6.2320000000000002</v>
      </c>
      <c r="X57">
        <v>2.7879999999999998</v>
      </c>
      <c r="Y57">
        <v>291.81099999999998</v>
      </c>
      <c r="Z57">
        <v>291.81099999999998</v>
      </c>
      <c r="AA57">
        <v>0</v>
      </c>
      <c r="AB57">
        <v>0</v>
      </c>
      <c r="AC57">
        <v>282.49599999999998</v>
      </c>
      <c r="AD57">
        <v>0</v>
      </c>
      <c r="AE57">
        <v>0</v>
      </c>
      <c r="AF57">
        <v>0</v>
      </c>
      <c r="AG57">
        <v>0</v>
      </c>
      <c r="AH57">
        <v>3.444</v>
      </c>
      <c r="AI57">
        <v>86.1</v>
      </c>
      <c r="AJ57">
        <v>99</v>
      </c>
      <c r="AK57">
        <v>811.8</v>
      </c>
      <c r="AL57">
        <v>323.59300000000002</v>
      </c>
      <c r="AM57">
        <v>488.20699999999999</v>
      </c>
    </row>
    <row r="58" spans="1:39" x14ac:dyDescent="0.25">
      <c r="A58" s="21" t="s">
        <v>139</v>
      </c>
      <c r="B58" t="s">
        <v>44</v>
      </c>
      <c r="C58">
        <v>0</v>
      </c>
      <c r="D58">
        <v>0</v>
      </c>
      <c r="E58">
        <v>1</v>
      </c>
      <c r="F58">
        <v>0.16300000000000001</v>
      </c>
      <c r="G58">
        <v>0.44700000000000001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 s="21" t="s">
        <v>140</v>
      </c>
      <c r="B59" t="s">
        <v>44</v>
      </c>
      <c r="C59">
        <v>0</v>
      </c>
      <c r="D59">
        <v>0</v>
      </c>
      <c r="E59">
        <v>1</v>
      </c>
      <c r="F59">
        <v>0.16300000000000001</v>
      </c>
      <c r="G59">
        <v>0.44700000000000001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s="21" t="s">
        <v>141</v>
      </c>
      <c r="B60" t="s">
        <v>44</v>
      </c>
      <c r="C60">
        <v>0</v>
      </c>
      <c r="D60">
        <v>0</v>
      </c>
      <c r="E60">
        <v>1</v>
      </c>
      <c r="F60">
        <v>0.16300000000000001</v>
      </c>
      <c r="G60">
        <v>0.44700000000000001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 s="21" t="s">
        <v>142</v>
      </c>
      <c r="B61" t="s">
        <v>44</v>
      </c>
      <c r="C61">
        <v>0</v>
      </c>
      <c r="D61">
        <v>0</v>
      </c>
      <c r="E61">
        <v>1</v>
      </c>
      <c r="F61">
        <v>0.16300000000000001</v>
      </c>
      <c r="G61">
        <v>0.44700000000000001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21" t="s">
        <v>143</v>
      </c>
      <c r="B62" t="s">
        <v>44</v>
      </c>
      <c r="C62">
        <v>0</v>
      </c>
      <c r="D62">
        <v>0</v>
      </c>
      <c r="E62">
        <v>1</v>
      </c>
      <c r="F62">
        <v>0.16300000000000001</v>
      </c>
      <c r="G62">
        <v>0.44700000000000001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21" t="s">
        <v>144</v>
      </c>
      <c r="B63" t="s">
        <v>44</v>
      </c>
      <c r="C63">
        <v>0</v>
      </c>
      <c r="D63">
        <v>0</v>
      </c>
      <c r="E63">
        <v>1</v>
      </c>
      <c r="F63">
        <v>0.16300000000000001</v>
      </c>
      <c r="G63">
        <v>0.44700000000000001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21" t="s">
        <v>145</v>
      </c>
      <c r="B64" t="s">
        <v>44</v>
      </c>
      <c r="C64">
        <v>0</v>
      </c>
      <c r="D64">
        <v>0</v>
      </c>
      <c r="E64">
        <v>1</v>
      </c>
      <c r="F64">
        <v>0.16300000000000001</v>
      </c>
      <c r="G64">
        <v>0.44700000000000001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21" t="s">
        <v>146</v>
      </c>
      <c r="B65" t="s">
        <v>44</v>
      </c>
      <c r="C65">
        <v>0</v>
      </c>
      <c r="D65">
        <v>0</v>
      </c>
      <c r="E65">
        <v>1</v>
      </c>
      <c r="F65">
        <v>0.16300000000000001</v>
      </c>
      <c r="G65">
        <v>0.44700000000000001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s="21" t="s">
        <v>147</v>
      </c>
      <c r="B66" t="s">
        <v>291</v>
      </c>
      <c r="C66">
        <v>0</v>
      </c>
      <c r="D66">
        <v>0</v>
      </c>
      <c r="E66">
        <v>0.1</v>
      </c>
      <c r="F66">
        <v>1.6E-2</v>
      </c>
      <c r="G66">
        <v>4.4999999999999998E-2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21" t="s">
        <v>148</v>
      </c>
      <c r="B67" t="s">
        <v>291</v>
      </c>
      <c r="C67">
        <v>0</v>
      </c>
      <c r="D67">
        <v>0</v>
      </c>
      <c r="E67">
        <v>0.1</v>
      </c>
      <c r="F67">
        <v>1.6E-2</v>
      </c>
      <c r="G67">
        <v>4.4999999999999998E-2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21" t="s">
        <v>149</v>
      </c>
      <c r="B68" t="s">
        <v>291</v>
      </c>
      <c r="C68">
        <v>0</v>
      </c>
      <c r="D68">
        <v>0</v>
      </c>
      <c r="E68">
        <v>0.1</v>
      </c>
      <c r="F68">
        <v>1.6E-2</v>
      </c>
      <c r="G68">
        <v>4.4999999999999998E-2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21" t="s">
        <v>150</v>
      </c>
      <c r="B69" t="s">
        <v>291</v>
      </c>
      <c r="C69">
        <v>0</v>
      </c>
      <c r="D69">
        <v>0</v>
      </c>
      <c r="E69">
        <v>0.1</v>
      </c>
      <c r="F69">
        <v>1.6E-2</v>
      </c>
      <c r="G69">
        <v>4.4999999999999998E-2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21" t="s">
        <v>151</v>
      </c>
      <c r="B70" t="s">
        <v>291</v>
      </c>
      <c r="C70">
        <v>0</v>
      </c>
      <c r="D70">
        <v>0</v>
      </c>
      <c r="E70">
        <v>0.1</v>
      </c>
      <c r="F70">
        <v>1.6E-2</v>
      </c>
      <c r="G70">
        <v>4.4999999999999998E-2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21" t="s">
        <v>152</v>
      </c>
      <c r="B71" t="s">
        <v>291</v>
      </c>
      <c r="C71">
        <v>0</v>
      </c>
      <c r="D71">
        <v>0</v>
      </c>
      <c r="E71">
        <v>0.1</v>
      </c>
      <c r="F71">
        <v>1.6E-2</v>
      </c>
      <c r="G71">
        <v>4.4999999999999998E-2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21" t="s">
        <v>153</v>
      </c>
      <c r="B72" t="s">
        <v>59</v>
      </c>
      <c r="C72">
        <v>0</v>
      </c>
      <c r="D72">
        <v>0</v>
      </c>
      <c r="E72">
        <v>0.1</v>
      </c>
      <c r="F72">
        <v>1.6E-2</v>
      </c>
      <c r="G72">
        <v>4.4999999999999998E-2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s="21" t="s">
        <v>154</v>
      </c>
      <c r="B73" t="s">
        <v>59</v>
      </c>
      <c r="C73">
        <v>1</v>
      </c>
      <c r="D73">
        <v>12</v>
      </c>
      <c r="E73">
        <v>0.1</v>
      </c>
      <c r="F73">
        <v>1.6E-2</v>
      </c>
      <c r="G73">
        <v>4.4999999999999998E-2</v>
      </c>
      <c r="H73">
        <v>0</v>
      </c>
      <c r="I73">
        <v>0</v>
      </c>
      <c r="J73">
        <v>0</v>
      </c>
      <c r="K73">
        <v>0</v>
      </c>
      <c r="L73">
        <v>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12</v>
      </c>
      <c r="X73">
        <v>1.2</v>
      </c>
      <c r="Y73">
        <v>636.31200000000001</v>
      </c>
      <c r="Z73">
        <v>636.31200000000001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99</v>
      </c>
      <c r="AK73">
        <v>1188</v>
      </c>
      <c r="AL73">
        <v>551.68799999999999</v>
      </c>
      <c r="AM73">
        <v>636.31200000000001</v>
      </c>
    </row>
    <row r="74" spans="1:39" x14ac:dyDescent="0.25">
      <c r="A74" s="21" t="s">
        <v>155</v>
      </c>
      <c r="B74" t="s">
        <v>59</v>
      </c>
      <c r="C74">
        <v>1</v>
      </c>
      <c r="D74">
        <v>4</v>
      </c>
      <c r="E74">
        <v>0.1</v>
      </c>
      <c r="F74">
        <v>1.6E-2</v>
      </c>
      <c r="G74">
        <v>4.4999999999999998E-2</v>
      </c>
      <c r="H74">
        <v>0</v>
      </c>
      <c r="I74">
        <v>0</v>
      </c>
      <c r="J74">
        <v>0</v>
      </c>
      <c r="K74">
        <v>0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4</v>
      </c>
      <c r="X74">
        <v>0.4</v>
      </c>
      <c r="Y74">
        <v>212.10400000000001</v>
      </c>
      <c r="Z74">
        <v>212.10400000000001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99</v>
      </c>
      <c r="AK74">
        <v>396</v>
      </c>
      <c r="AL74">
        <v>183.89599999999999</v>
      </c>
      <c r="AM74">
        <v>212.10400000000001</v>
      </c>
    </row>
    <row r="75" spans="1:39" x14ac:dyDescent="0.25">
      <c r="A75" s="21" t="s">
        <v>156</v>
      </c>
      <c r="B75" t="s">
        <v>59</v>
      </c>
      <c r="C75">
        <v>1</v>
      </c>
      <c r="D75">
        <v>0.5</v>
      </c>
      <c r="E75">
        <v>0.1</v>
      </c>
      <c r="F75">
        <v>1.6E-2</v>
      </c>
      <c r="G75">
        <v>4.4999999999999998E-2</v>
      </c>
      <c r="H75">
        <v>0</v>
      </c>
      <c r="I75">
        <v>0</v>
      </c>
      <c r="J75">
        <v>0</v>
      </c>
      <c r="K75">
        <v>0</v>
      </c>
      <c r="L75">
        <v>0.5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0.5</v>
      </c>
      <c r="X75">
        <v>0.05</v>
      </c>
      <c r="Y75">
        <v>26.513000000000002</v>
      </c>
      <c r="Z75">
        <v>26.513000000000002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99</v>
      </c>
      <c r="AK75">
        <v>49.5</v>
      </c>
      <c r="AL75">
        <v>22.986999999999998</v>
      </c>
      <c r="AM75">
        <v>26.513000000000002</v>
      </c>
    </row>
    <row r="76" spans="1:39" x14ac:dyDescent="0.25">
      <c r="A76" s="21" t="s">
        <v>157</v>
      </c>
      <c r="B76" t="s">
        <v>59</v>
      </c>
      <c r="C76">
        <v>0</v>
      </c>
      <c r="D76">
        <v>0</v>
      </c>
      <c r="E76">
        <v>0.1</v>
      </c>
      <c r="F76">
        <v>1.6E-2</v>
      </c>
      <c r="G76">
        <v>4.4999999999999998E-2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s="21" t="s">
        <v>158</v>
      </c>
      <c r="B77" t="s">
        <v>59</v>
      </c>
      <c r="C77">
        <v>1</v>
      </c>
      <c r="D77">
        <v>0.2</v>
      </c>
      <c r="E77">
        <v>0.1</v>
      </c>
      <c r="F77">
        <v>1.6E-2</v>
      </c>
      <c r="G77">
        <v>4.4999999999999998E-2</v>
      </c>
      <c r="H77">
        <v>0</v>
      </c>
      <c r="I77">
        <v>0</v>
      </c>
      <c r="J77">
        <v>0</v>
      </c>
      <c r="K77">
        <v>0</v>
      </c>
      <c r="L77">
        <v>0.2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0.2</v>
      </c>
      <c r="X77">
        <v>0.02</v>
      </c>
      <c r="Y77">
        <v>10.605</v>
      </c>
      <c r="Z77">
        <v>10.605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99</v>
      </c>
      <c r="AK77">
        <v>19.8</v>
      </c>
      <c r="AL77">
        <v>9.1950000000000003</v>
      </c>
      <c r="AM77">
        <v>10.605</v>
      </c>
    </row>
    <row r="78" spans="1:39" x14ac:dyDescent="0.25">
      <c r="A78" s="21" t="s">
        <v>159</v>
      </c>
      <c r="B78" t="s">
        <v>59</v>
      </c>
      <c r="C78">
        <v>1</v>
      </c>
      <c r="D78">
        <v>4</v>
      </c>
      <c r="E78">
        <v>0.1</v>
      </c>
      <c r="F78">
        <v>1.6E-2</v>
      </c>
      <c r="G78">
        <v>4.4999999999999998E-2</v>
      </c>
      <c r="H78">
        <v>0</v>
      </c>
      <c r="I78">
        <v>0</v>
      </c>
      <c r="J78">
        <v>0</v>
      </c>
      <c r="K78">
        <v>0</v>
      </c>
      <c r="L78">
        <v>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</v>
      </c>
      <c r="X78">
        <v>0.4</v>
      </c>
      <c r="Y78">
        <v>212.10400000000001</v>
      </c>
      <c r="Z78">
        <v>212.10400000000001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99</v>
      </c>
      <c r="AK78">
        <v>396</v>
      </c>
      <c r="AL78">
        <v>183.89599999999999</v>
      </c>
      <c r="AM78">
        <v>212.10400000000001</v>
      </c>
    </row>
    <row r="79" spans="1:39" x14ac:dyDescent="0.25">
      <c r="A79" s="21" t="s">
        <v>160</v>
      </c>
      <c r="B79" t="s">
        <v>59</v>
      </c>
      <c r="C79">
        <v>1</v>
      </c>
      <c r="D79">
        <v>18.637</v>
      </c>
      <c r="E79">
        <v>0.1</v>
      </c>
      <c r="F79">
        <v>1.6E-2</v>
      </c>
      <c r="G79">
        <v>4.4999999999999998E-2</v>
      </c>
      <c r="H79">
        <v>0</v>
      </c>
      <c r="I79">
        <v>0</v>
      </c>
      <c r="J79">
        <v>0</v>
      </c>
      <c r="K79">
        <v>0</v>
      </c>
      <c r="L79">
        <v>18.637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18.637</v>
      </c>
      <c r="X79">
        <v>1.8640000000000001</v>
      </c>
      <c r="Y79">
        <v>988.23099999999999</v>
      </c>
      <c r="Z79">
        <v>988.23099999999999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99</v>
      </c>
      <c r="AK79">
        <v>1845.0360000000001</v>
      </c>
      <c r="AL79">
        <v>856.80499999999995</v>
      </c>
      <c r="AM79">
        <v>988.23099999999999</v>
      </c>
    </row>
    <row r="80" spans="1:39" x14ac:dyDescent="0.25">
      <c r="A80" s="21" t="s">
        <v>161</v>
      </c>
      <c r="B80" t="s">
        <v>59</v>
      </c>
      <c r="C80">
        <v>1</v>
      </c>
      <c r="D80">
        <v>0.25</v>
      </c>
      <c r="E80">
        <v>0.1</v>
      </c>
      <c r="F80">
        <v>1.6E-2</v>
      </c>
      <c r="G80">
        <v>4.4999999999999998E-2</v>
      </c>
      <c r="H80">
        <v>0</v>
      </c>
      <c r="I80">
        <v>0</v>
      </c>
      <c r="J80">
        <v>0</v>
      </c>
      <c r="K80">
        <v>0</v>
      </c>
      <c r="L80">
        <v>0.25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0.25</v>
      </c>
      <c r="X80">
        <v>2.5000000000000001E-2</v>
      </c>
      <c r="Y80">
        <v>13.257</v>
      </c>
      <c r="Z80">
        <v>13.257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99</v>
      </c>
      <c r="AK80">
        <v>24.75</v>
      </c>
      <c r="AL80">
        <v>11.493</v>
      </c>
      <c r="AM80">
        <v>13.257</v>
      </c>
    </row>
    <row r="81" spans="1:39" x14ac:dyDescent="0.25">
      <c r="A81" s="21" t="s">
        <v>162</v>
      </c>
      <c r="B81" t="s">
        <v>59</v>
      </c>
      <c r="C81">
        <v>1</v>
      </c>
      <c r="D81">
        <v>4</v>
      </c>
      <c r="E81">
        <v>0.1</v>
      </c>
      <c r="F81">
        <v>1.6E-2</v>
      </c>
      <c r="G81">
        <v>4.4999999999999998E-2</v>
      </c>
      <c r="H81">
        <v>0</v>
      </c>
      <c r="I81">
        <v>0</v>
      </c>
      <c r="J81">
        <v>0</v>
      </c>
      <c r="K81">
        <v>0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</v>
      </c>
      <c r="X81">
        <v>0.4</v>
      </c>
      <c r="Y81">
        <v>212.10400000000001</v>
      </c>
      <c r="Z81">
        <v>212.10400000000001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99</v>
      </c>
      <c r="AK81">
        <v>396</v>
      </c>
      <c r="AL81">
        <v>183.89599999999999</v>
      </c>
      <c r="AM81">
        <v>212.10400000000001</v>
      </c>
    </row>
    <row r="82" spans="1:39" x14ac:dyDescent="0.25">
      <c r="A82" s="21" t="s">
        <v>163</v>
      </c>
      <c r="B82" t="s">
        <v>59</v>
      </c>
      <c r="C82">
        <v>1</v>
      </c>
      <c r="D82">
        <v>1.5</v>
      </c>
      <c r="E82">
        <v>0.1</v>
      </c>
      <c r="F82">
        <v>1.6E-2</v>
      </c>
      <c r="G82">
        <v>4.4999999999999998E-2</v>
      </c>
      <c r="H82">
        <v>0</v>
      </c>
      <c r="I82">
        <v>0</v>
      </c>
      <c r="J82">
        <v>0</v>
      </c>
      <c r="K82">
        <v>0</v>
      </c>
      <c r="L82">
        <v>1.5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1.5</v>
      </c>
      <c r="X82">
        <v>0.15</v>
      </c>
      <c r="Y82">
        <v>79.539000000000001</v>
      </c>
      <c r="Z82">
        <v>79.539000000000001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99</v>
      </c>
      <c r="AK82">
        <v>148.5</v>
      </c>
      <c r="AL82">
        <v>68.960999999999999</v>
      </c>
      <c r="AM82">
        <v>79.539000000000001</v>
      </c>
    </row>
    <row r="83" spans="1:39" x14ac:dyDescent="0.25">
      <c r="A83" s="21" t="s">
        <v>164</v>
      </c>
      <c r="B83" t="s">
        <v>59</v>
      </c>
      <c r="C83">
        <v>1</v>
      </c>
      <c r="D83">
        <v>2.5</v>
      </c>
      <c r="E83">
        <v>0.1</v>
      </c>
      <c r="F83">
        <v>1.6E-2</v>
      </c>
      <c r="G83">
        <v>4.4999999999999998E-2</v>
      </c>
      <c r="H83">
        <v>0</v>
      </c>
      <c r="I83">
        <v>0</v>
      </c>
      <c r="J83">
        <v>0</v>
      </c>
      <c r="K83">
        <v>0</v>
      </c>
      <c r="L83">
        <v>2.5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2.5</v>
      </c>
      <c r="X83">
        <v>0.25</v>
      </c>
      <c r="Y83">
        <v>132.565</v>
      </c>
      <c r="Z83">
        <v>132.565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99</v>
      </c>
      <c r="AK83">
        <v>247.5</v>
      </c>
      <c r="AL83">
        <v>114.935</v>
      </c>
      <c r="AM83">
        <v>132.565</v>
      </c>
    </row>
    <row r="84" spans="1:39" x14ac:dyDescent="0.25">
      <c r="A84" s="21" t="s">
        <v>165</v>
      </c>
      <c r="B84" t="s">
        <v>59</v>
      </c>
      <c r="C84">
        <v>1</v>
      </c>
      <c r="D84">
        <v>1.589</v>
      </c>
      <c r="E84">
        <v>0.1</v>
      </c>
      <c r="F84">
        <v>1.6E-2</v>
      </c>
      <c r="G84">
        <v>4.4999999999999998E-2</v>
      </c>
      <c r="H84">
        <v>0</v>
      </c>
      <c r="I84">
        <v>0</v>
      </c>
      <c r="J84">
        <v>0</v>
      </c>
      <c r="K84">
        <v>0</v>
      </c>
      <c r="L84">
        <v>1.589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1.589</v>
      </c>
      <c r="X84">
        <v>0.159</v>
      </c>
      <c r="Y84">
        <v>84.24</v>
      </c>
      <c r="Z84">
        <v>84.24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99</v>
      </c>
      <c r="AK84">
        <v>157.27699999999999</v>
      </c>
      <c r="AL84">
        <v>73.037000000000006</v>
      </c>
      <c r="AM84">
        <v>84.24</v>
      </c>
    </row>
    <row r="85" spans="1:39" x14ac:dyDescent="0.25">
      <c r="A85" s="21" t="s">
        <v>166</v>
      </c>
      <c r="B85" t="s">
        <v>59</v>
      </c>
      <c r="C85">
        <v>1</v>
      </c>
      <c r="D85">
        <v>0.2</v>
      </c>
      <c r="E85">
        <v>0.1</v>
      </c>
      <c r="F85">
        <v>1.6E-2</v>
      </c>
      <c r="G85">
        <v>4.4999999999999998E-2</v>
      </c>
      <c r="H85">
        <v>0</v>
      </c>
      <c r="I85">
        <v>0</v>
      </c>
      <c r="J85">
        <v>0</v>
      </c>
      <c r="K85">
        <v>0</v>
      </c>
      <c r="L85">
        <v>0.2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0.2</v>
      </c>
      <c r="X85">
        <v>0.02</v>
      </c>
      <c r="Y85">
        <v>10.605</v>
      </c>
      <c r="Z85">
        <v>10.605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99</v>
      </c>
      <c r="AK85">
        <v>19.8</v>
      </c>
      <c r="AL85">
        <v>9.1950000000000003</v>
      </c>
      <c r="AM85">
        <v>10.605</v>
      </c>
    </row>
    <row r="86" spans="1:39" x14ac:dyDescent="0.25">
      <c r="A86" s="21" t="s">
        <v>167</v>
      </c>
      <c r="B86" t="s">
        <v>59</v>
      </c>
      <c r="C86">
        <v>0</v>
      </c>
      <c r="D86">
        <v>0</v>
      </c>
      <c r="E86">
        <v>0.1</v>
      </c>
      <c r="F86">
        <v>1.6E-2</v>
      </c>
      <c r="G86">
        <v>4.4999999999999998E-2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 s="21" t="s">
        <v>168</v>
      </c>
      <c r="B87" t="s">
        <v>59</v>
      </c>
      <c r="C87">
        <v>1</v>
      </c>
      <c r="D87">
        <v>4</v>
      </c>
      <c r="E87">
        <v>0.1</v>
      </c>
      <c r="F87">
        <v>1.6E-2</v>
      </c>
      <c r="G87">
        <v>4.4999999999999998E-2</v>
      </c>
      <c r="H87">
        <v>0</v>
      </c>
      <c r="I87">
        <v>0</v>
      </c>
      <c r="J87">
        <v>0</v>
      </c>
      <c r="K87">
        <v>0</v>
      </c>
      <c r="L87">
        <v>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</v>
      </c>
      <c r="X87">
        <v>0.4</v>
      </c>
      <c r="Y87">
        <v>212.10400000000001</v>
      </c>
      <c r="Z87">
        <v>212.10400000000001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99</v>
      </c>
      <c r="AK87">
        <v>396</v>
      </c>
      <c r="AL87">
        <v>183.89599999999999</v>
      </c>
      <c r="AM87">
        <v>212.10400000000001</v>
      </c>
    </row>
    <row r="88" spans="1:39" x14ac:dyDescent="0.25">
      <c r="A88" s="21" t="s">
        <v>169</v>
      </c>
      <c r="B88" t="s">
        <v>59</v>
      </c>
      <c r="C88">
        <v>1</v>
      </c>
      <c r="D88">
        <v>1</v>
      </c>
      <c r="E88">
        <v>0.1</v>
      </c>
      <c r="F88">
        <v>1.6E-2</v>
      </c>
      <c r="G88">
        <v>4.4999999999999998E-2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0.1</v>
      </c>
      <c r="Y88">
        <v>53.026000000000003</v>
      </c>
      <c r="Z88">
        <v>53.026000000000003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99</v>
      </c>
      <c r="AK88">
        <v>99</v>
      </c>
      <c r="AL88">
        <v>45.973999999999997</v>
      </c>
      <c r="AM88">
        <v>53.026000000000003</v>
      </c>
    </row>
    <row r="89" spans="1:39" x14ac:dyDescent="0.25">
      <c r="A89" s="21" t="s">
        <v>170</v>
      </c>
      <c r="B89" t="s">
        <v>59</v>
      </c>
      <c r="C89">
        <v>1</v>
      </c>
      <c r="D89">
        <v>0.5</v>
      </c>
      <c r="E89">
        <v>0.1</v>
      </c>
      <c r="F89">
        <v>1.6E-2</v>
      </c>
      <c r="G89">
        <v>4.4999999999999998E-2</v>
      </c>
      <c r="H89">
        <v>0</v>
      </c>
      <c r="I89">
        <v>0</v>
      </c>
      <c r="J89">
        <v>0</v>
      </c>
      <c r="K89">
        <v>0</v>
      </c>
      <c r="L89">
        <v>0.5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0.5</v>
      </c>
      <c r="X89">
        <v>0.05</v>
      </c>
      <c r="Y89">
        <v>26.513000000000002</v>
      </c>
      <c r="Z89">
        <v>26.513000000000002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99</v>
      </c>
      <c r="AK89">
        <v>49.5</v>
      </c>
      <c r="AL89">
        <v>22.986999999999998</v>
      </c>
      <c r="AM89">
        <v>26.513000000000002</v>
      </c>
    </row>
    <row r="90" spans="1:39" x14ac:dyDescent="0.25">
      <c r="A90" s="21" t="s">
        <v>171</v>
      </c>
      <c r="B90" t="s">
        <v>59</v>
      </c>
      <c r="C90">
        <v>1</v>
      </c>
      <c r="D90">
        <v>0.5</v>
      </c>
      <c r="E90">
        <v>0.1</v>
      </c>
      <c r="F90">
        <v>1.6E-2</v>
      </c>
      <c r="G90">
        <v>4.4999999999999998E-2</v>
      </c>
      <c r="H90">
        <v>0</v>
      </c>
      <c r="I90">
        <v>0</v>
      </c>
      <c r="J90">
        <v>0</v>
      </c>
      <c r="K90">
        <v>0</v>
      </c>
      <c r="L90">
        <v>0.5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0.5</v>
      </c>
      <c r="X90">
        <v>0.05</v>
      </c>
      <c r="Y90">
        <v>26.513000000000002</v>
      </c>
      <c r="Z90">
        <v>26.513000000000002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99</v>
      </c>
      <c r="AK90">
        <v>49.5</v>
      </c>
      <c r="AL90">
        <v>22.986999999999998</v>
      </c>
      <c r="AM90">
        <v>26.513000000000002</v>
      </c>
    </row>
    <row r="91" spans="1:39" x14ac:dyDescent="0.25">
      <c r="A91" s="21" t="s">
        <v>172</v>
      </c>
      <c r="B91" t="s">
        <v>59</v>
      </c>
      <c r="C91">
        <v>0</v>
      </c>
      <c r="D91">
        <v>0</v>
      </c>
      <c r="E91">
        <v>0.1</v>
      </c>
      <c r="F91">
        <v>1.6E-2</v>
      </c>
      <c r="G91">
        <v>4.4999999999999998E-2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 s="21" t="s">
        <v>173</v>
      </c>
      <c r="B92" t="s">
        <v>59</v>
      </c>
      <c r="C92">
        <v>1</v>
      </c>
      <c r="D92">
        <v>1.5</v>
      </c>
      <c r="E92">
        <v>0.1</v>
      </c>
      <c r="F92">
        <v>1.6E-2</v>
      </c>
      <c r="G92">
        <v>4.4999999999999998E-2</v>
      </c>
      <c r="H92">
        <v>0</v>
      </c>
      <c r="I92">
        <v>0</v>
      </c>
      <c r="J92">
        <v>0</v>
      </c>
      <c r="K92">
        <v>0</v>
      </c>
      <c r="L92">
        <v>1.5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1.5</v>
      </c>
      <c r="X92">
        <v>0.15</v>
      </c>
      <c r="Y92">
        <v>79.539000000000001</v>
      </c>
      <c r="Z92">
        <v>79.539000000000001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99</v>
      </c>
      <c r="AK92">
        <v>148.5</v>
      </c>
      <c r="AL92">
        <v>68.960999999999999</v>
      </c>
      <c r="AM92">
        <v>79.539000000000001</v>
      </c>
    </row>
    <row r="93" spans="1:39" x14ac:dyDescent="0.25">
      <c r="A93" s="21" t="s">
        <v>174</v>
      </c>
      <c r="B93" t="s">
        <v>59</v>
      </c>
      <c r="C93">
        <v>1</v>
      </c>
      <c r="D93">
        <v>0.25</v>
      </c>
      <c r="E93">
        <v>0.1</v>
      </c>
      <c r="F93">
        <v>1.6E-2</v>
      </c>
      <c r="G93">
        <v>4.4999999999999998E-2</v>
      </c>
      <c r="H93">
        <v>0</v>
      </c>
      <c r="I93">
        <v>0</v>
      </c>
      <c r="J93">
        <v>0</v>
      </c>
      <c r="K93">
        <v>0</v>
      </c>
      <c r="L93">
        <v>0.25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0.25</v>
      </c>
      <c r="X93">
        <v>2.5000000000000001E-2</v>
      </c>
      <c r="Y93">
        <v>13.257</v>
      </c>
      <c r="Z93">
        <v>13.257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99</v>
      </c>
      <c r="AK93">
        <v>24.75</v>
      </c>
      <c r="AL93">
        <v>11.493</v>
      </c>
      <c r="AM93">
        <v>13.257</v>
      </c>
    </row>
    <row r="94" spans="1:39" x14ac:dyDescent="0.25">
      <c r="A94" s="21" t="s">
        <v>175</v>
      </c>
      <c r="B94" t="s">
        <v>59</v>
      </c>
      <c r="C94">
        <v>1</v>
      </c>
      <c r="D94">
        <v>0.21</v>
      </c>
      <c r="E94">
        <v>0.1</v>
      </c>
      <c r="F94">
        <v>1.6E-2</v>
      </c>
      <c r="G94">
        <v>4.4999999999999998E-2</v>
      </c>
      <c r="H94">
        <v>0</v>
      </c>
      <c r="I94">
        <v>0</v>
      </c>
      <c r="J94">
        <v>0</v>
      </c>
      <c r="K94">
        <v>0</v>
      </c>
      <c r="L94">
        <v>0.21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0.21</v>
      </c>
      <c r="X94">
        <v>2.1000000000000001E-2</v>
      </c>
      <c r="Y94">
        <v>11.135</v>
      </c>
      <c r="Z94">
        <v>11.135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99</v>
      </c>
      <c r="AK94">
        <v>20.79</v>
      </c>
      <c r="AL94">
        <v>9.6549999999999994</v>
      </c>
      <c r="AM94">
        <v>11.135</v>
      </c>
    </row>
    <row r="95" spans="1:39" x14ac:dyDescent="0.25">
      <c r="A95" s="21" t="s">
        <v>176</v>
      </c>
      <c r="B95" t="s">
        <v>59</v>
      </c>
      <c r="C95">
        <v>0</v>
      </c>
      <c r="D95">
        <v>0</v>
      </c>
      <c r="E95">
        <v>0.1</v>
      </c>
      <c r="F95">
        <v>1.6E-2</v>
      </c>
      <c r="G95">
        <v>4.4999999999999998E-2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21" t="s">
        <v>177</v>
      </c>
      <c r="B96" t="s">
        <v>59</v>
      </c>
      <c r="C96">
        <v>0</v>
      </c>
      <c r="D96">
        <v>0</v>
      </c>
      <c r="E96">
        <v>0.1</v>
      </c>
      <c r="F96">
        <v>1.6E-2</v>
      </c>
      <c r="G96">
        <v>4.4999999999999998E-2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21" t="s">
        <v>178</v>
      </c>
      <c r="B97" t="s">
        <v>59</v>
      </c>
      <c r="C97">
        <v>0</v>
      </c>
      <c r="D97">
        <v>0</v>
      </c>
      <c r="E97">
        <v>0.1</v>
      </c>
      <c r="F97">
        <v>1.6E-2</v>
      </c>
      <c r="G97">
        <v>4.4999999999999998E-2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 s="21" t="s">
        <v>179</v>
      </c>
      <c r="B98" t="s">
        <v>59</v>
      </c>
      <c r="C98">
        <v>0</v>
      </c>
      <c r="D98">
        <v>0</v>
      </c>
      <c r="E98">
        <v>0.1</v>
      </c>
      <c r="F98">
        <v>1.6E-2</v>
      </c>
      <c r="G98">
        <v>4.4999999999999998E-2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 s="21" t="s">
        <v>180</v>
      </c>
      <c r="B99" t="s">
        <v>59</v>
      </c>
      <c r="C99">
        <v>0</v>
      </c>
      <c r="D99">
        <v>0</v>
      </c>
      <c r="E99">
        <v>0.1</v>
      </c>
      <c r="F99">
        <v>1.6E-2</v>
      </c>
      <c r="G99">
        <v>4.4999999999999998E-2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 s="21" t="s">
        <v>181</v>
      </c>
      <c r="B100" t="s">
        <v>59</v>
      </c>
      <c r="C100">
        <v>1</v>
      </c>
      <c r="D100">
        <v>4.0000000000000001E-3</v>
      </c>
      <c r="E100">
        <v>0.1</v>
      </c>
      <c r="F100">
        <v>1.6E-2</v>
      </c>
      <c r="G100">
        <v>4.4999999999999998E-2</v>
      </c>
      <c r="H100">
        <v>0</v>
      </c>
      <c r="I100">
        <v>0</v>
      </c>
      <c r="J100">
        <v>0</v>
      </c>
      <c r="K100">
        <v>0</v>
      </c>
      <c r="L100">
        <v>4.0000000000000001E-3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4.0000000000000001E-3</v>
      </c>
      <c r="X100">
        <v>0</v>
      </c>
      <c r="Y100">
        <v>0.218</v>
      </c>
      <c r="Z100">
        <v>0.218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99</v>
      </c>
      <c r="AK100">
        <v>0.40799999999999997</v>
      </c>
      <c r="AL100">
        <v>0.189</v>
      </c>
      <c r="AM100">
        <v>0.218</v>
      </c>
    </row>
    <row r="101" spans="1:39" x14ac:dyDescent="0.25">
      <c r="A101" s="21" t="s">
        <v>182</v>
      </c>
      <c r="B101" t="s">
        <v>59</v>
      </c>
      <c r="C101">
        <v>1</v>
      </c>
      <c r="D101">
        <v>0.1</v>
      </c>
      <c r="E101">
        <v>0.1</v>
      </c>
      <c r="F101">
        <v>1.6E-2</v>
      </c>
      <c r="G101">
        <v>4.4999999999999998E-2</v>
      </c>
      <c r="H101">
        <v>0</v>
      </c>
      <c r="I101">
        <v>0</v>
      </c>
      <c r="J101">
        <v>0</v>
      </c>
      <c r="K101">
        <v>0</v>
      </c>
      <c r="L101">
        <v>0.1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0.1</v>
      </c>
      <c r="X101">
        <v>0.01</v>
      </c>
      <c r="Y101">
        <v>5.3029999999999999</v>
      </c>
      <c r="Z101">
        <v>5.3029999999999999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99</v>
      </c>
      <c r="AK101">
        <v>9.9</v>
      </c>
      <c r="AL101">
        <v>4.5970000000000004</v>
      </c>
      <c r="AM101">
        <v>5.3029999999999999</v>
      </c>
    </row>
    <row r="102" spans="1:39" x14ac:dyDescent="0.25">
      <c r="A102" s="21" t="s">
        <v>183</v>
      </c>
      <c r="B102" t="s">
        <v>59</v>
      </c>
      <c r="C102">
        <v>1</v>
      </c>
      <c r="D102">
        <v>0.1</v>
      </c>
      <c r="E102">
        <v>0.1</v>
      </c>
      <c r="F102">
        <v>1.6E-2</v>
      </c>
      <c r="G102">
        <v>4.4999999999999998E-2</v>
      </c>
      <c r="H102">
        <v>0</v>
      </c>
      <c r="I102">
        <v>0</v>
      </c>
      <c r="J102">
        <v>0</v>
      </c>
      <c r="K102">
        <v>0</v>
      </c>
      <c r="L102">
        <v>0.1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0.1</v>
      </c>
      <c r="X102">
        <v>0.01</v>
      </c>
      <c r="Y102">
        <v>5.3029999999999999</v>
      </c>
      <c r="Z102">
        <v>5.3029999999999999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99</v>
      </c>
      <c r="AK102">
        <v>9.9</v>
      </c>
      <c r="AL102">
        <v>4.5970000000000004</v>
      </c>
      <c r="AM102">
        <v>5.3029999999999999</v>
      </c>
    </row>
    <row r="103" spans="1:39" x14ac:dyDescent="0.25">
      <c r="A103" s="21" t="s">
        <v>184</v>
      </c>
      <c r="B103" t="s">
        <v>59</v>
      </c>
      <c r="C103">
        <v>1</v>
      </c>
      <c r="D103">
        <v>0.1</v>
      </c>
      <c r="E103">
        <v>0.1</v>
      </c>
      <c r="F103">
        <v>1.6E-2</v>
      </c>
      <c r="G103">
        <v>4.4999999999999998E-2</v>
      </c>
      <c r="H103">
        <v>0</v>
      </c>
      <c r="I103">
        <v>0</v>
      </c>
      <c r="J103">
        <v>0</v>
      </c>
      <c r="K103">
        <v>0</v>
      </c>
      <c r="L103">
        <v>0.1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0.1</v>
      </c>
      <c r="X103">
        <v>0.01</v>
      </c>
      <c r="Y103">
        <v>5.3029999999999999</v>
      </c>
      <c r="Z103">
        <v>5.3029999999999999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99</v>
      </c>
      <c r="AK103">
        <v>9.9</v>
      </c>
      <c r="AL103">
        <v>4.5970000000000004</v>
      </c>
      <c r="AM103">
        <v>5.3029999999999999</v>
      </c>
    </row>
    <row r="104" spans="1:39" x14ac:dyDescent="0.25">
      <c r="A104" s="21" t="s">
        <v>185</v>
      </c>
      <c r="B104" t="s">
        <v>59</v>
      </c>
      <c r="C104">
        <v>1</v>
      </c>
      <c r="D104">
        <v>0.02</v>
      </c>
      <c r="E104">
        <v>0.1</v>
      </c>
      <c r="F104">
        <v>1.6E-2</v>
      </c>
      <c r="G104">
        <v>4.4999999999999998E-2</v>
      </c>
      <c r="H104">
        <v>0</v>
      </c>
      <c r="I104">
        <v>0</v>
      </c>
      <c r="J104">
        <v>0</v>
      </c>
      <c r="K104">
        <v>0</v>
      </c>
      <c r="L104">
        <v>0.02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0.02</v>
      </c>
      <c r="X104">
        <v>2E-3</v>
      </c>
      <c r="Y104">
        <v>1.0609999999999999</v>
      </c>
      <c r="Z104">
        <v>1.0609999999999999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99</v>
      </c>
      <c r="AK104">
        <v>1.98</v>
      </c>
      <c r="AL104">
        <v>0.91900000000000004</v>
      </c>
      <c r="AM104">
        <v>1.0609999999999999</v>
      </c>
    </row>
    <row r="105" spans="1:39" x14ac:dyDescent="0.25">
      <c r="A105" s="21" t="s">
        <v>186</v>
      </c>
      <c r="B105" t="s">
        <v>59</v>
      </c>
      <c r="C105">
        <v>1</v>
      </c>
      <c r="D105">
        <v>0.1</v>
      </c>
      <c r="E105">
        <v>0.1</v>
      </c>
      <c r="F105">
        <v>1.6E-2</v>
      </c>
      <c r="G105">
        <v>4.4999999999999998E-2</v>
      </c>
      <c r="H105">
        <v>0</v>
      </c>
      <c r="I105">
        <v>0</v>
      </c>
      <c r="J105">
        <v>0</v>
      </c>
      <c r="K105">
        <v>0</v>
      </c>
      <c r="L105">
        <v>0.1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0.01</v>
      </c>
      <c r="Y105">
        <v>5.3029999999999999</v>
      </c>
      <c r="Z105">
        <v>5.3029999999999999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99</v>
      </c>
      <c r="AK105">
        <v>9.9</v>
      </c>
      <c r="AL105">
        <v>4.5970000000000004</v>
      </c>
      <c r="AM105">
        <v>5.3029999999999999</v>
      </c>
    </row>
    <row r="106" spans="1:39" x14ac:dyDescent="0.25">
      <c r="A106" s="21" t="s">
        <v>187</v>
      </c>
      <c r="B106" t="s">
        <v>59</v>
      </c>
      <c r="C106">
        <v>1</v>
      </c>
      <c r="D106">
        <v>1.1000000000000001</v>
      </c>
      <c r="E106">
        <v>0.1</v>
      </c>
      <c r="F106">
        <v>1.6E-2</v>
      </c>
      <c r="G106">
        <v>4.4999999999999998E-2</v>
      </c>
      <c r="H106">
        <v>0</v>
      </c>
      <c r="I106">
        <v>0</v>
      </c>
      <c r="J106">
        <v>0</v>
      </c>
      <c r="K106">
        <v>0</v>
      </c>
      <c r="L106">
        <v>1.1000000000000001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1.1000000000000001</v>
      </c>
      <c r="X106">
        <v>0.11</v>
      </c>
      <c r="Y106">
        <v>58.329000000000001</v>
      </c>
      <c r="Z106">
        <v>58.329000000000001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99</v>
      </c>
      <c r="AK106">
        <v>108.9</v>
      </c>
      <c r="AL106">
        <v>50.570999999999998</v>
      </c>
      <c r="AM106">
        <v>58.329000000000001</v>
      </c>
    </row>
    <row r="107" spans="1:39" x14ac:dyDescent="0.25">
      <c r="A107" s="21" t="s">
        <v>188</v>
      </c>
      <c r="B107" t="s">
        <v>59</v>
      </c>
      <c r="C107">
        <v>1</v>
      </c>
      <c r="D107">
        <v>0.1</v>
      </c>
      <c r="E107">
        <v>0.1</v>
      </c>
      <c r="F107">
        <v>1.6E-2</v>
      </c>
      <c r="G107">
        <v>4.4999999999999998E-2</v>
      </c>
      <c r="H107">
        <v>0</v>
      </c>
      <c r="I107">
        <v>0</v>
      </c>
      <c r="J107">
        <v>0</v>
      </c>
      <c r="K107">
        <v>0</v>
      </c>
      <c r="L107">
        <v>0.1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0.1</v>
      </c>
      <c r="X107">
        <v>0.01</v>
      </c>
      <c r="Y107">
        <v>5.3029999999999999</v>
      </c>
      <c r="Z107">
        <v>5.3029999999999999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99</v>
      </c>
      <c r="AK107">
        <v>9.9</v>
      </c>
      <c r="AL107">
        <v>4.5970000000000004</v>
      </c>
      <c r="AM107">
        <v>5.3029999999999999</v>
      </c>
    </row>
    <row r="108" spans="1:39" x14ac:dyDescent="0.25">
      <c r="A108" s="21" t="s">
        <v>189</v>
      </c>
      <c r="B108" t="s">
        <v>59</v>
      </c>
      <c r="C108">
        <v>1</v>
      </c>
      <c r="D108">
        <v>0.1</v>
      </c>
      <c r="E108">
        <v>0.1</v>
      </c>
      <c r="F108">
        <v>1.6E-2</v>
      </c>
      <c r="G108">
        <v>4.4999999999999998E-2</v>
      </c>
      <c r="H108">
        <v>0</v>
      </c>
      <c r="I108">
        <v>0</v>
      </c>
      <c r="J108">
        <v>0</v>
      </c>
      <c r="K108">
        <v>0</v>
      </c>
      <c r="L108">
        <v>0.1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0.1</v>
      </c>
      <c r="X108">
        <v>0.01</v>
      </c>
      <c r="Y108">
        <v>5.3029999999999999</v>
      </c>
      <c r="Z108">
        <v>5.3029999999999999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99</v>
      </c>
      <c r="AK108">
        <v>9.9</v>
      </c>
      <c r="AL108">
        <v>4.5970000000000004</v>
      </c>
      <c r="AM108">
        <v>5.3029999999999999</v>
      </c>
    </row>
    <row r="109" spans="1:39" x14ac:dyDescent="0.25">
      <c r="A109" s="21" t="s">
        <v>190</v>
      </c>
      <c r="B109" t="s">
        <v>59</v>
      </c>
      <c r="C109">
        <v>1</v>
      </c>
      <c r="D109">
        <v>5</v>
      </c>
      <c r="E109">
        <v>0.1</v>
      </c>
      <c r="F109">
        <v>1.6E-2</v>
      </c>
      <c r="G109">
        <v>4.4999999999999998E-2</v>
      </c>
      <c r="H109">
        <v>0</v>
      </c>
      <c r="I109">
        <v>0</v>
      </c>
      <c r="J109">
        <v>0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</v>
      </c>
      <c r="X109">
        <v>0.5</v>
      </c>
      <c r="Y109">
        <v>265.13</v>
      </c>
      <c r="Z109">
        <v>265.13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99</v>
      </c>
      <c r="AK109">
        <v>495</v>
      </c>
      <c r="AL109">
        <v>229.87</v>
      </c>
      <c r="AM109">
        <v>265.13</v>
      </c>
    </row>
    <row r="110" spans="1:39" x14ac:dyDescent="0.25">
      <c r="A110" s="21" t="s">
        <v>191</v>
      </c>
      <c r="B110" t="s">
        <v>59</v>
      </c>
      <c r="C110">
        <v>1</v>
      </c>
      <c r="D110">
        <v>4.0000000000000001E-3</v>
      </c>
      <c r="E110">
        <v>0.1</v>
      </c>
      <c r="F110">
        <v>1.6E-2</v>
      </c>
      <c r="G110">
        <v>4.4999999999999998E-2</v>
      </c>
      <c r="H110">
        <v>0</v>
      </c>
      <c r="I110">
        <v>0</v>
      </c>
      <c r="J110">
        <v>0</v>
      </c>
      <c r="K110">
        <v>0</v>
      </c>
      <c r="L110">
        <v>4.0000000000000001E-3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4.0000000000000001E-3</v>
      </c>
      <c r="X110">
        <v>0</v>
      </c>
      <c r="Y110">
        <v>0.218</v>
      </c>
      <c r="Z110">
        <v>0.218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99</v>
      </c>
      <c r="AK110">
        <v>0.40799999999999997</v>
      </c>
      <c r="AL110">
        <v>0.189</v>
      </c>
      <c r="AM110">
        <v>0.218</v>
      </c>
    </row>
    <row r="111" spans="1:39" x14ac:dyDescent="0.25">
      <c r="A111" s="21" t="s">
        <v>192</v>
      </c>
      <c r="B111" t="s">
        <v>59</v>
      </c>
      <c r="C111">
        <v>1</v>
      </c>
      <c r="D111">
        <v>15</v>
      </c>
      <c r="E111">
        <v>0.1</v>
      </c>
      <c r="F111">
        <v>1.6E-2</v>
      </c>
      <c r="G111">
        <v>4.4999999999999998E-2</v>
      </c>
      <c r="H111">
        <v>0</v>
      </c>
      <c r="I111">
        <v>0</v>
      </c>
      <c r="J111">
        <v>0</v>
      </c>
      <c r="K111">
        <v>0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15</v>
      </c>
      <c r="X111">
        <v>1.5</v>
      </c>
      <c r="Y111">
        <v>795.39</v>
      </c>
      <c r="Z111">
        <v>795.39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99</v>
      </c>
      <c r="AK111">
        <v>1485</v>
      </c>
      <c r="AL111">
        <v>689.61</v>
      </c>
      <c r="AM111">
        <v>795.39</v>
      </c>
    </row>
    <row r="112" spans="1:39" x14ac:dyDescent="0.25">
      <c r="A112" s="21" t="s">
        <v>193</v>
      </c>
      <c r="B112" t="s">
        <v>59</v>
      </c>
      <c r="C112">
        <v>1</v>
      </c>
      <c r="D112">
        <v>1</v>
      </c>
      <c r="E112">
        <v>0.1</v>
      </c>
      <c r="F112">
        <v>1.6E-2</v>
      </c>
      <c r="G112">
        <v>4.4999999999999998E-2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0.1</v>
      </c>
      <c r="Y112">
        <v>53.026000000000003</v>
      </c>
      <c r="Z112">
        <v>53.026000000000003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99</v>
      </c>
      <c r="AK112">
        <v>99</v>
      </c>
      <c r="AL112">
        <v>45.973999999999997</v>
      </c>
      <c r="AM112">
        <v>53.026000000000003</v>
      </c>
    </row>
    <row r="113" spans="1:39" x14ac:dyDescent="0.25">
      <c r="A113" s="21" t="s">
        <v>194</v>
      </c>
      <c r="B113" t="s">
        <v>59</v>
      </c>
      <c r="C113">
        <v>1</v>
      </c>
      <c r="D113">
        <v>0.13</v>
      </c>
      <c r="E113">
        <v>0.1</v>
      </c>
      <c r="F113">
        <v>1.6E-2</v>
      </c>
      <c r="G113">
        <v>4.4999999999999998E-2</v>
      </c>
      <c r="H113">
        <v>0</v>
      </c>
      <c r="I113">
        <v>0</v>
      </c>
      <c r="J113">
        <v>0</v>
      </c>
      <c r="K113">
        <v>0</v>
      </c>
      <c r="L113">
        <v>0.13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0.13</v>
      </c>
      <c r="X113">
        <v>1.2999999999999999E-2</v>
      </c>
      <c r="Y113">
        <v>6.8929999999999998</v>
      </c>
      <c r="Z113">
        <v>6.8929999999999998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99</v>
      </c>
      <c r="AK113">
        <v>12.87</v>
      </c>
      <c r="AL113">
        <v>5.9770000000000003</v>
      </c>
      <c r="AM113">
        <v>6.8929999999999998</v>
      </c>
    </row>
    <row r="114" spans="1:39" x14ac:dyDescent="0.25">
      <c r="A114" s="21" t="s">
        <v>195</v>
      </c>
      <c r="B114" t="s">
        <v>59</v>
      </c>
      <c r="C114">
        <v>1</v>
      </c>
      <c r="D114">
        <v>6</v>
      </c>
      <c r="E114">
        <v>0.1</v>
      </c>
      <c r="F114">
        <v>1.6E-2</v>
      </c>
      <c r="G114">
        <v>4.4999999999999998E-2</v>
      </c>
      <c r="H114">
        <v>0</v>
      </c>
      <c r="I114">
        <v>0</v>
      </c>
      <c r="J114">
        <v>0</v>
      </c>
      <c r="K114">
        <v>0</v>
      </c>
      <c r="L114">
        <v>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6</v>
      </c>
      <c r="X114">
        <v>0.6</v>
      </c>
      <c r="Y114">
        <v>318.15600000000001</v>
      </c>
      <c r="Z114">
        <v>318.15600000000001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99</v>
      </c>
      <c r="AK114">
        <v>594</v>
      </c>
      <c r="AL114">
        <v>275.84399999999999</v>
      </c>
      <c r="AM114">
        <v>318.15600000000001</v>
      </c>
    </row>
    <row r="115" spans="1:39" x14ac:dyDescent="0.25">
      <c r="A115" s="21" t="s">
        <v>196</v>
      </c>
      <c r="B115" t="s">
        <v>59</v>
      </c>
      <c r="C115">
        <v>1</v>
      </c>
      <c r="D115">
        <v>0.5</v>
      </c>
      <c r="E115">
        <v>0.1</v>
      </c>
      <c r="F115">
        <v>1.6E-2</v>
      </c>
      <c r="G115">
        <v>4.4999999999999998E-2</v>
      </c>
      <c r="H115">
        <v>0</v>
      </c>
      <c r="I115">
        <v>0</v>
      </c>
      <c r="J115">
        <v>0</v>
      </c>
      <c r="K115">
        <v>0</v>
      </c>
      <c r="L115">
        <v>0.5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0.5</v>
      </c>
      <c r="X115">
        <v>0.05</v>
      </c>
      <c r="Y115">
        <v>26.513000000000002</v>
      </c>
      <c r="Z115">
        <v>26.513000000000002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99</v>
      </c>
      <c r="AK115">
        <v>49.5</v>
      </c>
      <c r="AL115">
        <v>22.986999999999998</v>
      </c>
      <c r="AM115">
        <v>26.513000000000002</v>
      </c>
    </row>
    <row r="116" spans="1:39" x14ac:dyDescent="0.25">
      <c r="A116" s="21" t="s">
        <v>197</v>
      </c>
      <c r="B116" t="s">
        <v>59</v>
      </c>
      <c r="C116">
        <v>1</v>
      </c>
      <c r="D116">
        <v>0.3</v>
      </c>
      <c r="E116">
        <v>0.1</v>
      </c>
      <c r="F116">
        <v>1.6E-2</v>
      </c>
      <c r="G116">
        <v>4.4999999999999998E-2</v>
      </c>
      <c r="H116">
        <v>0</v>
      </c>
      <c r="I116">
        <v>0</v>
      </c>
      <c r="J116">
        <v>0</v>
      </c>
      <c r="K116">
        <v>0</v>
      </c>
      <c r="L116">
        <v>0.3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0.3</v>
      </c>
      <c r="X116">
        <v>0.03</v>
      </c>
      <c r="Y116">
        <v>15.907999999999999</v>
      </c>
      <c r="Z116">
        <v>15.907999999999999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99</v>
      </c>
      <c r="AK116">
        <v>29.7</v>
      </c>
      <c r="AL116">
        <v>13.792</v>
      </c>
      <c r="AM116">
        <v>15.907999999999999</v>
      </c>
    </row>
    <row r="117" spans="1:39" x14ac:dyDescent="0.25">
      <c r="A117" s="21" t="s">
        <v>198</v>
      </c>
      <c r="B117" t="s">
        <v>59</v>
      </c>
      <c r="C117">
        <v>1</v>
      </c>
      <c r="D117">
        <v>0.1</v>
      </c>
      <c r="E117">
        <v>0.1</v>
      </c>
      <c r="F117">
        <v>1.6E-2</v>
      </c>
      <c r="G117">
        <v>4.4999999999999998E-2</v>
      </c>
      <c r="H117">
        <v>0</v>
      </c>
      <c r="I117">
        <v>0</v>
      </c>
      <c r="J117">
        <v>0</v>
      </c>
      <c r="K117">
        <v>0</v>
      </c>
      <c r="L117">
        <v>0.1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0.1</v>
      </c>
      <c r="X117">
        <v>0.01</v>
      </c>
      <c r="Y117">
        <v>5.3029999999999999</v>
      </c>
      <c r="Z117">
        <v>5.3029999999999999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99</v>
      </c>
      <c r="AK117">
        <v>9.9</v>
      </c>
      <c r="AL117">
        <v>4.5970000000000004</v>
      </c>
      <c r="AM117">
        <v>5.3029999999999999</v>
      </c>
    </row>
    <row r="118" spans="1:39" x14ac:dyDescent="0.25">
      <c r="A118" s="21" t="s">
        <v>199</v>
      </c>
      <c r="B118" t="s">
        <v>59</v>
      </c>
      <c r="C118">
        <v>1</v>
      </c>
      <c r="D118">
        <v>0.4</v>
      </c>
      <c r="E118">
        <v>0.1</v>
      </c>
      <c r="F118">
        <v>1.6E-2</v>
      </c>
      <c r="G118">
        <v>4.4999999999999998E-2</v>
      </c>
      <c r="H118">
        <v>0</v>
      </c>
      <c r="I118">
        <v>0</v>
      </c>
      <c r="J118">
        <v>0</v>
      </c>
      <c r="K118">
        <v>0</v>
      </c>
      <c r="L118">
        <v>0.4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0.4</v>
      </c>
      <c r="X118">
        <v>0.04</v>
      </c>
      <c r="Y118">
        <v>21.21</v>
      </c>
      <c r="Z118">
        <v>21.21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99</v>
      </c>
      <c r="AK118">
        <v>39.6</v>
      </c>
      <c r="AL118">
        <v>18.39</v>
      </c>
      <c r="AM118">
        <v>21.21</v>
      </c>
    </row>
    <row r="119" spans="1:39" x14ac:dyDescent="0.25">
      <c r="A119" s="21" t="s">
        <v>200</v>
      </c>
      <c r="B119" t="s">
        <v>59</v>
      </c>
      <c r="C119">
        <v>1</v>
      </c>
      <c r="D119">
        <v>4.0000000000000001E-3</v>
      </c>
      <c r="E119">
        <v>0.1</v>
      </c>
      <c r="F119">
        <v>1.6E-2</v>
      </c>
      <c r="G119">
        <v>4.4999999999999998E-2</v>
      </c>
      <c r="H119">
        <v>0</v>
      </c>
      <c r="I119">
        <v>0</v>
      </c>
      <c r="J119">
        <v>0</v>
      </c>
      <c r="K119">
        <v>0</v>
      </c>
      <c r="L119">
        <v>4.0000000000000001E-3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4.0000000000000001E-3</v>
      </c>
      <c r="X119">
        <v>0</v>
      </c>
      <c r="Y119">
        <v>0.218</v>
      </c>
      <c r="Z119">
        <v>0.218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99</v>
      </c>
      <c r="AK119">
        <v>0.40799999999999997</v>
      </c>
      <c r="AL119">
        <v>0.189</v>
      </c>
      <c r="AM119">
        <v>0.218</v>
      </c>
    </row>
    <row r="120" spans="1:39" x14ac:dyDescent="0.25">
      <c r="A120" s="21" t="s">
        <v>201</v>
      </c>
      <c r="B120" t="s">
        <v>59</v>
      </c>
      <c r="C120">
        <v>1</v>
      </c>
      <c r="D120">
        <v>0.5</v>
      </c>
      <c r="E120">
        <v>0.1</v>
      </c>
      <c r="F120">
        <v>1.6E-2</v>
      </c>
      <c r="G120">
        <v>4.4999999999999998E-2</v>
      </c>
      <c r="H120">
        <v>0</v>
      </c>
      <c r="I120">
        <v>0</v>
      </c>
      <c r="J120">
        <v>0</v>
      </c>
      <c r="K120">
        <v>0</v>
      </c>
      <c r="L120">
        <v>0.5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0.5</v>
      </c>
      <c r="X120">
        <v>0.05</v>
      </c>
      <c r="Y120">
        <v>26.513000000000002</v>
      </c>
      <c r="Z120">
        <v>26.513000000000002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99</v>
      </c>
      <c r="AK120">
        <v>49.5</v>
      </c>
      <c r="AL120">
        <v>22.986999999999998</v>
      </c>
      <c r="AM120">
        <v>26.513000000000002</v>
      </c>
    </row>
    <row r="121" spans="1:39" x14ac:dyDescent="0.25">
      <c r="A121" s="21" t="s">
        <v>202</v>
      </c>
      <c r="B121" t="s">
        <v>59</v>
      </c>
      <c r="C121">
        <v>1</v>
      </c>
      <c r="D121">
        <v>0.1</v>
      </c>
      <c r="E121">
        <v>0.1</v>
      </c>
      <c r="F121">
        <v>1.6E-2</v>
      </c>
      <c r="G121">
        <v>4.4999999999999998E-2</v>
      </c>
      <c r="H121">
        <v>0</v>
      </c>
      <c r="I121">
        <v>0</v>
      </c>
      <c r="J121">
        <v>0</v>
      </c>
      <c r="K121">
        <v>0</v>
      </c>
      <c r="L121">
        <v>0.1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0.1</v>
      </c>
      <c r="X121">
        <v>0.01</v>
      </c>
      <c r="Y121">
        <v>5.3029999999999999</v>
      </c>
      <c r="Z121">
        <v>5.3029999999999999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99</v>
      </c>
      <c r="AK121">
        <v>9.9</v>
      </c>
      <c r="AL121">
        <v>4.5970000000000004</v>
      </c>
      <c r="AM121">
        <v>5.3029999999999999</v>
      </c>
    </row>
    <row r="122" spans="1:39" x14ac:dyDescent="0.25">
      <c r="A122" s="21" t="s">
        <v>203</v>
      </c>
      <c r="B122" t="s">
        <v>59</v>
      </c>
      <c r="C122">
        <v>1</v>
      </c>
      <c r="D122">
        <v>0.5</v>
      </c>
      <c r="E122">
        <v>0.1</v>
      </c>
      <c r="F122">
        <v>1.6E-2</v>
      </c>
      <c r="G122">
        <v>4.4999999999999998E-2</v>
      </c>
      <c r="H122">
        <v>0</v>
      </c>
      <c r="I122">
        <v>0</v>
      </c>
      <c r="J122">
        <v>0</v>
      </c>
      <c r="K122">
        <v>0</v>
      </c>
      <c r="L122">
        <v>0.5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0.5</v>
      </c>
      <c r="X122">
        <v>0.05</v>
      </c>
      <c r="Y122">
        <v>26.513000000000002</v>
      </c>
      <c r="Z122">
        <v>26.513000000000002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99</v>
      </c>
      <c r="AK122">
        <v>49.5</v>
      </c>
      <c r="AL122">
        <v>22.986999999999998</v>
      </c>
      <c r="AM122">
        <v>26.513000000000002</v>
      </c>
    </row>
    <row r="123" spans="1:39" x14ac:dyDescent="0.25">
      <c r="A123" s="21" t="s">
        <v>204</v>
      </c>
      <c r="B123" t="s">
        <v>59</v>
      </c>
      <c r="C123">
        <v>1</v>
      </c>
      <c r="D123">
        <v>0.6</v>
      </c>
      <c r="E123">
        <v>0.1</v>
      </c>
      <c r="F123">
        <v>1.6E-2</v>
      </c>
      <c r="G123">
        <v>4.4999999999999998E-2</v>
      </c>
      <c r="H123">
        <v>0</v>
      </c>
      <c r="I123">
        <v>0</v>
      </c>
      <c r="J123">
        <v>0</v>
      </c>
      <c r="K123">
        <v>0</v>
      </c>
      <c r="L123">
        <v>0.6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0.6</v>
      </c>
      <c r="X123">
        <v>0.06</v>
      </c>
      <c r="Y123">
        <v>31.815999999999999</v>
      </c>
      <c r="Z123">
        <v>31.815999999999999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99</v>
      </c>
      <c r="AK123">
        <v>59.4</v>
      </c>
      <c r="AL123">
        <v>27.584</v>
      </c>
      <c r="AM123">
        <v>31.815999999999999</v>
      </c>
    </row>
    <row r="124" spans="1:39" x14ac:dyDescent="0.25">
      <c r="A124" s="21" t="s">
        <v>205</v>
      </c>
      <c r="B124" t="s">
        <v>59</v>
      </c>
      <c r="C124">
        <v>1</v>
      </c>
      <c r="D124">
        <v>1</v>
      </c>
      <c r="E124">
        <v>0.1</v>
      </c>
      <c r="F124">
        <v>1.6E-2</v>
      </c>
      <c r="G124">
        <v>4.4999999999999998E-2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0.1</v>
      </c>
      <c r="Y124">
        <v>53.026000000000003</v>
      </c>
      <c r="Z124">
        <v>53.026000000000003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99</v>
      </c>
      <c r="AK124">
        <v>99</v>
      </c>
      <c r="AL124">
        <v>45.973999999999997</v>
      </c>
      <c r="AM124">
        <v>53.026000000000003</v>
      </c>
    </row>
    <row r="125" spans="1:39" x14ac:dyDescent="0.25">
      <c r="A125" s="21" t="s">
        <v>206</v>
      </c>
      <c r="B125" t="s">
        <v>59</v>
      </c>
      <c r="C125">
        <v>1</v>
      </c>
      <c r="D125">
        <v>0.5</v>
      </c>
      <c r="E125">
        <v>0.1</v>
      </c>
      <c r="F125">
        <v>1.6E-2</v>
      </c>
      <c r="G125">
        <v>4.4999999999999998E-2</v>
      </c>
      <c r="H125">
        <v>0</v>
      </c>
      <c r="I125">
        <v>0</v>
      </c>
      <c r="J125">
        <v>0</v>
      </c>
      <c r="K125">
        <v>0</v>
      </c>
      <c r="L125">
        <v>0.5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0.5</v>
      </c>
      <c r="X125">
        <v>0.05</v>
      </c>
      <c r="Y125">
        <v>26.513000000000002</v>
      </c>
      <c r="Z125">
        <v>26.513000000000002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99</v>
      </c>
      <c r="AK125">
        <v>49.5</v>
      </c>
      <c r="AL125">
        <v>22.986999999999998</v>
      </c>
      <c r="AM125">
        <v>26.513000000000002</v>
      </c>
    </row>
    <row r="126" spans="1:39" x14ac:dyDescent="0.25">
      <c r="A126" s="21" t="s">
        <v>207</v>
      </c>
      <c r="B126" t="s">
        <v>59</v>
      </c>
      <c r="C126">
        <v>1</v>
      </c>
      <c r="D126">
        <v>4</v>
      </c>
      <c r="E126">
        <v>0.1</v>
      </c>
      <c r="F126">
        <v>1.6E-2</v>
      </c>
      <c r="G126">
        <v>4.4999999999999998E-2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4</v>
      </c>
      <c r="X126">
        <v>0.4</v>
      </c>
      <c r="Y126">
        <v>212.10400000000001</v>
      </c>
      <c r="Z126">
        <v>212.10400000000001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99</v>
      </c>
      <c r="AK126">
        <v>396</v>
      </c>
      <c r="AL126">
        <v>183.89599999999999</v>
      </c>
      <c r="AM126">
        <v>212.10400000000001</v>
      </c>
    </row>
    <row r="127" spans="1:39" x14ac:dyDescent="0.25">
      <c r="A127" s="21" t="s">
        <v>208</v>
      </c>
      <c r="B127" t="s">
        <v>59</v>
      </c>
      <c r="C127">
        <v>1</v>
      </c>
      <c r="D127">
        <v>0.04</v>
      </c>
      <c r="E127">
        <v>0.1</v>
      </c>
      <c r="F127">
        <v>1.6E-2</v>
      </c>
      <c r="G127">
        <v>4.4999999999999998E-2</v>
      </c>
      <c r="H127">
        <v>0</v>
      </c>
      <c r="I127">
        <v>0</v>
      </c>
      <c r="J127">
        <v>0</v>
      </c>
      <c r="K127">
        <v>0</v>
      </c>
      <c r="L127">
        <v>0.04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0.04</v>
      </c>
      <c r="X127">
        <v>4.0000000000000001E-3</v>
      </c>
      <c r="Y127">
        <v>2.121</v>
      </c>
      <c r="Z127">
        <v>2.121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99</v>
      </c>
      <c r="AK127">
        <v>3.96</v>
      </c>
      <c r="AL127">
        <v>1.839</v>
      </c>
      <c r="AM127">
        <v>2.121</v>
      </c>
    </row>
    <row r="128" spans="1:39" x14ac:dyDescent="0.25">
      <c r="A128" s="21" t="s">
        <v>209</v>
      </c>
      <c r="B128" t="s">
        <v>59</v>
      </c>
      <c r="C128">
        <v>1</v>
      </c>
      <c r="D128">
        <v>6</v>
      </c>
      <c r="E128">
        <v>0.1</v>
      </c>
      <c r="F128">
        <v>1.6E-2</v>
      </c>
      <c r="G128">
        <v>4.4999999999999998E-2</v>
      </c>
      <c r="H128">
        <v>0</v>
      </c>
      <c r="I128">
        <v>0</v>
      </c>
      <c r="J128">
        <v>0</v>
      </c>
      <c r="K128">
        <v>0</v>
      </c>
      <c r="L128">
        <v>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</v>
      </c>
      <c r="X128">
        <v>0.6</v>
      </c>
      <c r="Y128">
        <v>318.15600000000001</v>
      </c>
      <c r="Z128">
        <v>318.15600000000001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99</v>
      </c>
      <c r="AK128">
        <v>594</v>
      </c>
      <c r="AL128">
        <v>275.84399999999999</v>
      </c>
      <c r="AM128">
        <v>318.15600000000001</v>
      </c>
    </row>
    <row r="129" spans="1:39" x14ac:dyDescent="0.25">
      <c r="A129" s="21" t="s">
        <v>210</v>
      </c>
      <c r="B129" t="s">
        <v>59</v>
      </c>
      <c r="C129">
        <v>1</v>
      </c>
      <c r="D129">
        <v>0.5</v>
      </c>
      <c r="E129">
        <v>0.1</v>
      </c>
      <c r="F129">
        <v>1.6E-2</v>
      </c>
      <c r="G129">
        <v>4.4999999999999998E-2</v>
      </c>
      <c r="H129">
        <v>0</v>
      </c>
      <c r="I129">
        <v>0</v>
      </c>
      <c r="J129">
        <v>0</v>
      </c>
      <c r="K129">
        <v>0</v>
      </c>
      <c r="L129">
        <v>0.5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0.5</v>
      </c>
      <c r="X129">
        <v>0.05</v>
      </c>
      <c r="Y129">
        <v>26.513000000000002</v>
      </c>
      <c r="Z129">
        <v>26.513000000000002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99</v>
      </c>
      <c r="AK129">
        <v>49.5</v>
      </c>
      <c r="AL129">
        <v>22.986999999999998</v>
      </c>
      <c r="AM129">
        <v>26.513000000000002</v>
      </c>
    </row>
    <row r="130" spans="1:39" x14ac:dyDescent="0.25">
      <c r="A130" s="21" t="s">
        <v>211</v>
      </c>
      <c r="B130" t="s">
        <v>59</v>
      </c>
      <c r="C130">
        <v>1</v>
      </c>
      <c r="D130">
        <v>0.2</v>
      </c>
      <c r="E130">
        <v>0.1</v>
      </c>
      <c r="F130">
        <v>1.6E-2</v>
      </c>
      <c r="G130">
        <v>4.4999999999999998E-2</v>
      </c>
      <c r="H130">
        <v>0</v>
      </c>
      <c r="I130">
        <v>0</v>
      </c>
      <c r="J130">
        <v>0</v>
      </c>
      <c r="K130">
        <v>0</v>
      </c>
      <c r="L130">
        <v>0.2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0.2</v>
      </c>
      <c r="X130">
        <v>0.02</v>
      </c>
      <c r="Y130">
        <v>10.605</v>
      </c>
      <c r="Z130">
        <v>10.605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99</v>
      </c>
      <c r="AK130">
        <v>19.8</v>
      </c>
      <c r="AL130">
        <v>9.1950000000000003</v>
      </c>
      <c r="AM130">
        <v>10.605</v>
      </c>
    </row>
    <row r="131" spans="1:39" x14ac:dyDescent="0.25">
      <c r="A131" s="21" t="s">
        <v>212</v>
      </c>
      <c r="B131" t="s">
        <v>59</v>
      </c>
      <c r="C131">
        <v>1</v>
      </c>
      <c r="D131">
        <v>0.1</v>
      </c>
      <c r="E131">
        <v>0.1</v>
      </c>
      <c r="F131">
        <v>1.6E-2</v>
      </c>
      <c r="G131">
        <v>4.4999999999999998E-2</v>
      </c>
      <c r="H131">
        <v>0</v>
      </c>
      <c r="I131">
        <v>0</v>
      </c>
      <c r="J131">
        <v>0</v>
      </c>
      <c r="K131">
        <v>0</v>
      </c>
      <c r="L131">
        <v>0.1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0.1</v>
      </c>
      <c r="X131">
        <v>0.01</v>
      </c>
      <c r="Y131">
        <v>5.3029999999999999</v>
      </c>
      <c r="Z131">
        <v>5.3029999999999999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99</v>
      </c>
      <c r="AK131">
        <v>9.9</v>
      </c>
      <c r="AL131">
        <v>4.5970000000000004</v>
      </c>
      <c r="AM131">
        <v>5.3029999999999999</v>
      </c>
    </row>
    <row r="132" spans="1:39" x14ac:dyDescent="0.25">
      <c r="A132" s="21" t="s">
        <v>213</v>
      </c>
      <c r="B132" t="s">
        <v>59</v>
      </c>
      <c r="C132">
        <v>1</v>
      </c>
      <c r="D132">
        <v>3</v>
      </c>
      <c r="E132">
        <v>0.1</v>
      </c>
      <c r="F132">
        <v>1.6E-2</v>
      </c>
      <c r="G132">
        <v>4.4999999999999998E-2</v>
      </c>
      <c r="H132">
        <v>0</v>
      </c>
      <c r="I132">
        <v>0</v>
      </c>
      <c r="J132">
        <v>0</v>
      </c>
      <c r="K132">
        <v>0</v>
      </c>
      <c r="L132">
        <v>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</v>
      </c>
      <c r="X132">
        <v>0.3</v>
      </c>
      <c r="Y132">
        <v>159.078</v>
      </c>
      <c r="Z132">
        <v>159.078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99</v>
      </c>
      <c r="AK132">
        <v>297</v>
      </c>
      <c r="AL132">
        <v>137.922</v>
      </c>
      <c r="AM132">
        <v>159.078</v>
      </c>
    </row>
    <row r="133" spans="1:39" x14ac:dyDescent="0.25">
      <c r="A133" s="21" t="s">
        <v>214</v>
      </c>
      <c r="B133" t="s">
        <v>292</v>
      </c>
      <c r="C133">
        <v>1</v>
      </c>
      <c r="D133">
        <v>0.5</v>
      </c>
      <c r="E133">
        <v>0.08</v>
      </c>
      <c r="F133">
        <v>1.2999999999999999E-2</v>
      </c>
      <c r="G133">
        <v>3.5999999999999997E-2</v>
      </c>
      <c r="H133">
        <v>0</v>
      </c>
      <c r="I133">
        <v>0</v>
      </c>
      <c r="J133">
        <v>0</v>
      </c>
      <c r="K133">
        <v>0</v>
      </c>
      <c r="L133">
        <v>0.5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0.5</v>
      </c>
      <c r="X133">
        <v>0.04</v>
      </c>
      <c r="Y133">
        <v>24.359000000000002</v>
      </c>
      <c r="Z133">
        <v>24.359000000000002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99</v>
      </c>
      <c r="AK133">
        <v>49.5</v>
      </c>
      <c r="AL133">
        <v>25.140999999999998</v>
      </c>
      <c r="AM133">
        <v>24.359000000000002</v>
      </c>
    </row>
    <row r="134" spans="1:39" x14ac:dyDescent="0.25">
      <c r="A134" s="21" t="s">
        <v>215</v>
      </c>
      <c r="B134" t="s">
        <v>292</v>
      </c>
      <c r="C134">
        <v>1</v>
      </c>
      <c r="D134">
        <v>0.5</v>
      </c>
      <c r="E134">
        <v>0.08</v>
      </c>
      <c r="F134">
        <v>1.2999999999999999E-2</v>
      </c>
      <c r="G134">
        <v>3.5999999999999997E-2</v>
      </c>
      <c r="H134">
        <v>0</v>
      </c>
      <c r="I134">
        <v>0</v>
      </c>
      <c r="J134">
        <v>0</v>
      </c>
      <c r="K134">
        <v>0</v>
      </c>
      <c r="L134">
        <v>0.5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0.5</v>
      </c>
      <c r="X134">
        <v>0.04</v>
      </c>
      <c r="Y134">
        <v>24.359000000000002</v>
      </c>
      <c r="Z134">
        <v>24.359000000000002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99</v>
      </c>
      <c r="AK134">
        <v>49.5</v>
      </c>
      <c r="AL134">
        <v>25.140999999999998</v>
      </c>
      <c r="AM134">
        <v>24.359000000000002</v>
      </c>
    </row>
    <row r="135" spans="1:39" x14ac:dyDescent="0.25">
      <c r="A135" s="21" t="s">
        <v>216</v>
      </c>
      <c r="B135" t="s">
        <v>292</v>
      </c>
      <c r="C135">
        <v>1</v>
      </c>
      <c r="D135">
        <v>0.5</v>
      </c>
      <c r="E135">
        <v>0.08</v>
      </c>
      <c r="F135">
        <v>1.2999999999999999E-2</v>
      </c>
      <c r="G135">
        <v>3.5999999999999997E-2</v>
      </c>
      <c r="H135">
        <v>0</v>
      </c>
      <c r="I135">
        <v>0</v>
      </c>
      <c r="J135">
        <v>0</v>
      </c>
      <c r="K135">
        <v>0</v>
      </c>
      <c r="L135">
        <v>0.5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0.5</v>
      </c>
      <c r="X135">
        <v>0.04</v>
      </c>
      <c r="Y135">
        <v>24.359000000000002</v>
      </c>
      <c r="Z135">
        <v>24.359000000000002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99</v>
      </c>
      <c r="AK135">
        <v>49.5</v>
      </c>
      <c r="AL135">
        <v>25.140999999999998</v>
      </c>
      <c r="AM135">
        <v>24.359000000000002</v>
      </c>
    </row>
    <row r="136" spans="1:39" x14ac:dyDescent="0.25">
      <c r="A136" s="21" t="s">
        <v>217</v>
      </c>
      <c r="B136" t="s">
        <v>292</v>
      </c>
      <c r="C136">
        <v>1</v>
      </c>
      <c r="D136">
        <v>0.5</v>
      </c>
      <c r="E136">
        <v>0.08</v>
      </c>
      <c r="F136">
        <v>1.2999999999999999E-2</v>
      </c>
      <c r="G136">
        <v>3.5999999999999997E-2</v>
      </c>
      <c r="H136">
        <v>0</v>
      </c>
      <c r="I136">
        <v>0</v>
      </c>
      <c r="J136">
        <v>0</v>
      </c>
      <c r="K136">
        <v>0</v>
      </c>
      <c r="L136">
        <v>0.5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0.5</v>
      </c>
      <c r="X136">
        <v>0.04</v>
      </c>
      <c r="Y136">
        <v>24.359000000000002</v>
      </c>
      <c r="Z136">
        <v>24.359000000000002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99</v>
      </c>
      <c r="AK136">
        <v>49.5</v>
      </c>
      <c r="AL136">
        <v>25.140999999999998</v>
      </c>
      <c r="AM136">
        <v>24.359000000000002</v>
      </c>
    </row>
    <row r="137" spans="1:39" x14ac:dyDescent="0.25">
      <c r="A137" s="21" t="s">
        <v>218</v>
      </c>
      <c r="B137" t="s">
        <v>292</v>
      </c>
      <c r="C137">
        <v>1</v>
      </c>
      <c r="D137">
        <v>0.5</v>
      </c>
      <c r="E137">
        <v>0.08</v>
      </c>
      <c r="F137">
        <v>1.2999999999999999E-2</v>
      </c>
      <c r="G137">
        <v>3.5999999999999997E-2</v>
      </c>
      <c r="H137">
        <v>0</v>
      </c>
      <c r="I137">
        <v>0</v>
      </c>
      <c r="J137">
        <v>0</v>
      </c>
      <c r="K137">
        <v>0</v>
      </c>
      <c r="L137">
        <v>0.5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0.5</v>
      </c>
      <c r="X137">
        <v>0.04</v>
      </c>
      <c r="Y137">
        <v>24.359000000000002</v>
      </c>
      <c r="Z137">
        <v>24.359000000000002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99</v>
      </c>
      <c r="AK137">
        <v>49.5</v>
      </c>
      <c r="AL137">
        <v>25.140999999999998</v>
      </c>
      <c r="AM137">
        <v>24.359000000000002</v>
      </c>
    </row>
    <row r="138" spans="1:39" x14ac:dyDescent="0.25">
      <c r="A138" s="21" t="s">
        <v>219</v>
      </c>
      <c r="B138" t="s">
        <v>292</v>
      </c>
      <c r="C138">
        <v>1</v>
      </c>
      <c r="D138">
        <v>0.5</v>
      </c>
      <c r="E138">
        <v>0.08</v>
      </c>
      <c r="F138">
        <v>1.2999999999999999E-2</v>
      </c>
      <c r="G138">
        <v>3.5999999999999997E-2</v>
      </c>
      <c r="H138">
        <v>0</v>
      </c>
      <c r="I138">
        <v>0</v>
      </c>
      <c r="J138">
        <v>0</v>
      </c>
      <c r="K138">
        <v>0</v>
      </c>
      <c r="L138">
        <v>0.5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0.5</v>
      </c>
      <c r="X138">
        <v>0.04</v>
      </c>
      <c r="Y138">
        <v>24.359000000000002</v>
      </c>
      <c r="Z138">
        <v>24.359000000000002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99</v>
      </c>
      <c r="AK138">
        <v>49.5</v>
      </c>
      <c r="AL138">
        <v>25.140999999999998</v>
      </c>
      <c r="AM138">
        <v>24.359000000000002</v>
      </c>
    </row>
    <row r="139" spans="1:39" x14ac:dyDescent="0.25">
      <c r="A139" s="21" t="s">
        <v>220</v>
      </c>
      <c r="B139" t="s">
        <v>292</v>
      </c>
      <c r="C139">
        <v>1</v>
      </c>
      <c r="D139">
        <v>0.5</v>
      </c>
      <c r="E139">
        <v>0.08</v>
      </c>
      <c r="F139">
        <v>1.2999999999999999E-2</v>
      </c>
      <c r="G139">
        <v>3.5999999999999997E-2</v>
      </c>
      <c r="H139">
        <v>0</v>
      </c>
      <c r="I139">
        <v>0</v>
      </c>
      <c r="J139">
        <v>0</v>
      </c>
      <c r="K139">
        <v>0</v>
      </c>
      <c r="L139">
        <v>0.5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0.5</v>
      </c>
      <c r="X139">
        <v>0.04</v>
      </c>
      <c r="Y139">
        <v>24.359000000000002</v>
      </c>
      <c r="Z139">
        <v>24.359000000000002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99</v>
      </c>
      <c r="AK139">
        <v>49.5</v>
      </c>
      <c r="AL139">
        <v>25.140999999999998</v>
      </c>
      <c r="AM139">
        <v>24.359000000000002</v>
      </c>
    </row>
    <row r="140" spans="1:39" x14ac:dyDescent="0.25">
      <c r="A140" s="21" t="s">
        <v>221</v>
      </c>
      <c r="B140" t="s">
        <v>292</v>
      </c>
      <c r="C140">
        <v>1</v>
      </c>
      <c r="D140">
        <v>0.5</v>
      </c>
      <c r="E140">
        <v>0.08</v>
      </c>
      <c r="F140">
        <v>1.2999999999999999E-2</v>
      </c>
      <c r="G140">
        <v>3.5999999999999997E-2</v>
      </c>
      <c r="H140">
        <v>0</v>
      </c>
      <c r="I140">
        <v>0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0.5</v>
      </c>
      <c r="X140">
        <v>0.04</v>
      </c>
      <c r="Y140">
        <v>24.359000000000002</v>
      </c>
      <c r="Z140">
        <v>24.359000000000002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99</v>
      </c>
      <c r="AK140">
        <v>49.5</v>
      </c>
      <c r="AL140">
        <v>25.140999999999998</v>
      </c>
      <c r="AM140">
        <v>24.359000000000002</v>
      </c>
    </row>
    <row r="141" spans="1:39" x14ac:dyDescent="0.25">
      <c r="A141" s="21" t="s">
        <v>222</v>
      </c>
      <c r="B141" t="s">
        <v>292</v>
      </c>
      <c r="C141">
        <v>1</v>
      </c>
      <c r="D141">
        <v>0.5</v>
      </c>
      <c r="E141">
        <v>0.08</v>
      </c>
      <c r="F141">
        <v>1.2999999999999999E-2</v>
      </c>
      <c r="G141">
        <v>3.5999999999999997E-2</v>
      </c>
      <c r="H141">
        <v>0</v>
      </c>
      <c r="I141">
        <v>0</v>
      </c>
      <c r="J141">
        <v>0</v>
      </c>
      <c r="K141">
        <v>0</v>
      </c>
      <c r="L141">
        <v>0.5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</v>
      </c>
      <c r="X141">
        <v>0.04</v>
      </c>
      <c r="Y141">
        <v>24.359000000000002</v>
      </c>
      <c r="Z141">
        <v>24.359000000000002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99</v>
      </c>
      <c r="AK141">
        <v>49.5</v>
      </c>
      <c r="AL141">
        <v>25.140999999999998</v>
      </c>
      <c r="AM141">
        <v>24.359000000000002</v>
      </c>
    </row>
    <row r="142" spans="1:39" x14ac:dyDescent="0.25">
      <c r="A142" s="21" t="s">
        <v>223</v>
      </c>
      <c r="B142" t="s">
        <v>292</v>
      </c>
      <c r="C142">
        <v>1</v>
      </c>
      <c r="D142">
        <v>0.5</v>
      </c>
      <c r="E142">
        <v>0.08</v>
      </c>
      <c r="F142">
        <v>1.2999999999999999E-2</v>
      </c>
      <c r="G142">
        <v>3.5999999999999997E-2</v>
      </c>
      <c r="H142">
        <v>0</v>
      </c>
      <c r="I142">
        <v>0</v>
      </c>
      <c r="J142">
        <v>0</v>
      </c>
      <c r="K142">
        <v>0</v>
      </c>
      <c r="L142">
        <v>0.5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0.5</v>
      </c>
      <c r="X142">
        <v>0.04</v>
      </c>
      <c r="Y142">
        <v>24.359000000000002</v>
      </c>
      <c r="Z142">
        <v>24.359000000000002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99</v>
      </c>
      <c r="AK142">
        <v>49.5</v>
      </c>
      <c r="AL142">
        <v>25.140999999999998</v>
      </c>
      <c r="AM142">
        <v>24.359000000000002</v>
      </c>
    </row>
    <row r="143" spans="1:39" x14ac:dyDescent="0.25">
      <c r="A143" s="21" t="s">
        <v>224</v>
      </c>
      <c r="B143" t="s">
        <v>292</v>
      </c>
      <c r="C143">
        <v>1</v>
      </c>
      <c r="D143">
        <v>0.5</v>
      </c>
      <c r="E143">
        <v>0.08</v>
      </c>
      <c r="F143">
        <v>1.2999999999999999E-2</v>
      </c>
      <c r="G143">
        <v>3.5999999999999997E-2</v>
      </c>
      <c r="H143">
        <v>0</v>
      </c>
      <c r="I143">
        <v>0</v>
      </c>
      <c r="J143">
        <v>0</v>
      </c>
      <c r="K143">
        <v>0</v>
      </c>
      <c r="L143">
        <v>0.5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0.5</v>
      </c>
      <c r="X143">
        <v>0.04</v>
      </c>
      <c r="Y143">
        <v>24.359000000000002</v>
      </c>
      <c r="Z143">
        <v>24.359000000000002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99</v>
      </c>
      <c r="AK143">
        <v>49.5</v>
      </c>
      <c r="AL143">
        <v>25.140999999999998</v>
      </c>
      <c r="AM143">
        <v>24.359000000000002</v>
      </c>
    </row>
    <row r="144" spans="1:39" x14ac:dyDescent="0.25">
      <c r="A144" s="21" t="s">
        <v>225</v>
      </c>
      <c r="B144" t="s">
        <v>292</v>
      </c>
      <c r="C144">
        <v>1</v>
      </c>
      <c r="D144">
        <v>0.5</v>
      </c>
      <c r="E144">
        <v>0.08</v>
      </c>
      <c r="F144">
        <v>1.2999999999999999E-2</v>
      </c>
      <c r="G144">
        <v>3.5999999999999997E-2</v>
      </c>
      <c r="H144">
        <v>0</v>
      </c>
      <c r="I144">
        <v>0</v>
      </c>
      <c r="J144">
        <v>0</v>
      </c>
      <c r="K144">
        <v>0</v>
      </c>
      <c r="L144">
        <v>0.5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0.5</v>
      </c>
      <c r="X144">
        <v>0.04</v>
      </c>
      <c r="Y144">
        <v>24.359000000000002</v>
      </c>
      <c r="Z144">
        <v>24.359000000000002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99</v>
      </c>
      <c r="AK144">
        <v>49.5</v>
      </c>
      <c r="AL144">
        <v>25.140999999999998</v>
      </c>
      <c r="AM144">
        <v>24.359000000000002</v>
      </c>
    </row>
    <row r="145" spans="1:39" x14ac:dyDescent="0.25">
      <c r="A145" s="21" t="s">
        <v>226</v>
      </c>
      <c r="B145" t="s">
        <v>292</v>
      </c>
      <c r="C145">
        <v>1</v>
      </c>
      <c r="D145">
        <v>0.5</v>
      </c>
      <c r="E145">
        <v>0.08</v>
      </c>
      <c r="F145">
        <v>1.2999999999999999E-2</v>
      </c>
      <c r="G145">
        <v>3.5999999999999997E-2</v>
      </c>
      <c r="H145">
        <v>0</v>
      </c>
      <c r="I145">
        <v>0</v>
      </c>
      <c r="J145">
        <v>0</v>
      </c>
      <c r="K145">
        <v>0</v>
      </c>
      <c r="L145">
        <v>0.5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0.5</v>
      </c>
      <c r="X145">
        <v>0.04</v>
      </c>
      <c r="Y145">
        <v>24.359000000000002</v>
      </c>
      <c r="Z145">
        <v>24.359000000000002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99</v>
      </c>
      <c r="AK145">
        <v>49.5</v>
      </c>
      <c r="AL145">
        <v>25.140999999999998</v>
      </c>
      <c r="AM145">
        <v>24.359000000000002</v>
      </c>
    </row>
    <row r="146" spans="1:39" x14ac:dyDescent="0.25">
      <c r="A146" s="21" t="s">
        <v>227</v>
      </c>
      <c r="B146" t="s">
        <v>292</v>
      </c>
      <c r="C146">
        <v>1</v>
      </c>
      <c r="D146">
        <v>1</v>
      </c>
      <c r="E146">
        <v>0.08</v>
      </c>
      <c r="F146">
        <v>1.2999999999999999E-2</v>
      </c>
      <c r="G146">
        <v>3.5999999999999997E-2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0.08</v>
      </c>
      <c r="Y146">
        <v>48.718000000000004</v>
      </c>
      <c r="Z146">
        <v>48.718000000000004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99</v>
      </c>
      <c r="AK146">
        <v>99</v>
      </c>
      <c r="AL146">
        <v>50.281999999999996</v>
      </c>
      <c r="AM146">
        <v>48.718000000000004</v>
      </c>
    </row>
    <row r="147" spans="1:39" x14ac:dyDescent="0.25">
      <c r="A147" s="21" t="s">
        <v>228</v>
      </c>
      <c r="B147" t="s">
        <v>292</v>
      </c>
      <c r="C147">
        <v>1</v>
      </c>
      <c r="D147">
        <v>0.5</v>
      </c>
      <c r="E147">
        <v>0.08</v>
      </c>
      <c r="F147">
        <v>1.2999999999999999E-2</v>
      </c>
      <c r="G147">
        <v>3.5999999999999997E-2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0.5</v>
      </c>
      <c r="X147">
        <v>0.04</v>
      </c>
      <c r="Y147">
        <v>24.359000000000002</v>
      </c>
      <c r="Z147">
        <v>24.359000000000002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99</v>
      </c>
      <c r="AK147">
        <v>49.5</v>
      </c>
      <c r="AL147">
        <v>25.140999999999998</v>
      </c>
      <c r="AM147">
        <v>24.359000000000002</v>
      </c>
    </row>
    <row r="148" spans="1:39" x14ac:dyDescent="0.25">
      <c r="A148" s="21" t="s">
        <v>229</v>
      </c>
      <c r="B148" t="s">
        <v>292</v>
      </c>
      <c r="C148">
        <v>1</v>
      </c>
      <c r="D148">
        <v>0.3</v>
      </c>
      <c r="E148">
        <v>0.08</v>
      </c>
      <c r="F148">
        <v>1.2999999999999999E-2</v>
      </c>
      <c r="G148">
        <v>3.5999999999999997E-2</v>
      </c>
      <c r="H148">
        <v>0</v>
      </c>
      <c r="I148">
        <v>0</v>
      </c>
      <c r="J148">
        <v>0</v>
      </c>
      <c r="K148">
        <v>0</v>
      </c>
      <c r="L148">
        <v>0.3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0.3</v>
      </c>
      <c r="X148">
        <v>2.4E-2</v>
      </c>
      <c r="Y148">
        <v>14.615</v>
      </c>
      <c r="Z148">
        <v>14.615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99</v>
      </c>
      <c r="AK148">
        <v>29.7</v>
      </c>
      <c r="AL148">
        <v>15.085000000000001</v>
      </c>
      <c r="AM148">
        <v>14.615</v>
      </c>
    </row>
    <row r="149" spans="1:39" x14ac:dyDescent="0.25">
      <c r="A149" s="21" t="s">
        <v>230</v>
      </c>
      <c r="B149" t="s">
        <v>292</v>
      </c>
      <c r="C149">
        <v>1</v>
      </c>
      <c r="D149">
        <v>0.5</v>
      </c>
      <c r="E149">
        <v>0.08</v>
      </c>
      <c r="F149">
        <v>1.2999999999999999E-2</v>
      </c>
      <c r="G149">
        <v>3.5999999999999997E-2</v>
      </c>
      <c r="H149">
        <v>0</v>
      </c>
      <c r="I149">
        <v>0</v>
      </c>
      <c r="J149">
        <v>0</v>
      </c>
      <c r="K149">
        <v>0</v>
      </c>
      <c r="L149">
        <v>0.5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0.5</v>
      </c>
      <c r="X149">
        <v>0.04</v>
      </c>
      <c r="Y149">
        <v>24.359000000000002</v>
      </c>
      <c r="Z149">
        <v>24.359000000000002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99</v>
      </c>
      <c r="AK149">
        <v>49.5</v>
      </c>
      <c r="AL149">
        <v>25.140999999999998</v>
      </c>
      <c r="AM149">
        <v>24.359000000000002</v>
      </c>
    </row>
    <row r="150" spans="1:39" x14ac:dyDescent="0.25">
      <c r="A150" s="21" t="s">
        <v>231</v>
      </c>
      <c r="B150" t="s">
        <v>292</v>
      </c>
      <c r="C150">
        <v>1</v>
      </c>
      <c r="D150">
        <v>0.5</v>
      </c>
      <c r="E150">
        <v>0.08</v>
      </c>
      <c r="F150">
        <v>1.2999999999999999E-2</v>
      </c>
      <c r="G150">
        <v>3.5999999999999997E-2</v>
      </c>
      <c r="H150">
        <v>0</v>
      </c>
      <c r="I150">
        <v>0</v>
      </c>
      <c r="J150">
        <v>0</v>
      </c>
      <c r="K150">
        <v>0</v>
      </c>
      <c r="L150">
        <v>0.5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0.5</v>
      </c>
      <c r="X150">
        <v>0.04</v>
      </c>
      <c r="Y150">
        <v>24.359000000000002</v>
      </c>
      <c r="Z150">
        <v>24.359000000000002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99</v>
      </c>
      <c r="AK150">
        <v>49.5</v>
      </c>
      <c r="AL150">
        <v>25.140999999999998</v>
      </c>
      <c r="AM150">
        <v>24.359000000000002</v>
      </c>
    </row>
    <row r="151" spans="1:39" x14ac:dyDescent="0.25">
      <c r="A151" s="21" t="s">
        <v>232</v>
      </c>
      <c r="B151" t="s">
        <v>292</v>
      </c>
      <c r="C151">
        <v>1</v>
      </c>
      <c r="D151">
        <v>0.5</v>
      </c>
      <c r="E151">
        <v>0.08</v>
      </c>
      <c r="F151">
        <v>1.2999999999999999E-2</v>
      </c>
      <c r="G151">
        <v>3.5999999999999997E-2</v>
      </c>
      <c r="H151">
        <v>0</v>
      </c>
      <c r="I151">
        <v>0</v>
      </c>
      <c r="J151">
        <v>0</v>
      </c>
      <c r="K151">
        <v>0</v>
      </c>
      <c r="L151">
        <v>0.5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0.5</v>
      </c>
      <c r="X151">
        <v>0.04</v>
      </c>
      <c r="Y151">
        <v>24.359000000000002</v>
      </c>
      <c r="Z151">
        <v>24.359000000000002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99</v>
      </c>
      <c r="AK151">
        <v>49.5</v>
      </c>
      <c r="AL151">
        <v>25.140999999999998</v>
      </c>
      <c r="AM151">
        <v>24.359000000000002</v>
      </c>
    </row>
    <row r="152" spans="1:39" x14ac:dyDescent="0.25">
      <c r="A152" s="21" t="s">
        <v>233</v>
      </c>
      <c r="B152" t="s">
        <v>292</v>
      </c>
      <c r="C152">
        <v>1</v>
      </c>
      <c r="D152">
        <v>0.5</v>
      </c>
      <c r="E152">
        <v>0.08</v>
      </c>
      <c r="F152">
        <v>1.2999999999999999E-2</v>
      </c>
      <c r="G152">
        <v>3.5999999999999997E-2</v>
      </c>
      <c r="H152">
        <v>0</v>
      </c>
      <c r="I152">
        <v>0</v>
      </c>
      <c r="J152">
        <v>0</v>
      </c>
      <c r="K152">
        <v>0</v>
      </c>
      <c r="L152">
        <v>0.5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0.5</v>
      </c>
      <c r="X152">
        <v>0.04</v>
      </c>
      <c r="Y152">
        <v>24.359000000000002</v>
      </c>
      <c r="Z152">
        <v>24.359000000000002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99</v>
      </c>
      <c r="AK152">
        <v>49.5</v>
      </c>
      <c r="AL152">
        <v>25.140999999999998</v>
      </c>
      <c r="AM152">
        <v>24.359000000000002</v>
      </c>
    </row>
    <row r="153" spans="1:39" x14ac:dyDescent="0.25">
      <c r="A153" s="21" t="s">
        <v>234</v>
      </c>
      <c r="B153" t="s">
        <v>292</v>
      </c>
      <c r="C153">
        <v>1</v>
      </c>
      <c r="D153">
        <v>0.5</v>
      </c>
      <c r="E153">
        <v>0.08</v>
      </c>
      <c r="F153">
        <v>1.2999999999999999E-2</v>
      </c>
      <c r="G153">
        <v>3.5999999999999997E-2</v>
      </c>
      <c r="H153">
        <v>0</v>
      </c>
      <c r="I153">
        <v>0</v>
      </c>
      <c r="J153">
        <v>0</v>
      </c>
      <c r="K153">
        <v>0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0.5</v>
      </c>
      <c r="X153">
        <v>0.04</v>
      </c>
      <c r="Y153">
        <v>24.359000000000002</v>
      </c>
      <c r="Z153">
        <v>24.359000000000002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99</v>
      </c>
      <c r="AK153">
        <v>49.5</v>
      </c>
      <c r="AL153">
        <v>25.140999999999998</v>
      </c>
      <c r="AM153">
        <v>24.359000000000002</v>
      </c>
    </row>
    <row r="154" spans="1:39" x14ac:dyDescent="0.25">
      <c r="A154" s="21" t="s">
        <v>235</v>
      </c>
      <c r="B154" t="s">
        <v>292</v>
      </c>
      <c r="C154">
        <v>1</v>
      </c>
      <c r="D154">
        <v>0.5</v>
      </c>
      <c r="E154">
        <v>0.08</v>
      </c>
      <c r="F154">
        <v>1.2999999999999999E-2</v>
      </c>
      <c r="G154">
        <v>3.5999999999999997E-2</v>
      </c>
      <c r="H154">
        <v>0</v>
      </c>
      <c r="I154">
        <v>0</v>
      </c>
      <c r="J154">
        <v>0</v>
      </c>
      <c r="K154">
        <v>0</v>
      </c>
      <c r="L154">
        <v>0.5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0.5</v>
      </c>
      <c r="X154">
        <v>0.04</v>
      </c>
      <c r="Y154">
        <v>24.359000000000002</v>
      </c>
      <c r="Z154">
        <v>24.359000000000002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99</v>
      </c>
      <c r="AK154">
        <v>49.5</v>
      </c>
      <c r="AL154">
        <v>25.140999999999998</v>
      </c>
      <c r="AM154">
        <v>24.359000000000002</v>
      </c>
    </row>
    <row r="155" spans="1:39" x14ac:dyDescent="0.25">
      <c r="A155" s="21" t="s">
        <v>236</v>
      </c>
      <c r="B155" t="s">
        <v>292</v>
      </c>
      <c r="C155">
        <v>1</v>
      </c>
      <c r="D155">
        <v>0.5</v>
      </c>
      <c r="E155">
        <v>0.08</v>
      </c>
      <c r="F155">
        <v>1.2999999999999999E-2</v>
      </c>
      <c r="G155">
        <v>3.5999999999999997E-2</v>
      </c>
      <c r="H155">
        <v>0</v>
      </c>
      <c r="I155">
        <v>0</v>
      </c>
      <c r="J155">
        <v>0</v>
      </c>
      <c r="K155">
        <v>0</v>
      </c>
      <c r="L155">
        <v>0.5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0.5</v>
      </c>
      <c r="X155">
        <v>0.04</v>
      </c>
      <c r="Y155">
        <v>24.359000000000002</v>
      </c>
      <c r="Z155">
        <v>24.359000000000002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99</v>
      </c>
      <c r="AK155">
        <v>49.5</v>
      </c>
      <c r="AL155">
        <v>25.140999999999998</v>
      </c>
      <c r="AM155">
        <v>24.359000000000002</v>
      </c>
    </row>
    <row r="156" spans="1:39" x14ac:dyDescent="0.25">
      <c r="A156" s="21" t="s">
        <v>237</v>
      </c>
      <c r="B156" t="s">
        <v>292</v>
      </c>
      <c r="C156">
        <v>1</v>
      </c>
      <c r="D156">
        <v>0.5</v>
      </c>
      <c r="E156">
        <v>0.08</v>
      </c>
      <c r="F156">
        <v>1.2999999999999999E-2</v>
      </c>
      <c r="G156">
        <v>3.5999999999999997E-2</v>
      </c>
      <c r="H156">
        <v>0</v>
      </c>
      <c r="I156">
        <v>0</v>
      </c>
      <c r="J156">
        <v>0</v>
      </c>
      <c r="K156">
        <v>0</v>
      </c>
      <c r="L156">
        <v>0.5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0.5</v>
      </c>
      <c r="X156">
        <v>0.04</v>
      </c>
      <c r="Y156">
        <v>24.359000000000002</v>
      </c>
      <c r="Z156">
        <v>24.359000000000002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99</v>
      </c>
      <c r="AK156">
        <v>49.5</v>
      </c>
      <c r="AL156">
        <v>25.140999999999998</v>
      </c>
      <c r="AM156">
        <v>24.359000000000002</v>
      </c>
    </row>
    <row r="157" spans="1:39" x14ac:dyDescent="0.25">
      <c r="A157" s="21" t="s">
        <v>238</v>
      </c>
      <c r="B157" t="s">
        <v>292</v>
      </c>
      <c r="C157">
        <v>1</v>
      </c>
      <c r="D157">
        <v>0.5</v>
      </c>
      <c r="E157">
        <v>0.08</v>
      </c>
      <c r="F157">
        <v>1.2999999999999999E-2</v>
      </c>
      <c r="G157">
        <v>3.5999999999999997E-2</v>
      </c>
      <c r="H157">
        <v>0</v>
      </c>
      <c r="I157">
        <v>0</v>
      </c>
      <c r="J157">
        <v>0</v>
      </c>
      <c r="K157">
        <v>0</v>
      </c>
      <c r="L157">
        <v>0.5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0.5</v>
      </c>
      <c r="X157">
        <v>0.04</v>
      </c>
      <c r="Y157">
        <v>24.359000000000002</v>
      </c>
      <c r="Z157">
        <v>24.359000000000002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99</v>
      </c>
      <c r="AK157">
        <v>49.5</v>
      </c>
      <c r="AL157">
        <v>25.140999999999998</v>
      </c>
      <c r="AM157">
        <v>24.359000000000002</v>
      </c>
    </row>
    <row r="158" spans="1:39" x14ac:dyDescent="0.25">
      <c r="A158" s="21" t="s">
        <v>239</v>
      </c>
      <c r="B158" t="s">
        <v>292</v>
      </c>
      <c r="C158">
        <v>1</v>
      </c>
      <c r="D158">
        <v>0.5</v>
      </c>
      <c r="E158">
        <v>0.08</v>
      </c>
      <c r="F158">
        <v>1.2999999999999999E-2</v>
      </c>
      <c r="G158">
        <v>3.5999999999999997E-2</v>
      </c>
      <c r="H158">
        <v>0</v>
      </c>
      <c r="I158">
        <v>0</v>
      </c>
      <c r="J158">
        <v>0</v>
      </c>
      <c r="K158">
        <v>0</v>
      </c>
      <c r="L158">
        <v>0.5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0.5</v>
      </c>
      <c r="X158">
        <v>0.04</v>
      </c>
      <c r="Y158">
        <v>24.359000000000002</v>
      </c>
      <c r="Z158">
        <v>24.359000000000002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99</v>
      </c>
      <c r="AK158">
        <v>49.5</v>
      </c>
      <c r="AL158">
        <v>25.140999999999998</v>
      </c>
      <c r="AM158">
        <v>24.359000000000002</v>
      </c>
    </row>
    <row r="159" spans="1:39" x14ac:dyDescent="0.25">
      <c r="A159" s="21" t="s">
        <v>240</v>
      </c>
      <c r="B159" t="s">
        <v>292</v>
      </c>
      <c r="C159">
        <v>1</v>
      </c>
      <c r="D159">
        <v>0.5</v>
      </c>
      <c r="E159">
        <v>0.08</v>
      </c>
      <c r="F159">
        <v>1.2999999999999999E-2</v>
      </c>
      <c r="G159">
        <v>3.5999999999999997E-2</v>
      </c>
      <c r="H159">
        <v>0</v>
      </c>
      <c r="I159">
        <v>0</v>
      </c>
      <c r="J159">
        <v>0</v>
      </c>
      <c r="K159">
        <v>0</v>
      </c>
      <c r="L159">
        <v>0.5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0.5</v>
      </c>
      <c r="X159">
        <v>0.04</v>
      </c>
      <c r="Y159">
        <v>24.359000000000002</v>
      </c>
      <c r="Z159">
        <v>24.359000000000002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99</v>
      </c>
      <c r="AK159">
        <v>49.5</v>
      </c>
      <c r="AL159">
        <v>25.140999999999998</v>
      </c>
      <c r="AM159">
        <v>24.359000000000002</v>
      </c>
    </row>
    <row r="160" spans="1:39" x14ac:dyDescent="0.25">
      <c r="A160" s="21" t="s">
        <v>241</v>
      </c>
      <c r="B160" t="s">
        <v>292</v>
      </c>
      <c r="C160">
        <v>1</v>
      </c>
      <c r="D160">
        <v>0.5</v>
      </c>
      <c r="E160">
        <v>0.08</v>
      </c>
      <c r="F160">
        <v>1.2999999999999999E-2</v>
      </c>
      <c r="G160">
        <v>3.5999999999999997E-2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0.5</v>
      </c>
      <c r="X160">
        <v>0.04</v>
      </c>
      <c r="Y160">
        <v>24.359000000000002</v>
      </c>
      <c r="Z160">
        <v>24.359000000000002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99</v>
      </c>
      <c r="AK160">
        <v>49.5</v>
      </c>
      <c r="AL160">
        <v>25.140999999999998</v>
      </c>
      <c r="AM160">
        <v>24.359000000000002</v>
      </c>
    </row>
    <row r="161" spans="1:39" x14ac:dyDescent="0.25">
      <c r="A161" s="21" t="s">
        <v>242</v>
      </c>
      <c r="B161" t="s">
        <v>292</v>
      </c>
      <c r="C161">
        <v>1</v>
      </c>
      <c r="D161">
        <v>0.5</v>
      </c>
      <c r="E161">
        <v>0.08</v>
      </c>
      <c r="F161">
        <v>1.2999999999999999E-2</v>
      </c>
      <c r="G161">
        <v>3.5999999999999997E-2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0.5</v>
      </c>
      <c r="X161">
        <v>0.04</v>
      </c>
      <c r="Y161">
        <v>24.359000000000002</v>
      </c>
      <c r="Z161">
        <v>24.359000000000002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99</v>
      </c>
      <c r="AK161">
        <v>49.5</v>
      </c>
      <c r="AL161">
        <v>25.140999999999998</v>
      </c>
      <c r="AM161">
        <v>24.359000000000002</v>
      </c>
    </row>
    <row r="162" spans="1:39" x14ac:dyDescent="0.25">
      <c r="A162" s="21" t="s">
        <v>243</v>
      </c>
      <c r="B162" t="s">
        <v>292</v>
      </c>
      <c r="C162">
        <v>1</v>
      </c>
      <c r="D162">
        <v>0.5</v>
      </c>
      <c r="E162">
        <v>0.08</v>
      </c>
      <c r="F162">
        <v>1.2999999999999999E-2</v>
      </c>
      <c r="G162">
        <v>3.5999999999999997E-2</v>
      </c>
      <c r="H162">
        <v>0</v>
      </c>
      <c r="I162">
        <v>0</v>
      </c>
      <c r="J162">
        <v>0</v>
      </c>
      <c r="K162">
        <v>0</v>
      </c>
      <c r="L162">
        <v>0.5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0.5</v>
      </c>
      <c r="X162">
        <v>0.04</v>
      </c>
      <c r="Y162">
        <v>24.359000000000002</v>
      </c>
      <c r="Z162">
        <v>24.359000000000002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99</v>
      </c>
      <c r="AK162">
        <v>49.5</v>
      </c>
      <c r="AL162">
        <v>25.140999999999998</v>
      </c>
      <c r="AM162">
        <v>24.359000000000002</v>
      </c>
    </row>
    <row r="163" spans="1:39" x14ac:dyDescent="0.25">
      <c r="A163" s="21" t="s">
        <v>244</v>
      </c>
      <c r="B163" t="s">
        <v>292</v>
      </c>
      <c r="C163">
        <v>1</v>
      </c>
      <c r="D163">
        <v>0.5</v>
      </c>
      <c r="E163">
        <v>0.08</v>
      </c>
      <c r="F163">
        <v>1.2999999999999999E-2</v>
      </c>
      <c r="G163">
        <v>3.5999999999999997E-2</v>
      </c>
      <c r="H163">
        <v>0</v>
      </c>
      <c r="I163">
        <v>0</v>
      </c>
      <c r="J163">
        <v>0</v>
      </c>
      <c r="K163">
        <v>0</v>
      </c>
      <c r="L163">
        <v>0.5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0.5</v>
      </c>
      <c r="X163">
        <v>0.04</v>
      </c>
      <c r="Y163">
        <v>24.359000000000002</v>
      </c>
      <c r="Z163">
        <v>24.359000000000002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99</v>
      </c>
      <c r="AK163">
        <v>49.5</v>
      </c>
      <c r="AL163">
        <v>25.140999999999998</v>
      </c>
      <c r="AM163">
        <v>24.359000000000002</v>
      </c>
    </row>
    <row r="164" spans="1:39" x14ac:dyDescent="0.25">
      <c r="A164" s="21" t="s">
        <v>245</v>
      </c>
      <c r="B164" t="s">
        <v>292</v>
      </c>
      <c r="C164">
        <v>1</v>
      </c>
      <c r="D164">
        <v>0.5</v>
      </c>
      <c r="E164">
        <v>0.08</v>
      </c>
      <c r="F164">
        <v>1.2999999999999999E-2</v>
      </c>
      <c r="G164">
        <v>3.5999999999999997E-2</v>
      </c>
      <c r="H164">
        <v>0</v>
      </c>
      <c r="I164">
        <v>0</v>
      </c>
      <c r="J164">
        <v>0</v>
      </c>
      <c r="K164">
        <v>0</v>
      </c>
      <c r="L164">
        <v>0.5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0.5</v>
      </c>
      <c r="X164">
        <v>0.04</v>
      </c>
      <c r="Y164">
        <v>24.359000000000002</v>
      </c>
      <c r="Z164">
        <v>24.359000000000002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99</v>
      </c>
      <c r="AK164">
        <v>49.5</v>
      </c>
      <c r="AL164">
        <v>25.140999999999998</v>
      </c>
      <c r="AM164">
        <v>24.359000000000002</v>
      </c>
    </row>
    <row r="165" spans="1:39" x14ac:dyDescent="0.25">
      <c r="A165" s="21" t="s">
        <v>246</v>
      </c>
      <c r="B165" t="s">
        <v>292</v>
      </c>
      <c r="C165">
        <v>1</v>
      </c>
      <c r="D165">
        <v>0.5</v>
      </c>
      <c r="E165">
        <v>0.08</v>
      </c>
      <c r="F165">
        <v>1.2999999999999999E-2</v>
      </c>
      <c r="G165">
        <v>3.5999999999999997E-2</v>
      </c>
      <c r="H165">
        <v>0</v>
      </c>
      <c r="I165">
        <v>0</v>
      </c>
      <c r="J165">
        <v>0</v>
      </c>
      <c r="K165">
        <v>0</v>
      </c>
      <c r="L165">
        <v>0.5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0.5</v>
      </c>
      <c r="X165">
        <v>0.04</v>
      </c>
      <c r="Y165">
        <v>24.359000000000002</v>
      </c>
      <c r="Z165">
        <v>24.359000000000002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99</v>
      </c>
      <c r="AK165">
        <v>49.5</v>
      </c>
      <c r="AL165">
        <v>25.140999999999998</v>
      </c>
      <c r="AM165">
        <v>24.359000000000002</v>
      </c>
    </row>
    <row r="166" spans="1:39" x14ac:dyDescent="0.25">
      <c r="A166" s="21" t="s">
        <v>247</v>
      </c>
      <c r="B166" t="s">
        <v>292</v>
      </c>
      <c r="C166">
        <v>1</v>
      </c>
      <c r="D166">
        <v>0.5</v>
      </c>
      <c r="E166">
        <v>0.08</v>
      </c>
      <c r="F166">
        <v>1.2999999999999999E-2</v>
      </c>
      <c r="G166">
        <v>3.5999999999999997E-2</v>
      </c>
      <c r="H166">
        <v>0</v>
      </c>
      <c r="I166">
        <v>0</v>
      </c>
      <c r="J166">
        <v>0</v>
      </c>
      <c r="K166">
        <v>0</v>
      </c>
      <c r="L166">
        <v>0.5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0.5</v>
      </c>
      <c r="X166">
        <v>0.04</v>
      </c>
      <c r="Y166">
        <v>24.359000000000002</v>
      </c>
      <c r="Z166">
        <v>24.359000000000002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99</v>
      </c>
      <c r="AK166">
        <v>49.5</v>
      </c>
      <c r="AL166">
        <v>25.140999999999998</v>
      </c>
      <c r="AM166">
        <v>24.359000000000002</v>
      </c>
    </row>
    <row r="167" spans="1:39" x14ac:dyDescent="0.25">
      <c r="A167" s="21" t="s">
        <v>248</v>
      </c>
      <c r="B167" t="s">
        <v>292</v>
      </c>
      <c r="C167">
        <v>1</v>
      </c>
      <c r="D167">
        <v>0.5</v>
      </c>
      <c r="E167">
        <v>0.08</v>
      </c>
      <c r="F167">
        <v>1.2999999999999999E-2</v>
      </c>
      <c r="G167">
        <v>3.5999999999999997E-2</v>
      </c>
      <c r="H167">
        <v>0</v>
      </c>
      <c r="I167">
        <v>0</v>
      </c>
      <c r="J167">
        <v>0</v>
      </c>
      <c r="K167">
        <v>0</v>
      </c>
      <c r="L167">
        <v>0.5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0.5</v>
      </c>
      <c r="X167">
        <v>0.04</v>
      </c>
      <c r="Y167">
        <v>24.359000000000002</v>
      </c>
      <c r="Z167">
        <v>24.359000000000002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99</v>
      </c>
      <c r="AK167">
        <v>49.5</v>
      </c>
      <c r="AL167">
        <v>25.140999999999998</v>
      </c>
      <c r="AM167">
        <v>24.359000000000002</v>
      </c>
    </row>
    <row r="168" spans="1:39" x14ac:dyDescent="0.25">
      <c r="A168" s="21" t="s">
        <v>249</v>
      </c>
      <c r="B168" t="s">
        <v>292</v>
      </c>
      <c r="C168">
        <v>1</v>
      </c>
      <c r="D168">
        <v>0.5</v>
      </c>
      <c r="E168">
        <v>0.08</v>
      </c>
      <c r="F168">
        <v>1.2999999999999999E-2</v>
      </c>
      <c r="G168">
        <v>3.5999999999999997E-2</v>
      </c>
      <c r="H168">
        <v>0</v>
      </c>
      <c r="I168">
        <v>0</v>
      </c>
      <c r="J168">
        <v>0</v>
      </c>
      <c r="K168">
        <v>0</v>
      </c>
      <c r="L168">
        <v>0.5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0.5</v>
      </c>
      <c r="X168">
        <v>0.04</v>
      </c>
      <c r="Y168">
        <v>24.359000000000002</v>
      </c>
      <c r="Z168">
        <v>24.359000000000002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99</v>
      </c>
      <c r="AK168">
        <v>49.5</v>
      </c>
      <c r="AL168">
        <v>25.140999999999998</v>
      </c>
      <c r="AM168">
        <v>24.359000000000002</v>
      </c>
    </row>
    <row r="169" spans="1:39" x14ac:dyDescent="0.25">
      <c r="A169" s="21" t="s">
        <v>250</v>
      </c>
      <c r="B169" t="s">
        <v>292</v>
      </c>
      <c r="C169">
        <v>1</v>
      </c>
      <c r="D169">
        <v>0.5</v>
      </c>
      <c r="E169">
        <v>0.08</v>
      </c>
      <c r="F169">
        <v>1.2999999999999999E-2</v>
      </c>
      <c r="G169">
        <v>3.5999999999999997E-2</v>
      </c>
      <c r="H169">
        <v>0</v>
      </c>
      <c r="I169">
        <v>0</v>
      </c>
      <c r="J169">
        <v>0</v>
      </c>
      <c r="K169">
        <v>0</v>
      </c>
      <c r="L169">
        <v>0.5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0.5</v>
      </c>
      <c r="X169">
        <v>0.04</v>
      </c>
      <c r="Y169">
        <v>24.359000000000002</v>
      </c>
      <c r="Z169">
        <v>24.359000000000002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99</v>
      </c>
      <c r="AK169">
        <v>49.5</v>
      </c>
      <c r="AL169">
        <v>25.140999999999998</v>
      </c>
      <c r="AM169">
        <v>24.359000000000002</v>
      </c>
    </row>
    <row r="170" spans="1:39" x14ac:dyDescent="0.25">
      <c r="A170" s="21" t="s">
        <v>251</v>
      </c>
      <c r="B170" t="s">
        <v>292</v>
      </c>
      <c r="C170">
        <v>1</v>
      </c>
      <c r="D170">
        <v>0.5</v>
      </c>
      <c r="E170">
        <v>0.08</v>
      </c>
      <c r="F170">
        <v>1.2999999999999999E-2</v>
      </c>
      <c r="G170">
        <v>3.5999999999999997E-2</v>
      </c>
      <c r="H170">
        <v>0</v>
      </c>
      <c r="I170">
        <v>0</v>
      </c>
      <c r="J170">
        <v>0</v>
      </c>
      <c r="K170">
        <v>0</v>
      </c>
      <c r="L170">
        <v>0.5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0.5</v>
      </c>
      <c r="X170">
        <v>0.04</v>
      </c>
      <c r="Y170">
        <v>24.359000000000002</v>
      </c>
      <c r="Z170">
        <v>24.359000000000002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99</v>
      </c>
      <c r="AK170">
        <v>49.5</v>
      </c>
      <c r="AL170">
        <v>25.140999999999998</v>
      </c>
      <c r="AM170">
        <v>24.359000000000002</v>
      </c>
    </row>
    <row r="171" spans="1:39" x14ac:dyDescent="0.25">
      <c r="A171" s="21" t="s">
        <v>252</v>
      </c>
      <c r="B171" t="s">
        <v>292</v>
      </c>
      <c r="C171">
        <v>1</v>
      </c>
      <c r="D171">
        <v>4.5</v>
      </c>
      <c r="E171">
        <v>0.08</v>
      </c>
      <c r="F171">
        <v>1.2999999999999999E-2</v>
      </c>
      <c r="G171">
        <v>3.5999999999999997E-2</v>
      </c>
      <c r="H171">
        <v>0</v>
      </c>
      <c r="I171">
        <v>0</v>
      </c>
      <c r="J171">
        <v>0</v>
      </c>
      <c r="K171">
        <v>0</v>
      </c>
      <c r="L171">
        <v>4.5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4.5</v>
      </c>
      <c r="X171">
        <v>0.36</v>
      </c>
      <c r="Y171">
        <v>219.23099999999999</v>
      </c>
      <c r="Z171">
        <v>219.23099999999999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99</v>
      </c>
      <c r="AK171">
        <v>445.5</v>
      </c>
      <c r="AL171">
        <v>226.26900000000001</v>
      </c>
      <c r="AM171">
        <v>219.23099999999999</v>
      </c>
    </row>
    <row r="172" spans="1:39" x14ac:dyDescent="0.25">
      <c r="A172" s="21" t="s">
        <v>253</v>
      </c>
      <c r="B172" t="s">
        <v>292</v>
      </c>
      <c r="C172">
        <v>1</v>
      </c>
      <c r="D172">
        <v>4.5</v>
      </c>
      <c r="E172">
        <v>0.08</v>
      </c>
      <c r="F172">
        <v>1.2999999999999999E-2</v>
      </c>
      <c r="G172">
        <v>3.5999999999999997E-2</v>
      </c>
      <c r="H172">
        <v>0</v>
      </c>
      <c r="I172">
        <v>0</v>
      </c>
      <c r="J172">
        <v>0</v>
      </c>
      <c r="K172">
        <v>0</v>
      </c>
      <c r="L172">
        <v>4.5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4.5</v>
      </c>
      <c r="X172">
        <v>0.36</v>
      </c>
      <c r="Y172">
        <v>219.23099999999999</v>
      </c>
      <c r="Z172">
        <v>219.23099999999999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99</v>
      </c>
      <c r="AK172">
        <v>445.5</v>
      </c>
      <c r="AL172">
        <v>226.26900000000001</v>
      </c>
      <c r="AM172">
        <v>219.23099999999999</v>
      </c>
    </row>
    <row r="173" spans="1:39" x14ac:dyDescent="0.25">
      <c r="A173" s="21" t="s">
        <v>254</v>
      </c>
      <c r="B173" t="s">
        <v>292</v>
      </c>
      <c r="C173">
        <v>1</v>
      </c>
      <c r="D173">
        <v>4.5</v>
      </c>
      <c r="E173">
        <v>0.08</v>
      </c>
      <c r="F173">
        <v>1.2999999999999999E-2</v>
      </c>
      <c r="G173">
        <v>3.5999999999999997E-2</v>
      </c>
      <c r="H173">
        <v>0</v>
      </c>
      <c r="I173">
        <v>0</v>
      </c>
      <c r="J173">
        <v>0</v>
      </c>
      <c r="K173">
        <v>0</v>
      </c>
      <c r="L173">
        <v>4.5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4.5</v>
      </c>
      <c r="X173">
        <v>0.36</v>
      </c>
      <c r="Y173">
        <v>219.23099999999999</v>
      </c>
      <c r="Z173">
        <v>219.23099999999999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99</v>
      </c>
      <c r="AK173">
        <v>445.5</v>
      </c>
      <c r="AL173">
        <v>226.26900000000001</v>
      </c>
      <c r="AM173">
        <v>219.23099999999999</v>
      </c>
    </row>
    <row r="174" spans="1:39" x14ac:dyDescent="0.25">
      <c r="A174" s="21" t="s">
        <v>255</v>
      </c>
      <c r="B174" t="s">
        <v>292</v>
      </c>
      <c r="C174">
        <v>0</v>
      </c>
      <c r="D174">
        <v>0</v>
      </c>
      <c r="E174">
        <v>0.08</v>
      </c>
      <c r="F174">
        <v>1.2999999999999999E-2</v>
      </c>
      <c r="G174">
        <v>3.5999999999999997E-2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s="21" t="s">
        <v>256</v>
      </c>
      <c r="B175" t="s">
        <v>292</v>
      </c>
      <c r="C175">
        <v>0</v>
      </c>
      <c r="D175">
        <v>0</v>
      </c>
      <c r="E175">
        <v>0.08</v>
      </c>
      <c r="F175">
        <v>1.2999999999999999E-2</v>
      </c>
      <c r="G175">
        <v>3.5999999999999997E-2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 s="21" t="s">
        <v>257</v>
      </c>
      <c r="B176" t="s">
        <v>292</v>
      </c>
      <c r="C176">
        <v>0</v>
      </c>
      <c r="D176">
        <v>0</v>
      </c>
      <c r="E176">
        <v>0.08</v>
      </c>
      <c r="F176">
        <v>1.2999999999999999E-2</v>
      </c>
      <c r="G176">
        <v>3.5999999999999997E-2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25">
      <c r="A177" s="21" t="s">
        <v>258</v>
      </c>
      <c r="B177" t="s">
        <v>292</v>
      </c>
      <c r="C177">
        <v>0</v>
      </c>
      <c r="D177">
        <v>0</v>
      </c>
      <c r="E177">
        <v>0.08</v>
      </c>
      <c r="F177">
        <v>1.2999999999999999E-2</v>
      </c>
      <c r="G177">
        <v>3.5999999999999997E-2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 s="21" t="s">
        <v>259</v>
      </c>
      <c r="B178" t="s">
        <v>292</v>
      </c>
      <c r="C178">
        <v>0</v>
      </c>
      <c r="D178">
        <v>0</v>
      </c>
      <c r="E178">
        <v>0.08</v>
      </c>
      <c r="F178">
        <v>1.2999999999999999E-2</v>
      </c>
      <c r="G178">
        <v>3.5999999999999997E-2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 s="21" t="s">
        <v>260</v>
      </c>
      <c r="B179" t="s">
        <v>292</v>
      </c>
      <c r="C179">
        <v>0</v>
      </c>
      <c r="D179">
        <v>0</v>
      </c>
      <c r="E179">
        <v>0.08</v>
      </c>
      <c r="F179">
        <v>1.2999999999999999E-2</v>
      </c>
      <c r="G179">
        <v>3.5999999999999997E-2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 s="21" t="s">
        <v>261</v>
      </c>
      <c r="B180" t="s">
        <v>292</v>
      </c>
      <c r="C180">
        <v>0</v>
      </c>
      <c r="D180">
        <v>0</v>
      </c>
      <c r="E180">
        <v>0.08</v>
      </c>
      <c r="F180">
        <v>1.2999999999999999E-2</v>
      </c>
      <c r="G180">
        <v>3.5999999999999997E-2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25">
      <c r="A181" s="21" t="s">
        <v>262</v>
      </c>
      <c r="B181" t="s">
        <v>292</v>
      </c>
      <c r="C181">
        <v>0</v>
      </c>
      <c r="D181">
        <v>0</v>
      </c>
      <c r="E181">
        <v>0.08</v>
      </c>
      <c r="F181">
        <v>1.2999999999999999E-2</v>
      </c>
      <c r="G181">
        <v>3.5999999999999997E-2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s="21" t="s">
        <v>263</v>
      </c>
      <c r="B182" t="s">
        <v>292</v>
      </c>
      <c r="C182">
        <v>0</v>
      </c>
      <c r="D182">
        <v>0</v>
      </c>
      <c r="E182">
        <v>0.08</v>
      </c>
      <c r="F182">
        <v>1.2999999999999999E-2</v>
      </c>
      <c r="G182">
        <v>3.5999999999999997E-2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 s="21" t="s">
        <v>264</v>
      </c>
      <c r="B183" t="s">
        <v>292</v>
      </c>
      <c r="C183">
        <v>0</v>
      </c>
      <c r="D183">
        <v>0</v>
      </c>
      <c r="E183">
        <v>0.08</v>
      </c>
      <c r="F183">
        <v>1.2999999999999999E-2</v>
      </c>
      <c r="G183">
        <v>3.5999999999999997E-2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s="21" t="s">
        <v>265</v>
      </c>
      <c r="B184" t="s">
        <v>292</v>
      </c>
      <c r="C184">
        <v>0</v>
      </c>
      <c r="D184">
        <v>0</v>
      </c>
      <c r="E184">
        <v>0.08</v>
      </c>
      <c r="F184">
        <v>1.2999999999999999E-2</v>
      </c>
      <c r="G184">
        <v>3.5999999999999997E-2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s="21" t="s">
        <v>266</v>
      </c>
      <c r="B185" t="s">
        <v>56</v>
      </c>
      <c r="C185">
        <v>1</v>
      </c>
      <c r="D185">
        <v>1</v>
      </c>
      <c r="E185">
        <v>0.15</v>
      </c>
      <c r="F185">
        <v>2.4E-2</v>
      </c>
      <c r="G185">
        <v>6.7000000000000004E-2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0.15</v>
      </c>
      <c r="Y185">
        <v>28.178000000000001</v>
      </c>
      <c r="Z185">
        <v>28.178000000000001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99</v>
      </c>
      <c r="AK185">
        <v>99</v>
      </c>
      <c r="AL185">
        <v>70.822000000000003</v>
      </c>
      <c r="AM185">
        <v>28.178000000000001</v>
      </c>
    </row>
    <row r="186" spans="1:39" x14ac:dyDescent="0.25">
      <c r="A186" s="21" t="s">
        <v>267</v>
      </c>
      <c r="B186" t="s">
        <v>56</v>
      </c>
      <c r="C186">
        <v>1</v>
      </c>
      <c r="D186">
        <v>1</v>
      </c>
      <c r="E186">
        <v>0.15</v>
      </c>
      <c r="F186">
        <v>2.4E-2</v>
      </c>
      <c r="G186">
        <v>6.7000000000000004E-2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0.15</v>
      </c>
      <c r="Y186">
        <v>28.178000000000001</v>
      </c>
      <c r="Z186">
        <v>28.178000000000001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99</v>
      </c>
      <c r="AK186">
        <v>99</v>
      </c>
      <c r="AL186">
        <v>70.822000000000003</v>
      </c>
      <c r="AM186">
        <v>28.178000000000001</v>
      </c>
    </row>
    <row r="187" spans="1:39" x14ac:dyDescent="0.25">
      <c r="A187" s="21" t="s">
        <v>268</v>
      </c>
      <c r="B187" t="s">
        <v>56</v>
      </c>
      <c r="C187">
        <v>1</v>
      </c>
      <c r="D187">
        <v>1</v>
      </c>
      <c r="E187">
        <v>0.15</v>
      </c>
      <c r="F187">
        <v>2.4E-2</v>
      </c>
      <c r="G187">
        <v>6.7000000000000004E-2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0.15</v>
      </c>
      <c r="Y187">
        <v>28.178000000000001</v>
      </c>
      <c r="Z187">
        <v>28.178000000000001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99</v>
      </c>
      <c r="AK187">
        <v>99</v>
      </c>
      <c r="AL187">
        <v>70.822000000000003</v>
      </c>
      <c r="AM187">
        <v>28.178000000000001</v>
      </c>
    </row>
    <row r="188" spans="1:39" x14ac:dyDescent="0.25">
      <c r="A188" s="21" t="s">
        <v>269</v>
      </c>
      <c r="B188" t="s">
        <v>56</v>
      </c>
      <c r="C188">
        <v>1</v>
      </c>
      <c r="D188">
        <v>1</v>
      </c>
      <c r="E188">
        <v>0.15</v>
      </c>
      <c r="F188">
        <v>2.4E-2</v>
      </c>
      <c r="G188">
        <v>6.7000000000000004E-2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0.15</v>
      </c>
      <c r="Y188">
        <v>28.178000000000001</v>
      </c>
      <c r="Z188">
        <v>28.178000000000001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99</v>
      </c>
      <c r="AK188">
        <v>99</v>
      </c>
      <c r="AL188">
        <v>70.822000000000003</v>
      </c>
      <c r="AM188">
        <v>28.178000000000001</v>
      </c>
    </row>
    <row r="189" spans="1:39" x14ac:dyDescent="0.25">
      <c r="A189" s="21" t="s">
        <v>270</v>
      </c>
      <c r="B189" t="s">
        <v>56</v>
      </c>
      <c r="C189">
        <v>1</v>
      </c>
      <c r="D189">
        <v>0.105</v>
      </c>
      <c r="E189">
        <v>0.15</v>
      </c>
      <c r="F189">
        <v>2.4E-2</v>
      </c>
      <c r="G189">
        <v>6.7000000000000004E-2</v>
      </c>
      <c r="H189">
        <v>0</v>
      </c>
      <c r="I189">
        <v>0</v>
      </c>
      <c r="J189">
        <v>0</v>
      </c>
      <c r="K189">
        <v>0</v>
      </c>
      <c r="L189">
        <v>0.105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0.105</v>
      </c>
      <c r="X189">
        <v>1.6E-2</v>
      </c>
      <c r="Y189">
        <v>2.9620000000000002</v>
      </c>
      <c r="Z189">
        <v>2.9620000000000002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99</v>
      </c>
      <c r="AK189">
        <v>10.407</v>
      </c>
      <c r="AL189">
        <v>7.4450000000000003</v>
      </c>
      <c r="AM189">
        <v>2.9620000000000002</v>
      </c>
    </row>
    <row r="190" spans="1:39" x14ac:dyDescent="0.25">
      <c r="A190" s="21" t="s">
        <v>271</v>
      </c>
      <c r="B190" t="s">
        <v>56</v>
      </c>
      <c r="C190">
        <v>1</v>
      </c>
      <c r="D190">
        <v>0.2</v>
      </c>
      <c r="E190">
        <v>0.15</v>
      </c>
      <c r="F190">
        <v>2.4E-2</v>
      </c>
      <c r="G190">
        <v>6.7000000000000004E-2</v>
      </c>
      <c r="H190">
        <v>0</v>
      </c>
      <c r="I190">
        <v>0</v>
      </c>
      <c r="J190">
        <v>0</v>
      </c>
      <c r="K190">
        <v>0</v>
      </c>
      <c r="L190">
        <v>0.2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0.2</v>
      </c>
      <c r="X190">
        <v>0.03</v>
      </c>
      <c r="Y190">
        <v>5.6360000000000001</v>
      </c>
      <c r="Z190">
        <v>5.6360000000000001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99</v>
      </c>
      <c r="AK190">
        <v>19.8</v>
      </c>
      <c r="AL190">
        <v>14.164</v>
      </c>
      <c r="AM190">
        <v>5.6360000000000001</v>
      </c>
    </row>
    <row r="191" spans="1:39" x14ac:dyDescent="0.25">
      <c r="A191" s="21" t="s">
        <v>272</v>
      </c>
      <c r="B191" t="s">
        <v>56</v>
      </c>
      <c r="C191">
        <v>1</v>
      </c>
      <c r="D191">
        <v>0.5</v>
      </c>
      <c r="E191">
        <v>0.15</v>
      </c>
      <c r="F191">
        <v>2.4E-2</v>
      </c>
      <c r="G191">
        <v>6.7000000000000004E-2</v>
      </c>
      <c r="H191">
        <v>0</v>
      </c>
      <c r="I191">
        <v>0</v>
      </c>
      <c r="J191">
        <v>0</v>
      </c>
      <c r="K191">
        <v>0</v>
      </c>
      <c r="L191">
        <v>0.5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0.5</v>
      </c>
      <c r="X191">
        <v>7.4999999999999997E-2</v>
      </c>
      <c r="Y191">
        <v>14.089</v>
      </c>
      <c r="Z191">
        <v>14.089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99</v>
      </c>
      <c r="AK191">
        <v>49.5</v>
      </c>
      <c r="AL191">
        <v>35.411000000000001</v>
      </c>
      <c r="AM191">
        <v>14.089</v>
      </c>
    </row>
    <row r="192" spans="1:39" x14ac:dyDescent="0.25">
      <c r="A192" s="21" t="s">
        <v>273</v>
      </c>
      <c r="B192" t="s">
        <v>56</v>
      </c>
      <c r="C192">
        <v>1</v>
      </c>
      <c r="D192">
        <v>0.5</v>
      </c>
      <c r="E192">
        <v>0.15</v>
      </c>
      <c r="F192">
        <v>2.4E-2</v>
      </c>
      <c r="G192">
        <v>6.7000000000000004E-2</v>
      </c>
      <c r="H192">
        <v>0</v>
      </c>
      <c r="I192">
        <v>0</v>
      </c>
      <c r="J192">
        <v>0</v>
      </c>
      <c r="K192">
        <v>0</v>
      </c>
      <c r="L192">
        <v>0.5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</v>
      </c>
      <c r="X192">
        <v>7.4999999999999997E-2</v>
      </c>
      <c r="Y192">
        <v>14.089</v>
      </c>
      <c r="Z192">
        <v>14.089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99</v>
      </c>
      <c r="AK192">
        <v>49.5</v>
      </c>
      <c r="AL192">
        <v>35.411000000000001</v>
      </c>
      <c r="AM192">
        <v>14.089</v>
      </c>
    </row>
    <row r="193" spans="1:39" x14ac:dyDescent="0.25">
      <c r="A193" s="21" t="s">
        <v>274</v>
      </c>
      <c r="B193" t="s">
        <v>56</v>
      </c>
      <c r="C193">
        <v>1</v>
      </c>
      <c r="D193">
        <v>1</v>
      </c>
      <c r="E193">
        <v>0.15</v>
      </c>
      <c r="F193">
        <v>2.4E-2</v>
      </c>
      <c r="G193">
        <v>6.7000000000000004E-2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0.15</v>
      </c>
      <c r="Y193">
        <v>28.178000000000001</v>
      </c>
      <c r="Z193">
        <v>28.178000000000001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99</v>
      </c>
      <c r="AK193">
        <v>99</v>
      </c>
      <c r="AL193">
        <v>70.822000000000003</v>
      </c>
      <c r="AM193">
        <v>28.178000000000001</v>
      </c>
    </row>
    <row r="194" spans="1:39" x14ac:dyDescent="0.25">
      <c r="A194" s="21" t="s">
        <v>275</v>
      </c>
      <c r="B194" t="s">
        <v>56</v>
      </c>
      <c r="C194">
        <v>1</v>
      </c>
      <c r="D194">
        <v>1</v>
      </c>
      <c r="E194">
        <v>0.15</v>
      </c>
      <c r="F194">
        <v>2.4E-2</v>
      </c>
      <c r="G194">
        <v>6.7000000000000004E-2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0.15</v>
      </c>
      <c r="Y194">
        <v>28.178000000000001</v>
      </c>
      <c r="Z194">
        <v>28.178000000000001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99</v>
      </c>
      <c r="AK194">
        <v>99</v>
      </c>
      <c r="AL194">
        <v>70.822000000000003</v>
      </c>
      <c r="AM194">
        <v>28.178000000000001</v>
      </c>
    </row>
    <row r="195" spans="1:39" x14ac:dyDescent="0.25">
      <c r="A195" s="21" t="s">
        <v>276</v>
      </c>
      <c r="B195" t="s">
        <v>56</v>
      </c>
      <c r="C195">
        <v>1</v>
      </c>
      <c r="D195">
        <v>4</v>
      </c>
      <c r="E195">
        <v>0.15</v>
      </c>
      <c r="F195">
        <v>2.4E-2</v>
      </c>
      <c r="G195">
        <v>6.7000000000000004E-2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</v>
      </c>
      <c r="X195">
        <v>0.6</v>
      </c>
      <c r="Y195">
        <v>112.712</v>
      </c>
      <c r="Z195">
        <v>112.712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99</v>
      </c>
      <c r="AK195">
        <v>396</v>
      </c>
      <c r="AL195">
        <v>283.28800000000001</v>
      </c>
      <c r="AM195">
        <v>112.712</v>
      </c>
    </row>
    <row r="196" spans="1:39" x14ac:dyDescent="0.25">
      <c r="A196" s="21" t="s">
        <v>277</v>
      </c>
      <c r="B196" t="s">
        <v>56</v>
      </c>
      <c r="C196">
        <v>1</v>
      </c>
      <c r="D196">
        <v>4</v>
      </c>
      <c r="E196">
        <v>0.15</v>
      </c>
      <c r="F196">
        <v>2.4E-2</v>
      </c>
      <c r="G196">
        <v>6.7000000000000004E-2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0.6</v>
      </c>
      <c r="Y196">
        <v>112.712</v>
      </c>
      <c r="Z196">
        <v>112.712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99</v>
      </c>
      <c r="AK196">
        <v>396</v>
      </c>
      <c r="AL196">
        <v>283.28800000000001</v>
      </c>
      <c r="AM196">
        <v>112.712</v>
      </c>
    </row>
    <row r="197" spans="1:39" x14ac:dyDescent="0.25">
      <c r="A197" s="21" t="s">
        <v>278</v>
      </c>
      <c r="B197" t="s">
        <v>56</v>
      </c>
      <c r="C197">
        <v>1</v>
      </c>
      <c r="D197">
        <v>4</v>
      </c>
      <c r="E197">
        <v>0.15</v>
      </c>
      <c r="F197">
        <v>2.4E-2</v>
      </c>
      <c r="G197">
        <v>6.7000000000000004E-2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0.6</v>
      </c>
      <c r="Y197">
        <v>112.712</v>
      </c>
      <c r="Z197">
        <v>112.712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99</v>
      </c>
      <c r="AK197">
        <v>396</v>
      </c>
      <c r="AL197">
        <v>283.28800000000001</v>
      </c>
      <c r="AM197">
        <v>112.712</v>
      </c>
    </row>
    <row r="198" spans="1:39" x14ac:dyDescent="0.25">
      <c r="A198" s="21" t="s">
        <v>279</v>
      </c>
      <c r="B198" t="s">
        <v>56</v>
      </c>
      <c r="C198">
        <v>1</v>
      </c>
      <c r="D198">
        <v>4</v>
      </c>
      <c r="E198">
        <v>0.15</v>
      </c>
      <c r="F198">
        <v>2.4E-2</v>
      </c>
      <c r="G198">
        <v>6.7000000000000004E-2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0.6</v>
      </c>
      <c r="Y198">
        <v>112.712</v>
      </c>
      <c r="Z198">
        <v>112.712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99</v>
      </c>
      <c r="AK198">
        <v>396</v>
      </c>
      <c r="AL198">
        <v>283.28800000000001</v>
      </c>
      <c r="AM198">
        <v>112.712</v>
      </c>
    </row>
    <row r="199" spans="1:39" x14ac:dyDescent="0.25">
      <c r="A199" s="21" t="s">
        <v>280</v>
      </c>
      <c r="B199" t="s">
        <v>56</v>
      </c>
      <c r="C199">
        <v>0</v>
      </c>
      <c r="D199">
        <v>0</v>
      </c>
      <c r="E199">
        <v>0.15</v>
      </c>
      <c r="F199">
        <v>2.4E-2</v>
      </c>
      <c r="G199">
        <v>6.7000000000000004E-2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25">
      <c r="A200" s="21" t="s">
        <v>281</v>
      </c>
      <c r="B200" t="s">
        <v>56</v>
      </c>
      <c r="C200">
        <v>0</v>
      </c>
      <c r="D200">
        <v>0</v>
      </c>
      <c r="E200">
        <v>0.15</v>
      </c>
      <c r="F200">
        <v>2.4E-2</v>
      </c>
      <c r="G200">
        <v>6.7000000000000004E-2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25">
      <c r="A201" s="21" t="s">
        <v>282</v>
      </c>
      <c r="B201" t="s">
        <v>56</v>
      </c>
      <c r="C201">
        <v>0</v>
      </c>
      <c r="D201">
        <v>0</v>
      </c>
      <c r="E201">
        <v>0.15</v>
      </c>
      <c r="F201">
        <v>2.4E-2</v>
      </c>
      <c r="G201">
        <v>6.7000000000000004E-2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25">
      <c r="A202" s="21" t="s">
        <v>283</v>
      </c>
      <c r="B202" t="s">
        <v>56</v>
      </c>
      <c r="C202">
        <v>0</v>
      </c>
      <c r="D202">
        <v>0</v>
      </c>
      <c r="E202">
        <v>0.15</v>
      </c>
      <c r="F202">
        <v>2.4E-2</v>
      </c>
      <c r="G202">
        <v>6.7000000000000004E-2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 s="21" t="s">
        <v>284</v>
      </c>
      <c r="B203" t="s">
        <v>56</v>
      </c>
      <c r="C203">
        <v>0</v>
      </c>
      <c r="D203">
        <v>0</v>
      </c>
      <c r="E203">
        <v>0.15</v>
      </c>
      <c r="F203">
        <v>2.4E-2</v>
      </c>
      <c r="G203">
        <v>6.7000000000000004E-2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25">
      <c r="A204" s="21" t="s">
        <v>285</v>
      </c>
      <c r="B204" t="s">
        <v>56</v>
      </c>
      <c r="C204">
        <v>0</v>
      </c>
      <c r="D204">
        <v>0</v>
      </c>
      <c r="E204">
        <v>0.15</v>
      </c>
      <c r="F204">
        <v>2.4E-2</v>
      </c>
      <c r="G204">
        <v>6.7000000000000004E-2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 s="21" t="s">
        <v>286</v>
      </c>
      <c r="B205" t="s">
        <v>56</v>
      </c>
      <c r="C205">
        <v>0</v>
      </c>
      <c r="D205">
        <v>0</v>
      </c>
      <c r="E205">
        <v>0.15</v>
      </c>
      <c r="F205">
        <v>2.4E-2</v>
      </c>
      <c r="G205">
        <v>6.7000000000000004E-2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25">
      <c r="A206" s="21" t="s">
        <v>287</v>
      </c>
      <c r="B206" t="s">
        <v>56</v>
      </c>
      <c r="C206">
        <v>0</v>
      </c>
      <c r="D206">
        <v>0</v>
      </c>
      <c r="E206">
        <v>0.15</v>
      </c>
      <c r="F206">
        <v>2.4E-2</v>
      </c>
      <c r="G206">
        <v>6.7000000000000004E-2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25">
      <c r="A207" s="21" t="s">
        <v>288</v>
      </c>
      <c r="B207" t="s">
        <v>56</v>
      </c>
      <c r="C207">
        <v>0</v>
      </c>
      <c r="D207">
        <v>0</v>
      </c>
      <c r="E207">
        <v>0.15</v>
      </c>
      <c r="F207">
        <v>2.4E-2</v>
      </c>
      <c r="G207">
        <v>6.7000000000000004E-2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 s="21" t="s">
        <v>289</v>
      </c>
      <c r="B208" t="s">
        <v>56</v>
      </c>
      <c r="C208">
        <v>0</v>
      </c>
      <c r="D208">
        <v>0</v>
      </c>
      <c r="E208">
        <v>0.15</v>
      </c>
      <c r="F208">
        <v>2.4E-2</v>
      </c>
      <c r="G208">
        <v>6.7000000000000004E-2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 s="21" t="s">
        <v>290</v>
      </c>
      <c r="B209" t="s">
        <v>56</v>
      </c>
      <c r="C209">
        <v>0</v>
      </c>
      <c r="D209">
        <v>0</v>
      </c>
      <c r="E209">
        <v>0.15</v>
      </c>
      <c r="F209">
        <v>2.4E-2</v>
      </c>
      <c r="G209">
        <v>6.7000000000000004E-2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 s="21" t="s">
        <v>303</v>
      </c>
      <c r="B210" t="s">
        <v>303</v>
      </c>
      <c r="C210">
        <v>0</v>
      </c>
      <c r="E210">
        <v>-0.81</v>
      </c>
      <c r="W210">
        <v>0</v>
      </c>
      <c r="X210">
        <v>0</v>
      </c>
      <c r="AM210">
        <v>0</v>
      </c>
    </row>
    <row r="211" spans="1:39" x14ac:dyDescent="0.25">
      <c r="A211" s="21" t="s">
        <v>304</v>
      </c>
      <c r="B211" t="s">
        <v>304</v>
      </c>
      <c r="C211">
        <v>1</v>
      </c>
      <c r="E211">
        <v>-0.61</v>
      </c>
      <c r="W211">
        <v>19.463000000000001</v>
      </c>
      <c r="X211">
        <v>-11.872</v>
      </c>
      <c r="AM211">
        <v>221137.095</v>
      </c>
    </row>
    <row r="212" spans="1:39" x14ac:dyDescent="0.25">
      <c r="A212" s="21" t="s">
        <v>305</v>
      </c>
      <c r="B212" t="s">
        <v>305</v>
      </c>
      <c r="C212">
        <v>1</v>
      </c>
      <c r="E212">
        <v>-0.41</v>
      </c>
      <c r="W212">
        <v>35.984000000000002</v>
      </c>
      <c r="X212">
        <v>-14.754</v>
      </c>
      <c r="AM212">
        <v>308917.53899999999</v>
      </c>
    </row>
    <row r="213" spans="1:39" x14ac:dyDescent="0.25">
      <c r="A213" s="21" t="s">
        <v>306</v>
      </c>
      <c r="B213" t="s">
        <v>306</v>
      </c>
      <c r="C213">
        <v>0</v>
      </c>
      <c r="E213">
        <v>-0.61</v>
      </c>
      <c r="W213">
        <v>0</v>
      </c>
      <c r="X213">
        <v>0</v>
      </c>
      <c r="AM213">
        <v>0</v>
      </c>
    </row>
    <row r="214" spans="1:39" x14ac:dyDescent="0.25">
      <c r="A214" s="21" t="s">
        <v>307</v>
      </c>
      <c r="B214" t="s">
        <v>307</v>
      </c>
      <c r="C214">
        <v>1</v>
      </c>
      <c r="E214">
        <v>-0.41</v>
      </c>
      <c r="W214">
        <v>18.794</v>
      </c>
      <c r="X214">
        <v>-7.7060000000000004</v>
      </c>
      <c r="AM214">
        <v>163577.00899999999</v>
      </c>
    </row>
    <row r="215" spans="1:39" x14ac:dyDescent="0.25">
      <c r="A215" s="21" t="s">
        <v>308</v>
      </c>
      <c r="B215" t="s">
        <v>308</v>
      </c>
      <c r="C215">
        <v>1</v>
      </c>
      <c r="E215">
        <v>-0.21</v>
      </c>
      <c r="W215">
        <v>20.844999999999999</v>
      </c>
      <c r="X215">
        <v>-4.3769999999999998</v>
      </c>
      <c r="AM215">
        <v>491081.32299999997</v>
      </c>
    </row>
    <row r="216" spans="1:39" x14ac:dyDescent="0.25">
      <c r="A216" s="21" t="s">
        <v>56</v>
      </c>
      <c r="B216" t="s">
        <v>56</v>
      </c>
      <c r="C216">
        <v>0</v>
      </c>
      <c r="E216">
        <v>0.09</v>
      </c>
      <c r="W216">
        <v>0</v>
      </c>
      <c r="X216">
        <v>0</v>
      </c>
      <c r="AM216">
        <v>0</v>
      </c>
    </row>
    <row r="217" spans="1:39" x14ac:dyDescent="0.25">
      <c r="A217" s="21" t="s">
        <v>59</v>
      </c>
      <c r="B217" t="s">
        <v>59</v>
      </c>
      <c r="C217">
        <v>0</v>
      </c>
      <c r="E217">
        <v>0.14000000000000001</v>
      </c>
      <c r="W217">
        <v>0</v>
      </c>
      <c r="X217">
        <v>0</v>
      </c>
      <c r="AM217">
        <v>0</v>
      </c>
    </row>
    <row r="218" spans="1:39" x14ac:dyDescent="0.25">
      <c r="A218" s="21" t="s">
        <v>65</v>
      </c>
      <c r="B218" t="s">
        <v>65</v>
      </c>
      <c r="C218">
        <v>0</v>
      </c>
      <c r="E218">
        <v>0.28000000000000003</v>
      </c>
      <c r="W218">
        <v>0</v>
      </c>
      <c r="X218">
        <v>0</v>
      </c>
      <c r="AM218">
        <v>0</v>
      </c>
    </row>
    <row r="219" spans="1:39" x14ac:dyDescent="0.25">
      <c r="A219" s="21" t="s">
        <v>62</v>
      </c>
      <c r="B219" t="s">
        <v>62</v>
      </c>
      <c r="C219">
        <v>0</v>
      </c>
      <c r="E219">
        <v>0.23</v>
      </c>
      <c r="W219">
        <v>0</v>
      </c>
      <c r="X219">
        <v>0</v>
      </c>
      <c r="AM219">
        <v>0</v>
      </c>
    </row>
    <row r="220" spans="1:39" x14ac:dyDescent="0.25">
      <c r="A220" s="21" t="s">
        <v>68</v>
      </c>
      <c r="B220" t="s">
        <v>68</v>
      </c>
      <c r="C220">
        <v>0</v>
      </c>
      <c r="E220">
        <v>0.28999999999999998</v>
      </c>
      <c r="W220">
        <v>0</v>
      </c>
      <c r="X220">
        <v>0</v>
      </c>
      <c r="AM220">
        <v>0</v>
      </c>
    </row>
    <row r="221" spans="1:39" x14ac:dyDescent="0.25">
      <c r="A221" s="21" t="s">
        <v>354</v>
      </c>
      <c r="X221">
        <v>0</v>
      </c>
      <c r="Y221">
        <v>9907.3510000000006</v>
      </c>
      <c r="Z221">
        <v>9907.1620000000003</v>
      </c>
      <c r="AA221">
        <v>0.188</v>
      </c>
      <c r="AB221">
        <v>376.25799999999998</v>
      </c>
      <c r="AC221">
        <v>2152.6559999999999</v>
      </c>
      <c r="AD221">
        <v>0</v>
      </c>
      <c r="AE221">
        <v>0</v>
      </c>
      <c r="AF221">
        <v>481.8</v>
      </c>
      <c r="AG221">
        <v>0</v>
      </c>
      <c r="AH221">
        <f>SUM(AH2:AH209)</f>
        <v>24.551999999999996</v>
      </c>
      <c r="AI221">
        <v>613.79999999999995</v>
      </c>
      <c r="AK221">
        <v>24651</v>
      </c>
      <c r="AL221">
        <v>6651</v>
      </c>
      <c r="AM221">
        <v>18000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Sheet2</vt:lpstr>
      <vt:lpstr>FINAL_RESULTS_SUMMARY</vt:lpstr>
      <vt:lpstr>Results_Min_Emissions</vt:lpstr>
      <vt:lpstr>Results_Case_1</vt:lpstr>
      <vt:lpstr>Results_Min_Budget</vt:lpstr>
      <vt:lpstr>Results_Case_2</vt:lpstr>
      <vt:lpstr>Results_Period_1</vt:lpstr>
      <vt:lpstr>Results_Period_2</vt:lpstr>
      <vt:lpstr>Results_Period_3</vt:lpstr>
      <vt:lpstr>Results_Period_4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Gul Hameed</cp:lastModifiedBy>
  <dcterms:created xsi:type="dcterms:W3CDTF">2021-05-03T11:12:23Z</dcterms:created>
  <dcterms:modified xsi:type="dcterms:W3CDTF">2023-05-03T19:38:58Z</dcterms:modified>
</cp:coreProperties>
</file>