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structions" sheetId="1" r:id="rId4"/>
    <sheet state="visible" name="Given Data Example" sheetId="2" r:id="rId5"/>
    <sheet state="visible" name="Given Data Input" sheetId="3" r:id="rId6"/>
    <sheet state="visible" name="Input" sheetId="4" r:id="rId7"/>
    <sheet state="visible" name="Output" sheetId="5" r:id="rId8"/>
    <sheet state="visible" name="Calculations" sheetId="6" r:id="rId9"/>
    <sheet state="visible" name="Companies" sheetId="7" r:id="rId10"/>
  </sheets>
  <definedNames>
    <definedName name="OutputTable">Output!$C$2:$I$10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8">
      <text>
        <t xml:space="preserve">find capacity
	-megan choi</t>
      </text>
    </comment>
    <comment authorId="0" ref="B5">
      <text>
        <t xml:space="preserve">gotta find this capacity
	-megan choi</t>
      </text>
    </comment>
  </commentList>
</comments>
</file>

<file path=xl/sharedStrings.xml><?xml version="1.0" encoding="utf-8"?>
<sst xmlns="http://schemas.openxmlformats.org/spreadsheetml/2006/main" count="257" uniqueCount="147">
  <si>
    <t>Step 1</t>
  </si>
  <si>
    <r>
      <rPr>
        <rFont val="Arial"/>
        <color theme="1"/>
      </rPr>
      <t>Obtain room name, capacity, and floor area of desired locations and input into "</t>
    </r>
    <r>
      <rPr>
        <rFont val="Arial"/>
        <b/>
        <color theme="1"/>
      </rPr>
      <t xml:space="preserve">Given Data Input" </t>
    </r>
    <r>
      <rPr>
        <rFont val="Arial"/>
        <color theme="1"/>
      </rPr>
      <t>tab below. Look at "</t>
    </r>
    <r>
      <rPr>
        <rFont val="Arial"/>
        <b/>
        <color theme="1"/>
      </rPr>
      <t xml:space="preserve">Given Data Example" </t>
    </r>
    <r>
      <rPr>
        <rFont val="Arial"/>
        <color theme="1"/>
      </rPr>
      <t>for an example of inputs.</t>
    </r>
  </si>
  <si>
    <t>Step 2</t>
  </si>
  <si>
    <r>
      <rPr>
        <rFont val="Arial"/>
        <color theme="1"/>
      </rPr>
      <t>Proceed to the "</t>
    </r>
    <r>
      <rPr>
        <rFont val="Arial"/>
        <b/>
        <color theme="1"/>
      </rPr>
      <t>Input</t>
    </r>
    <r>
      <rPr>
        <rFont val="Arial"/>
        <color theme="1"/>
      </rPr>
      <t xml:space="preserve">" tab below. Here fill out each section highlighted in yellow. </t>
    </r>
  </si>
  <si>
    <t>Step 3</t>
  </si>
  <si>
    <r>
      <rPr>
        <rFont val="Arial"/>
        <color theme="1"/>
      </rPr>
      <t>Proceed to the "</t>
    </r>
    <r>
      <rPr>
        <rFont val="Arial"/>
        <b/>
        <color theme="1"/>
      </rPr>
      <t>Output</t>
    </r>
    <r>
      <rPr>
        <rFont val="Arial"/>
        <color theme="1"/>
      </rPr>
      <t xml:space="preserve">" tab below. Results are posted here. </t>
    </r>
  </si>
  <si>
    <t>Assumptions:</t>
  </si>
  <si>
    <t>The # of ppl in #1 are ppl are gonna be seated</t>
  </si>
  <si>
    <t>You put in the # of tables, and we're leaving it up to you to fit them</t>
  </si>
  <si>
    <t>entire floorplan is usual and it a rectangle</t>
  </si>
  <si>
    <r>
      <rPr>
        <rFont val="Arial"/>
        <color theme="1"/>
      </rPr>
      <t xml:space="preserve">- The # of people specified are the people to be seated
- User must provide the number of tables.  ( Software will not provide #ppl/table)
- </t>
    </r>
    <r>
      <rPr>
        <rFont val="Arial"/>
        <b/>
        <color theme="1"/>
      </rPr>
      <t>This tool provides recommendations based on math</t>
    </r>
  </si>
  <si>
    <t>Bissinger</t>
  </si>
  <si>
    <t>Schaefer</t>
  </si>
  <si>
    <t>Babbio East Patio</t>
  </si>
  <si>
    <t>Standard Table Sizes</t>
  </si>
  <si>
    <t>Rooms</t>
  </si>
  <si>
    <t>Capacity</t>
  </si>
  <si>
    <t>Floor Area</t>
  </si>
  <si>
    <t>6 ft Rectangle</t>
  </si>
  <si>
    <t>Length</t>
  </si>
  <si>
    <t>Width</t>
  </si>
  <si>
    <t>Babbio Atrium</t>
  </si>
  <si>
    <t>4 ft Circular</t>
  </si>
  <si>
    <t>GN 103</t>
  </si>
  <si>
    <t>Schaefer Lawn</t>
  </si>
  <si>
    <t>Walker Gym</t>
  </si>
  <si>
    <t>UCC TechFlex ABC</t>
  </si>
  <si>
    <t>Babbio West Patio</t>
  </si>
  <si>
    <t>Canavan</t>
  </si>
  <si>
    <t>UCC Techflex</t>
  </si>
  <si>
    <t>Room Name**</t>
  </si>
  <si>
    <t>** ONLY CAN INPUT 20 SPACES/ROOMS AT A TIME**</t>
  </si>
  <si>
    <t>How many people do you expect to seat?</t>
  </si>
  <si>
    <t>Where would you like to hold your event? If it doesn't matter, check all options</t>
  </si>
  <si>
    <t>Locations</t>
  </si>
  <si>
    <t>Yes/No</t>
  </si>
  <si>
    <t>Insert the dimensions and names of your tables.</t>
  </si>
  <si>
    <t>Table Name</t>
  </si>
  <si>
    <t>Table Name Input</t>
  </si>
  <si>
    <t>What size are your tables (in feet)</t>
  </si>
  <si>
    <t>Table Type 1</t>
  </si>
  <si>
    <t>Rectangle</t>
  </si>
  <si>
    <t>Table Type 2</t>
  </si>
  <si>
    <t>Circular</t>
  </si>
  <si>
    <t xml:space="preserve">How many tables would you like to use? - Put 0 if you would like none. </t>
  </si>
  <si>
    <t>How much space would you like in between the tables (Side a)? Enter value in feet</t>
  </si>
  <si>
    <t>How much space would you like in between the tables (Side b)? Enter value in feet</t>
  </si>
  <si>
    <t>How much space would you like in between the tables (Side c)? Enter value in feet</t>
  </si>
  <si>
    <t>How much space would you like in between the tables (Side d)? Enter value in feet</t>
  </si>
  <si>
    <t xml:space="preserve">How many tables will fit : </t>
  </si>
  <si>
    <t>Possible Locations</t>
  </si>
  <si>
    <t>Capacity?</t>
  </si>
  <si>
    <t>Desired location?</t>
  </si>
  <si>
    <t>Do the tables fit?</t>
  </si>
  <si>
    <t>Do we recommend this room?</t>
  </si>
  <si>
    <t>Rooms that will fit tables and people based on inputs</t>
  </si>
  <si>
    <t>Table Calculation</t>
  </si>
  <si>
    <t>Default</t>
  </si>
  <si>
    <t>Adding Space</t>
  </si>
  <si>
    <t>6 ft tables</t>
  </si>
  <si>
    <t>Circle Tables</t>
  </si>
  <si>
    <t>Tables Available</t>
  </si>
  <si>
    <t>L</t>
  </si>
  <si>
    <t>W</t>
  </si>
  <si>
    <t>Area</t>
  </si>
  <si>
    <t>New Length</t>
  </si>
  <si>
    <t>New Width</t>
  </si>
  <si>
    <t>New Total Area</t>
  </si>
  <si>
    <t># of desired tables</t>
  </si>
  <si>
    <t>6 foot table</t>
  </si>
  <si>
    <t>Area of tables</t>
  </si>
  <si>
    <t>Circle Table(2' radius)</t>
  </si>
  <si>
    <t>Space in btwn</t>
  </si>
  <si>
    <t>Space btwn 'a' sides?</t>
  </si>
  <si>
    <t>space btwn 'b' sides?</t>
  </si>
  <si>
    <t>space btwn 'c' sides?</t>
  </si>
  <si>
    <t>space btwn 'd' sides?</t>
  </si>
  <si>
    <t>Total Area Needed</t>
  </si>
  <si>
    <t>https://stevens.joinhandshake.com/career_fairs/32406/employers_list</t>
  </si>
  <si>
    <t>Company</t>
  </si>
  <si>
    <t>Job Titles</t>
  </si>
  <si>
    <t>Job Type</t>
  </si>
  <si>
    <t>Job Type 2</t>
  </si>
  <si>
    <t>Majors</t>
  </si>
  <si>
    <t>Min Year</t>
  </si>
  <si>
    <t>OPT/CPT</t>
  </si>
  <si>
    <t>Work Authorization</t>
  </si>
  <si>
    <t>ACORD</t>
  </si>
  <si>
    <t>Insurance</t>
  </si>
  <si>
    <t>Full Time</t>
  </si>
  <si>
    <t>N/A</t>
  </si>
  <si>
    <t>Computer Engineering/Science</t>
  </si>
  <si>
    <t>Junior</t>
  </si>
  <si>
    <t>Willing</t>
  </si>
  <si>
    <t>Required</t>
  </si>
  <si>
    <t>ADP, Inc</t>
  </si>
  <si>
    <t>Human Resources</t>
  </si>
  <si>
    <t>Internship</t>
  </si>
  <si>
    <t>Advance Testing Company, Inc</t>
  </si>
  <si>
    <t>Civil Engineering</t>
  </si>
  <si>
    <t>Co-op</t>
  </si>
  <si>
    <t>Environment/Civil Engineering</t>
  </si>
  <si>
    <t>Freshman</t>
  </si>
  <si>
    <t>Yes</t>
  </si>
  <si>
    <t>Alfalfa</t>
  </si>
  <si>
    <t>Resteraunts &amp; Food Service</t>
  </si>
  <si>
    <t>Mechanical/Electrical/Computer Engineering</t>
  </si>
  <si>
    <t>No</t>
  </si>
  <si>
    <t>American Bridge Engineering</t>
  </si>
  <si>
    <t>Sophomore</t>
  </si>
  <si>
    <t>American Bureau of Shipping</t>
  </si>
  <si>
    <t>Naval Engineering</t>
  </si>
  <si>
    <t>Mechanical/Electrical/Computer/Naval Engineering</t>
  </si>
  <si>
    <t>Anhuesuer Busch</t>
  </si>
  <si>
    <t>Food and Beverage</t>
  </si>
  <si>
    <t>--</t>
  </si>
  <si>
    <t>AquaA Analytics</t>
  </si>
  <si>
    <t>Information Technology</t>
  </si>
  <si>
    <t>Engineering</t>
  </si>
  <si>
    <t>Senior</t>
  </si>
  <si>
    <t>Axtria INC</t>
  </si>
  <si>
    <t>Management Consulting</t>
  </si>
  <si>
    <t>BAE Systems</t>
  </si>
  <si>
    <t>Defense</t>
  </si>
  <si>
    <t>Bala Consulting Engineers, Inc.</t>
  </si>
  <si>
    <t>Engineering and Consulting</t>
  </si>
  <si>
    <t>Mechanical/Electrical Engineering</t>
  </si>
  <si>
    <t>Barclays - Group Functions</t>
  </si>
  <si>
    <t>Financial Services</t>
  </si>
  <si>
    <t>All</t>
  </si>
  <si>
    <t>BD - BD Manufacturing Development Program</t>
  </si>
  <si>
    <t>Medical Devices</t>
  </si>
  <si>
    <t>Bowman</t>
  </si>
  <si>
    <t>Civil/Environmental Engineering</t>
  </si>
  <si>
    <t>Required and Willing</t>
  </si>
  <si>
    <t>Burns Engineering</t>
  </si>
  <si>
    <t>Capco</t>
  </si>
  <si>
    <t>CBRE Group</t>
  </si>
  <si>
    <t>Real Estate</t>
  </si>
  <si>
    <t>Environmental Management &amp; Sciences, Biotechnology, Physiological Science, Biology, Biochemistry, Mechanical Engineering, Construction Engineering, Civil/Environmental Engineering</t>
  </si>
  <si>
    <t>Cigna</t>
  </si>
  <si>
    <t>Healthcare</t>
  </si>
  <si>
    <t>CS, CySec</t>
  </si>
  <si>
    <t>Colgate-Palmolive</t>
  </si>
  <si>
    <t>CPG - Consumer Packaged Goods</t>
  </si>
  <si>
    <t>Colliers Engineering &amp; Design</t>
  </si>
  <si>
    <t>Mechanical Engineering, Electrical Engineering, Construction Engineering, Civil/Environmental Engineering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</si>
</sst>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8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b/>
      <color theme="1"/>
      <name val="Arial"/>
    </font>
    <font>
      <color theme="1"/>
      <name val="Arial"/>
    </font>
    <font/>
    <font>
      <sz val="10.0"/>
      <color theme="1"/>
      <name val="Arial"/>
      <scheme val="minor"/>
    </font>
    <font>
      <u/>
      <color rgb="FF0000FF"/>
    </font>
  </fonts>
  <fills count="5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</fills>
  <borders count="36">
    <border/>
    <border>
      <left style="thick">
        <color rgb="FF000000"/>
      </left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</border>
    <border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top style="thick">
        <color rgb="FF000000"/>
      </top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bottom style="thin">
        <color rgb="FF000000"/>
      </bottom>
    </border>
    <border>
      <left style="thick">
        <color rgb="FF000000"/>
      </left>
      <right style="thin">
        <color rgb="FF000000"/>
      </right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ck">
        <color rgb="FF000000"/>
      </left>
      <top style="thick">
        <color rgb="FF000000"/>
      </top>
      <bottom style="medium">
        <color rgb="FF000000"/>
      </bottom>
    </border>
    <border>
      <top style="thick">
        <color rgb="FF000000"/>
      </top>
      <bottom style="medium">
        <color rgb="FF000000"/>
      </bottom>
    </border>
    <border>
      <right style="thick">
        <color rgb="FF000000"/>
      </right>
      <top style="thick">
        <color rgb="FF000000"/>
      </top>
      <bottom style="medium">
        <color rgb="FF000000"/>
      </bottom>
    </border>
    <border>
      <bottom style="thick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ck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ck">
        <color rgb="FF000000"/>
      </bottom>
    </border>
    <border>
      <left style="thin">
        <color rgb="FF000000"/>
      </left>
      <right style="thick">
        <color rgb="FF000000"/>
      </right>
      <bottom style="thick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  <right style="thick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9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2" fillId="0" fontId="2" numFmtId="0" xfId="0" applyAlignment="1" applyBorder="1" applyFont="1">
      <alignment readingOrder="0"/>
    </xf>
    <xf borderId="3" fillId="0" fontId="1" numFmtId="0" xfId="0" applyAlignment="1" applyBorder="1" applyFont="1">
      <alignment readingOrder="0"/>
    </xf>
    <xf borderId="4" fillId="0" fontId="2" numFmtId="0" xfId="0" applyAlignment="1" applyBorder="1" applyFont="1">
      <alignment readingOrder="0"/>
    </xf>
    <xf borderId="5" fillId="0" fontId="1" numFmtId="0" xfId="0" applyAlignment="1" applyBorder="1" applyFont="1">
      <alignment readingOrder="0"/>
    </xf>
    <xf borderId="6" fillId="0" fontId="2" numFmtId="0" xfId="0" applyAlignment="1" applyBorder="1" applyFont="1">
      <alignment readingOrder="0"/>
    </xf>
    <xf borderId="0" fillId="0" fontId="3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0" fontId="4" numFmtId="0" xfId="0" applyAlignment="1" applyFont="1">
      <alignment shrinkToFit="0" vertical="bottom" wrapText="0"/>
    </xf>
    <xf borderId="0" fillId="0" fontId="2" numFmtId="0" xfId="0" applyAlignment="1" applyFont="1">
      <alignment readingOrder="0"/>
    </xf>
    <xf borderId="1" fillId="0" fontId="2" numFmtId="0" xfId="0" applyAlignment="1" applyBorder="1" applyFont="1">
      <alignment horizontal="center" readingOrder="0"/>
    </xf>
    <xf borderId="7" fillId="0" fontId="5" numFmtId="0" xfId="0" applyBorder="1" applyFont="1"/>
    <xf borderId="2" fillId="0" fontId="5" numFmtId="0" xfId="0" applyBorder="1" applyFont="1"/>
    <xf borderId="8" fillId="0" fontId="1" numFmtId="0" xfId="0" applyAlignment="1" applyBorder="1" applyFont="1">
      <alignment horizontal="center" readingOrder="0"/>
    </xf>
    <xf borderId="9" fillId="0" fontId="1" numFmtId="0" xfId="0" applyAlignment="1" applyBorder="1" applyFont="1">
      <alignment horizontal="center" readingOrder="0"/>
    </xf>
    <xf borderId="10" fillId="0" fontId="1" numFmtId="0" xfId="0" applyAlignment="1" applyBorder="1" applyFont="1">
      <alignment horizontal="center" readingOrder="0"/>
    </xf>
    <xf borderId="11" fillId="2" fontId="2" numFmtId="0" xfId="0" applyAlignment="1" applyBorder="1" applyFill="1" applyFont="1">
      <alignment horizontal="center" readingOrder="0" vertical="center"/>
    </xf>
    <xf borderId="12" fillId="0" fontId="2" numFmtId="0" xfId="0" applyAlignment="1" applyBorder="1" applyFont="1">
      <alignment horizontal="center" readingOrder="0"/>
    </xf>
    <xf borderId="13" fillId="2" fontId="2" numFmtId="0" xfId="0" applyAlignment="1" applyBorder="1" applyFont="1">
      <alignment horizontal="center" readingOrder="0"/>
    </xf>
    <xf borderId="14" fillId="0" fontId="2" numFmtId="0" xfId="0" applyAlignment="1" applyBorder="1" applyFont="1">
      <alignment readingOrder="0"/>
    </xf>
    <xf borderId="12" fillId="0" fontId="2" numFmtId="3" xfId="0" applyAlignment="1" applyBorder="1" applyFont="1" applyNumberFormat="1">
      <alignment readingOrder="0"/>
    </xf>
    <xf borderId="13" fillId="0" fontId="2" numFmtId="3" xfId="0" applyAlignment="1" applyBorder="1" applyFont="1" applyNumberFormat="1">
      <alignment readingOrder="0"/>
    </xf>
    <xf borderId="15" fillId="0" fontId="5" numFmtId="0" xfId="0" applyBorder="1" applyFont="1"/>
    <xf borderId="13" fillId="2" fontId="2" numFmtId="2" xfId="0" applyAlignment="1" applyBorder="1" applyFont="1" applyNumberFormat="1">
      <alignment horizontal="center" readingOrder="0"/>
    </xf>
    <xf borderId="14" fillId="2" fontId="2" numFmtId="0" xfId="0" applyAlignment="1" applyBorder="1" applyFont="1">
      <alignment readingOrder="0"/>
    </xf>
    <xf borderId="16" fillId="0" fontId="5" numFmtId="0" xfId="0" applyBorder="1" applyFont="1"/>
    <xf borderId="17" fillId="0" fontId="2" numFmtId="0" xfId="0" applyAlignment="1" applyBorder="1" applyFont="1">
      <alignment horizontal="center" readingOrder="0"/>
    </xf>
    <xf borderId="18" fillId="2" fontId="2" numFmtId="0" xfId="0" applyAlignment="1" applyBorder="1" applyFont="1">
      <alignment horizontal="center" readingOrder="0"/>
    </xf>
    <xf borderId="12" fillId="0" fontId="2" numFmtId="0" xfId="0" applyAlignment="1" applyBorder="1" applyFont="1">
      <alignment readingOrder="0"/>
    </xf>
    <xf borderId="13" fillId="0" fontId="2" numFmtId="0" xfId="0" applyAlignment="1" applyBorder="1" applyFont="1">
      <alignment readingOrder="0"/>
    </xf>
    <xf borderId="14" fillId="0" fontId="2" numFmtId="0" xfId="0" applyBorder="1" applyFont="1"/>
    <xf borderId="12" fillId="0" fontId="2" numFmtId="0" xfId="0" applyBorder="1" applyFont="1"/>
    <xf borderId="13" fillId="0" fontId="2" numFmtId="0" xfId="0" applyBorder="1" applyFont="1"/>
    <xf borderId="19" fillId="0" fontId="2" numFmtId="0" xfId="0" applyBorder="1" applyFont="1"/>
    <xf borderId="17" fillId="0" fontId="2" numFmtId="0" xfId="0" applyBorder="1" applyFont="1"/>
    <xf borderId="18" fillId="0" fontId="2" numFmtId="0" xfId="0" applyBorder="1" applyFont="1"/>
    <xf borderId="12" fillId="0" fontId="1" numFmtId="0" xfId="0" applyAlignment="1" applyBorder="1" applyFont="1">
      <alignment horizontal="center" readingOrder="0"/>
    </xf>
    <xf borderId="0" fillId="0" fontId="1" numFmtId="0" xfId="0" applyAlignment="1" applyFont="1">
      <alignment readingOrder="0"/>
    </xf>
    <xf borderId="12" fillId="2" fontId="2" numFmtId="0" xfId="0" applyAlignment="1" applyBorder="1" applyFont="1">
      <alignment readingOrder="0"/>
    </xf>
    <xf borderId="20" fillId="0" fontId="1" numFmtId="0" xfId="0" applyAlignment="1" applyBorder="1" applyFont="1">
      <alignment horizontal="center" readingOrder="0"/>
    </xf>
    <xf borderId="21" fillId="0" fontId="5" numFmtId="0" xfId="0" applyBorder="1" applyFont="1"/>
    <xf borderId="22" fillId="0" fontId="5" numFmtId="0" xfId="0" applyBorder="1" applyFont="1"/>
    <xf borderId="0" fillId="0" fontId="2" numFmtId="3" xfId="0" applyAlignment="1" applyFont="1" applyNumberFormat="1">
      <alignment readingOrder="0"/>
    </xf>
    <xf borderId="5" fillId="0" fontId="2" numFmtId="3" xfId="0" applyAlignment="1" applyBorder="1" applyFont="1" applyNumberFormat="1">
      <alignment horizontal="center" readingOrder="0"/>
    </xf>
    <xf borderId="23" fillId="2" fontId="2" numFmtId="3" xfId="0" applyAlignment="1" applyBorder="1" applyFont="1" applyNumberFormat="1">
      <alignment horizontal="center" readingOrder="0"/>
    </xf>
    <xf borderId="6" fillId="0" fontId="2" numFmtId="0" xfId="0" applyBorder="1" applyFont="1"/>
    <xf borderId="15" fillId="0" fontId="2" numFmtId="0" xfId="0" applyAlignment="1" applyBorder="1" applyFont="1">
      <alignment readingOrder="0"/>
    </xf>
    <xf borderId="24" fillId="0" fontId="1" numFmtId="0" xfId="0" applyAlignment="1" applyBorder="1" applyFont="1">
      <alignment horizontal="center" readingOrder="0"/>
    </xf>
    <xf borderId="24" fillId="2" fontId="1" numFmtId="0" xfId="0" applyAlignment="1" applyBorder="1" applyFont="1">
      <alignment horizontal="center" readingOrder="0"/>
    </xf>
    <xf borderId="4" fillId="0" fontId="2" numFmtId="0" xfId="0" applyBorder="1" applyFont="1"/>
    <xf borderId="14" fillId="0" fontId="2" numFmtId="0" xfId="0" applyAlignment="1" applyBorder="1" applyFont="1">
      <alignment horizontal="center" readingOrder="0"/>
    </xf>
    <xf borderId="12" fillId="0" fontId="2" numFmtId="0" xfId="0" applyAlignment="1" applyBorder="1" applyFont="1">
      <alignment horizontal="center" readingOrder="0"/>
    </xf>
    <xf borderId="15" fillId="0" fontId="2" numFmtId="0" xfId="0" applyAlignment="1" applyBorder="1" applyFont="1">
      <alignment horizontal="center" readingOrder="0"/>
    </xf>
    <xf borderId="24" fillId="0" fontId="2" numFmtId="0" xfId="0" applyAlignment="1" applyBorder="1" applyFont="1">
      <alignment horizontal="center" readingOrder="0"/>
    </xf>
    <xf borderId="25" fillId="0" fontId="2" numFmtId="0" xfId="0" applyAlignment="1" applyBorder="1" applyFont="1">
      <alignment horizontal="center" readingOrder="0"/>
    </xf>
    <xf borderId="26" fillId="0" fontId="5" numFmtId="0" xfId="0" applyBorder="1" applyFont="1"/>
    <xf borderId="11" fillId="0" fontId="6" numFmtId="0" xfId="0" applyAlignment="1" applyBorder="1" applyFont="1">
      <alignment horizontal="center" readingOrder="0" shrinkToFit="0" vertical="center" wrapText="1"/>
    </xf>
    <xf borderId="27" fillId="2" fontId="2" numFmtId="0" xfId="0" applyAlignment="1" applyBorder="1" applyFont="1">
      <alignment horizontal="center" readingOrder="0" vertical="center"/>
    </xf>
    <xf borderId="24" fillId="0" fontId="5" numFmtId="0" xfId="0" applyBorder="1" applyFont="1"/>
    <xf borderId="28" fillId="0" fontId="5" numFmtId="0" xfId="0" applyBorder="1" applyFont="1"/>
    <xf borderId="18" fillId="2" fontId="2" numFmtId="2" xfId="0" applyAlignment="1" applyBorder="1" applyFont="1" applyNumberFormat="1">
      <alignment horizontal="center" readingOrder="0"/>
    </xf>
    <xf borderId="16" fillId="0" fontId="2" numFmtId="0" xfId="0" applyAlignment="1" applyBorder="1" applyFont="1">
      <alignment horizontal="center" readingOrder="0"/>
    </xf>
    <xf borderId="28" fillId="2" fontId="2" numFmtId="0" xfId="0" applyAlignment="1" applyBorder="1" applyFont="1">
      <alignment horizontal="center" readingOrder="0"/>
    </xf>
    <xf borderId="28" fillId="0" fontId="2" numFmtId="0" xfId="0" applyAlignment="1" applyBorder="1" applyFont="1">
      <alignment horizontal="center" readingOrder="0"/>
    </xf>
    <xf borderId="29" fillId="2" fontId="2" numFmtId="0" xfId="0" applyAlignment="1" applyBorder="1" applyFont="1">
      <alignment horizontal="center" readingOrder="0"/>
    </xf>
    <xf borderId="1" fillId="0" fontId="1" numFmtId="0" xfId="0" applyAlignment="1" applyBorder="1" applyFont="1">
      <alignment horizontal="center" readingOrder="0"/>
    </xf>
    <xf borderId="3" fillId="2" fontId="2" numFmtId="0" xfId="0" applyAlignment="1" applyBorder="1" applyFont="1">
      <alignment horizontal="center" readingOrder="0"/>
    </xf>
    <xf borderId="0" fillId="0" fontId="2" numFmtId="0" xfId="0" applyAlignment="1" applyFont="1">
      <alignment horizontal="center"/>
    </xf>
    <xf borderId="4" fillId="0" fontId="2" numFmtId="0" xfId="0" applyAlignment="1" applyBorder="1" applyFont="1">
      <alignment horizontal="center"/>
    </xf>
    <xf borderId="3" fillId="0" fontId="1" numFmtId="0" xfId="0" applyAlignment="1" applyBorder="1" applyFont="1">
      <alignment horizontal="center" readingOrder="0"/>
    </xf>
    <xf borderId="4" fillId="0" fontId="5" numFmtId="0" xfId="0" applyBorder="1" applyFont="1"/>
    <xf borderId="4" fillId="0" fontId="1" numFmtId="0" xfId="0" applyAlignment="1" applyBorder="1" applyFont="1">
      <alignment horizontal="center" readingOrder="0"/>
    </xf>
    <xf borderId="5" fillId="2" fontId="2" numFmtId="0" xfId="0" applyAlignment="1" applyBorder="1" applyFont="1">
      <alignment horizontal="center" readingOrder="0"/>
    </xf>
    <xf borderId="23" fillId="0" fontId="2" numFmtId="0" xfId="0" applyAlignment="1" applyBorder="1" applyFont="1">
      <alignment horizontal="center"/>
    </xf>
    <xf borderId="6" fillId="0" fontId="2" numFmtId="0" xfId="0" applyAlignment="1" applyBorder="1" applyFont="1">
      <alignment horizontal="center"/>
    </xf>
    <xf borderId="0" fillId="0" fontId="2" numFmtId="2" xfId="0" applyAlignment="1" applyFont="1" applyNumberFormat="1">
      <alignment readingOrder="0"/>
    </xf>
    <xf borderId="19" fillId="0" fontId="2" numFmtId="0" xfId="0" applyAlignment="1" applyBorder="1" applyFont="1">
      <alignment horizontal="center" readingOrder="0"/>
    </xf>
    <xf borderId="17" fillId="0" fontId="2" numFmtId="0" xfId="0" applyAlignment="1" applyBorder="1" applyFont="1">
      <alignment horizontal="center" readingOrder="0"/>
    </xf>
    <xf borderId="17" fillId="2" fontId="2" numFmtId="0" xfId="0" applyAlignment="1" applyBorder="1" applyFont="1">
      <alignment readingOrder="0"/>
    </xf>
    <xf borderId="30" fillId="0" fontId="1" numFmtId="0" xfId="0" applyAlignment="1" applyBorder="1" applyFont="1">
      <alignment horizontal="center" readingOrder="0"/>
    </xf>
    <xf borderId="31" fillId="0" fontId="5" numFmtId="0" xfId="0" applyBorder="1" applyFont="1"/>
    <xf borderId="12" fillId="0" fontId="1" numFmtId="0" xfId="0" applyAlignment="1" applyBorder="1" applyFont="1">
      <alignment horizontal="center" readingOrder="0" vertical="center"/>
    </xf>
    <xf borderId="12" fillId="0" fontId="1" numFmtId="0" xfId="0" applyAlignment="1" applyBorder="1" applyFont="1">
      <alignment horizontal="center" readingOrder="0" vertical="center"/>
    </xf>
    <xf borderId="32" fillId="3" fontId="1" numFmtId="0" xfId="0" applyAlignment="1" applyBorder="1" applyFill="1" applyFont="1">
      <alignment horizontal="center" readingOrder="0" shrinkToFit="0" wrapText="1"/>
    </xf>
    <xf borderId="0" fillId="0" fontId="2" numFmtId="0" xfId="0" applyFont="1"/>
    <xf borderId="12" fillId="0" fontId="2" numFmtId="0" xfId="0" applyAlignment="1" applyBorder="1" applyFont="1">
      <alignment readingOrder="0"/>
    </xf>
    <xf borderId="12" fillId="0" fontId="2" numFmtId="0" xfId="0" applyAlignment="1" applyBorder="1" applyFont="1">
      <alignment horizontal="center"/>
    </xf>
    <xf borderId="33" fillId="3" fontId="2" numFmtId="0" xfId="0" applyAlignment="1" applyBorder="1" applyFont="1">
      <alignment horizontal="center"/>
    </xf>
    <xf borderId="34" fillId="3" fontId="2" numFmtId="0" xfId="0" applyAlignment="1" applyBorder="1" applyFont="1">
      <alignment horizontal="center"/>
    </xf>
    <xf borderId="35" fillId="3" fontId="2" numFmtId="0" xfId="0" applyAlignment="1" applyBorder="1" applyFont="1">
      <alignment horizontal="center"/>
    </xf>
    <xf borderId="0" fillId="0" fontId="2" numFmtId="0" xfId="0" applyAlignment="1" applyFont="1">
      <alignment horizontal="center" readingOrder="0"/>
    </xf>
    <xf borderId="0" fillId="4" fontId="2" numFmtId="2" xfId="0" applyFill="1" applyFont="1" applyNumberFormat="1"/>
    <xf borderId="0" fillId="0" fontId="2" numFmtId="164" xfId="0" applyFont="1" applyNumberFormat="1"/>
    <xf borderId="0" fillId="0" fontId="2" numFmtId="2" xfId="0" applyFont="1" applyNumberFormat="1"/>
    <xf borderId="0" fillId="0" fontId="7" numFmtId="0" xfId="0" applyAlignment="1" applyFont="1">
      <alignment readingOrder="0"/>
    </xf>
    <xf borderId="0" fillId="0" fontId="2" numFmtId="0" xfId="0" applyAlignment="1" applyFont="1">
      <alignment shrinkToFit="0" wrapText="0"/>
    </xf>
    <xf borderId="0" fillId="0" fontId="1" numFmtId="0" xfId="0" applyAlignment="1" applyFont="1">
      <alignment readingOrder="0" shrinkToFit="0" wrapText="0"/>
    </xf>
    <xf borderId="0" fillId="0" fontId="2" numFmtId="0" xfId="0" applyAlignment="1" applyFont="1">
      <alignment readingOrder="0" shrinkToFit="0" wrapText="0"/>
    </xf>
  </cellXfs>
  <cellStyles count="1">
    <cellStyle xfId="0" name="Normal" builtinId="0"/>
  </cellStyles>
  <dxfs count="6">
    <dxf>
      <font>
        <strike/>
      </font>
      <fill>
        <patternFill patternType="solid">
          <fgColor rgb="FFFFFFFF"/>
          <bgColor rgb="FFFFFFFF"/>
        </patternFill>
      </fill>
      <border/>
    </dxf>
    <dxf>
      <font>
        <strike/>
        <color rgb="FF000000"/>
      </font>
      <fill>
        <patternFill patternType="solid">
          <fgColor rgb="FFFFFFFF"/>
          <bgColor rgb="FFFFFFFF"/>
        </patternFill>
      </fill>
      <border/>
    </dxf>
    <dxf>
      <font>
        <b/>
      </font>
      <fill>
        <patternFill patternType="solid">
          <fgColor rgb="FFD9EAD3"/>
          <bgColor rgb="FFD9EAD3"/>
        </patternFill>
      </fill>
      <border/>
    </dxf>
    <dxf>
      <font>
        <strike/>
      </font>
      <fill>
        <patternFill patternType="solid">
          <fgColor rgb="FFF4CCCC"/>
          <bgColor rgb="FFF4CCCC"/>
        </patternFill>
      </fill>
      <border/>
    </dxf>
    <dxf>
      <font>
        <strike/>
      </font>
      <fill>
        <patternFill patternType="none"/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5.png"/><Relationship Id="rId2" Type="http://schemas.openxmlformats.org/officeDocument/2006/relationships/image" Target="../media/image7.png"/><Relationship Id="rId3" Type="http://schemas.openxmlformats.org/officeDocument/2006/relationships/image" Target="../media/image2.png"/><Relationship Id="rId4" Type="http://schemas.openxmlformats.org/officeDocument/2006/relationships/image" Target="../media/image4.png"/><Relationship Id="rId5" Type="http://schemas.openxmlformats.org/officeDocument/2006/relationships/image" Target="../media/image1.png"/><Relationship Id="rId6" Type="http://schemas.openxmlformats.org/officeDocument/2006/relationships/image" Target="../media/image6.png"/><Relationship Id="rId7" Type="http://schemas.openxmlformats.org/officeDocument/2006/relationships/image" Target="../media/image10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8.png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104775</xdr:colOff>
      <xdr:row>1</xdr:row>
      <xdr:rowOff>38100</xdr:rowOff>
    </xdr:from>
    <xdr:ext cx="2247900" cy="3152775"/>
    <xdr:pic>
      <xdr:nvPicPr>
        <xdr:cNvPr id="0" name="image5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38100</xdr:colOff>
      <xdr:row>35</xdr:row>
      <xdr:rowOff>47625</xdr:rowOff>
    </xdr:from>
    <xdr:ext cx="2028825" cy="2352675"/>
    <xdr:pic>
      <xdr:nvPicPr>
        <xdr:cNvPr id="0" name="image7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38100</xdr:colOff>
      <xdr:row>19</xdr:row>
      <xdr:rowOff>19050</xdr:rowOff>
    </xdr:from>
    <xdr:ext cx="2200275" cy="2714625"/>
    <xdr:pic>
      <xdr:nvPicPr>
        <xdr:cNvPr id="0" name="image2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962025</xdr:colOff>
      <xdr:row>20</xdr:row>
      <xdr:rowOff>-200025</xdr:rowOff>
    </xdr:from>
    <xdr:ext cx="2286000" cy="2733675"/>
    <xdr:pic>
      <xdr:nvPicPr>
        <xdr:cNvPr id="0" name="image4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962025</xdr:colOff>
      <xdr:row>2</xdr:row>
      <xdr:rowOff>-161925</xdr:rowOff>
    </xdr:from>
    <xdr:ext cx="2486025" cy="3152775"/>
    <xdr:pic>
      <xdr:nvPicPr>
        <xdr:cNvPr id="0" name="image1.png" title="Imag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962025</xdr:colOff>
      <xdr:row>36</xdr:row>
      <xdr:rowOff>-200025</xdr:rowOff>
    </xdr:from>
    <xdr:ext cx="1600200" cy="2400300"/>
    <xdr:pic>
      <xdr:nvPicPr>
        <xdr:cNvPr id="0" name="image6.png" title="Imag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971550</xdr:colOff>
      <xdr:row>1</xdr:row>
      <xdr:rowOff>38100</xdr:rowOff>
    </xdr:from>
    <xdr:ext cx="4429125" cy="3152775"/>
    <xdr:pic>
      <xdr:nvPicPr>
        <xdr:cNvPr id="0" name="image10.png" title="Image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266700</xdr:colOff>
      <xdr:row>6</xdr:row>
      <xdr:rowOff>209550</xdr:rowOff>
    </xdr:from>
    <xdr:ext cx="1781175" cy="971550"/>
    <xdr:pic>
      <xdr:nvPicPr>
        <xdr:cNvPr id="0" name="image3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676275</xdr:colOff>
      <xdr:row>12</xdr:row>
      <xdr:rowOff>228600</xdr:rowOff>
    </xdr:from>
    <xdr:ext cx="971550" cy="971550"/>
    <xdr:pic>
      <xdr:nvPicPr>
        <xdr:cNvPr id="0" name="image8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409575</xdr:colOff>
      <xdr:row>14</xdr:row>
      <xdr:rowOff>171450</xdr:rowOff>
    </xdr:from>
    <xdr:ext cx="1133475" cy="723900"/>
    <xdr:pic>
      <xdr:nvPicPr>
        <xdr:cNvPr id="0" name="image9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1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s://stevens.joinhandshake.com/career_fairs/32406/employers_list" TargetMode="External"/><Relationship Id="rId2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23.75"/>
  </cols>
  <sheetData>
    <row r="2">
      <c r="B2" s="1" t="s">
        <v>0</v>
      </c>
      <c r="C2" s="2" t="s">
        <v>1</v>
      </c>
    </row>
    <row r="3">
      <c r="B3" s="3" t="s">
        <v>2</v>
      </c>
      <c r="C3" s="4" t="s">
        <v>3</v>
      </c>
    </row>
    <row r="4">
      <c r="B4" s="5" t="s">
        <v>4</v>
      </c>
      <c r="C4" s="6" t="s">
        <v>5</v>
      </c>
    </row>
    <row r="6">
      <c r="B6" s="7" t="s">
        <v>6</v>
      </c>
      <c r="C6" s="8"/>
    </row>
    <row r="7">
      <c r="B7" s="9" t="s">
        <v>7</v>
      </c>
      <c r="C7" s="8"/>
    </row>
    <row r="8">
      <c r="B8" s="9" t="s">
        <v>8</v>
      </c>
      <c r="C8" s="8"/>
    </row>
    <row r="9">
      <c r="B9" s="8"/>
      <c r="C9" s="8"/>
    </row>
    <row r="10">
      <c r="B10" s="9" t="s">
        <v>9</v>
      </c>
      <c r="C10" s="8"/>
    </row>
    <row r="12">
      <c r="B12" s="10" t="s">
        <v>10</v>
      </c>
    </row>
  </sheetData>
  <mergeCells count="1">
    <mergeCell ref="B12:C14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3" width="17.0"/>
    <col customWidth="1" min="4" max="4" width="15.63"/>
    <col customWidth="1" min="7" max="7" width="17.0"/>
    <col customWidth="1" min="9" max="9" width="17.0"/>
  </cols>
  <sheetData>
    <row r="1">
      <c r="H1" s="10" t="s">
        <v>11</v>
      </c>
      <c r="K1" s="10" t="s">
        <v>12</v>
      </c>
      <c r="O1" s="10" t="s">
        <v>13</v>
      </c>
    </row>
    <row r="2">
      <c r="A2" s="11" t="s">
        <v>14</v>
      </c>
      <c r="B2" s="12"/>
      <c r="C2" s="13"/>
      <c r="D2" s="14" t="s">
        <v>15</v>
      </c>
      <c r="E2" s="15" t="s">
        <v>16</v>
      </c>
      <c r="F2" s="16" t="s">
        <v>17</v>
      </c>
    </row>
    <row r="3">
      <c r="A3" s="17" t="s">
        <v>18</v>
      </c>
      <c r="B3" s="18" t="s">
        <v>19</v>
      </c>
      <c r="C3" s="19">
        <f>72/12</f>
        <v>6</v>
      </c>
      <c r="D3" s="20" t="s">
        <v>11</v>
      </c>
      <c r="E3" s="21">
        <v>200.0</v>
      </c>
      <c r="F3" s="22">
        <f>70*57</f>
        <v>3990</v>
      </c>
    </row>
    <row r="4">
      <c r="A4" s="23"/>
      <c r="B4" s="18" t="s">
        <v>20</v>
      </c>
      <c r="C4" s="24">
        <v>2.42</v>
      </c>
      <c r="D4" s="20" t="s">
        <v>21</v>
      </c>
      <c r="E4" s="21">
        <v>100.0</v>
      </c>
      <c r="F4" s="22">
        <f>53*29</f>
        <v>1537</v>
      </c>
    </row>
    <row r="5">
      <c r="A5" s="17" t="s">
        <v>22</v>
      </c>
      <c r="B5" s="18" t="s">
        <v>19</v>
      </c>
      <c r="C5" s="24">
        <v>4.0</v>
      </c>
      <c r="D5" s="25" t="s">
        <v>23</v>
      </c>
      <c r="E5" s="21">
        <v>30.0</v>
      </c>
      <c r="F5" s="22">
        <v>1000.0</v>
      </c>
    </row>
    <row r="6">
      <c r="A6" s="26"/>
      <c r="B6" s="27" t="s">
        <v>20</v>
      </c>
      <c r="C6" s="28">
        <v>4.0</v>
      </c>
      <c r="D6" s="20" t="s">
        <v>24</v>
      </c>
      <c r="E6" s="21">
        <v>500.0</v>
      </c>
      <c r="F6" s="22">
        <f>110*100</f>
        <v>11000</v>
      </c>
    </row>
    <row r="7">
      <c r="D7" s="20" t="s">
        <v>25</v>
      </c>
      <c r="E7" s="21">
        <v>300.0</v>
      </c>
      <c r="F7" s="22">
        <f>108*66</f>
        <v>7128</v>
      </c>
    </row>
    <row r="8">
      <c r="D8" s="25" t="s">
        <v>26</v>
      </c>
      <c r="E8" s="21">
        <v>1000.0</v>
      </c>
      <c r="F8" s="22">
        <v>10000.0</v>
      </c>
    </row>
    <row r="9">
      <c r="D9" s="20" t="s">
        <v>27</v>
      </c>
      <c r="E9" s="29">
        <v>150.0</v>
      </c>
      <c r="F9" s="30">
        <v>5880.0</v>
      </c>
    </row>
    <row r="10">
      <c r="D10" s="20" t="s">
        <v>13</v>
      </c>
      <c r="E10" s="29">
        <v>200.0</v>
      </c>
      <c r="F10" s="30">
        <v>6344.0</v>
      </c>
    </row>
    <row r="11">
      <c r="D11" s="20" t="s">
        <v>28</v>
      </c>
      <c r="E11" s="29">
        <v>500.0</v>
      </c>
      <c r="F11" s="30">
        <v>3990.0</v>
      </c>
    </row>
    <row r="12">
      <c r="D12" s="31"/>
      <c r="E12" s="32"/>
      <c r="F12" s="33"/>
    </row>
    <row r="13">
      <c r="D13" s="31"/>
      <c r="E13" s="32"/>
      <c r="F13" s="33"/>
    </row>
    <row r="14">
      <c r="D14" s="31"/>
      <c r="E14" s="32"/>
      <c r="F14" s="33"/>
    </row>
    <row r="15">
      <c r="D15" s="31"/>
      <c r="E15" s="32"/>
      <c r="F15" s="33"/>
    </row>
    <row r="16">
      <c r="D16" s="31"/>
      <c r="E16" s="32"/>
      <c r="F16" s="33"/>
    </row>
    <row r="17">
      <c r="D17" s="31"/>
      <c r="E17" s="32"/>
      <c r="F17" s="33"/>
    </row>
    <row r="18">
      <c r="D18" s="31"/>
      <c r="E18" s="32"/>
      <c r="F18" s="33"/>
    </row>
    <row r="19">
      <c r="D19" s="31"/>
      <c r="E19" s="32"/>
      <c r="F19" s="33"/>
      <c r="H19" s="10" t="s">
        <v>21</v>
      </c>
      <c r="K19" s="10" t="s">
        <v>25</v>
      </c>
    </row>
    <row r="20">
      <c r="D20" s="31"/>
      <c r="E20" s="32"/>
      <c r="F20" s="33"/>
    </row>
    <row r="21">
      <c r="D21" s="31"/>
      <c r="E21" s="32"/>
      <c r="F21" s="33"/>
    </row>
    <row r="22">
      <c r="D22" s="34"/>
      <c r="E22" s="35"/>
      <c r="F22" s="36"/>
    </row>
    <row r="35">
      <c r="H35" s="10" t="s">
        <v>23</v>
      </c>
      <c r="K35" s="10" t="s">
        <v>29</v>
      </c>
    </row>
  </sheetData>
  <mergeCells count="3">
    <mergeCell ref="A2:C2"/>
    <mergeCell ref="A3:A4"/>
    <mergeCell ref="A5:A6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0"/>
    <col customWidth="1" min="2" max="2" width="15.63"/>
    <col customWidth="1" min="5" max="5" width="17.0"/>
    <col customWidth="1" min="7" max="7" width="17.0"/>
  </cols>
  <sheetData>
    <row r="2">
      <c r="B2" s="37" t="s">
        <v>30</v>
      </c>
      <c r="C2" s="37" t="s">
        <v>16</v>
      </c>
      <c r="D2" s="37" t="s">
        <v>17</v>
      </c>
      <c r="F2" s="38" t="s">
        <v>31</v>
      </c>
    </row>
    <row r="3">
      <c r="B3" s="29" t="s">
        <v>11</v>
      </c>
      <c r="C3" s="21">
        <v>200.0</v>
      </c>
      <c r="D3" s="21">
        <f>70*57</f>
        <v>3990</v>
      </c>
    </row>
    <row r="4">
      <c r="B4" s="29" t="s">
        <v>21</v>
      </c>
      <c r="C4" s="21">
        <v>100.0</v>
      </c>
      <c r="D4" s="21">
        <f>53*29</f>
        <v>1537</v>
      </c>
    </row>
    <row r="5">
      <c r="B5" s="39" t="s">
        <v>23</v>
      </c>
      <c r="C5" s="21">
        <v>30.0</v>
      </c>
      <c r="D5" s="21">
        <v>1000.0</v>
      </c>
    </row>
    <row r="6">
      <c r="B6" s="29" t="s">
        <v>24</v>
      </c>
      <c r="C6" s="21">
        <v>500.0</v>
      </c>
      <c r="D6" s="21">
        <f>110*100</f>
        <v>11000</v>
      </c>
    </row>
    <row r="7">
      <c r="B7" s="29" t="s">
        <v>25</v>
      </c>
      <c r="C7" s="21">
        <v>300.0</v>
      </c>
      <c r="D7" s="21">
        <f>108*66</f>
        <v>7128</v>
      </c>
    </row>
    <row r="8">
      <c r="B8" s="39" t="s">
        <v>26</v>
      </c>
      <c r="C8" s="21">
        <v>1000.0</v>
      </c>
      <c r="D8" s="21">
        <v>10000.0</v>
      </c>
    </row>
    <row r="9">
      <c r="B9" s="29" t="s">
        <v>27</v>
      </c>
      <c r="C9" s="29">
        <v>150.0</v>
      </c>
      <c r="D9" s="29">
        <v>5880.0</v>
      </c>
    </row>
    <row r="10">
      <c r="B10" s="29" t="s">
        <v>13</v>
      </c>
      <c r="C10" s="29">
        <v>200.0</v>
      </c>
      <c r="D10" s="29">
        <v>6344.0</v>
      </c>
    </row>
    <row r="11">
      <c r="B11" s="29" t="s">
        <v>28</v>
      </c>
      <c r="C11" s="29">
        <v>500.0</v>
      </c>
      <c r="D11" s="29">
        <v>3990.0</v>
      </c>
    </row>
    <row r="12">
      <c r="B12" s="29"/>
      <c r="C12" s="32"/>
      <c r="D12" s="32"/>
    </row>
    <row r="13">
      <c r="B13" s="32"/>
      <c r="C13" s="32"/>
      <c r="D13" s="32"/>
    </row>
    <row r="14">
      <c r="B14" s="32"/>
      <c r="C14" s="32"/>
      <c r="D14" s="32"/>
    </row>
    <row r="15">
      <c r="B15" s="32"/>
      <c r="C15" s="32"/>
      <c r="D15" s="32"/>
    </row>
    <row r="16">
      <c r="B16" s="32"/>
      <c r="C16" s="32"/>
      <c r="D16" s="32"/>
    </row>
    <row r="17">
      <c r="B17" s="32"/>
      <c r="C17" s="32"/>
      <c r="D17" s="32"/>
    </row>
    <row r="18">
      <c r="B18" s="32"/>
      <c r="C18" s="32"/>
      <c r="D18" s="32"/>
    </row>
    <row r="19">
      <c r="B19" s="32"/>
      <c r="C19" s="32"/>
      <c r="D19" s="32"/>
    </row>
    <row r="20">
      <c r="B20" s="32"/>
      <c r="C20" s="32"/>
      <c r="D20" s="32"/>
    </row>
    <row r="21">
      <c r="B21" s="32"/>
      <c r="C21" s="32"/>
      <c r="D21" s="32"/>
    </row>
    <row r="22">
      <c r="B22" s="32"/>
      <c r="C22" s="32"/>
      <c r="D22" s="32"/>
    </row>
  </sheetData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FC5E8"/>
    <outlinePr summaryBelow="0" summaryRight="0"/>
  </sheetPr>
  <sheetViews>
    <sheetView workbookViewId="0"/>
  </sheetViews>
  <sheetFormatPr customHeight="1" defaultColWidth="12.63" defaultRowHeight="15.75"/>
  <cols>
    <col customWidth="1" min="1" max="1" width="3.0"/>
    <col customWidth="1" min="2" max="3" width="15.38"/>
    <col customWidth="1" min="4" max="4" width="16.38"/>
    <col customWidth="1" min="5" max="5" width="22.0"/>
    <col customWidth="1" min="6" max="6" width="2.63"/>
    <col customWidth="1" min="7" max="7" width="27.25"/>
    <col customWidth="1" min="8" max="8" width="20.38"/>
    <col customWidth="1" min="9" max="9" width="17.75"/>
    <col customWidth="1" min="10" max="10" width="9.25"/>
    <col customWidth="1" min="11" max="11" width="17.0"/>
    <col customWidth="1" min="12" max="12" width="29.75"/>
    <col customWidth="1" min="13" max="13" width="31.38"/>
    <col customWidth="1" min="14" max="14" width="27.38"/>
    <col customWidth="1" min="15" max="15" width="20.5"/>
  </cols>
  <sheetData>
    <row r="1">
      <c r="H1" s="38"/>
    </row>
    <row r="2">
      <c r="A2" s="38"/>
      <c r="B2" s="40" t="s">
        <v>32</v>
      </c>
      <c r="C2" s="41"/>
      <c r="D2" s="42"/>
      <c r="E2" s="38"/>
      <c r="F2" s="38"/>
      <c r="G2" s="38"/>
      <c r="L2" s="10"/>
    </row>
    <row r="3">
      <c r="A3" s="43"/>
      <c r="B3" s="44"/>
      <c r="C3" s="45">
        <v>60.0</v>
      </c>
      <c r="D3" s="46"/>
      <c r="E3" s="10"/>
    </row>
    <row r="4">
      <c r="A4" s="38"/>
      <c r="B4" s="38"/>
      <c r="C4" s="38"/>
      <c r="D4" s="38"/>
      <c r="E4" s="38"/>
      <c r="F4" s="38"/>
    </row>
    <row r="5">
      <c r="A5" s="38"/>
      <c r="B5" s="40" t="s">
        <v>33</v>
      </c>
      <c r="C5" s="41"/>
      <c r="D5" s="41"/>
      <c r="E5" s="42"/>
      <c r="F5" s="38"/>
    </row>
    <row r="6">
      <c r="A6" s="10"/>
      <c r="B6" s="47"/>
      <c r="C6" s="48" t="s">
        <v>34</v>
      </c>
      <c r="D6" s="49" t="s">
        <v>35</v>
      </c>
      <c r="E6" s="50"/>
      <c r="G6" s="40" t="s">
        <v>36</v>
      </c>
      <c r="H6" s="41"/>
      <c r="I6" s="41"/>
      <c r="J6" s="42"/>
    </row>
    <row r="7">
      <c r="A7" s="10"/>
      <c r="B7" s="51">
        <v>1.0</v>
      </c>
      <c r="C7" s="52" t="str">
        <f>'Given Data Input'!B3</f>
        <v>Bissinger</v>
      </c>
      <c r="D7" s="39" t="b">
        <v>1</v>
      </c>
      <c r="E7" s="50"/>
      <c r="G7" s="53" t="s">
        <v>37</v>
      </c>
      <c r="H7" s="54" t="s">
        <v>38</v>
      </c>
      <c r="I7" s="55" t="s">
        <v>39</v>
      </c>
      <c r="J7" s="56"/>
    </row>
    <row r="8">
      <c r="A8" s="10"/>
      <c r="B8" s="51">
        <v>2.0</v>
      </c>
      <c r="C8" s="52" t="str">
        <f>'Given Data Input'!B4</f>
        <v>Babbio Atrium</v>
      </c>
      <c r="D8" s="39" t="b">
        <v>1</v>
      </c>
      <c r="E8" s="50"/>
      <c r="G8" s="57" t="s">
        <v>40</v>
      </c>
      <c r="H8" s="58" t="s">
        <v>41</v>
      </c>
      <c r="I8" s="18" t="s">
        <v>19</v>
      </c>
      <c r="J8" s="24">
        <v>6.0</v>
      </c>
    </row>
    <row r="9">
      <c r="A9" s="10"/>
      <c r="B9" s="51">
        <v>3.0</v>
      </c>
      <c r="C9" s="52" t="str">
        <f>'Given Data Input'!B5</f>
        <v>GN 103</v>
      </c>
      <c r="D9" s="39" t="b">
        <v>1</v>
      </c>
      <c r="E9" s="50"/>
      <c r="G9" s="23"/>
      <c r="H9" s="59"/>
      <c r="I9" s="18" t="s">
        <v>20</v>
      </c>
      <c r="J9" s="24">
        <v>2.42</v>
      </c>
    </row>
    <row r="10">
      <c r="A10" s="10"/>
      <c r="B10" s="51">
        <v>4.0</v>
      </c>
      <c r="C10" s="52" t="str">
        <f>'Given Data Input'!B6</f>
        <v>Schaefer Lawn</v>
      </c>
      <c r="D10" s="39" t="b">
        <v>1</v>
      </c>
      <c r="E10" s="50"/>
      <c r="G10" s="57" t="s">
        <v>42</v>
      </c>
      <c r="H10" s="58" t="s">
        <v>43</v>
      </c>
      <c r="I10" s="18" t="s">
        <v>19</v>
      </c>
      <c r="J10" s="24">
        <v>4.0</v>
      </c>
    </row>
    <row r="11">
      <c r="A11" s="10"/>
      <c r="B11" s="51">
        <v>5.0</v>
      </c>
      <c r="C11" s="52" t="str">
        <f>'Given Data Input'!B7</f>
        <v>Walker Gym</v>
      </c>
      <c r="D11" s="39" t="b">
        <v>1</v>
      </c>
      <c r="E11" s="50"/>
      <c r="G11" s="26"/>
      <c r="H11" s="60"/>
      <c r="I11" s="27" t="s">
        <v>20</v>
      </c>
      <c r="J11" s="61">
        <v>4.0</v>
      </c>
    </row>
    <row r="12">
      <c r="A12" s="10"/>
      <c r="B12" s="51">
        <v>6.0</v>
      </c>
      <c r="C12" s="52" t="str">
        <f>'Given Data Input'!B8</f>
        <v>UCC TechFlex ABC</v>
      </c>
      <c r="D12" s="39" t="b">
        <v>1</v>
      </c>
      <c r="E12" s="50"/>
    </row>
    <row r="13">
      <c r="A13" s="10"/>
      <c r="B13" s="51">
        <v>7.0</v>
      </c>
      <c r="C13" s="52" t="str">
        <f>'Given Data Input'!B9</f>
        <v>Babbio West Patio</v>
      </c>
      <c r="D13" s="39" t="b">
        <v>1</v>
      </c>
      <c r="E13" s="50"/>
      <c r="G13" s="40" t="s">
        <v>44</v>
      </c>
      <c r="H13" s="41"/>
      <c r="I13" s="41"/>
      <c r="J13" s="42"/>
    </row>
    <row r="14">
      <c r="A14" s="10"/>
      <c r="B14" s="51">
        <v>8.0</v>
      </c>
      <c r="C14" s="52" t="str">
        <f>'Given Data Input'!B10</f>
        <v>Babbio East Patio</v>
      </c>
      <c r="D14" s="39" t="b">
        <v>1</v>
      </c>
      <c r="E14" s="50"/>
      <c r="G14" s="62" t="str">
        <f>H8</f>
        <v>Rectangle</v>
      </c>
      <c r="H14" s="63">
        <v>5.0</v>
      </c>
      <c r="I14" s="64" t="str">
        <f>H10</f>
        <v>Circular</v>
      </c>
      <c r="J14" s="65">
        <v>40.0</v>
      </c>
    </row>
    <row r="15">
      <c r="A15" s="10"/>
      <c r="B15" s="51">
        <v>9.0</v>
      </c>
      <c r="C15" s="52" t="str">
        <f>'Given Data Input'!B11</f>
        <v>Canavan</v>
      </c>
      <c r="D15" s="39" t="b">
        <v>1</v>
      </c>
      <c r="E15" s="50"/>
    </row>
    <row r="16">
      <c r="A16" s="10"/>
      <c r="B16" s="51">
        <v>10.0</v>
      </c>
      <c r="C16" s="52" t="str">
        <f>'Given Data Input'!B12</f>
        <v/>
      </c>
      <c r="D16" s="39" t="b">
        <v>0</v>
      </c>
      <c r="E16" s="50"/>
      <c r="G16" s="66" t="s">
        <v>45</v>
      </c>
      <c r="H16" s="12"/>
      <c r="I16" s="12"/>
      <c r="J16" s="13"/>
    </row>
    <row r="17">
      <c r="A17" s="10"/>
      <c r="B17" s="51">
        <v>11.0</v>
      </c>
      <c r="C17" s="52" t="str">
        <f>'Given Data Input'!B13</f>
        <v/>
      </c>
      <c r="D17" s="39" t="b">
        <v>0</v>
      </c>
      <c r="E17" s="50"/>
      <c r="G17" s="67">
        <v>5.0</v>
      </c>
      <c r="H17" s="68"/>
      <c r="I17" s="68"/>
      <c r="J17" s="69"/>
    </row>
    <row r="18">
      <c r="A18" s="10"/>
      <c r="B18" s="51">
        <v>12.0</v>
      </c>
      <c r="C18" s="52" t="str">
        <f>'Given Data Input'!B14</f>
        <v/>
      </c>
      <c r="D18" s="39" t="b">
        <v>0</v>
      </c>
      <c r="E18" s="50"/>
      <c r="G18" s="70" t="s">
        <v>46</v>
      </c>
      <c r="J18" s="71"/>
    </row>
    <row r="19">
      <c r="A19" s="10"/>
      <c r="B19" s="51">
        <v>13.0</v>
      </c>
      <c r="C19" s="52" t="str">
        <f>'Given Data Input'!B15</f>
        <v/>
      </c>
      <c r="D19" s="39" t="b">
        <v>0</v>
      </c>
      <c r="E19" s="50"/>
      <c r="G19" s="67">
        <v>5.0</v>
      </c>
      <c r="H19" s="68"/>
      <c r="I19" s="68"/>
      <c r="J19" s="72"/>
    </row>
    <row r="20">
      <c r="A20" s="10"/>
      <c r="B20" s="51">
        <v>14.0</v>
      </c>
      <c r="C20" s="52" t="str">
        <f>'Given Data Input'!B16</f>
        <v/>
      </c>
      <c r="D20" s="39" t="b">
        <v>0</v>
      </c>
      <c r="E20" s="50"/>
      <c r="G20" s="70" t="s">
        <v>47</v>
      </c>
      <c r="J20" s="71"/>
    </row>
    <row r="21">
      <c r="A21" s="10"/>
      <c r="B21" s="51">
        <v>15.0</v>
      </c>
      <c r="C21" s="52" t="str">
        <f>'Given Data Input'!B17</f>
        <v/>
      </c>
      <c r="D21" s="39" t="b">
        <v>0</v>
      </c>
      <c r="E21" s="50"/>
      <c r="G21" s="67">
        <v>5.0</v>
      </c>
      <c r="H21" s="68"/>
      <c r="I21" s="68"/>
      <c r="J21" s="72"/>
    </row>
    <row r="22">
      <c r="A22" s="10"/>
      <c r="B22" s="51">
        <v>16.0</v>
      </c>
      <c r="C22" s="52" t="str">
        <f>'Given Data Input'!B18</f>
        <v/>
      </c>
      <c r="D22" s="39" t="b">
        <v>0</v>
      </c>
      <c r="E22" s="50"/>
      <c r="G22" s="70" t="s">
        <v>48</v>
      </c>
      <c r="J22" s="71"/>
    </row>
    <row r="23">
      <c r="A23" s="10"/>
      <c r="B23" s="51">
        <v>17.0</v>
      </c>
      <c r="C23" s="52" t="str">
        <f>'Given Data Input'!B19</f>
        <v/>
      </c>
      <c r="D23" s="39" t="b">
        <v>0</v>
      </c>
      <c r="E23" s="50"/>
      <c r="G23" s="73">
        <v>5.0</v>
      </c>
      <c r="H23" s="74"/>
      <c r="I23" s="74"/>
      <c r="J23" s="75"/>
    </row>
    <row r="24">
      <c r="A24" s="10"/>
      <c r="B24" s="51">
        <v>18.0</v>
      </c>
      <c r="C24" s="52" t="str">
        <f>'Given Data Input'!B20</f>
        <v/>
      </c>
      <c r="D24" s="39" t="b">
        <v>0</v>
      </c>
      <c r="E24" s="50"/>
      <c r="I24" s="76"/>
    </row>
    <row r="25">
      <c r="A25" s="10"/>
      <c r="B25" s="51">
        <v>19.0</v>
      </c>
      <c r="C25" s="52" t="str">
        <f>'Given Data Input'!B21</f>
        <v/>
      </c>
      <c r="D25" s="39" t="b">
        <v>0</v>
      </c>
      <c r="E25" s="50"/>
    </row>
    <row r="26">
      <c r="A26" s="10"/>
      <c r="B26" s="77">
        <v>20.0</v>
      </c>
      <c r="C26" s="78" t="str">
        <f>'Given Data Input'!B22</f>
        <v/>
      </c>
      <c r="D26" s="79" t="b">
        <v>0</v>
      </c>
      <c r="E26" s="46"/>
    </row>
    <row r="27">
      <c r="A27" s="10"/>
      <c r="B27" s="10"/>
      <c r="I27" s="10"/>
    </row>
  </sheetData>
  <mergeCells count="13">
    <mergeCell ref="H10:H11"/>
    <mergeCell ref="G13:J13"/>
    <mergeCell ref="G16:J16"/>
    <mergeCell ref="G18:J18"/>
    <mergeCell ref="G20:J20"/>
    <mergeCell ref="G22:J22"/>
    <mergeCell ref="B2:D2"/>
    <mergeCell ref="B5:E5"/>
    <mergeCell ref="G6:J6"/>
    <mergeCell ref="I7:J7"/>
    <mergeCell ref="G8:G9"/>
    <mergeCell ref="H8:H9"/>
    <mergeCell ref="G10:G11"/>
  </mergeCells>
  <dataValidations>
    <dataValidation type="decimal" operator="greaterThanOrEqual" allowBlank="1" showDropDown="1" showInputMessage="1" showErrorMessage="1" prompt="Enter a number greater than or equal to 0" sqref="B3:C3 H14 J14 G17 G19 G21 G23">
      <formula1>0.0</formula1>
    </dataValidation>
    <dataValidation type="decimal" operator="greaterThan" allowBlank="1" showDropDown="1" showInputMessage="1" showErrorMessage="1" prompt="Enter a number greater than 0" sqref="J8:J11">
      <formula1>0.0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hidden="1" min="1" max="2" width="12.63"/>
    <col customWidth="1" min="3" max="3" width="16.13"/>
    <col customWidth="1" min="4" max="4" width="9.0"/>
    <col customWidth="1" min="5" max="5" width="15.0"/>
    <col customWidth="1" min="6" max="6" width="14.5"/>
    <col customWidth="1" min="7" max="8" width="15.38"/>
    <col customWidth="1" min="9" max="9" width="24.88"/>
    <col customWidth="1" min="11" max="11" width="29.88"/>
  </cols>
  <sheetData>
    <row r="1">
      <c r="G1" s="80" t="s">
        <v>49</v>
      </c>
      <c r="H1" s="81"/>
    </row>
    <row r="2">
      <c r="C2" s="82" t="s">
        <v>50</v>
      </c>
      <c r="D2" s="82" t="s">
        <v>51</v>
      </c>
      <c r="E2" s="82" t="s">
        <v>52</v>
      </c>
      <c r="F2" s="82" t="s">
        <v>53</v>
      </c>
      <c r="G2" s="83" t="str">
        <f>Input!H8</f>
        <v>Rectangle</v>
      </c>
      <c r="H2" s="83" t="str">
        <f>Input!H10</f>
        <v>Circular</v>
      </c>
      <c r="I2" s="83" t="s">
        <v>54</v>
      </c>
      <c r="K2" s="84" t="s">
        <v>55</v>
      </c>
    </row>
    <row r="3">
      <c r="A3" s="85" t="str">
        <f>Input!C7</f>
        <v>Bissinger</v>
      </c>
      <c r="B3" s="85" t="b">
        <f>Input!D7</f>
        <v>1</v>
      </c>
      <c r="C3" s="86" t="str">
        <f>Input!C7</f>
        <v>Bissinger</v>
      </c>
      <c r="D3" s="87" t="str">
        <f>Calculations!C2</f>
        <v>yes</v>
      </c>
      <c r="E3" s="87" t="str">
        <f>if(Input!D7=true,"yes","no")</f>
        <v>yes</v>
      </c>
      <c r="F3" s="87" t="str">
        <f>Calculations!D2</f>
        <v>yes</v>
      </c>
      <c r="G3" s="87">
        <f>ROUNDDOWN('Given Data Input'!D3/Calculations!$P$4)</f>
        <v>49</v>
      </c>
      <c r="H3" s="87">
        <f>ROUNDDOWN('Given Data Input'!D3/Calculations!$P$3)</f>
        <v>48</v>
      </c>
      <c r="I3" s="87" t="str">
        <f t="shared" ref="I3:I22" si="1">if(and(D3="yes",E3="yes",F3="yes"),"Yes!","no :(")</f>
        <v>Yes!</v>
      </c>
      <c r="K3" s="88" t="str">
        <f>IFERROR(__xludf.DUMMYFUNCTION("IFERROR(FILTER(C2:C1000,I2:I1000=""Yes!""),""No rooms meet criteria."")"),"Bissinger")</f>
        <v>Bissinger</v>
      </c>
    </row>
    <row r="4">
      <c r="A4" s="85" t="str">
        <f>Input!C8</f>
        <v>Babbio Atrium</v>
      </c>
      <c r="B4" s="85" t="b">
        <f>Input!D8</f>
        <v>1</v>
      </c>
      <c r="C4" s="86" t="str">
        <f>Input!C8</f>
        <v>Babbio Atrium</v>
      </c>
      <c r="D4" s="87" t="str">
        <f>Calculations!C3</f>
        <v>yes</v>
      </c>
      <c r="E4" s="87" t="str">
        <f>if(Input!D8=true,"yes","no")</f>
        <v>yes</v>
      </c>
      <c r="F4" s="87" t="str">
        <f>Calculations!D3</f>
        <v>no</v>
      </c>
      <c r="G4" s="87">
        <f>ROUNDDOWN('Given Data Input'!D4/Calculations!$P$4)</f>
        <v>18</v>
      </c>
      <c r="H4" s="87">
        <f>ROUNDDOWN('Given Data Input'!D4/Calculations!$P$3)</f>
        <v>18</v>
      </c>
      <c r="I4" s="87" t="str">
        <f t="shared" si="1"/>
        <v>no :(</v>
      </c>
      <c r="K4" s="89" t="str">
        <f>IFERROR(__xludf.DUMMYFUNCTION("""COMPUTED_VALUE"""),"Schaefer Lawn")</f>
        <v>Schaefer Lawn</v>
      </c>
    </row>
    <row r="5">
      <c r="A5" s="85" t="str">
        <f>Input!C9</f>
        <v>GN 103</v>
      </c>
      <c r="B5" s="85" t="b">
        <f>Input!D9</f>
        <v>1</v>
      </c>
      <c r="C5" s="86" t="str">
        <f>Input!C9</f>
        <v>GN 103</v>
      </c>
      <c r="D5" s="87" t="str">
        <f>Calculations!C4</f>
        <v>no</v>
      </c>
      <c r="E5" s="87" t="str">
        <f>if(Input!D9=true,"yes","no")</f>
        <v>yes</v>
      </c>
      <c r="F5" s="87" t="str">
        <f>Calculations!D4</f>
        <v>no</v>
      </c>
      <c r="G5" s="87">
        <f>ROUNDDOWN('Given Data Input'!D5/Calculations!$P$4)</f>
        <v>12</v>
      </c>
      <c r="H5" s="87">
        <f>ROUNDDOWN('Given Data Input'!D5/Calculations!$P$3)</f>
        <v>12</v>
      </c>
      <c r="I5" s="87" t="str">
        <f t="shared" si="1"/>
        <v>no :(</v>
      </c>
      <c r="K5" s="89" t="str">
        <f>IFERROR(__xludf.DUMMYFUNCTION("""COMPUTED_VALUE"""),"Walker Gym")</f>
        <v>Walker Gym</v>
      </c>
    </row>
    <row r="6">
      <c r="A6" s="85" t="str">
        <f>Input!C10</f>
        <v>Schaefer Lawn</v>
      </c>
      <c r="B6" s="85" t="b">
        <f>Input!D10</f>
        <v>1</v>
      </c>
      <c r="C6" s="86" t="str">
        <f>Input!C10</f>
        <v>Schaefer Lawn</v>
      </c>
      <c r="D6" s="87" t="str">
        <f>Calculations!C5</f>
        <v>yes</v>
      </c>
      <c r="E6" s="87" t="str">
        <f>if(Input!D10=true,"yes","no")</f>
        <v>yes</v>
      </c>
      <c r="F6" s="87" t="str">
        <f>Calculations!D5</f>
        <v>yes</v>
      </c>
      <c r="G6" s="87">
        <f>ROUNDDOWN('Given Data Input'!D6/Calculations!$P$4)</f>
        <v>135</v>
      </c>
      <c r="H6" s="87">
        <f>ROUNDDOWN('Given Data Input'!D6/Calculations!$P$3)</f>
        <v>134</v>
      </c>
      <c r="I6" s="87" t="str">
        <f t="shared" si="1"/>
        <v>Yes!</v>
      </c>
      <c r="K6" s="89" t="str">
        <f>IFERROR(__xludf.DUMMYFUNCTION("""COMPUTED_VALUE"""),"UCC TechFlex ABC")</f>
        <v>UCC TechFlex ABC</v>
      </c>
    </row>
    <row r="7">
      <c r="A7" s="85" t="str">
        <f>Input!C11</f>
        <v>Walker Gym</v>
      </c>
      <c r="B7" s="85" t="b">
        <f>Input!D11</f>
        <v>1</v>
      </c>
      <c r="C7" s="86" t="str">
        <f>Input!C11</f>
        <v>Walker Gym</v>
      </c>
      <c r="D7" s="87" t="str">
        <f>Calculations!C6</f>
        <v>yes</v>
      </c>
      <c r="E7" s="87" t="str">
        <f>if(Input!D11=true,"yes","no")</f>
        <v>yes</v>
      </c>
      <c r="F7" s="87" t="str">
        <f>Calculations!D6</f>
        <v>yes</v>
      </c>
      <c r="G7" s="87">
        <f>ROUNDDOWN('Given Data Input'!D7/Calculations!$P$4)</f>
        <v>88</v>
      </c>
      <c r="H7" s="87">
        <f>ROUNDDOWN('Given Data Input'!D7/Calculations!$P$3)</f>
        <v>87</v>
      </c>
      <c r="I7" s="87" t="str">
        <f t="shared" si="1"/>
        <v>Yes!</v>
      </c>
      <c r="K7" s="89" t="str">
        <f>IFERROR(__xludf.DUMMYFUNCTION("""COMPUTED_VALUE"""),"Babbio West Patio")</f>
        <v>Babbio West Patio</v>
      </c>
    </row>
    <row r="8">
      <c r="A8" s="85" t="str">
        <f>Input!C12</f>
        <v>UCC TechFlex ABC</v>
      </c>
      <c r="B8" s="85" t="b">
        <f>Input!D12</f>
        <v>1</v>
      </c>
      <c r="C8" s="86" t="str">
        <f>Input!C12</f>
        <v>UCC TechFlex ABC</v>
      </c>
      <c r="D8" s="87" t="str">
        <f>Calculations!C7</f>
        <v>yes</v>
      </c>
      <c r="E8" s="87" t="str">
        <f>if(Input!D12=true,"yes","no")</f>
        <v>yes</v>
      </c>
      <c r="F8" s="87" t="str">
        <f>Calculations!D7</f>
        <v>yes</v>
      </c>
      <c r="G8" s="87">
        <f>ROUNDDOWN('Given Data Input'!D8/Calculations!$P$4)</f>
        <v>123</v>
      </c>
      <c r="H8" s="87">
        <f>ROUNDDOWN('Given Data Input'!D8/Calculations!$P$3)</f>
        <v>122</v>
      </c>
      <c r="I8" s="87" t="str">
        <f t="shared" si="1"/>
        <v>Yes!</v>
      </c>
      <c r="K8" s="89" t="str">
        <f>IFERROR(__xludf.DUMMYFUNCTION("""COMPUTED_VALUE"""),"Babbio East Patio")</f>
        <v>Babbio East Patio</v>
      </c>
    </row>
    <row r="9">
      <c r="A9" s="85" t="str">
        <f>Input!C13</f>
        <v>Babbio West Patio</v>
      </c>
      <c r="B9" s="85" t="b">
        <f>Input!D13</f>
        <v>1</v>
      </c>
      <c r="C9" s="86" t="str">
        <f>Input!C13</f>
        <v>Babbio West Patio</v>
      </c>
      <c r="D9" s="87" t="str">
        <f>Calculations!C8</f>
        <v>yes</v>
      </c>
      <c r="E9" s="87" t="str">
        <f>if(Input!D13=true,"yes","no")</f>
        <v>yes</v>
      </c>
      <c r="F9" s="87" t="str">
        <f>Calculations!D8</f>
        <v>yes</v>
      </c>
      <c r="G9" s="87">
        <f>ROUNDDOWN('Given Data Input'!D9/Calculations!$P$4)</f>
        <v>72</v>
      </c>
      <c r="H9" s="87">
        <f>ROUNDDOWN('Given Data Input'!D9/Calculations!$P$3)</f>
        <v>72</v>
      </c>
      <c r="I9" s="87" t="str">
        <f t="shared" si="1"/>
        <v>Yes!</v>
      </c>
      <c r="K9" s="89" t="str">
        <f>IFERROR(__xludf.DUMMYFUNCTION("""COMPUTED_VALUE"""),"Canavan")</f>
        <v>Canavan</v>
      </c>
    </row>
    <row r="10">
      <c r="A10" s="85" t="str">
        <f>Input!C14</f>
        <v>Babbio East Patio</v>
      </c>
      <c r="B10" s="85" t="b">
        <f>Input!D14</f>
        <v>1</v>
      </c>
      <c r="C10" s="86" t="str">
        <f>Input!C14</f>
        <v>Babbio East Patio</v>
      </c>
      <c r="D10" s="87" t="str">
        <f>Calculations!C9</f>
        <v>yes</v>
      </c>
      <c r="E10" s="87" t="str">
        <f>if(Input!D14=true,"yes","no")</f>
        <v>yes</v>
      </c>
      <c r="F10" s="87" t="str">
        <f>Calculations!D9</f>
        <v>yes</v>
      </c>
      <c r="G10" s="87">
        <f>ROUNDDOWN('Given Data Input'!D10/Calculations!$P$4)</f>
        <v>78</v>
      </c>
      <c r="H10" s="87">
        <f>ROUNDDOWN('Given Data Input'!D10/Calculations!$P$3)</f>
        <v>77</v>
      </c>
      <c r="I10" s="87" t="str">
        <f t="shared" si="1"/>
        <v>Yes!</v>
      </c>
      <c r="K10" s="89"/>
    </row>
    <row r="11">
      <c r="A11" s="85" t="str">
        <f>Input!C15</f>
        <v>Canavan</v>
      </c>
      <c r="B11" s="85" t="b">
        <f>Input!D15</f>
        <v>1</v>
      </c>
      <c r="C11" s="86" t="str">
        <f>Input!C15</f>
        <v>Canavan</v>
      </c>
      <c r="D11" s="87" t="str">
        <f>Calculations!C10</f>
        <v>yes</v>
      </c>
      <c r="E11" s="87" t="str">
        <f>if(Input!D15=true,"yes","no")</f>
        <v>yes</v>
      </c>
      <c r="F11" s="87" t="str">
        <f>Calculations!D10</f>
        <v>yes</v>
      </c>
      <c r="G11" s="87">
        <f>ROUNDDOWN('Given Data Input'!D11/Calculations!$P$4)</f>
        <v>49</v>
      </c>
      <c r="H11" s="87">
        <f>ROUNDDOWN('Given Data Input'!D11/Calculations!$P$3)</f>
        <v>48</v>
      </c>
      <c r="I11" s="87" t="str">
        <f t="shared" si="1"/>
        <v>Yes!</v>
      </c>
      <c r="K11" s="89"/>
    </row>
    <row r="12">
      <c r="A12" s="85" t="str">
        <f>Input!C16</f>
        <v/>
      </c>
      <c r="B12" s="85" t="b">
        <f>Input!D16</f>
        <v>0</v>
      </c>
      <c r="C12" s="86" t="str">
        <f>Input!C16</f>
        <v/>
      </c>
      <c r="D12" s="87" t="str">
        <f>Calculations!C11</f>
        <v>no</v>
      </c>
      <c r="E12" s="87" t="str">
        <f>if(Input!D16=true,"yes","no")</f>
        <v>no</v>
      </c>
      <c r="F12" s="87" t="str">
        <f>Calculations!D11</f>
        <v>no</v>
      </c>
      <c r="G12" s="87">
        <f>ROUNDDOWN('Given Data Input'!D12/Calculations!$P$4)</f>
        <v>0</v>
      </c>
      <c r="H12" s="87">
        <f>ROUNDDOWN('Given Data Input'!D12/Calculations!$P$3)</f>
        <v>0</v>
      </c>
      <c r="I12" s="87" t="str">
        <f t="shared" si="1"/>
        <v>no :(</v>
      </c>
      <c r="K12" s="89"/>
    </row>
    <row r="13">
      <c r="A13" s="85" t="str">
        <f>Input!C17</f>
        <v/>
      </c>
      <c r="B13" s="85" t="b">
        <f>Input!D17</f>
        <v>0</v>
      </c>
      <c r="C13" s="86" t="str">
        <f>Input!C17</f>
        <v/>
      </c>
      <c r="D13" s="87" t="str">
        <f>Calculations!C12</f>
        <v>no</v>
      </c>
      <c r="E13" s="87" t="str">
        <f>if(Input!D17=true,"yes","no")</f>
        <v>no</v>
      </c>
      <c r="F13" s="87" t="str">
        <f>Calculations!D12</f>
        <v>no</v>
      </c>
      <c r="G13" s="87">
        <f>ROUNDDOWN('Given Data Input'!D13/Calculations!$P$4)</f>
        <v>0</v>
      </c>
      <c r="H13" s="87">
        <f>ROUNDDOWN('Given Data Input'!D13/Calculations!$P$3)</f>
        <v>0</v>
      </c>
      <c r="I13" s="87" t="str">
        <f t="shared" si="1"/>
        <v>no :(</v>
      </c>
      <c r="K13" s="89"/>
    </row>
    <row r="14">
      <c r="A14" s="85" t="str">
        <f>Input!C18</f>
        <v/>
      </c>
      <c r="B14" s="85" t="b">
        <f>Input!D18</f>
        <v>0</v>
      </c>
      <c r="C14" s="86" t="str">
        <f>Input!C18</f>
        <v/>
      </c>
      <c r="D14" s="87" t="str">
        <f>Calculations!C13</f>
        <v>no</v>
      </c>
      <c r="E14" s="87" t="str">
        <f>if(Input!D18=true,"yes","no")</f>
        <v>no</v>
      </c>
      <c r="F14" s="87" t="str">
        <f>Calculations!D13</f>
        <v>no</v>
      </c>
      <c r="G14" s="87">
        <f>ROUNDDOWN('Given Data Input'!D14/Calculations!$P$4)</f>
        <v>0</v>
      </c>
      <c r="H14" s="87">
        <f>ROUNDDOWN('Given Data Input'!D14/Calculations!$P$3)</f>
        <v>0</v>
      </c>
      <c r="I14" s="87" t="str">
        <f t="shared" si="1"/>
        <v>no :(</v>
      </c>
      <c r="K14" s="89"/>
    </row>
    <row r="15">
      <c r="A15" s="85" t="str">
        <f>Input!C19</f>
        <v/>
      </c>
      <c r="B15" s="85" t="b">
        <f>Input!D19</f>
        <v>0</v>
      </c>
      <c r="C15" s="86" t="str">
        <f>Input!C19</f>
        <v/>
      </c>
      <c r="D15" s="87" t="str">
        <f>Calculations!C14</f>
        <v>no</v>
      </c>
      <c r="E15" s="87" t="str">
        <f>if(Input!D19=true,"yes","no")</f>
        <v>no</v>
      </c>
      <c r="F15" s="87" t="str">
        <f>Calculations!D14</f>
        <v>no</v>
      </c>
      <c r="G15" s="87">
        <f>ROUNDDOWN('Given Data Input'!D15/Calculations!$P$4)</f>
        <v>0</v>
      </c>
      <c r="H15" s="87">
        <f>ROUNDDOWN('Given Data Input'!D15/Calculations!$P$3)</f>
        <v>0</v>
      </c>
      <c r="I15" s="87" t="str">
        <f t="shared" si="1"/>
        <v>no :(</v>
      </c>
      <c r="K15" s="89"/>
    </row>
    <row r="16">
      <c r="A16" s="85" t="str">
        <f>Input!C20</f>
        <v/>
      </c>
      <c r="B16" s="85" t="b">
        <f>Input!D20</f>
        <v>0</v>
      </c>
      <c r="C16" s="86" t="str">
        <f>Input!C20</f>
        <v/>
      </c>
      <c r="D16" s="87" t="str">
        <f>Calculations!C15</f>
        <v>no</v>
      </c>
      <c r="E16" s="87" t="str">
        <f>if(Input!D20=true,"yes","no")</f>
        <v>no</v>
      </c>
      <c r="F16" s="87" t="str">
        <f>Calculations!D15</f>
        <v>no</v>
      </c>
      <c r="G16" s="87">
        <f>ROUNDDOWN('Given Data Input'!D16/Calculations!$P$4)</f>
        <v>0</v>
      </c>
      <c r="H16" s="87">
        <f>ROUNDDOWN('Given Data Input'!D16/Calculations!$P$3)</f>
        <v>0</v>
      </c>
      <c r="I16" s="87" t="str">
        <f t="shared" si="1"/>
        <v>no :(</v>
      </c>
      <c r="K16" s="89"/>
    </row>
    <row r="17">
      <c r="A17" s="85" t="str">
        <f>Input!C21</f>
        <v/>
      </c>
      <c r="B17" s="85" t="b">
        <f>Input!D21</f>
        <v>0</v>
      </c>
      <c r="C17" s="86" t="str">
        <f>Input!C21</f>
        <v/>
      </c>
      <c r="D17" s="87" t="str">
        <f>Calculations!C16</f>
        <v>no</v>
      </c>
      <c r="E17" s="87" t="str">
        <f>if(Input!D21=true,"yes","no")</f>
        <v>no</v>
      </c>
      <c r="F17" s="87" t="str">
        <f>Calculations!D16</f>
        <v>no</v>
      </c>
      <c r="G17" s="87">
        <f>ROUNDDOWN('Given Data Input'!D17/Calculations!$P$4)</f>
        <v>0</v>
      </c>
      <c r="H17" s="87">
        <f>ROUNDDOWN('Given Data Input'!D17/Calculations!$P$3)</f>
        <v>0</v>
      </c>
      <c r="I17" s="87" t="str">
        <f t="shared" si="1"/>
        <v>no :(</v>
      </c>
      <c r="K17" s="89"/>
    </row>
    <row r="18">
      <c r="A18" s="85" t="str">
        <f>Input!C22</f>
        <v/>
      </c>
      <c r="B18" s="85" t="b">
        <f>Input!D22</f>
        <v>0</v>
      </c>
      <c r="C18" s="86" t="str">
        <f>Input!C22</f>
        <v/>
      </c>
      <c r="D18" s="87" t="str">
        <f>Calculations!C17</f>
        <v>no</v>
      </c>
      <c r="E18" s="87" t="str">
        <f>if(Input!D22=true,"yes","no")</f>
        <v>no</v>
      </c>
      <c r="F18" s="87" t="str">
        <f>Calculations!D17</f>
        <v>no</v>
      </c>
      <c r="G18" s="87">
        <f>ROUNDDOWN('Given Data Input'!D18/Calculations!$P$4)</f>
        <v>0</v>
      </c>
      <c r="H18" s="87">
        <f>ROUNDDOWN('Given Data Input'!D18/Calculations!$P$3)</f>
        <v>0</v>
      </c>
      <c r="I18" s="87" t="str">
        <f t="shared" si="1"/>
        <v>no :(</v>
      </c>
      <c r="K18" s="89"/>
    </row>
    <row r="19">
      <c r="A19" s="85" t="str">
        <f>Input!C23</f>
        <v/>
      </c>
      <c r="B19" s="85" t="b">
        <f>Input!D23</f>
        <v>0</v>
      </c>
      <c r="C19" s="86" t="str">
        <f>Input!C23</f>
        <v/>
      </c>
      <c r="D19" s="87" t="str">
        <f>Calculations!C18</f>
        <v>no</v>
      </c>
      <c r="E19" s="87" t="str">
        <f>if(Input!D23=true,"yes","no")</f>
        <v>no</v>
      </c>
      <c r="F19" s="87" t="str">
        <f>Calculations!D18</f>
        <v>no</v>
      </c>
      <c r="G19" s="87">
        <f>ROUNDDOWN('Given Data Input'!D19/Calculations!$P$4)</f>
        <v>0</v>
      </c>
      <c r="H19" s="87">
        <f>ROUNDDOWN('Given Data Input'!D19/Calculations!$P$3)</f>
        <v>0</v>
      </c>
      <c r="I19" s="87" t="str">
        <f t="shared" si="1"/>
        <v>no :(</v>
      </c>
      <c r="K19" s="89"/>
    </row>
    <row r="20">
      <c r="A20" s="85" t="str">
        <f>Input!C24</f>
        <v/>
      </c>
      <c r="B20" s="85" t="b">
        <f>Input!D24</f>
        <v>0</v>
      </c>
      <c r="C20" s="86" t="str">
        <f>Input!C24</f>
        <v/>
      </c>
      <c r="D20" s="87" t="str">
        <f>Calculations!C19</f>
        <v>no</v>
      </c>
      <c r="E20" s="87" t="str">
        <f>if(Input!D24=true,"yes","no")</f>
        <v>no</v>
      </c>
      <c r="F20" s="87" t="str">
        <f>Calculations!D19</f>
        <v>no</v>
      </c>
      <c r="G20" s="87">
        <f>ROUNDDOWN('Given Data Input'!D20/Calculations!$P$4)</f>
        <v>0</v>
      </c>
      <c r="H20" s="87">
        <f>ROUNDDOWN('Given Data Input'!D20/Calculations!$P$3)</f>
        <v>0</v>
      </c>
      <c r="I20" s="87" t="str">
        <f t="shared" si="1"/>
        <v>no :(</v>
      </c>
      <c r="K20" s="89"/>
    </row>
    <row r="21">
      <c r="A21" s="85" t="str">
        <f>Input!C25</f>
        <v/>
      </c>
      <c r="B21" s="85" t="b">
        <f>Input!D25</f>
        <v>0</v>
      </c>
      <c r="C21" s="86" t="str">
        <f>Input!C25</f>
        <v/>
      </c>
      <c r="D21" s="87" t="str">
        <f>Calculations!C20</f>
        <v>no</v>
      </c>
      <c r="E21" s="87" t="str">
        <f>if(Input!D25=true,"yes","no")</f>
        <v>no</v>
      </c>
      <c r="F21" s="87" t="str">
        <f>Calculations!D20</f>
        <v>no</v>
      </c>
      <c r="G21" s="87">
        <f>ROUNDDOWN('Given Data Input'!D21/Calculations!$P$4)</f>
        <v>0</v>
      </c>
      <c r="H21" s="87">
        <f>ROUNDDOWN('Given Data Input'!D21/Calculations!$P$3)</f>
        <v>0</v>
      </c>
      <c r="I21" s="87" t="str">
        <f t="shared" si="1"/>
        <v>no :(</v>
      </c>
      <c r="K21" s="89"/>
    </row>
    <row r="22">
      <c r="A22" s="85" t="str">
        <f>Input!C26</f>
        <v/>
      </c>
      <c r="B22" s="85" t="b">
        <f>Input!D26</f>
        <v>0</v>
      </c>
      <c r="C22" s="86" t="str">
        <f>Input!C26</f>
        <v/>
      </c>
      <c r="D22" s="87" t="str">
        <f>Calculations!C21</f>
        <v>no</v>
      </c>
      <c r="E22" s="87" t="str">
        <f>if(Input!D26=true,"yes","no")</f>
        <v>no</v>
      </c>
      <c r="F22" s="87" t="str">
        <f>Calculations!D21</f>
        <v>no</v>
      </c>
      <c r="G22" s="87">
        <f>ROUNDDOWN('Given Data Input'!D22/Calculations!$P$4)</f>
        <v>0</v>
      </c>
      <c r="H22" s="87">
        <f>ROUNDDOWN('Given Data Input'!D22/Calculations!$P$3)</f>
        <v>0</v>
      </c>
      <c r="I22" s="87" t="str">
        <f t="shared" si="1"/>
        <v>no :(</v>
      </c>
      <c r="K22" s="90"/>
    </row>
    <row r="23">
      <c r="B23" s="85" t="str">
        <f>Input!D27</f>
        <v/>
      </c>
    </row>
  </sheetData>
  <mergeCells count="1">
    <mergeCell ref="G1:H1"/>
  </mergeCells>
  <conditionalFormatting sqref="C9:I9">
    <cfRule type="expression" dxfId="0" priority="1">
      <formula>$B$9=FALSE</formula>
    </cfRule>
  </conditionalFormatting>
  <conditionalFormatting sqref="C3:C4 D4:I4">
    <cfRule type="expression" dxfId="1" priority="2">
      <formula>$B$4=FALSE</formula>
    </cfRule>
  </conditionalFormatting>
  <conditionalFormatting sqref="C5:I5">
    <cfRule type="expression" dxfId="1" priority="3">
      <formula>$B$5=FALSE</formula>
    </cfRule>
  </conditionalFormatting>
  <conditionalFormatting sqref="C6:I6">
    <cfRule type="expression" dxfId="1" priority="4">
      <formula>$B$6=FALSE</formula>
    </cfRule>
  </conditionalFormatting>
  <conditionalFormatting sqref="C7:H7">
    <cfRule type="expression" dxfId="0" priority="5">
      <formula>$B$7=FALSE</formula>
    </cfRule>
  </conditionalFormatting>
  <conditionalFormatting sqref="C8:I8">
    <cfRule type="expression" dxfId="0" priority="6">
      <formula>$B$8=FALSE</formula>
    </cfRule>
  </conditionalFormatting>
  <conditionalFormatting sqref="I3:I22">
    <cfRule type="containsText" dxfId="2" priority="7" operator="containsText" text="yes">
      <formula>NOT(ISERROR(SEARCH(("yes"),(I3))))</formula>
    </cfRule>
  </conditionalFormatting>
  <conditionalFormatting sqref="I3:I22">
    <cfRule type="containsText" dxfId="3" priority="8" operator="containsText" text="no">
      <formula>NOT(ISERROR(SEARCH(("no"),(I3))))</formula>
    </cfRule>
  </conditionalFormatting>
  <conditionalFormatting sqref="C10:I10">
    <cfRule type="expression" dxfId="1" priority="9">
      <formula>$B$10=FALSE</formula>
    </cfRule>
  </conditionalFormatting>
  <conditionalFormatting sqref="C3:H3">
    <cfRule type="expression" dxfId="0" priority="10">
      <formula>$B3=FALSE</formula>
    </cfRule>
  </conditionalFormatting>
  <conditionalFormatting sqref="C11:I11">
    <cfRule type="expression" dxfId="4" priority="11">
      <formula>$B$11=FALSE</formula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25"/>
    <col customWidth="1" min="2" max="2" width="16.13"/>
    <col customWidth="1" min="3" max="3" width="9.0"/>
    <col customWidth="1" min="4" max="4" width="14.5"/>
    <col customWidth="1" min="5" max="5" width="13.5"/>
    <col customWidth="1" min="6" max="6" width="17.0"/>
    <col customWidth="1" min="7" max="7" width="8.25"/>
    <col customWidth="1" min="8" max="8" width="10.5"/>
    <col customWidth="1" min="9" max="9" width="3.38"/>
    <col customWidth="1" min="10" max="10" width="17.0"/>
    <col customWidth="1" min="11" max="11" width="6.25"/>
    <col customWidth="1" min="12" max="12" width="4.25"/>
    <col customWidth="1" min="13" max="13" width="5.13"/>
    <col customWidth="1" min="14" max="14" width="11.38"/>
    <col customWidth="1" min="15" max="15" width="9.0"/>
    <col customWidth="1" min="16" max="16" width="12.25"/>
  </cols>
  <sheetData>
    <row r="1">
      <c r="A1" s="10"/>
      <c r="B1" s="37" t="s">
        <v>50</v>
      </c>
      <c r="C1" s="37" t="s">
        <v>51</v>
      </c>
      <c r="D1" s="37" t="s">
        <v>53</v>
      </c>
      <c r="F1" s="10" t="s">
        <v>56</v>
      </c>
      <c r="K1" s="91" t="s">
        <v>57</v>
      </c>
      <c r="N1" s="91" t="s">
        <v>58</v>
      </c>
    </row>
    <row r="2">
      <c r="A2" s="10"/>
      <c r="B2" s="29" t="str">
        <f>'Given Data Input'!B3</f>
        <v>Bissinger</v>
      </c>
      <c r="C2" s="32" t="str">
        <f>if(Input!$C$3&lt;='Given Data Input'!C3,"yes","no")</f>
        <v>yes</v>
      </c>
      <c r="D2" s="32" t="str">
        <f>if(OR(Input!$G$17&lt;0,Input!$G$19&lt;0,Input!$G$21&lt;0,Input!$G$23&lt;0,Input!$H$14&lt;0,Input!$J$14&lt;0), "please input (+) #s", IF(($G$10+$H$10)&lt;'Given Data Input'!D3,"yes","no"))</f>
        <v>yes</v>
      </c>
      <c r="G2" s="10" t="s">
        <v>59</v>
      </c>
      <c r="H2" s="10" t="s">
        <v>60</v>
      </c>
      <c r="J2" s="10" t="s">
        <v>61</v>
      </c>
      <c r="K2" s="10" t="s">
        <v>62</v>
      </c>
      <c r="L2" s="10" t="s">
        <v>63</v>
      </c>
      <c r="M2" s="10" t="s">
        <v>64</v>
      </c>
      <c r="N2" s="10" t="s">
        <v>65</v>
      </c>
      <c r="O2" s="10" t="s">
        <v>66</v>
      </c>
      <c r="P2" s="10" t="s">
        <v>67</v>
      </c>
    </row>
    <row r="3">
      <c r="A3" s="10"/>
      <c r="B3" s="29" t="str">
        <f>'Given Data Input'!B4</f>
        <v>Babbio Atrium</v>
      </c>
      <c r="C3" s="32" t="str">
        <f>if(Input!$C$3&lt;='Given Data Input'!C4,"yes","no")</f>
        <v>yes</v>
      </c>
      <c r="D3" s="32" t="str">
        <f>if(OR(Input!$G$17&lt;0,Input!$G$19&lt;0,Input!$G$21&lt;0,Input!$G$23&lt;0,Input!$H$14&lt;0,Input!$J$14&lt;0), "please input (+) #s", IF(($G$10+$H$10)&lt;'Given Data Input'!D4,"yes","no"))</f>
        <v>no</v>
      </c>
      <c r="F3" s="10" t="s">
        <v>68</v>
      </c>
      <c r="G3" s="85">
        <f>Input!H14</f>
        <v>5</v>
      </c>
      <c r="H3" s="85">
        <f>Input!J14</f>
        <v>40</v>
      </c>
      <c r="J3" s="10" t="s">
        <v>69</v>
      </c>
      <c r="K3" s="76">
        <f>Input!J8</f>
        <v>6</v>
      </c>
      <c r="L3" s="76">
        <f>Input!J9</f>
        <v>2.42</v>
      </c>
      <c r="M3" s="85">
        <f>L3*K3</f>
        <v>14.52</v>
      </c>
      <c r="N3" s="92">
        <f>(K3+((G6+G8)/2))</f>
        <v>11</v>
      </c>
      <c r="O3" s="92">
        <f>(L3+((G7+G9)/2))</f>
        <v>7.42</v>
      </c>
      <c r="P3" s="85">
        <f t="shared" ref="P3:P4" si="1">O3*N3</f>
        <v>81.62</v>
      </c>
    </row>
    <row r="4">
      <c r="A4" s="10"/>
      <c r="B4" s="29" t="str">
        <f>'Given Data Input'!B5</f>
        <v>GN 103</v>
      </c>
      <c r="C4" s="32" t="str">
        <f>if(Input!$C$3&lt;='Given Data Input'!C5,"yes","no")</f>
        <v>no</v>
      </c>
      <c r="D4" s="32" t="str">
        <f>if(OR(Input!$G$17&lt;0,Input!$G$19&lt;0,Input!$G$21&lt;0,Input!$G$23&lt;0,Input!$H$14&lt;0,Input!$J$14&lt;0), "please input (+) #s", IF(($G$10+$H$10)&lt;'Given Data Input'!D5,"yes","no"))</f>
        <v>no</v>
      </c>
      <c r="F4" s="10" t="s">
        <v>70</v>
      </c>
      <c r="G4" s="85">
        <f>Calculations!M3</f>
        <v>14.52</v>
      </c>
      <c r="H4" s="93">
        <f>Calculations!M4</f>
        <v>16</v>
      </c>
      <c r="J4" s="10" t="s">
        <v>71</v>
      </c>
      <c r="K4" s="76">
        <f>Input!J10</f>
        <v>4</v>
      </c>
      <c r="L4" s="76">
        <f>Input!J11</f>
        <v>4</v>
      </c>
      <c r="M4" s="93">
        <f>4*4</f>
        <v>16</v>
      </c>
      <c r="N4" s="92">
        <f>(K4+((H6+H8)/2))</f>
        <v>9</v>
      </c>
      <c r="O4" s="92">
        <f>(L4+((H7+H9)/2))</f>
        <v>9</v>
      </c>
      <c r="P4" s="85">
        <f t="shared" si="1"/>
        <v>81</v>
      </c>
    </row>
    <row r="5">
      <c r="A5" s="10"/>
      <c r="B5" s="29" t="str">
        <f>'Given Data Input'!B6</f>
        <v>Schaefer Lawn</v>
      </c>
      <c r="C5" s="32" t="str">
        <f>if(Input!$C$3&lt;='Given Data Input'!C6,"yes","no")</f>
        <v>yes</v>
      </c>
      <c r="D5" s="32" t="str">
        <f>if(OR(Input!$G$17&lt;0,Input!$G$19&lt;0,Input!$G$21&lt;0,Input!$G$23&lt;0,Input!$H$14&lt;0,Input!$J$14&lt;0), "please input (+) #s", IF(($G$10+$H$10)&lt;'Given Data Input'!D6,"yes","no"))</f>
        <v>yes</v>
      </c>
      <c r="F5" s="10" t="s">
        <v>72</v>
      </c>
      <c r="G5" s="85">
        <f>Input!G17</f>
        <v>5</v>
      </c>
      <c r="H5" s="85">
        <f>Input!G17</f>
        <v>5</v>
      </c>
    </row>
    <row r="6">
      <c r="A6" s="10"/>
      <c r="B6" s="29" t="str">
        <f>'Given Data Input'!B7</f>
        <v>Walker Gym</v>
      </c>
      <c r="C6" s="32" t="str">
        <f>if(Input!$C$3&lt;='Given Data Input'!C7,"yes","no")</f>
        <v>yes</v>
      </c>
      <c r="D6" s="32" t="str">
        <f>if(OR(Input!$G$17&lt;0,Input!$G$19&lt;0,Input!$G$21&lt;0,Input!$G$23&lt;0,Input!$H$14&lt;0,Input!$J$14&lt;0), "please input (+) #s", IF(($G$10+$H$10)&lt;'Given Data Input'!D7,"yes","no"))</f>
        <v>yes</v>
      </c>
      <c r="F6" s="10" t="s">
        <v>73</v>
      </c>
      <c r="G6" s="85">
        <f>Input!G17</f>
        <v>5</v>
      </c>
      <c r="H6" s="85">
        <f>Input!G17</f>
        <v>5</v>
      </c>
    </row>
    <row r="7">
      <c r="A7" s="10"/>
      <c r="B7" s="29" t="str">
        <f>'Given Data Input'!B8</f>
        <v>UCC TechFlex ABC</v>
      </c>
      <c r="C7" s="32" t="str">
        <f>if(Input!$C$3&lt;='Given Data Input'!C8,"yes","no")</f>
        <v>yes</v>
      </c>
      <c r="D7" s="32" t="str">
        <f>if(OR(Input!$G$17&lt;0,Input!$G$19&lt;0,Input!$G$21&lt;0,Input!$G$23&lt;0,Input!$H$14&lt;0,Input!$J$14&lt;0), "please input (+) #s", IF(($G$10+$H$10)&lt;'Given Data Input'!D8,"yes","no"))</f>
        <v>yes</v>
      </c>
      <c r="F7" s="10" t="s">
        <v>74</v>
      </c>
      <c r="G7" s="85">
        <f>Input!G19</f>
        <v>5</v>
      </c>
      <c r="H7" s="85">
        <f>Input!G19</f>
        <v>5</v>
      </c>
    </row>
    <row r="8">
      <c r="A8" s="10"/>
      <c r="B8" s="29" t="str">
        <f>'Given Data Input'!B9</f>
        <v>Babbio West Patio</v>
      </c>
      <c r="C8" s="32" t="str">
        <f>if(Input!$C$3&lt;='Given Data Input'!C9,"yes","no")</f>
        <v>yes</v>
      </c>
      <c r="D8" s="32" t="str">
        <f>if(OR(Input!$G$17&lt;0,Input!$G$19&lt;0,Input!$G$21&lt;0,Input!$G$23&lt;0,Input!$H$14&lt;0,Input!$J$14&lt;0), "please input (+) #s", IF(($G$10+$H$10)&lt;'Given Data Input'!D9,"yes","no"))</f>
        <v>yes</v>
      </c>
      <c r="F8" s="10" t="s">
        <v>75</v>
      </c>
      <c r="G8" s="85">
        <f>Input!G21</f>
        <v>5</v>
      </c>
      <c r="H8" s="85">
        <f>Input!G21</f>
        <v>5</v>
      </c>
    </row>
    <row r="9">
      <c r="A9" s="10"/>
      <c r="B9" s="29" t="str">
        <f>'Given Data Input'!B10</f>
        <v>Babbio East Patio</v>
      </c>
      <c r="C9" s="32" t="str">
        <f>if(Input!$C$3&lt;='Given Data Input'!C10,"yes","no")</f>
        <v>yes</v>
      </c>
      <c r="D9" s="32" t="str">
        <f>if(OR(Input!$G$17&lt;0,Input!$G$19&lt;0,Input!$G$21&lt;0,Input!$G$23&lt;0,Input!$H$14&lt;0,Input!$J$14&lt;0), "please input (+) #s", IF(($G$10+$H$10)&lt;'Given Data Input'!D10,"yes","no"))</f>
        <v>yes</v>
      </c>
      <c r="F9" s="10" t="s">
        <v>76</v>
      </c>
      <c r="G9" s="85">
        <f>Input!G23</f>
        <v>5</v>
      </c>
      <c r="H9" s="85">
        <f>Input!G23</f>
        <v>5</v>
      </c>
    </row>
    <row r="10">
      <c r="A10" s="10"/>
      <c r="B10" s="29" t="str">
        <f>'Given Data Input'!B11</f>
        <v>Canavan</v>
      </c>
      <c r="C10" s="32" t="str">
        <f>if(Input!$C$3&lt;='Given Data Input'!C11,"yes","no")</f>
        <v>yes</v>
      </c>
      <c r="D10" s="32" t="str">
        <f>if(OR(Input!$G$17&lt;0,Input!$G$19&lt;0,Input!$G$21&lt;0,Input!$G$23&lt;0,Input!$H$14&lt;0,Input!$J$14&lt;0), "please input (+) #s", IF(($G$10+$H$10)&lt;'Given Data Input'!D11,"yes","no"))</f>
        <v>yes</v>
      </c>
      <c r="F10" s="10" t="s">
        <v>77</v>
      </c>
      <c r="G10" s="94">
        <f>P3*G3</f>
        <v>408.1</v>
      </c>
      <c r="H10" s="94">
        <f>P4*H3</f>
        <v>3240</v>
      </c>
    </row>
    <row r="11">
      <c r="A11" s="10"/>
      <c r="B11" s="29" t="str">
        <f>'Given Data Input'!B12</f>
        <v/>
      </c>
      <c r="C11" s="32" t="str">
        <f>if(Input!$C$3&lt;='Given Data Input'!C12,"yes","no")</f>
        <v>no</v>
      </c>
      <c r="D11" s="32" t="str">
        <f>if(OR(Input!$G$17&lt;0,Input!$G$19&lt;0,Input!$G$21&lt;0,Input!$G$23&lt;0,Input!$H$14&lt;0,Input!$J$14&lt;0), "please input (+) #s", IF(($G$10+$H$10)&lt;'Given Data Input'!D12,"yes","no"))</f>
        <v>no</v>
      </c>
    </row>
    <row r="12">
      <c r="A12" s="10"/>
      <c r="B12" s="29" t="str">
        <f>'Given Data Input'!B13</f>
        <v/>
      </c>
      <c r="C12" s="32" t="str">
        <f>if(Input!$C$3&lt;='Given Data Input'!C13,"yes","no")</f>
        <v>no</v>
      </c>
      <c r="D12" s="32" t="str">
        <f>if(OR(Input!$G$17&lt;0,Input!$G$19&lt;0,Input!$G$21&lt;0,Input!$G$23&lt;0,Input!$H$14&lt;0,Input!$J$14&lt;0), "please input (+) #s", IF(($G$10+$H$10)&lt;'Given Data Input'!D13,"yes","no"))</f>
        <v>no</v>
      </c>
    </row>
    <row r="13">
      <c r="A13" s="10"/>
      <c r="B13" s="29" t="str">
        <f>'Given Data Input'!B14</f>
        <v/>
      </c>
      <c r="C13" s="32" t="str">
        <f>if(Input!$C$3&lt;='Given Data Input'!C14,"yes","no")</f>
        <v>no</v>
      </c>
      <c r="D13" s="32" t="str">
        <f>if(OR(Input!$G$17&lt;0,Input!$G$19&lt;0,Input!$G$21&lt;0,Input!$G$23&lt;0,Input!$H$14&lt;0,Input!$J$14&lt;0), "please input (+) #s", IF(($G$10+$H$10)&lt;'Given Data Input'!D14,"yes","no"))</f>
        <v>no</v>
      </c>
    </row>
    <row r="14">
      <c r="A14" s="10"/>
      <c r="B14" s="29" t="str">
        <f>'Given Data Input'!B15</f>
        <v/>
      </c>
      <c r="C14" s="32" t="str">
        <f>if(Input!$C$3&lt;='Given Data Input'!C15,"yes","no")</f>
        <v>no</v>
      </c>
      <c r="D14" s="32" t="str">
        <f>if(OR(Input!$G$17&lt;0,Input!$G$19&lt;0,Input!$G$21&lt;0,Input!$G$23&lt;0,Input!$H$14&lt;0,Input!$J$14&lt;0), "please input (+) #s", IF(($G$10+$H$10)&lt;'Given Data Input'!D15,"yes","no"))</f>
        <v>no</v>
      </c>
    </row>
    <row r="15">
      <c r="A15" s="10"/>
      <c r="B15" s="29" t="str">
        <f>'Given Data Input'!B16</f>
        <v/>
      </c>
      <c r="C15" s="32" t="str">
        <f>if(Input!$C$3&lt;='Given Data Input'!C16,"yes","no")</f>
        <v>no</v>
      </c>
      <c r="D15" s="32" t="str">
        <f>if(OR(Input!$G$17&lt;0,Input!$G$19&lt;0,Input!$G$21&lt;0,Input!$G$23&lt;0,Input!$H$14&lt;0,Input!$J$14&lt;0), "please input (+) #s", IF(($G$10+$H$10)&lt;'Given Data Input'!D16,"yes","no"))</f>
        <v>no</v>
      </c>
    </row>
    <row r="16">
      <c r="A16" s="10"/>
      <c r="B16" s="29" t="str">
        <f>'Given Data Input'!B17</f>
        <v/>
      </c>
      <c r="C16" s="32" t="str">
        <f>if(Input!$C$3&lt;='Given Data Input'!C17,"yes","no")</f>
        <v>no</v>
      </c>
      <c r="D16" s="32" t="str">
        <f>if(OR(Input!$G$17&lt;0,Input!$G$19&lt;0,Input!$G$21&lt;0,Input!$G$23&lt;0,Input!$H$14&lt;0,Input!$J$14&lt;0), "please input (+) #s", IF(($G$10+$H$10)&lt;'Given Data Input'!D17,"yes","no"))</f>
        <v>no</v>
      </c>
    </row>
    <row r="17">
      <c r="A17" s="10"/>
      <c r="B17" s="29" t="str">
        <f>'Given Data Input'!B18</f>
        <v/>
      </c>
      <c r="C17" s="32" t="str">
        <f>if(Input!$C$3&lt;='Given Data Input'!C18,"yes","no")</f>
        <v>no</v>
      </c>
      <c r="D17" s="32" t="str">
        <f>if(OR(Input!$G$17&lt;0,Input!$G$19&lt;0,Input!$G$21&lt;0,Input!$G$23&lt;0,Input!$H$14&lt;0,Input!$J$14&lt;0), "please input (+) #s", IF(($G$10+$H$10)&lt;'Given Data Input'!D18,"yes","no"))</f>
        <v>no</v>
      </c>
    </row>
    <row r="18">
      <c r="A18" s="10"/>
      <c r="B18" s="29" t="str">
        <f>'Given Data Input'!B19</f>
        <v/>
      </c>
      <c r="C18" s="32" t="str">
        <f>if(Input!$C$3&lt;='Given Data Input'!C19,"yes","no")</f>
        <v>no</v>
      </c>
      <c r="D18" s="32" t="str">
        <f>if(OR(Input!$G$17&lt;0,Input!$G$19&lt;0,Input!$G$21&lt;0,Input!$G$23&lt;0,Input!$H$14&lt;0,Input!$J$14&lt;0), "please input (+) #s", IF(($G$10+$H$10)&lt;'Given Data Input'!D19,"yes","no"))</f>
        <v>no</v>
      </c>
    </row>
    <row r="19">
      <c r="A19" s="10"/>
      <c r="B19" s="29" t="str">
        <f>'Given Data Input'!B20</f>
        <v/>
      </c>
      <c r="C19" s="32" t="str">
        <f>if(Input!$C$3&lt;='Given Data Input'!C20,"yes","no")</f>
        <v>no</v>
      </c>
      <c r="D19" s="32" t="str">
        <f>if(OR(Input!$G$17&lt;0,Input!$G$19&lt;0,Input!$G$21&lt;0,Input!$G$23&lt;0,Input!$H$14&lt;0,Input!$J$14&lt;0), "please input (+) #s", IF(($G$10+$H$10)&lt;'Given Data Input'!D20,"yes","no"))</f>
        <v>no</v>
      </c>
    </row>
    <row r="20">
      <c r="A20" s="10"/>
      <c r="B20" s="29" t="str">
        <f>'Given Data Input'!B21</f>
        <v/>
      </c>
      <c r="C20" s="32" t="str">
        <f>if(Input!$C$3&lt;='Given Data Input'!C21,"yes","no")</f>
        <v>no</v>
      </c>
      <c r="D20" s="32" t="str">
        <f>if(OR(Input!$G$17&lt;0,Input!$G$19&lt;0,Input!$G$21&lt;0,Input!$G$23&lt;0,Input!$H$14&lt;0,Input!$J$14&lt;0), "please input (+) #s", IF(($G$10+$H$10)&lt;'Given Data Input'!D21,"yes","no"))</f>
        <v>no</v>
      </c>
    </row>
    <row r="21">
      <c r="A21" s="10"/>
      <c r="B21" s="29" t="str">
        <f>'Given Data Input'!B22</f>
        <v/>
      </c>
      <c r="C21" s="32" t="str">
        <f>if(Input!$C$3&lt;='Given Data Input'!C22,"yes","no")</f>
        <v>no</v>
      </c>
      <c r="D21" s="32" t="str">
        <f>if(OR(Input!$G$17&lt;0,Input!$G$19&lt;0,Input!$G$21&lt;0,Input!$G$23&lt;0,Input!$H$14&lt;0,Input!$J$14&lt;0), "please input (+) #s", IF(($G$10+$H$10)&lt;'Given Data Input'!D22,"yes","no"))</f>
        <v>no</v>
      </c>
    </row>
  </sheetData>
  <mergeCells count="2">
    <mergeCell ref="K1:M1"/>
    <mergeCell ref="N1:P1"/>
  </mergeCells>
  <conditionalFormatting sqref="C2:C21">
    <cfRule type="expression" dxfId="5" priority="1">
      <formula>if</formula>
    </cfRule>
  </conditionalFormatting>
  <conditionalFormatting sqref="L7">
    <cfRule type="notContainsBlanks" dxfId="5" priority="2">
      <formula>LEN(TRIM(L7))&gt;0</formula>
    </cfRule>
  </conditionalFormatting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3.88"/>
    <col customWidth="1" min="3" max="3" width="21.88"/>
    <col customWidth="1" min="6" max="6" width="38.5"/>
    <col customWidth="1" min="7" max="7" width="24.13"/>
    <col customWidth="1" min="9" max="9" width="16.38"/>
  </cols>
  <sheetData>
    <row r="1">
      <c r="A1" s="95" t="s">
        <v>78</v>
      </c>
      <c r="F1" s="96"/>
    </row>
    <row r="2">
      <c r="B2" s="38" t="s">
        <v>79</v>
      </c>
      <c r="C2" s="38" t="s">
        <v>80</v>
      </c>
      <c r="D2" s="38" t="s">
        <v>81</v>
      </c>
      <c r="E2" s="38" t="s">
        <v>82</v>
      </c>
      <c r="F2" s="97" t="s">
        <v>83</v>
      </c>
      <c r="G2" s="38" t="s">
        <v>84</v>
      </c>
      <c r="H2" s="38" t="s">
        <v>85</v>
      </c>
      <c r="I2" s="38" t="s">
        <v>86</v>
      </c>
    </row>
    <row r="3">
      <c r="B3" s="10" t="s">
        <v>87</v>
      </c>
      <c r="C3" s="10" t="s">
        <v>88</v>
      </c>
      <c r="D3" s="10" t="s">
        <v>89</v>
      </c>
      <c r="E3" s="10" t="s">
        <v>90</v>
      </c>
      <c r="F3" s="98" t="s">
        <v>91</v>
      </c>
      <c r="G3" s="10" t="s">
        <v>92</v>
      </c>
      <c r="H3" s="10" t="s">
        <v>93</v>
      </c>
      <c r="I3" s="10" t="s">
        <v>94</v>
      </c>
    </row>
    <row r="4">
      <c r="B4" s="10" t="s">
        <v>95</v>
      </c>
      <c r="C4" s="10" t="s">
        <v>96</v>
      </c>
      <c r="D4" s="10" t="s">
        <v>89</v>
      </c>
      <c r="E4" s="10" t="s">
        <v>97</v>
      </c>
      <c r="F4" s="98" t="s">
        <v>91</v>
      </c>
      <c r="G4" s="10" t="s">
        <v>92</v>
      </c>
      <c r="H4" s="10" t="s">
        <v>93</v>
      </c>
      <c r="I4" s="10" t="s">
        <v>94</v>
      </c>
    </row>
    <row r="5">
      <c r="B5" s="10" t="s">
        <v>98</v>
      </c>
      <c r="C5" s="10" t="s">
        <v>99</v>
      </c>
      <c r="D5" s="10" t="s">
        <v>89</v>
      </c>
      <c r="E5" s="10" t="s">
        <v>100</v>
      </c>
      <c r="F5" s="98" t="s">
        <v>101</v>
      </c>
      <c r="G5" s="10" t="s">
        <v>102</v>
      </c>
      <c r="H5" s="10" t="s">
        <v>103</v>
      </c>
      <c r="I5" s="10" t="s">
        <v>94</v>
      </c>
    </row>
    <row r="6">
      <c r="B6" s="10" t="s">
        <v>104</v>
      </c>
      <c r="C6" s="10" t="s">
        <v>105</v>
      </c>
      <c r="D6" s="10" t="s">
        <v>97</v>
      </c>
      <c r="E6" s="10" t="s">
        <v>100</v>
      </c>
      <c r="F6" s="98" t="s">
        <v>106</v>
      </c>
      <c r="G6" s="10" t="s">
        <v>92</v>
      </c>
      <c r="H6" s="10" t="s">
        <v>107</v>
      </c>
      <c r="I6" s="10" t="s">
        <v>94</v>
      </c>
    </row>
    <row r="7">
      <c r="B7" s="10" t="s">
        <v>108</v>
      </c>
      <c r="C7" s="10" t="s">
        <v>99</v>
      </c>
      <c r="D7" s="10" t="s">
        <v>97</v>
      </c>
      <c r="E7" s="10" t="s">
        <v>100</v>
      </c>
      <c r="F7" s="98" t="s">
        <v>101</v>
      </c>
      <c r="G7" s="10" t="s">
        <v>109</v>
      </c>
      <c r="H7" s="10" t="s">
        <v>107</v>
      </c>
      <c r="I7" s="10" t="s">
        <v>94</v>
      </c>
    </row>
    <row r="8">
      <c r="B8" s="10" t="s">
        <v>110</v>
      </c>
      <c r="C8" s="10" t="s">
        <v>111</v>
      </c>
      <c r="D8" s="10" t="s">
        <v>89</v>
      </c>
      <c r="E8" s="10" t="s">
        <v>97</v>
      </c>
      <c r="F8" s="98" t="s">
        <v>112</v>
      </c>
      <c r="G8" s="10" t="s">
        <v>92</v>
      </c>
      <c r="H8" s="10" t="s">
        <v>93</v>
      </c>
      <c r="I8" s="10" t="s">
        <v>94</v>
      </c>
    </row>
    <row r="9">
      <c r="B9" s="10" t="s">
        <v>113</v>
      </c>
      <c r="C9" s="10" t="s">
        <v>114</v>
      </c>
      <c r="D9" s="10" t="s">
        <v>89</v>
      </c>
      <c r="E9" s="10" t="s">
        <v>97</v>
      </c>
      <c r="F9" s="98" t="s">
        <v>115</v>
      </c>
      <c r="G9" s="10" t="s">
        <v>102</v>
      </c>
      <c r="H9" s="10" t="s">
        <v>115</v>
      </c>
      <c r="I9" s="10" t="s">
        <v>115</v>
      </c>
    </row>
    <row r="10">
      <c r="B10" s="10" t="s">
        <v>116</v>
      </c>
      <c r="C10" s="10" t="s">
        <v>117</v>
      </c>
      <c r="D10" s="10" t="s">
        <v>89</v>
      </c>
      <c r="E10" s="10" t="s">
        <v>90</v>
      </c>
      <c r="F10" s="98" t="s">
        <v>118</v>
      </c>
      <c r="G10" s="10" t="s">
        <v>119</v>
      </c>
      <c r="H10" s="10" t="s">
        <v>115</v>
      </c>
      <c r="I10" s="10" t="s">
        <v>94</v>
      </c>
    </row>
    <row r="11">
      <c r="B11" s="10" t="s">
        <v>120</v>
      </c>
      <c r="C11" s="10" t="s">
        <v>121</v>
      </c>
      <c r="D11" s="10" t="s">
        <v>89</v>
      </c>
      <c r="E11" s="10" t="s">
        <v>90</v>
      </c>
      <c r="F11" s="98" t="s">
        <v>115</v>
      </c>
      <c r="G11" s="10" t="s">
        <v>92</v>
      </c>
      <c r="H11" s="10" t="s">
        <v>93</v>
      </c>
      <c r="I11" s="10" t="s">
        <v>94</v>
      </c>
    </row>
    <row r="12">
      <c r="B12" s="10" t="s">
        <v>122</v>
      </c>
      <c r="C12" s="10" t="s">
        <v>123</v>
      </c>
      <c r="D12" s="10" t="s">
        <v>89</v>
      </c>
      <c r="E12" s="10" t="s">
        <v>97</v>
      </c>
      <c r="F12" s="98" t="s">
        <v>118</v>
      </c>
      <c r="G12" s="10" t="s">
        <v>102</v>
      </c>
      <c r="H12" s="10" t="s">
        <v>115</v>
      </c>
      <c r="I12" s="10" t="s">
        <v>94</v>
      </c>
    </row>
    <row r="13">
      <c r="B13" s="10" t="s">
        <v>124</v>
      </c>
      <c r="C13" s="10" t="s">
        <v>125</v>
      </c>
      <c r="D13" s="10" t="s">
        <v>89</v>
      </c>
      <c r="E13" s="10" t="s">
        <v>100</v>
      </c>
      <c r="F13" s="98" t="s">
        <v>126</v>
      </c>
      <c r="G13" s="10" t="s">
        <v>109</v>
      </c>
    </row>
    <row r="14">
      <c r="B14" s="10" t="s">
        <v>127</v>
      </c>
      <c r="C14" s="10" t="s">
        <v>128</v>
      </c>
      <c r="D14" s="10" t="s">
        <v>89</v>
      </c>
      <c r="E14" s="10" t="s">
        <v>97</v>
      </c>
      <c r="F14" s="98" t="s">
        <v>129</v>
      </c>
      <c r="G14" s="10" t="s">
        <v>92</v>
      </c>
      <c r="H14" s="10" t="s">
        <v>93</v>
      </c>
      <c r="I14" s="10" t="s">
        <v>94</v>
      </c>
    </row>
    <row r="15">
      <c r="B15" s="10" t="s">
        <v>130</v>
      </c>
      <c r="C15" s="10" t="s">
        <v>131</v>
      </c>
      <c r="D15" s="10" t="s">
        <v>89</v>
      </c>
      <c r="E15" s="10" t="s">
        <v>90</v>
      </c>
      <c r="F15" s="98" t="s">
        <v>118</v>
      </c>
      <c r="G15" s="10" t="s">
        <v>119</v>
      </c>
      <c r="I15" s="10" t="s">
        <v>94</v>
      </c>
    </row>
    <row r="16">
      <c r="B16" s="10" t="s">
        <v>132</v>
      </c>
      <c r="C16" s="10" t="s">
        <v>99</v>
      </c>
      <c r="D16" s="10" t="s">
        <v>97</v>
      </c>
      <c r="E16" s="10" t="s">
        <v>90</v>
      </c>
      <c r="F16" s="98" t="s">
        <v>133</v>
      </c>
      <c r="G16" s="10" t="s">
        <v>109</v>
      </c>
      <c r="I16" s="10" t="s">
        <v>134</v>
      </c>
    </row>
    <row r="17">
      <c r="B17" s="10" t="s">
        <v>135</v>
      </c>
      <c r="D17" s="10" t="s">
        <v>97</v>
      </c>
      <c r="E17" s="10" t="s">
        <v>100</v>
      </c>
      <c r="F17" s="98" t="s">
        <v>118</v>
      </c>
      <c r="G17" s="10" t="s">
        <v>109</v>
      </c>
      <c r="I17" s="10" t="s">
        <v>134</v>
      </c>
    </row>
    <row r="18">
      <c r="B18" s="10" t="s">
        <v>136</v>
      </c>
      <c r="C18" s="10" t="s">
        <v>121</v>
      </c>
      <c r="D18" s="10" t="s">
        <v>89</v>
      </c>
      <c r="E18" s="10" t="s">
        <v>90</v>
      </c>
      <c r="F18" s="96"/>
      <c r="I18" s="10" t="s">
        <v>94</v>
      </c>
    </row>
    <row r="19">
      <c r="B19" s="10" t="s">
        <v>137</v>
      </c>
      <c r="C19" s="10" t="s">
        <v>138</v>
      </c>
      <c r="D19" s="10" t="s">
        <v>97</v>
      </c>
      <c r="E19" s="10" t="s">
        <v>90</v>
      </c>
      <c r="F19" s="98" t="s">
        <v>139</v>
      </c>
      <c r="G19" s="10" t="s">
        <v>109</v>
      </c>
      <c r="I19" s="10" t="s">
        <v>94</v>
      </c>
    </row>
    <row r="20">
      <c r="B20" s="10" t="s">
        <v>140</v>
      </c>
      <c r="C20" s="10" t="s">
        <v>141</v>
      </c>
      <c r="D20" s="10" t="s">
        <v>97</v>
      </c>
      <c r="E20" s="10" t="s">
        <v>90</v>
      </c>
      <c r="F20" s="98" t="s">
        <v>142</v>
      </c>
      <c r="G20" s="10" t="s">
        <v>102</v>
      </c>
      <c r="I20" s="10" t="s">
        <v>94</v>
      </c>
    </row>
    <row r="21">
      <c r="B21" s="10" t="s">
        <v>143</v>
      </c>
      <c r="C21" s="10" t="s">
        <v>144</v>
      </c>
      <c r="D21" s="10" t="s">
        <v>97</v>
      </c>
      <c r="E21" s="10" t="s">
        <v>90</v>
      </c>
      <c r="F21" s="98" t="s">
        <v>129</v>
      </c>
      <c r="G21" s="10" t="s">
        <v>102</v>
      </c>
      <c r="I21" s="10" t="s">
        <v>94</v>
      </c>
    </row>
    <row r="22">
      <c r="B22" s="10" t="s">
        <v>145</v>
      </c>
      <c r="C22" s="10" t="s">
        <v>99</v>
      </c>
      <c r="D22" s="10" t="s">
        <v>97</v>
      </c>
      <c r="E22" s="10" t="s">
        <v>100</v>
      </c>
      <c r="F22" s="98" t="s">
        <v>146</v>
      </c>
    </row>
    <row r="23">
      <c r="F23" s="96"/>
    </row>
    <row r="24">
      <c r="F24" s="96"/>
    </row>
    <row r="25">
      <c r="F25" s="96"/>
    </row>
    <row r="26">
      <c r="F26" s="96"/>
    </row>
    <row r="27">
      <c r="F27" s="96"/>
    </row>
    <row r="28">
      <c r="F28" s="96"/>
    </row>
    <row r="29">
      <c r="F29" s="96"/>
    </row>
    <row r="30">
      <c r="F30" s="96"/>
    </row>
    <row r="31">
      <c r="F31" s="96"/>
    </row>
    <row r="32">
      <c r="F32" s="96"/>
    </row>
    <row r="33">
      <c r="F33" s="96"/>
    </row>
    <row r="34">
      <c r="F34" s="96"/>
    </row>
    <row r="35">
      <c r="F35" s="96"/>
    </row>
    <row r="36">
      <c r="F36" s="96"/>
    </row>
    <row r="37">
      <c r="F37" s="96"/>
    </row>
    <row r="38">
      <c r="F38" s="96"/>
    </row>
    <row r="39">
      <c r="F39" s="96"/>
    </row>
    <row r="40">
      <c r="F40" s="96"/>
    </row>
    <row r="41">
      <c r="F41" s="96"/>
    </row>
    <row r="42">
      <c r="F42" s="96"/>
    </row>
    <row r="43">
      <c r="F43" s="96"/>
    </row>
    <row r="44">
      <c r="F44" s="96"/>
    </row>
    <row r="45">
      <c r="F45" s="96"/>
    </row>
    <row r="46">
      <c r="F46" s="96"/>
    </row>
    <row r="47">
      <c r="F47" s="96"/>
    </row>
    <row r="48">
      <c r="F48" s="96"/>
    </row>
    <row r="49">
      <c r="F49" s="96"/>
    </row>
    <row r="50">
      <c r="F50" s="96"/>
    </row>
    <row r="51">
      <c r="F51" s="96"/>
    </row>
    <row r="52">
      <c r="F52" s="96"/>
    </row>
    <row r="53">
      <c r="F53" s="96"/>
    </row>
    <row r="54">
      <c r="F54" s="96"/>
    </row>
    <row r="55">
      <c r="F55" s="96"/>
    </row>
    <row r="56">
      <c r="F56" s="96"/>
    </row>
    <row r="57">
      <c r="F57" s="96"/>
    </row>
    <row r="58">
      <c r="F58" s="96"/>
    </row>
    <row r="59">
      <c r="F59" s="96"/>
    </row>
    <row r="60">
      <c r="F60" s="96"/>
    </row>
    <row r="61">
      <c r="F61" s="96"/>
    </row>
    <row r="62">
      <c r="F62" s="96"/>
    </row>
    <row r="63">
      <c r="F63" s="96"/>
    </row>
    <row r="64">
      <c r="F64" s="96"/>
    </row>
    <row r="65">
      <c r="F65" s="96"/>
    </row>
    <row r="66">
      <c r="F66" s="96"/>
    </row>
    <row r="67">
      <c r="F67" s="96"/>
    </row>
    <row r="68">
      <c r="F68" s="96"/>
    </row>
    <row r="69">
      <c r="F69" s="96"/>
    </row>
    <row r="70">
      <c r="F70" s="96"/>
    </row>
    <row r="71">
      <c r="F71" s="96"/>
    </row>
    <row r="72">
      <c r="F72" s="96"/>
    </row>
    <row r="73">
      <c r="F73" s="96"/>
    </row>
    <row r="74">
      <c r="F74" s="96"/>
    </row>
    <row r="75">
      <c r="F75" s="96"/>
    </row>
    <row r="76">
      <c r="F76" s="96"/>
    </row>
    <row r="77">
      <c r="F77" s="96"/>
    </row>
    <row r="78">
      <c r="F78" s="96"/>
    </row>
    <row r="79">
      <c r="F79" s="96"/>
    </row>
    <row r="80">
      <c r="F80" s="96"/>
    </row>
    <row r="81">
      <c r="F81" s="96"/>
    </row>
    <row r="82">
      <c r="F82" s="96"/>
    </row>
    <row r="83">
      <c r="F83" s="96"/>
    </row>
    <row r="84">
      <c r="F84" s="96"/>
    </row>
    <row r="85">
      <c r="F85" s="96"/>
    </row>
    <row r="86">
      <c r="F86" s="96"/>
    </row>
    <row r="87">
      <c r="F87" s="96"/>
    </row>
    <row r="88">
      <c r="F88" s="96"/>
    </row>
    <row r="89">
      <c r="F89" s="96"/>
    </row>
    <row r="90">
      <c r="F90" s="96"/>
    </row>
    <row r="91">
      <c r="F91" s="96"/>
    </row>
    <row r="92">
      <c r="F92" s="96"/>
    </row>
    <row r="93">
      <c r="F93" s="96"/>
    </row>
    <row r="94">
      <c r="F94" s="96"/>
    </row>
    <row r="95">
      <c r="F95" s="96"/>
    </row>
    <row r="96">
      <c r="F96" s="96"/>
    </row>
    <row r="97">
      <c r="F97" s="96"/>
    </row>
    <row r="98">
      <c r="F98" s="96"/>
    </row>
    <row r="99">
      <c r="F99" s="96"/>
    </row>
    <row r="100">
      <c r="F100" s="96"/>
    </row>
    <row r="101">
      <c r="F101" s="96"/>
    </row>
    <row r="102">
      <c r="F102" s="96"/>
    </row>
    <row r="103">
      <c r="F103" s="96"/>
    </row>
    <row r="104">
      <c r="F104" s="96"/>
    </row>
    <row r="105">
      <c r="F105" s="96"/>
    </row>
    <row r="106">
      <c r="F106" s="96"/>
    </row>
    <row r="107">
      <c r="F107" s="96"/>
    </row>
    <row r="108">
      <c r="F108" s="96"/>
    </row>
    <row r="109">
      <c r="F109" s="96"/>
    </row>
    <row r="110">
      <c r="F110" s="96"/>
    </row>
    <row r="111">
      <c r="F111" s="96"/>
    </row>
    <row r="112">
      <c r="F112" s="96"/>
    </row>
    <row r="113">
      <c r="F113" s="96"/>
    </row>
    <row r="114">
      <c r="F114" s="96"/>
    </row>
    <row r="115">
      <c r="F115" s="96"/>
    </row>
    <row r="116">
      <c r="F116" s="96"/>
    </row>
    <row r="117">
      <c r="F117" s="96"/>
    </row>
    <row r="118">
      <c r="F118" s="96"/>
    </row>
    <row r="119">
      <c r="F119" s="96"/>
    </row>
    <row r="120">
      <c r="F120" s="96"/>
    </row>
    <row r="121">
      <c r="F121" s="96"/>
    </row>
    <row r="122">
      <c r="F122" s="96"/>
    </row>
    <row r="123">
      <c r="F123" s="96"/>
    </row>
    <row r="124">
      <c r="F124" s="96"/>
    </row>
    <row r="125">
      <c r="F125" s="96"/>
    </row>
    <row r="126">
      <c r="F126" s="96"/>
    </row>
    <row r="127">
      <c r="F127" s="96"/>
    </row>
    <row r="128">
      <c r="F128" s="96"/>
    </row>
    <row r="129">
      <c r="F129" s="96"/>
    </row>
    <row r="130">
      <c r="F130" s="96"/>
    </row>
    <row r="131">
      <c r="F131" s="96"/>
    </row>
    <row r="132">
      <c r="F132" s="96"/>
    </row>
    <row r="133">
      <c r="F133" s="96"/>
    </row>
    <row r="134">
      <c r="F134" s="96"/>
    </row>
    <row r="135">
      <c r="F135" s="96"/>
    </row>
    <row r="136">
      <c r="F136" s="96"/>
    </row>
    <row r="137">
      <c r="F137" s="96"/>
    </row>
    <row r="138">
      <c r="F138" s="96"/>
    </row>
    <row r="139">
      <c r="F139" s="96"/>
    </row>
    <row r="140">
      <c r="F140" s="96"/>
    </row>
    <row r="141">
      <c r="F141" s="96"/>
    </row>
    <row r="142">
      <c r="F142" s="96"/>
    </row>
    <row r="143">
      <c r="F143" s="96"/>
    </row>
    <row r="144">
      <c r="F144" s="96"/>
    </row>
    <row r="145">
      <c r="F145" s="96"/>
    </row>
    <row r="146">
      <c r="F146" s="96"/>
    </row>
    <row r="147">
      <c r="F147" s="96"/>
    </row>
    <row r="148">
      <c r="F148" s="96"/>
    </row>
    <row r="149">
      <c r="F149" s="96"/>
    </row>
    <row r="150">
      <c r="F150" s="96"/>
    </row>
    <row r="151">
      <c r="F151" s="96"/>
    </row>
    <row r="152">
      <c r="F152" s="96"/>
    </row>
    <row r="153">
      <c r="F153" s="96"/>
    </row>
    <row r="154">
      <c r="F154" s="96"/>
    </row>
    <row r="155">
      <c r="F155" s="96"/>
    </row>
    <row r="156">
      <c r="F156" s="96"/>
    </row>
    <row r="157">
      <c r="F157" s="96"/>
    </row>
    <row r="158">
      <c r="F158" s="96"/>
    </row>
    <row r="159">
      <c r="F159" s="96"/>
    </row>
    <row r="160">
      <c r="F160" s="96"/>
    </row>
    <row r="161">
      <c r="F161" s="96"/>
    </row>
    <row r="162">
      <c r="F162" s="96"/>
    </row>
    <row r="163">
      <c r="F163" s="96"/>
    </row>
    <row r="164">
      <c r="F164" s="96"/>
    </row>
    <row r="165">
      <c r="F165" s="96"/>
    </row>
    <row r="166">
      <c r="F166" s="96"/>
    </row>
    <row r="167">
      <c r="F167" s="96"/>
    </row>
    <row r="168">
      <c r="F168" s="96"/>
    </row>
    <row r="169">
      <c r="F169" s="96"/>
    </row>
    <row r="170">
      <c r="F170" s="96"/>
    </row>
    <row r="171">
      <c r="F171" s="96"/>
    </row>
    <row r="172">
      <c r="F172" s="96"/>
    </row>
    <row r="173">
      <c r="F173" s="96"/>
    </row>
    <row r="174">
      <c r="F174" s="96"/>
    </row>
    <row r="175">
      <c r="F175" s="96"/>
    </row>
    <row r="176">
      <c r="F176" s="96"/>
    </row>
    <row r="177">
      <c r="F177" s="96"/>
    </row>
    <row r="178">
      <c r="F178" s="96"/>
    </row>
    <row r="179">
      <c r="F179" s="96"/>
    </row>
    <row r="180">
      <c r="F180" s="96"/>
    </row>
    <row r="181">
      <c r="F181" s="96"/>
    </row>
    <row r="182">
      <c r="F182" s="96"/>
    </row>
    <row r="183">
      <c r="F183" s="96"/>
    </row>
    <row r="184">
      <c r="F184" s="96"/>
    </row>
    <row r="185">
      <c r="F185" s="96"/>
    </row>
    <row r="186">
      <c r="F186" s="96"/>
    </row>
    <row r="187">
      <c r="F187" s="96"/>
    </row>
    <row r="188">
      <c r="F188" s="96"/>
    </row>
    <row r="189">
      <c r="F189" s="96"/>
    </row>
    <row r="190">
      <c r="F190" s="96"/>
    </row>
    <row r="191">
      <c r="F191" s="96"/>
    </row>
    <row r="192">
      <c r="F192" s="96"/>
    </row>
    <row r="193">
      <c r="F193" s="96"/>
    </row>
    <row r="194">
      <c r="F194" s="96"/>
    </row>
    <row r="195">
      <c r="F195" s="96"/>
    </row>
    <row r="196">
      <c r="F196" s="96"/>
    </row>
    <row r="197">
      <c r="F197" s="96"/>
    </row>
    <row r="198">
      <c r="F198" s="96"/>
    </row>
    <row r="199">
      <c r="F199" s="96"/>
    </row>
    <row r="200">
      <c r="F200" s="96"/>
    </row>
    <row r="201">
      <c r="F201" s="96"/>
    </row>
    <row r="202">
      <c r="F202" s="96"/>
    </row>
    <row r="203">
      <c r="F203" s="96"/>
    </row>
    <row r="204">
      <c r="F204" s="96"/>
    </row>
    <row r="205">
      <c r="F205" s="96"/>
    </row>
    <row r="206">
      <c r="F206" s="96"/>
    </row>
    <row r="207">
      <c r="F207" s="96"/>
    </row>
    <row r="208">
      <c r="F208" s="96"/>
    </row>
    <row r="209">
      <c r="F209" s="96"/>
    </row>
    <row r="210">
      <c r="F210" s="96"/>
    </row>
    <row r="211">
      <c r="F211" s="96"/>
    </row>
    <row r="212">
      <c r="F212" s="96"/>
    </row>
    <row r="213">
      <c r="F213" s="96"/>
    </row>
    <row r="214">
      <c r="F214" s="96"/>
    </row>
    <row r="215">
      <c r="F215" s="96"/>
    </row>
    <row r="216">
      <c r="F216" s="96"/>
    </row>
    <row r="217">
      <c r="F217" s="96"/>
    </row>
    <row r="218">
      <c r="F218" s="96"/>
    </row>
    <row r="219">
      <c r="F219" s="96"/>
    </row>
    <row r="220">
      <c r="F220" s="96"/>
    </row>
    <row r="221">
      <c r="F221" s="96"/>
    </row>
    <row r="222">
      <c r="F222" s="96"/>
    </row>
    <row r="223">
      <c r="F223" s="96"/>
    </row>
    <row r="224">
      <c r="F224" s="96"/>
    </row>
    <row r="225">
      <c r="F225" s="96"/>
    </row>
    <row r="226">
      <c r="F226" s="96"/>
    </row>
    <row r="227">
      <c r="F227" s="96"/>
    </row>
    <row r="228">
      <c r="F228" s="96"/>
    </row>
    <row r="229">
      <c r="F229" s="96"/>
    </row>
    <row r="230">
      <c r="F230" s="96"/>
    </row>
    <row r="231">
      <c r="F231" s="96"/>
    </row>
    <row r="232">
      <c r="F232" s="96"/>
    </row>
    <row r="233">
      <c r="F233" s="96"/>
    </row>
    <row r="234">
      <c r="F234" s="96"/>
    </row>
    <row r="235">
      <c r="F235" s="96"/>
    </row>
    <row r="236">
      <c r="F236" s="96"/>
    </row>
    <row r="237">
      <c r="F237" s="96"/>
    </row>
    <row r="238">
      <c r="F238" s="96"/>
    </row>
    <row r="239">
      <c r="F239" s="96"/>
    </row>
    <row r="240">
      <c r="F240" s="96"/>
    </row>
    <row r="241">
      <c r="F241" s="96"/>
    </row>
    <row r="242">
      <c r="F242" s="96"/>
    </row>
    <row r="243">
      <c r="F243" s="96"/>
    </row>
    <row r="244">
      <c r="F244" s="96"/>
    </row>
    <row r="245">
      <c r="F245" s="96"/>
    </row>
    <row r="246">
      <c r="F246" s="96"/>
    </row>
    <row r="247">
      <c r="F247" s="96"/>
    </row>
    <row r="248">
      <c r="F248" s="96"/>
    </row>
    <row r="249">
      <c r="F249" s="96"/>
    </row>
    <row r="250">
      <c r="F250" s="96"/>
    </row>
    <row r="251">
      <c r="F251" s="96"/>
    </row>
    <row r="252">
      <c r="F252" s="96"/>
    </row>
    <row r="253">
      <c r="F253" s="96"/>
    </row>
    <row r="254">
      <c r="F254" s="96"/>
    </row>
    <row r="255">
      <c r="F255" s="96"/>
    </row>
    <row r="256">
      <c r="F256" s="96"/>
    </row>
    <row r="257">
      <c r="F257" s="96"/>
    </row>
    <row r="258">
      <c r="F258" s="96"/>
    </row>
    <row r="259">
      <c r="F259" s="96"/>
    </row>
    <row r="260">
      <c r="F260" s="96"/>
    </row>
    <row r="261">
      <c r="F261" s="96"/>
    </row>
    <row r="262">
      <c r="F262" s="96"/>
    </row>
    <row r="263">
      <c r="F263" s="96"/>
    </row>
    <row r="264">
      <c r="F264" s="96"/>
    </row>
    <row r="265">
      <c r="F265" s="96"/>
    </row>
    <row r="266">
      <c r="F266" s="96"/>
    </row>
    <row r="267">
      <c r="F267" s="96"/>
    </row>
    <row r="268">
      <c r="F268" s="96"/>
    </row>
    <row r="269">
      <c r="F269" s="96"/>
    </row>
    <row r="270">
      <c r="F270" s="96"/>
    </row>
    <row r="271">
      <c r="F271" s="96"/>
    </row>
    <row r="272">
      <c r="F272" s="96"/>
    </row>
    <row r="273">
      <c r="F273" s="96"/>
    </row>
    <row r="274">
      <c r="F274" s="96"/>
    </row>
    <row r="275">
      <c r="F275" s="96"/>
    </row>
    <row r="276">
      <c r="F276" s="96"/>
    </row>
    <row r="277">
      <c r="F277" s="96"/>
    </row>
    <row r="278">
      <c r="F278" s="96"/>
    </row>
    <row r="279">
      <c r="F279" s="96"/>
    </row>
    <row r="280">
      <c r="F280" s="96"/>
    </row>
    <row r="281">
      <c r="F281" s="96"/>
    </row>
    <row r="282">
      <c r="F282" s="96"/>
    </row>
    <row r="283">
      <c r="F283" s="96"/>
    </row>
    <row r="284">
      <c r="F284" s="96"/>
    </row>
    <row r="285">
      <c r="F285" s="96"/>
    </row>
    <row r="286">
      <c r="F286" s="96"/>
    </row>
    <row r="287">
      <c r="F287" s="96"/>
    </row>
    <row r="288">
      <c r="F288" s="96"/>
    </row>
    <row r="289">
      <c r="F289" s="96"/>
    </row>
    <row r="290">
      <c r="F290" s="96"/>
    </row>
    <row r="291">
      <c r="F291" s="96"/>
    </row>
    <row r="292">
      <c r="F292" s="96"/>
    </row>
    <row r="293">
      <c r="F293" s="96"/>
    </row>
    <row r="294">
      <c r="F294" s="96"/>
    </row>
    <row r="295">
      <c r="F295" s="96"/>
    </row>
    <row r="296">
      <c r="F296" s="96"/>
    </row>
    <row r="297">
      <c r="F297" s="96"/>
    </row>
    <row r="298">
      <c r="F298" s="96"/>
    </row>
    <row r="299">
      <c r="F299" s="96"/>
    </row>
    <row r="300">
      <c r="F300" s="96"/>
    </row>
    <row r="301">
      <c r="F301" s="96"/>
    </row>
    <row r="302">
      <c r="F302" s="96"/>
    </row>
    <row r="303">
      <c r="F303" s="96"/>
    </row>
    <row r="304">
      <c r="F304" s="96"/>
    </row>
    <row r="305">
      <c r="F305" s="96"/>
    </row>
    <row r="306">
      <c r="F306" s="96"/>
    </row>
    <row r="307">
      <c r="F307" s="96"/>
    </row>
    <row r="308">
      <c r="F308" s="96"/>
    </row>
    <row r="309">
      <c r="F309" s="96"/>
    </row>
    <row r="310">
      <c r="F310" s="96"/>
    </row>
    <row r="311">
      <c r="F311" s="96"/>
    </row>
    <row r="312">
      <c r="F312" s="96"/>
    </row>
    <row r="313">
      <c r="F313" s="96"/>
    </row>
    <row r="314">
      <c r="F314" s="96"/>
    </row>
    <row r="315">
      <c r="F315" s="96"/>
    </row>
    <row r="316">
      <c r="F316" s="96"/>
    </row>
    <row r="317">
      <c r="F317" s="96"/>
    </row>
    <row r="318">
      <c r="F318" s="96"/>
    </row>
    <row r="319">
      <c r="F319" s="96"/>
    </row>
    <row r="320">
      <c r="F320" s="96"/>
    </row>
    <row r="321">
      <c r="F321" s="96"/>
    </row>
    <row r="322">
      <c r="F322" s="96"/>
    </row>
    <row r="323">
      <c r="F323" s="96"/>
    </row>
    <row r="324">
      <c r="F324" s="96"/>
    </row>
    <row r="325">
      <c r="F325" s="96"/>
    </row>
    <row r="326">
      <c r="F326" s="96"/>
    </row>
    <row r="327">
      <c r="F327" s="96"/>
    </row>
    <row r="328">
      <c r="F328" s="96"/>
    </row>
    <row r="329">
      <c r="F329" s="96"/>
    </row>
    <row r="330">
      <c r="F330" s="96"/>
    </row>
    <row r="331">
      <c r="F331" s="96"/>
    </row>
    <row r="332">
      <c r="F332" s="96"/>
    </row>
    <row r="333">
      <c r="F333" s="96"/>
    </row>
    <row r="334">
      <c r="F334" s="96"/>
    </row>
    <row r="335">
      <c r="F335" s="96"/>
    </row>
    <row r="336">
      <c r="F336" s="96"/>
    </row>
    <row r="337">
      <c r="F337" s="96"/>
    </row>
    <row r="338">
      <c r="F338" s="96"/>
    </row>
    <row r="339">
      <c r="F339" s="96"/>
    </row>
    <row r="340">
      <c r="F340" s="96"/>
    </row>
    <row r="341">
      <c r="F341" s="96"/>
    </row>
    <row r="342">
      <c r="F342" s="96"/>
    </row>
    <row r="343">
      <c r="F343" s="96"/>
    </row>
    <row r="344">
      <c r="F344" s="96"/>
    </row>
    <row r="345">
      <c r="F345" s="96"/>
    </row>
    <row r="346">
      <c r="F346" s="96"/>
    </row>
    <row r="347">
      <c r="F347" s="96"/>
    </row>
    <row r="348">
      <c r="F348" s="96"/>
    </row>
    <row r="349">
      <c r="F349" s="96"/>
    </row>
    <row r="350">
      <c r="F350" s="96"/>
    </row>
    <row r="351">
      <c r="F351" s="96"/>
    </row>
    <row r="352">
      <c r="F352" s="96"/>
    </row>
    <row r="353">
      <c r="F353" s="96"/>
    </row>
    <row r="354">
      <c r="F354" s="96"/>
    </row>
    <row r="355">
      <c r="F355" s="96"/>
    </row>
    <row r="356">
      <c r="F356" s="96"/>
    </row>
    <row r="357">
      <c r="F357" s="96"/>
    </row>
    <row r="358">
      <c r="F358" s="96"/>
    </row>
    <row r="359">
      <c r="F359" s="96"/>
    </row>
    <row r="360">
      <c r="F360" s="96"/>
    </row>
    <row r="361">
      <c r="F361" s="96"/>
    </row>
    <row r="362">
      <c r="F362" s="96"/>
    </row>
    <row r="363">
      <c r="F363" s="96"/>
    </row>
    <row r="364">
      <c r="F364" s="96"/>
    </row>
    <row r="365">
      <c r="F365" s="96"/>
    </row>
    <row r="366">
      <c r="F366" s="96"/>
    </row>
    <row r="367">
      <c r="F367" s="96"/>
    </row>
    <row r="368">
      <c r="F368" s="96"/>
    </row>
    <row r="369">
      <c r="F369" s="96"/>
    </row>
    <row r="370">
      <c r="F370" s="96"/>
    </row>
    <row r="371">
      <c r="F371" s="96"/>
    </row>
    <row r="372">
      <c r="F372" s="96"/>
    </row>
    <row r="373">
      <c r="F373" s="96"/>
    </row>
    <row r="374">
      <c r="F374" s="96"/>
    </row>
    <row r="375">
      <c r="F375" s="96"/>
    </row>
    <row r="376">
      <c r="F376" s="96"/>
    </row>
    <row r="377">
      <c r="F377" s="96"/>
    </row>
    <row r="378">
      <c r="F378" s="96"/>
    </row>
    <row r="379">
      <c r="F379" s="96"/>
    </row>
    <row r="380">
      <c r="F380" s="96"/>
    </row>
    <row r="381">
      <c r="F381" s="96"/>
    </row>
    <row r="382">
      <c r="F382" s="96"/>
    </row>
    <row r="383">
      <c r="F383" s="96"/>
    </row>
    <row r="384">
      <c r="F384" s="96"/>
    </row>
    <row r="385">
      <c r="F385" s="96"/>
    </row>
    <row r="386">
      <c r="F386" s="96"/>
    </row>
    <row r="387">
      <c r="F387" s="96"/>
    </row>
    <row r="388">
      <c r="F388" s="96"/>
    </row>
    <row r="389">
      <c r="F389" s="96"/>
    </row>
    <row r="390">
      <c r="F390" s="96"/>
    </row>
    <row r="391">
      <c r="F391" s="96"/>
    </row>
    <row r="392">
      <c r="F392" s="96"/>
    </row>
    <row r="393">
      <c r="F393" s="96"/>
    </row>
    <row r="394">
      <c r="F394" s="96"/>
    </row>
    <row r="395">
      <c r="F395" s="96"/>
    </row>
    <row r="396">
      <c r="F396" s="96"/>
    </row>
    <row r="397">
      <c r="F397" s="96"/>
    </row>
    <row r="398">
      <c r="F398" s="96"/>
    </row>
    <row r="399">
      <c r="F399" s="96"/>
    </row>
    <row r="400">
      <c r="F400" s="96"/>
    </row>
    <row r="401">
      <c r="F401" s="96"/>
    </row>
    <row r="402">
      <c r="F402" s="96"/>
    </row>
    <row r="403">
      <c r="F403" s="96"/>
    </row>
    <row r="404">
      <c r="F404" s="96"/>
    </row>
    <row r="405">
      <c r="F405" s="96"/>
    </row>
    <row r="406">
      <c r="F406" s="96"/>
    </row>
    <row r="407">
      <c r="F407" s="96"/>
    </row>
    <row r="408">
      <c r="F408" s="96"/>
    </row>
    <row r="409">
      <c r="F409" s="96"/>
    </row>
    <row r="410">
      <c r="F410" s="96"/>
    </row>
    <row r="411">
      <c r="F411" s="96"/>
    </row>
    <row r="412">
      <c r="F412" s="96"/>
    </row>
    <row r="413">
      <c r="F413" s="96"/>
    </row>
    <row r="414">
      <c r="F414" s="96"/>
    </row>
    <row r="415">
      <c r="F415" s="96"/>
    </row>
    <row r="416">
      <c r="F416" s="96"/>
    </row>
    <row r="417">
      <c r="F417" s="96"/>
    </row>
    <row r="418">
      <c r="F418" s="96"/>
    </row>
    <row r="419">
      <c r="F419" s="96"/>
    </row>
    <row r="420">
      <c r="F420" s="96"/>
    </row>
    <row r="421">
      <c r="F421" s="96"/>
    </row>
    <row r="422">
      <c r="F422" s="96"/>
    </row>
    <row r="423">
      <c r="F423" s="96"/>
    </row>
    <row r="424">
      <c r="F424" s="96"/>
    </row>
    <row r="425">
      <c r="F425" s="96"/>
    </row>
    <row r="426">
      <c r="F426" s="96"/>
    </row>
    <row r="427">
      <c r="F427" s="96"/>
    </row>
    <row r="428">
      <c r="F428" s="96"/>
    </row>
    <row r="429">
      <c r="F429" s="96"/>
    </row>
    <row r="430">
      <c r="F430" s="96"/>
    </row>
    <row r="431">
      <c r="F431" s="96"/>
    </row>
    <row r="432">
      <c r="F432" s="96"/>
    </row>
    <row r="433">
      <c r="F433" s="96"/>
    </row>
    <row r="434">
      <c r="F434" s="96"/>
    </row>
    <row r="435">
      <c r="F435" s="96"/>
    </row>
    <row r="436">
      <c r="F436" s="96"/>
    </row>
    <row r="437">
      <c r="F437" s="96"/>
    </row>
    <row r="438">
      <c r="F438" s="96"/>
    </row>
    <row r="439">
      <c r="F439" s="96"/>
    </row>
    <row r="440">
      <c r="F440" s="96"/>
    </row>
    <row r="441">
      <c r="F441" s="96"/>
    </row>
    <row r="442">
      <c r="F442" s="96"/>
    </row>
    <row r="443">
      <c r="F443" s="96"/>
    </row>
    <row r="444">
      <c r="F444" s="96"/>
    </row>
    <row r="445">
      <c r="F445" s="96"/>
    </row>
    <row r="446">
      <c r="F446" s="96"/>
    </row>
    <row r="447">
      <c r="F447" s="96"/>
    </row>
    <row r="448">
      <c r="F448" s="96"/>
    </row>
    <row r="449">
      <c r="F449" s="96"/>
    </row>
    <row r="450">
      <c r="F450" s="96"/>
    </row>
    <row r="451">
      <c r="F451" s="96"/>
    </row>
    <row r="452">
      <c r="F452" s="96"/>
    </row>
    <row r="453">
      <c r="F453" s="96"/>
    </row>
    <row r="454">
      <c r="F454" s="96"/>
    </row>
    <row r="455">
      <c r="F455" s="96"/>
    </row>
    <row r="456">
      <c r="F456" s="96"/>
    </row>
    <row r="457">
      <c r="F457" s="96"/>
    </row>
    <row r="458">
      <c r="F458" s="96"/>
    </row>
    <row r="459">
      <c r="F459" s="96"/>
    </row>
    <row r="460">
      <c r="F460" s="96"/>
    </row>
    <row r="461">
      <c r="F461" s="96"/>
    </row>
    <row r="462">
      <c r="F462" s="96"/>
    </row>
    <row r="463">
      <c r="F463" s="96"/>
    </row>
    <row r="464">
      <c r="F464" s="96"/>
    </row>
    <row r="465">
      <c r="F465" s="96"/>
    </row>
    <row r="466">
      <c r="F466" s="96"/>
    </row>
    <row r="467">
      <c r="F467" s="96"/>
    </row>
    <row r="468">
      <c r="F468" s="96"/>
    </row>
    <row r="469">
      <c r="F469" s="96"/>
    </row>
    <row r="470">
      <c r="F470" s="96"/>
    </row>
    <row r="471">
      <c r="F471" s="96"/>
    </row>
    <row r="472">
      <c r="F472" s="96"/>
    </row>
    <row r="473">
      <c r="F473" s="96"/>
    </row>
    <row r="474">
      <c r="F474" s="96"/>
    </row>
    <row r="475">
      <c r="F475" s="96"/>
    </row>
    <row r="476">
      <c r="F476" s="96"/>
    </row>
    <row r="477">
      <c r="F477" s="96"/>
    </row>
    <row r="478">
      <c r="F478" s="96"/>
    </row>
    <row r="479">
      <c r="F479" s="96"/>
    </row>
    <row r="480">
      <c r="F480" s="96"/>
    </row>
    <row r="481">
      <c r="F481" s="96"/>
    </row>
    <row r="482">
      <c r="F482" s="96"/>
    </row>
    <row r="483">
      <c r="F483" s="96"/>
    </row>
    <row r="484">
      <c r="F484" s="96"/>
    </row>
    <row r="485">
      <c r="F485" s="96"/>
    </row>
    <row r="486">
      <c r="F486" s="96"/>
    </row>
    <row r="487">
      <c r="F487" s="96"/>
    </row>
    <row r="488">
      <c r="F488" s="96"/>
    </row>
    <row r="489">
      <c r="F489" s="96"/>
    </row>
    <row r="490">
      <c r="F490" s="96"/>
    </row>
    <row r="491">
      <c r="F491" s="96"/>
    </row>
    <row r="492">
      <c r="F492" s="96"/>
    </row>
    <row r="493">
      <c r="F493" s="96"/>
    </row>
    <row r="494">
      <c r="F494" s="96"/>
    </row>
    <row r="495">
      <c r="F495" s="96"/>
    </row>
    <row r="496">
      <c r="F496" s="96"/>
    </row>
    <row r="497">
      <c r="F497" s="96"/>
    </row>
    <row r="498">
      <c r="F498" s="96"/>
    </row>
    <row r="499">
      <c r="F499" s="96"/>
    </row>
    <row r="500">
      <c r="F500" s="96"/>
    </row>
    <row r="501">
      <c r="F501" s="96"/>
    </row>
    <row r="502">
      <c r="F502" s="96"/>
    </row>
    <row r="503">
      <c r="F503" s="96"/>
    </row>
    <row r="504">
      <c r="F504" s="96"/>
    </row>
    <row r="505">
      <c r="F505" s="96"/>
    </row>
    <row r="506">
      <c r="F506" s="96"/>
    </row>
    <row r="507">
      <c r="F507" s="96"/>
    </row>
    <row r="508">
      <c r="F508" s="96"/>
    </row>
    <row r="509">
      <c r="F509" s="96"/>
    </row>
    <row r="510">
      <c r="F510" s="96"/>
    </row>
    <row r="511">
      <c r="F511" s="96"/>
    </row>
    <row r="512">
      <c r="F512" s="96"/>
    </row>
    <row r="513">
      <c r="F513" s="96"/>
    </row>
    <row r="514">
      <c r="F514" s="96"/>
    </row>
    <row r="515">
      <c r="F515" s="96"/>
    </row>
    <row r="516">
      <c r="F516" s="96"/>
    </row>
    <row r="517">
      <c r="F517" s="96"/>
    </row>
    <row r="518">
      <c r="F518" s="96"/>
    </row>
    <row r="519">
      <c r="F519" s="96"/>
    </row>
    <row r="520">
      <c r="F520" s="96"/>
    </row>
    <row r="521">
      <c r="F521" s="96"/>
    </row>
    <row r="522">
      <c r="F522" s="96"/>
    </row>
    <row r="523">
      <c r="F523" s="96"/>
    </row>
    <row r="524">
      <c r="F524" s="96"/>
    </row>
    <row r="525">
      <c r="F525" s="96"/>
    </row>
    <row r="526">
      <c r="F526" s="96"/>
    </row>
    <row r="527">
      <c r="F527" s="96"/>
    </row>
    <row r="528">
      <c r="F528" s="96"/>
    </row>
    <row r="529">
      <c r="F529" s="96"/>
    </row>
    <row r="530">
      <c r="F530" s="96"/>
    </row>
    <row r="531">
      <c r="F531" s="96"/>
    </row>
    <row r="532">
      <c r="F532" s="96"/>
    </row>
    <row r="533">
      <c r="F533" s="96"/>
    </row>
    <row r="534">
      <c r="F534" s="96"/>
    </row>
    <row r="535">
      <c r="F535" s="96"/>
    </row>
    <row r="536">
      <c r="F536" s="96"/>
    </row>
    <row r="537">
      <c r="F537" s="96"/>
    </row>
    <row r="538">
      <c r="F538" s="96"/>
    </row>
    <row r="539">
      <c r="F539" s="96"/>
    </row>
    <row r="540">
      <c r="F540" s="96"/>
    </row>
    <row r="541">
      <c r="F541" s="96"/>
    </row>
    <row r="542">
      <c r="F542" s="96"/>
    </row>
    <row r="543">
      <c r="F543" s="96"/>
    </row>
    <row r="544">
      <c r="F544" s="96"/>
    </row>
    <row r="545">
      <c r="F545" s="96"/>
    </row>
    <row r="546">
      <c r="F546" s="96"/>
    </row>
    <row r="547">
      <c r="F547" s="96"/>
    </row>
    <row r="548">
      <c r="F548" s="96"/>
    </row>
    <row r="549">
      <c r="F549" s="96"/>
    </row>
    <row r="550">
      <c r="F550" s="96"/>
    </row>
    <row r="551">
      <c r="F551" s="96"/>
    </row>
    <row r="552">
      <c r="F552" s="96"/>
    </row>
    <row r="553">
      <c r="F553" s="96"/>
    </row>
    <row r="554">
      <c r="F554" s="96"/>
    </row>
    <row r="555">
      <c r="F555" s="96"/>
    </row>
    <row r="556">
      <c r="F556" s="96"/>
    </row>
    <row r="557">
      <c r="F557" s="96"/>
    </row>
    <row r="558">
      <c r="F558" s="96"/>
    </row>
    <row r="559">
      <c r="F559" s="96"/>
    </row>
    <row r="560">
      <c r="F560" s="96"/>
    </row>
    <row r="561">
      <c r="F561" s="96"/>
    </row>
    <row r="562">
      <c r="F562" s="96"/>
    </row>
    <row r="563">
      <c r="F563" s="96"/>
    </row>
    <row r="564">
      <c r="F564" s="96"/>
    </row>
    <row r="565">
      <c r="F565" s="96"/>
    </row>
    <row r="566">
      <c r="F566" s="96"/>
    </row>
    <row r="567">
      <c r="F567" s="96"/>
    </row>
    <row r="568">
      <c r="F568" s="96"/>
    </row>
    <row r="569">
      <c r="F569" s="96"/>
    </row>
    <row r="570">
      <c r="F570" s="96"/>
    </row>
    <row r="571">
      <c r="F571" s="96"/>
    </row>
    <row r="572">
      <c r="F572" s="96"/>
    </row>
    <row r="573">
      <c r="F573" s="96"/>
    </row>
    <row r="574">
      <c r="F574" s="96"/>
    </row>
    <row r="575">
      <c r="F575" s="96"/>
    </row>
    <row r="576">
      <c r="F576" s="96"/>
    </row>
    <row r="577">
      <c r="F577" s="96"/>
    </row>
    <row r="578">
      <c r="F578" s="96"/>
    </row>
    <row r="579">
      <c r="F579" s="96"/>
    </row>
    <row r="580">
      <c r="F580" s="96"/>
    </row>
    <row r="581">
      <c r="F581" s="96"/>
    </row>
    <row r="582">
      <c r="F582" s="96"/>
    </row>
    <row r="583">
      <c r="F583" s="96"/>
    </row>
    <row r="584">
      <c r="F584" s="96"/>
    </row>
    <row r="585">
      <c r="F585" s="96"/>
    </row>
    <row r="586">
      <c r="F586" s="96"/>
    </row>
    <row r="587">
      <c r="F587" s="96"/>
    </row>
    <row r="588">
      <c r="F588" s="96"/>
    </row>
    <row r="589">
      <c r="F589" s="96"/>
    </row>
    <row r="590">
      <c r="F590" s="96"/>
    </row>
    <row r="591">
      <c r="F591" s="96"/>
    </row>
    <row r="592">
      <c r="F592" s="96"/>
    </row>
    <row r="593">
      <c r="F593" s="96"/>
    </row>
    <row r="594">
      <c r="F594" s="96"/>
    </row>
    <row r="595">
      <c r="F595" s="96"/>
    </row>
    <row r="596">
      <c r="F596" s="96"/>
    </row>
    <row r="597">
      <c r="F597" s="96"/>
    </row>
    <row r="598">
      <c r="F598" s="96"/>
    </row>
    <row r="599">
      <c r="F599" s="96"/>
    </row>
    <row r="600">
      <c r="F600" s="96"/>
    </row>
    <row r="601">
      <c r="F601" s="96"/>
    </row>
    <row r="602">
      <c r="F602" s="96"/>
    </row>
    <row r="603">
      <c r="F603" s="96"/>
    </row>
    <row r="604">
      <c r="F604" s="96"/>
    </row>
    <row r="605">
      <c r="F605" s="96"/>
    </row>
    <row r="606">
      <c r="F606" s="96"/>
    </row>
    <row r="607">
      <c r="F607" s="96"/>
    </row>
    <row r="608">
      <c r="F608" s="96"/>
    </row>
    <row r="609">
      <c r="F609" s="96"/>
    </row>
    <row r="610">
      <c r="F610" s="96"/>
    </row>
    <row r="611">
      <c r="F611" s="96"/>
    </row>
    <row r="612">
      <c r="F612" s="96"/>
    </row>
    <row r="613">
      <c r="F613" s="96"/>
    </row>
    <row r="614">
      <c r="F614" s="96"/>
    </row>
    <row r="615">
      <c r="F615" s="96"/>
    </row>
    <row r="616">
      <c r="F616" s="96"/>
    </row>
    <row r="617">
      <c r="F617" s="96"/>
    </row>
    <row r="618">
      <c r="F618" s="96"/>
    </row>
    <row r="619">
      <c r="F619" s="96"/>
    </row>
    <row r="620">
      <c r="F620" s="96"/>
    </row>
    <row r="621">
      <c r="F621" s="96"/>
    </row>
    <row r="622">
      <c r="F622" s="96"/>
    </row>
    <row r="623">
      <c r="F623" s="96"/>
    </row>
    <row r="624">
      <c r="F624" s="96"/>
    </row>
    <row r="625">
      <c r="F625" s="96"/>
    </row>
    <row r="626">
      <c r="F626" s="96"/>
    </row>
    <row r="627">
      <c r="F627" s="96"/>
    </row>
    <row r="628">
      <c r="F628" s="96"/>
    </row>
    <row r="629">
      <c r="F629" s="96"/>
    </row>
    <row r="630">
      <c r="F630" s="96"/>
    </row>
    <row r="631">
      <c r="F631" s="96"/>
    </row>
    <row r="632">
      <c r="F632" s="96"/>
    </row>
    <row r="633">
      <c r="F633" s="96"/>
    </row>
    <row r="634">
      <c r="F634" s="96"/>
    </row>
    <row r="635">
      <c r="F635" s="96"/>
    </row>
    <row r="636">
      <c r="F636" s="96"/>
    </row>
    <row r="637">
      <c r="F637" s="96"/>
    </row>
    <row r="638">
      <c r="F638" s="96"/>
    </row>
    <row r="639">
      <c r="F639" s="96"/>
    </row>
    <row r="640">
      <c r="F640" s="96"/>
    </row>
    <row r="641">
      <c r="F641" s="96"/>
    </row>
    <row r="642">
      <c r="F642" s="96"/>
    </row>
    <row r="643">
      <c r="F643" s="96"/>
    </row>
    <row r="644">
      <c r="F644" s="96"/>
    </row>
    <row r="645">
      <c r="F645" s="96"/>
    </row>
    <row r="646">
      <c r="F646" s="96"/>
    </row>
    <row r="647">
      <c r="F647" s="96"/>
    </row>
    <row r="648">
      <c r="F648" s="96"/>
    </row>
    <row r="649">
      <c r="F649" s="96"/>
    </row>
    <row r="650">
      <c r="F650" s="96"/>
    </row>
    <row r="651">
      <c r="F651" s="96"/>
    </row>
    <row r="652">
      <c r="F652" s="96"/>
    </row>
    <row r="653">
      <c r="F653" s="96"/>
    </row>
    <row r="654">
      <c r="F654" s="96"/>
    </row>
    <row r="655">
      <c r="F655" s="96"/>
    </row>
    <row r="656">
      <c r="F656" s="96"/>
    </row>
    <row r="657">
      <c r="F657" s="96"/>
    </row>
    <row r="658">
      <c r="F658" s="96"/>
    </row>
    <row r="659">
      <c r="F659" s="96"/>
    </row>
    <row r="660">
      <c r="F660" s="96"/>
    </row>
    <row r="661">
      <c r="F661" s="96"/>
    </row>
    <row r="662">
      <c r="F662" s="96"/>
    </row>
    <row r="663">
      <c r="F663" s="96"/>
    </row>
    <row r="664">
      <c r="F664" s="96"/>
    </row>
    <row r="665">
      <c r="F665" s="96"/>
    </row>
    <row r="666">
      <c r="F666" s="96"/>
    </row>
    <row r="667">
      <c r="F667" s="96"/>
    </row>
    <row r="668">
      <c r="F668" s="96"/>
    </row>
    <row r="669">
      <c r="F669" s="96"/>
    </row>
    <row r="670">
      <c r="F670" s="96"/>
    </row>
    <row r="671">
      <c r="F671" s="96"/>
    </row>
    <row r="672">
      <c r="F672" s="96"/>
    </row>
    <row r="673">
      <c r="F673" s="96"/>
    </row>
    <row r="674">
      <c r="F674" s="96"/>
    </row>
    <row r="675">
      <c r="F675" s="96"/>
    </row>
    <row r="676">
      <c r="F676" s="96"/>
    </row>
    <row r="677">
      <c r="F677" s="96"/>
    </row>
    <row r="678">
      <c r="F678" s="96"/>
    </row>
    <row r="679">
      <c r="F679" s="96"/>
    </row>
    <row r="680">
      <c r="F680" s="96"/>
    </row>
    <row r="681">
      <c r="F681" s="96"/>
    </row>
    <row r="682">
      <c r="F682" s="96"/>
    </row>
    <row r="683">
      <c r="F683" s="96"/>
    </row>
    <row r="684">
      <c r="F684" s="96"/>
    </row>
    <row r="685">
      <c r="F685" s="96"/>
    </row>
    <row r="686">
      <c r="F686" s="96"/>
    </row>
    <row r="687">
      <c r="F687" s="96"/>
    </row>
    <row r="688">
      <c r="F688" s="96"/>
    </row>
    <row r="689">
      <c r="F689" s="96"/>
    </row>
    <row r="690">
      <c r="F690" s="96"/>
    </row>
    <row r="691">
      <c r="F691" s="96"/>
    </row>
    <row r="692">
      <c r="F692" s="96"/>
    </row>
    <row r="693">
      <c r="F693" s="96"/>
    </row>
    <row r="694">
      <c r="F694" s="96"/>
    </row>
    <row r="695">
      <c r="F695" s="96"/>
    </row>
    <row r="696">
      <c r="F696" s="96"/>
    </row>
    <row r="697">
      <c r="F697" s="96"/>
    </row>
    <row r="698">
      <c r="F698" s="96"/>
    </row>
    <row r="699">
      <c r="F699" s="96"/>
    </row>
    <row r="700">
      <c r="F700" s="96"/>
    </row>
    <row r="701">
      <c r="F701" s="96"/>
    </row>
    <row r="702">
      <c r="F702" s="96"/>
    </row>
    <row r="703">
      <c r="F703" s="96"/>
    </row>
    <row r="704">
      <c r="F704" s="96"/>
    </row>
    <row r="705">
      <c r="F705" s="96"/>
    </row>
    <row r="706">
      <c r="F706" s="96"/>
    </row>
    <row r="707">
      <c r="F707" s="96"/>
    </row>
    <row r="708">
      <c r="F708" s="96"/>
    </row>
    <row r="709">
      <c r="F709" s="96"/>
    </row>
    <row r="710">
      <c r="F710" s="96"/>
    </row>
    <row r="711">
      <c r="F711" s="96"/>
    </row>
    <row r="712">
      <c r="F712" s="96"/>
    </row>
    <row r="713">
      <c r="F713" s="96"/>
    </row>
    <row r="714">
      <c r="F714" s="96"/>
    </row>
    <row r="715">
      <c r="F715" s="96"/>
    </row>
    <row r="716">
      <c r="F716" s="96"/>
    </row>
    <row r="717">
      <c r="F717" s="96"/>
    </row>
    <row r="718">
      <c r="F718" s="96"/>
    </row>
    <row r="719">
      <c r="F719" s="96"/>
    </row>
    <row r="720">
      <c r="F720" s="96"/>
    </row>
    <row r="721">
      <c r="F721" s="96"/>
    </row>
    <row r="722">
      <c r="F722" s="96"/>
    </row>
    <row r="723">
      <c r="F723" s="96"/>
    </row>
    <row r="724">
      <c r="F724" s="96"/>
    </row>
    <row r="725">
      <c r="F725" s="96"/>
    </row>
    <row r="726">
      <c r="F726" s="96"/>
    </row>
    <row r="727">
      <c r="F727" s="96"/>
    </row>
    <row r="728">
      <c r="F728" s="96"/>
    </row>
    <row r="729">
      <c r="F729" s="96"/>
    </row>
    <row r="730">
      <c r="F730" s="96"/>
    </row>
    <row r="731">
      <c r="F731" s="96"/>
    </row>
    <row r="732">
      <c r="F732" s="96"/>
    </row>
    <row r="733">
      <c r="F733" s="96"/>
    </row>
    <row r="734">
      <c r="F734" s="96"/>
    </row>
    <row r="735">
      <c r="F735" s="96"/>
    </row>
    <row r="736">
      <c r="F736" s="96"/>
    </row>
    <row r="737">
      <c r="F737" s="96"/>
    </row>
    <row r="738">
      <c r="F738" s="96"/>
    </row>
    <row r="739">
      <c r="F739" s="96"/>
    </row>
    <row r="740">
      <c r="F740" s="96"/>
    </row>
    <row r="741">
      <c r="F741" s="96"/>
    </row>
    <row r="742">
      <c r="F742" s="96"/>
    </row>
    <row r="743">
      <c r="F743" s="96"/>
    </row>
    <row r="744">
      <c r="F744" s="96"/>
    </row>
    <row r="745">
      <c r="F745" s="96"/>
    </row>
    <row r="746">
      <c r="F746" s="96"/>
    </row>
    <row r="747">
      <c r="F747" s="96"/>
    </row>
    <row r="748">
      <c r="F748" s="96"/>
    </row>
    <row r="749">
      <c r="F749" s="96"/>
    </row>
    <row r="750">
      <c r="F750" s="96"/>
    </row>
    <row r="751">
      <c r="F751" s="96"/>
    </row>
    <row r="752">
      <c r="F752" s="96"/>
    </row>
    <row r="753">
      <c r="F753" s="96"/>
    </row>
    <row r="754">
      <c r="F754" s="96"/>
    </row>
    <row r="755">
      <c r="F755" s="96"/>
    </row>
    <row r="756">
      <c r="F756" s="96"/>
    </row>
    <row r="757">
      <c r="F757" s="96"/>
    </row>
    <row r="758">
      <c r="F758" s="96"/>
    </row>
    <row r="759">
      <c r="F759" s="96"/>
    </row>
    <row r="760">
      <c r="F760" s="96"/>
    </row>
    <row r="761">
      <c r="F761" s="96"/>
    </row>
    <row r="762">
      <c r="F762" s="96"/>
    </row>
    <row r="763">
      <c r="F763" s="96"/>
    </row>
    <row r="764">
      <c r="F764" s="96"/>
    </row>
    <row r="765">
      <c r="F765" s="96"/>
    </row>
    <row r="766">
      <c r="F766" s="96"/>
    </row>
    <row r="767">
      <c r="F767" s="96"/>
    </row>
    <row r="768">
      <c r="F768" s="96"/>
    </row>
    <row r="769">
      <c r="F769" s="96"/>
    </row>
    <row r="770">
      <c r="F770" s="96"/>
    </row>
    <row r="771">
      <c r="F771" s="96"/>
    </row>
    <row r="772">
      <c r="F772" s="96"/>
    </row>
    <row r="773">
      <c r="F773" s="96"/>
    </row>
    <row r="774">
      <c r="F774" s="96"/>
    </row>
    <row r="775">
      <c r="F775" s="96"/>
    </row>
    <row r="776">
      <c r="F776" s="96"/>
    </row>
    <row r="777">
      <c r="F777" s="96"/>
    </row>
    <row r="778">
      <c r="F778" s="96"/>
    </row>
    <row r="779">
      <c r="F779" s="96"/>
    </row>
    <row r="780">
      <c r="F780" s="96"/>
    </row>
    <row r="781">
      <c r="F781" s="96"/>
    </row>
    <row r="782">
      <c r="F782" s="96"/>
    </row>
    <row r="783">
      <c r="F783" s="96"/>
    </row>
    <row r="784">
      <c r="F784" s="96"/>
    </row>
    <row r="785">
      <c r="F785" s="96"/>
    </row>
    <row r="786">
      <c r="F786" s="96"/>
    </row>
    <row r="787">
      <c r="F787" s="96"/>
    </row>
    <row r="788">
      <c r="F788" s="96"/>
    </row>
    <row r="789">
      <c r="F789" s="96"/>
    </row>
    <row r="790">
      <c r="F790" s="96"/>
    </row>
    <row r="791">
      <c r="F791" s="96"/>
    </row>
    <row r="792">
      <c r="F792" s="96"/>
    </row>
    <row r="793">
      <c r="F793" s="96"/>
    </row>
    <row r="794">
      <c r="F794" s="96"/>
    </row>
    <row r="795">
      <c r="F795" s="96"/>
    </row>
    <row r="796">
      <c r="F796" s="96"/>
    </row>
    <row r="797">
      <c r="F797" s="96"/>
    </row>
    <row r="798">
      <c r="F798" s="96"/>
    </row>
    <row r="799">
      <c r="F799" s="96"/>
    </row>
    <row r="800">
      <c r="F800" s="96"/>
    </row>
    <row r="801">
      <c r="F801" s="96"/>
    </row>
    <row r="802">
      <c r="F802" s="96"/>
    </row>
    <row r="803">
      <c r="F803" s="96"/>
    </row>
    <row r="804">
      <c r="F804" s="96"/>
    </row>
    <row r="805">
      <c r="F805" s="96"/>
    </row>
    <row r="806">
      <c r="F806" s="96"/>
    </row>
    <row r="807">
      <c r="F807" s="96"/>
    </row>
    <row r="808">
      <c r="F808" s="96"/>
    </row>
    <row r="809">
      <c r="F809" s="96"/>
    </row>
    <row r="810">
      <c r="F810" s="96"/>
    </row>
    <row r="811">
      <c r="F811" s="96"/>
    </row>
    <row r="812">
      <c r="F812" s="96"/>
    </row>
    <row r="813">
      <c r="F813" s="96"/>
    </row>
    <row r="814">
      <c r="F814" s="96"/>
    </row>
    <row r="815">
      <c r="F815" s="96"/>
    </row>
    <row r="816">
      <c r="F816" s="96"/>
    </row>
    <row r="817">
      <c r="F817" s="96"/>
    </row>
    <row r="818">
      <c r="F818" s="96"/>
    </row>
    <row r="819">
      <c r="F819" s="96"/>
    </row>
    <row r="820">
      <c r="F820" s="96"/>
    </row>
    <row r="821">
      <c r="F821" s="96"/>
    </row>
    <row r="822">
      <c r="F822" s="96"/>
    </row>
    <row r="823">
      <c r="F823" s="96"/>
    </row>
    <row r="824">
      <c r="F824" s="96"/>
    </row>
    <row r="825">
      <c r="F825" s="96"/>
    </row>
    <row r="826">
      <c r="F826" s="96"/>
    </row>
    <row r="827">
      <c r="F827" s="96"/>
    </row>
    <row r="828">
      <c r="F828" s="96"/>
    </row>
    <row r="829">
      <c r="F829" s="96"/>
    </row>
    <row r="830">
      <c r="F830" s="96"/>
    </row>
    <row r="831">
      <c r="F831" s="96"/>
    </row>
    <row r="832">
      <c r="F832" s="96"/>
    </row>
    <row r="833">
      <c r="F833" s="96"/>
    </row>
    <row r="834">
      <c r="F834" s="96"/>
    </row>
    <row r="835">
      <c r="F835" s="96"/>
    </row>
    <row r="836">
      <c r="F836" s="96"/>
    </row>
    <row r="837">
      <c r="F837" s="96"/>
    </row>
    <row r="838">
      <c r="F838" s="96"/>
    </row>
    <row r="839">
      <c r="F839" s="96"/>
    </row>
    <row r="840">
      <c r="F840" s="96"/>
    </row>
    <row r="841">
      <c r="F841" s="96"/>
    </row>
    <row r="842">
      <c r="F842" s="96"/>
    </row>
    <row r="843">
      <c r="F843" s="96"/>
    </row>
    <row r="844">
      <c r="F844" s="96"/>
    </row>
    <row r="845">
      <c r="F845" s="96"/>
    </row>
    <row r="846">
      <c r="F846" s="96"/>
    </row>
    <row r="847">
      <c r="F847" s="96"/>
    </row>
    <row r="848">
      <c r="F848" s="96"/>
    </row>
    <row r="849">
      <c r="F849" s="96"/>
    </row>
    <row r="850">
      <c r="F850" s="96"/>
    </row>
    <row r="851">
      <c r="F851" s="96"/>
    </row>
    <row r="852">
      <c r="F852" s="96"/>
    </row>
    <row r="853">
      <c r="F853" s="96"/>
    </row>
    <row r="854">
      <c r="F854" s="96"/>
    </row>
    <row r="855">
      <c r="F855" s="96"/>
    </row>
    <row r="856">
      <c r="F856" s="96"/>
    </row>
    <row r="857">
      <c r="F857" s="96"/>
    </row>
    <row r="858">
      <c r="F858" s="96"/>
    </row>
    <row r="859">
      <c r="F859" s="96"/>
    </row>
    <row r="860">
      <c r="F860" s="96"/>
    </row>
    <row r="861">
      <c r="F861" s="96"/>
    </row>
    <row r="862">
      <c r="F862" s="96"/>
    </row>
    <row r="863">
      <c r="F863" s="96"/>
    </row>
    <row r="864">
      <c r="F864" s="96"/>
    </row>
    <row r="865">
      <c r="F865" s="96"/>
    </row>
    <row r="866">
      <c r="F866" s="96"/>
    </row>
    <row r="867">
      <c r="F867" s="96"/>
    </row>
    <row r="868">
      <c r="F868" s="96"/>
    </row>
    <row r="869">
      <c r="F869" s="96"/>
    </row>
    <row r="870">
      <c r="F870" s="96"/>
    </row>
    <row r="871">
      <c r="F871" s="96"/>
    </row>
    <row r="872">
      <c r="F872" s="96"/>
    </row>
    <row r="873">
      <c r="F873" s="96"/>
    </row>
    <row r="874">
      <c r="F874" s="96"/>
    </row>
    <row r="875">
      <c r="F875" s="96"/>
    </row>
    <row r="876">
      <c r="F876" s="96"/>
    </row>
    <row r="877">
      <c r="F877" s="96"/>
    </row>
    <row r="878">
      <c r="F878" s="96"/>
    </row>
    <row r="879">
      <c r="F879" s="96"/>
    </row>
    <row r="880">
      <c r="F880" s="96"/>
    </row>
    <row r="881">
      <c r="F881" s="96"/>
    </row>
    <row r="882">
      <c r="F882" s="96"/>
    </row>
    <row r="883">
      <c r="F883" s="96"/>
    </row>
    <row r="884">
      <c r="F884" s="96"/>
    </row>
    <row r="885">
      <c r="F885" s="96"/>
    </row>
    <row r="886">
      <c r="F886" s="96"/>
    </row>
    <row r="887">
      <c r="F887" s="96"/>
    </row>
    <row r="888">
      <c r="F888" s="96"/>
    </row>
    <row r="889">
      <c r="F889" s="96"/>
    </row>
    <row r="890">
      <c r="F890" s="96"/>
    </row>
    <row r="891">
      <c r="F891" s="96"/>
    </row>
    <row r="892">
      <c r="F892" s="96"/>
    </row>
    <row r="893">
      <c r="F893" s="96"/>
    </row>
    <row r="894">
      <c r="F894" s="96"/>
    </row>
    <row r="895">
      <c r="F895" s="96"/>
    </row>
    <row r="896">
      <c r="F896" s="96"/>
    </row>
    <row r="897">
      <c r="F897" s="96"/>
    </row>
    <row r="898">
      <c r="F898" s="96"/>
    </row>
    <row r="899">
      <c r="F899" s="96"/>
    </row>
    <row r="900">
      <c r="F900" s="96"/>
    </row>
    <row r="901">
      <c r="F901" s="96"/>
    </row>
    <row r="902">
      <c r="F902" s="96"/>
    </row>
    <row r="903">
      <c r="F903" s="96"/>
    </row>
    <row r="904">
      <c r="F904" s="96"/>
    </row>
    <row r="905">
      <c r="F905" s="96"/>
    </row>
    <row r="906">
      <c r="F906" s="96"/>
    </row>
    <row r="907">
      <c r="F907" s="96"/>
    </row>
    <row r="908">
      <c r="F908" s="96"/>
    </row>
    <row r="909">
      <c r="F909" s="96"/>
    </row>
    <row r="910">
      <c r="F910" s="96"/>
    </row>
    <row r="911">
      <c r="F911" s="96"/>
    </row>
    <row r="912">
      <c r="F912" s="96"/>
    </row>
    <row r="913">
      <c r="F913" s="96"/>
    </row>
    <row r="914">
      <c r="F914" s="96"/>
    </row>
    <row r="915">
      <c r="F915" s="96"/>
    </row>
    <row r="916">
      <c r="F916" s="96"/>
    </row>
    <row r="917">
      <c r="F917" s="96"/>
    </row>
    <row r="918">
      <c r="F918" s="96"/>
    </row>
    <row r="919">
      <c r="F919" s="96"/>
    </row>
    <row r="920">
      <c r="F920" s="96"/>
    </row>
    <row r="921">
      <c r="F921" s="96"/>
    </row>
    <row r="922">
      <c r="F922" s="96"/>
    </row>
    <row r="923">
      <c r="F923" s="96"/>
    </row>
    <row r="924">
      <c r="F924" s="96"/>
    </row>
    <row r="925">
      <c r="F925" s="96"/>
    </row>
    <row r="926">
      <c r="F926" s="96"/>
    </row>
    <row r="927">
      <c r="F927" s="96"/>
    </row>
    <row r="928">
      <c r="F928" s="96"/>
    </row>
    <row r="929">
      <c r="F929" s="96"/>
    </row>
    <row r="930">
      <c r="F930" s="96"/>
    </row>
    <row r="931">
      <c r="F931" s="96"/>
    </row>
    <row r="932">
      <c r="F932" s="96"/>
    </row>
    <row r="933">
      <c r="F933" s="96"/>
    </row>
    <row r="934">
      <c r="F934" s="96"/>
    </row>
    <row r="935">
      <c r="F935" s="96"/>
    </row>
    <row r="936">
      <c r="F936" s="96"/>
    </row>
    <row r="937">
      <c r="F937" s="96"/>
    </row>
    <row r="938">
      <c r="F938" s="96"/>
    </row>
    <row r="939">
      <c r="F939" s="96"/>
    </row>
    <row r="940">
      <c r="F940" s="96"/>
    </row>
    <row r="941">
      <c r="F941" s="96"/>
    </row>
    <row r="942">
      <c r="F942" s="96"/>
    </row>
    <row r="943">
      <c r="F943" s="96"/>
    </row>
    <row r="944">
      <c r="F944" s="96"/>
    </row>
    <row r="945">
      <c r="F945" s="96"/>
    </row>
    <row r="946">
      <c r="F946" s="96"/>
    </row>
    <row r="947">
      <c r="F947" s="96"/>
    </row>
    <row r="948">
      <c r="F948" s="96"/>
    </row>
    <row r="949">
      <c r="F949" s="96"/>
    </row>
    <row r="950">
      <c r="F950" s="96"/>
    </row>
    <row r="951">
      <c r="F951" s="96"/>
    </row>
    <row r="952">
      <c r="F952" s="96"/>
    </row>
    <row r="953">
      <c r="F953" s="96"/>
    </row>
    <row r="954">
      <c r="F954" s="96"/>
    </row>
    <row r="955">
      <c r="F955" s="96"/>
    </row>
    <row r="956">
      <c r="F956" s="96"/>
    </row>
    <row r="957">
      <c r="F957" s="96"/>
    </row>
    <row r="958">
      <c r="F958" s="96"/>
    </row>
    <row r="959">
      <c r="F959" s="96"/>
    </row>
    <row r="960">
      <c r="F960" s="96"/>
    </row>
    <row r="961">
      <c r="F961" s="96"/>
    </row>
    <row r="962">
      <c r="F962" s="96"/>
    </row>
    <row r="963">
      <c r="F963" s="96"/>
    </row>
    <row r="964">
      <c r="F964" s="96"/>
    </row>
    <row r="965">
      <c r="F965" s="96"/>
    </row>
    <row r="966">
      <c r="F966" s="96"/>
    </row>
    <row r="967">
      <c r="F967" s="96"/>
    </row>
    <row r="968">
      <c r="F968" s="96"/>
    </row>
    <row r="969">
      <c r="F969" s="96"/>
    </row>
    <row r="970">
      <c r="F970" s="96"/>
    </row>
    <row r="971">
      <c r="F971" s="96"/>
    </row>
    <row r="972">
      <c r="F972" s="96"/>
    </row>
    <row r="973">
      <c r="F973" s="96"/>
    </row>
    <row r="974">
      <c r="F974" s="96"/>
    </row>
    <row r="975">
      <c r="F975" s="96"/>
    </row>
    <row r="976">
      <c r="F976" s="96"/>
    </row>
    <row r="977">
      <c r="F977" s="96"/>
    </row>
    <row r="978">
      <c r="F978" s="96"/>
    </row>
    <row r="979">
      <c r="F979" s="96"/>
    </row>
    <row r="980">
      <c r="F980" s="96"/>
    </row>
    <row r="981">
      <c r="F981" s="96"/>
    </row>
    <row r="982">
      <c r="F982" s="96"/>
    </row>
    <row r="983">
      <c r="F983" s="96"/>
    </row>
    <row r="984">
      <c r="F984" s="96"/>
    </row>
    <row r="985">
      <c r="F985" s="96"/>
    </row>
    <row r="986">
      <c r="F986" s="96"/>
    </row>
    <row r="987">
      <c r="F987" s="96"/>
    </row>
    <row r="988">
      <c r="F988" s="96"/>
    </row>
    <row r="989">
      <c r="F989" s="96"/>
    </row>
    <row r="990">
      <c r="F990" s="96"/>
    </row>
    <row r="991">
      <c r="F991" s="96"/>
    </row>
    <row r="992">
      <c r="F992" s="96"/>
    </row>
    <row r="993">
      <c r="F993" s="96"/>
    </row>
    <row r="994">
      <c r="F994" s="96"/>
    </row>
    <row r="995">
      <c r="F995" s="96"/>
    </row>
    <row r="996">
      <c r="F996" s="96"/>
    </row>
    <row r="997">
      <c r="F997" s="96"/>
    </row>
    <row r="998">
      <c r="F998" s="96"/>
    </row>
    <row r="999">
      <c r="F999" s="96"/>
    </row>
    <row r="1000">
      <c r="F1000" s="96"/>
    </row>
  </sheetData>
  <dataValidations>
    <dataValidation type="list" allowBlank="1" sqref="D3:E22">
      <formula1>"Co-op,Internship,Full Time,N/A"</formula1>
    </dataValidation>
  </dataValidations>
  <hyperlinks>
    <hyperlink r:id="rId1" ref="A1"/>
  </hyperlinks>
  <drawing r:id="rId2"/>
</worksheet>
</file>