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Avionics\Active Aero\"/>
    </mc:Choice>
  </mc:AlternateContent>
  <xr:revisionPtr revIDLastSave="0" documentId="13_ncr:1_{C7E70D17-6EDA-4FF3-B71D-BFACC66442D1}" xr6:coauthVersionLast="47" xr6:coauthVersionMax="47" xr10:uidLastSave="{00000000-0000-0000-0000-000000000000}"/>
  <bookViews>
    <workbookView xWindow="-108" yWindow="-108" windowWidth="23256" windowHeight="12576" xr2:uid="{98014CD8-712A-4D1E-A259-FC24C4733C9E}"/>
  </bookViews>
  <sheets>
    <sheet name="data2" sheetId="2" r:id="rId1"/>
    <sheet name="Sheet1" sheetId="1" r:id="rId2"/>
  </sheets>
  <definedNames>
    <definedName name="ExternalData_1" localSheetId="0" hidden="1">data2!$A$1:$R$36365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6017" i="2" l="1"/>
  <c r="BF36017" i="2"/>
  <c r="BG36017" i="2"/>
  <c r="BE36018" i="2"/>
  <c r="BF36018" i="2"/>
  <c r="BG36018" i="2"/>
  <c r="BE36019" i="2"/>
  <c r="BF36019" i="2"/>
  <c r="BG36019" i="2"/>
  <c r="BE36020" i="2"/>
  <c r="BF36020" i="2"/>
  <c r="BG36020" i="2"/>
  <c r="BE36021" i="2"/>
  <c r="BF36021" i="2"/>
  <c r="BG36021" i="2"/>
  <c r="BE36022" i="2"/>
  <c r="BF36022" i="2"/>
  <c r="BG36022" i="2"/>
  <c r="BE36023" i="2"/>
  <c r="BF36023" i="2"/>
  <c r="BG36023" i="2"/>
  <c r="BE36024" i="2"/>
  <c r="BF36024" i="2"/>
  <c r="BG36024" i="2"/>
  <c r="BE36025" i="2"/>
  <c r="BF36025" i="2"/>
  <c r="BG36025" i="2"/>
  <c r="BE36026" i="2"/>
  <c r="BF36026" i="2"/>
  <c r="BG36026" i="2"/>
  <c r="BE36027" i="2"/>
  <c r="BF36027" i="2"/>
  <c r="BG36027" i="2"/>
  <c r="BE36028" i="2"/>
  <c r="BF36028" i="2"/>
  <c r="BG36028" i="2"/>
  <c r="BE36029" i="2"/>
  <c r="BF36029" i="2"/>
  <c r="BG36029" i="2"/>
  <c r="BE36030" i="2"/>
  <c r="BF36030" i="2"/>
  <c r="BG36030" i="2"/>
  <c r="BE36031" i="2"/>
  <c r="BF36031" i="2"/>
  <c r="BG36031" i="2"/>
  <c r="BE36032" i="2"/>
  <c r="BF36032" i="2"/>
  <c r="BG36032" i="2"/>
  <c r="BE36033" i="2"/>
  <c r="BF36033" i="2"/>
  <c r="BG36033" i="2"/>
  <c r="BE36034" i="2"/>
  <c r="BF36034" i="2"/>
  <c r="BG36034" i="2"/>
  <c r="BE36035" i="2"/>
  <c r="BF36035" i="2"/>
  <c r="BG36035" i="2"/>
  <c r="BE36036" i="2"/>
  <c r="BF36036" i="2"/>
  <c r="BG36036" i="2"/>
  <c r="BE36037" i="2"/>
  <c r="BF36037" i="2"/>
  <c r="BG36037" i="2"/>
  <c r="BE36038" i="2"/>
  <c r="BF36038" i="2"/>
  <c r="BG36038" i="2"/>
  <c r="BE36039" i="2"/>
  <c r="BF36039" i="2"/>
  <c r="BG36039" i="2"/>
  <c r="BE36040" i="2"/>
  <c r="BF36040" i="2"/>
  <c r="BG36040" i="2"/>
  <c r="BE36041" i="2"/>
  <c r="BF36041" i="2"/>
  <c r="BG36041" i="2"/>
  <c r="BE36042" i="2"/>
  <c r="BF36042" i="2"/>
  <c r="BG36042" i="2"/>
  <c r="BE36043" i="2"/>
  <c r="BF36043" i="2"/>
  <c r="BG36043" i="2"/>
  <c r="BE36044" i="2"/>
  <c r="BF36044" i="2"/>
  <c r="BG36044" i="2"/>
  <c r="BE36045" i="2"/>
  <c r="BF36045" i="2"/>
  <c r="BG36045" i="2"/>
  <c r="BE36046" i="2"/>
  <c r="BF36046" i="2"/>
  <c r="BG36046" i="2"/>
  <c r="BE36047" i="2"/>
  <c r="BF36047" i="2"/>
  <c r="BG36047" i="2"/>
  <c r="BE36048" i="2"/>
  <c r="BF36048" i="2"/>
  <c r="BG36048" i="2"/>
  <c r="BE36049" i="2"/>
  <c r="BF36049" i="2"/>
  <c r="BG36049" i="2"/>
  <c r="BE36050" i="2"/>
  <c r="BF36050" i="2"/>
  <c r="BG36050" i="2"/>
  <c r="BE36051" i="2"/>
  <c r="BF36051" i="2"/>
  <c r="BG36051" i="2"/>
  <c r="BE36052" i="2"/>
  <c r="BF36052" i="2"/>
  <c r="BG36052" i="2"/>
  <c r="BE36053" i="2"/>
  <c r="BF36053" i="2"/>
  <c r="BG36053" i="2"/>
  <c r="BE36054" i="2"/>
  <c r="BF36054" i="2"/>
  <c r="BG36054" i="2"/>
  <c r="BE36055" i="2"/>
  <c r="BF36055" i="2"/>
  <c r="BG36055" i="2"/>
  <c r="BE36056" i="2"/>
  <c r="BF36056" i="2"/>
  <c r="BG36056" i="2"/>
  <c r="BE36057" i="2"/>
  <c r="BF36057" i="2"/>
  <c r="BG36057" i="2"/>
  <c r="BE36058" i="2"/>
  <c r="BF36058" i="2"/>
  <c r="BG36058" i="2"/>
  <c r="BE36059" i="2"/>
  <c r="BF36059" i="2"/>
  <c r="BG36059" i="2"/>
  <c r="BE36060" i="2"/>
  <c r="BF36060" i="2"/>
  <c r="BG36060" i="2"/>
  <c r="BE36061" i="2"/>
  <c r="BF36061" i="2"/>
  <c r="BG36061" i="2"/>
  <c r="BE36062" i="2"/>
  <c r="BF36062" i="2"/>
  <c r="BG36062" i="2"/>
  <c r="BE36063" i="2"/>
  <c r="BF36063" i="2"/>
  <c r="BG36063" i="2"/>
  <c r="BE36064" i="2"/>
  <c r="BF36064" i="2"/>
  <c r="BG36064" i="2"/>
  <c r="BE36065" i="2"/>
  <c r="BF36065" i="2"/>
  <c r="BG36065" i="2"/>
  <c r="BE36066" i="2"/>
  <c r="BF36066" i="2"/>
  <c r="BG36066" i="2"/>
  <c r="BE36067" i="2"/>
  <c r="BF36067" i="2"/>
  <c r="BG36067" i="2"/>
  <c r="BE36068" i="2"/>
  <c r="BF36068" i="2"/>
  <c r="BG36068" i="2"/>
  <c r="BE36069" i="2"/>
  <c r="BF36069" i="2"/>
  <c r="BG36069" i="2"/>
  <c r="BE36070" i="2"/>
  <c r="BF36070" i="2"/>
  <c r="BG36070" i="2"/>
  <c r="BE36071" i="2"/>
  <c r="BF36071" i="2"/>
  <c r="BG36071" i="2"/>
  <c r="BE36072" i="2"/>
  <c r="BF36072" i="2"/>
  <c r="BG36072" i="2"/>
  <c r="BE36073" i="2"/>
  <c r="BF36073" i="2"/>
  <c r="BG36073" i="2"/>
  <c r="BE36074" i="2"/>
  <c r="BF36074" i="2"/>
  <c r="BG36074" i="2"/>
  <c r="BE36075" i="2"/>
  <c r="BF36075" i="2"/>
  <c r="BG36075" i="2"/>
  <c r="BE36076" i="2"/>
  <c r="BF36076" i="2"/>
  <c r="BG36076" i="2"/>
  <c r="BE36077" i="2"/>
  <c r="BF36077" i="2"/>
  <c r="BG36077" i="2"/>
  <c r="BE36078" i="2"/>
  <c r="BF36078" i="2"/>
  <c r="BG36078" i="2"/>
  <c r="BE36079" i="2"/>
  <c r="BF36079" i="2"/>
  <c r="BG36079" i="2"/>
  <c r="BE36080" i="2"/>
  <c r="BF36080" i="2"/>
  <c r="BG36080" i="2"/>
  <c r="BE36081" i="2"/>
  <c r="BF36081" i="2"/>
  <c r="BG36081" i="2"/>
  <c r="BE36082" i="2"/>
  <c r="BF36082" i="2"/>
  <c r="BG36082" i="2"/>
  <c r="BE36083" i="2"/>
  <c r="BF36083" i="2"/>
  <c r="BG36083" i="2"/>
  <c r="BE36084" i="2"/>
  <c r="BF36084" i="2"/>
  <c r="BG36084" i="2"/>
  <c r="BE36085" i="2"/>
  <c r="BF36085" i="2"/>
  <c r="BG36085" i="2"/>
  <c r="BE36086" i="2"/>
  <c r="BF36086" i="2"/>
  <c r="BG36086" i="2"/>
  <c r="BE36087" i="2"/>
  <c r="BF36087" i="2"/>
  <c r="BG36087" i="2"/>
  <c r="BE36088" i="2"/>
  <c r="BF36088" i="2"/>
  <c r="BG36088" i="2"/>
  <c r="BE36089" i="2"/>
  <c r="BF36089" i="2"/>
  <c r="BG36089" i="2"/>
  <c r="BE36090" i="2"/>
  <c r="BF36090" i="2"/>
  <c r="BG36090" i="2"/>
  <c r="BE36091" i="2"/>
  <c r="BF36091" i="2"/>
  <c r="BG36091" i="2"/>
  <c r="BE36092" i="2"/>
  <c r="BF36092" i="2"/>
  <c r="BG36092" i="2"/>
  <c r="BE36093" i="2"/>
  <c r="BF36093" i="2"/>
  <c r="BG36093" i="2"/>
  <c r="BE36094" i="2"/>
  <c r="BF36094" i="2"/>
  <c r="BG36094" i="2"/>
  <c r="BE36095" i="2"/>
  <c r="BF36095" i="2"/>
  <c r="BG36095" i="2"/>
  <c r="BE36096" i="2"/>
  <c r="BF36096" i="2"/>
  <c r="BG36096" i="2"/>
  <c r="BE36097" i="2"/>
  <c r="BF36097" i="2"/>
  <c r="BG36097" i="2"/>
  <c r="BE36098" i="2"/>
  <c r="BF36098" i="2"/>
  <c r="BG36098" i="2"/>
  <c r="BE36099" i="2"/>
  <c r="BF36099" i="2"/>
  <c r="BG36099" i="2"/>
  <c r="BE36100" i="2"/>
  <c r="BF36100" i="2"/>
  <c r="BG36100" i="2"/>
  <c r="BE36101" i="2"/>
  <c r="BF36101" i="2"/>
  <c r="BG36101" i="2"/>
  <c r="BE36102" i="2"/>
  <c r="BF36102" i="2"/>
  <c r="BG36102" i="2"/>
  <c r="BE36103" i="2"/>
  <c r="BF36103" i="2"/>
  <c r="BG36103" i="2"/>
  <c r="BE36104" i="2"/>
  <c r="BF36104" i="2"/>
  <c r="BG36104" i="2"/>
  <c r="BE36105" i="2"/>
  <c r="BF36105" i="2"/>
  <c r="BG36105" i="2"/>
  <c r="BE36106" i="2"/>
  <c r="BF36106" i="2"/>
  <c r="BG36106" i="2"/>
  <c r="BE36107" i="2"/>
  <c r="BF36107" i="2"/>
  <c r="BG36107" i="2"/>
  <c r="BE36108" i="2"/>
  <c r="BF36108" i="2"/>
  <c r="BG36108" i="2"/>
  <c r="BE36109" i="2"/>
  <c r="BF36109" i="2"/>
  <c r="BG36109" i="2"/>
  <c r="BE36110" i="2"/>
  <c r="BF36110" i="2"/>
  <c r="BG36110" i="2"/>
  <c r="BE36111" i="2"/>
  <c r="BF36111" i="2"/>
  <c r="BG36111" i="2"/>
  <c r="BE36112" i="2"/>
  <c r="BF36112" i="2"/>
  <c r="BG36112" i="2"/>
  <c r="BE36113" i="2"/>
  <c r="BF36113" i="2"/>
  <c r="BG36113" i="2"/>
  <c r="BE36114" i="2"/>
  <c r="BF36114" i="2"/>
  <c r="BG36114" i="2"/>
  <c r="BE36115" i="2"/>
  <c r="BF36115" i="2"/>
  <c r="BG36115" i="2"/>
  <c r="BE36116" i="2"/>
  <c r="BF36116" i="2"/>
  <c r="BG36116" i="2"/>
  <c r="BE36117" i="2"/>
  <c r="BF36117" i="2"/>
  <c r="BG36117" i="2"/>
  <c r="BE36118" i="2"/>
  <c r="BF36118" i="2"/>
  <c r="BG36118" i="2"/>
  <c r="BE36119" i="2"/>
  <c r="BF36119" i="2"/>
  <c r="BG36119" i="2"/>
  <c r="BE36120" i="2"/>
  <c r="BF36120" i="2"/>
  <c r="BG36120" i="2"/>
  <c r="BE36121" i="2"/>
  <c r="BF36121" i="2"/>
  <c r="BG36121" i="2"/>
  <c r="BE36122" i="2"/>
  <c r="BF36122" i="2"/>
  <c r="BG36122" i="2"/>
  <c r="BE36123" i="2"/>
  <c r="BF36123" i="2"/>
  <c r="BG36123" i="2"/>
  <c r="BE36124" i="2"/>
  <c r="BF36124" i="2"/>
  <c r="BG36124" i="2"/>
  <c r="BE36125" i="2"/>
  <c r="BF36125" i="2"/>
  <c r="BG36125" i="2"/>
  <c r="BE36126" i="2"/>
  <c r="BF36126" i="2"/>
  <c r="BG36126" i="2"/>
  <c r="BE36127" i="2"/>
  <c r="BF36127" i="2"/>
  <c r="BG36127" i="2"/>
  <c r="BE36128" i="2"/>
  <c r="BF36128" i="2"/>
  <c r="BG36128" i="2"/>
  <c r="BE36129" i="2"/>
  <c r="BF36129" i="2"/>
  <c r="BG36129" i="2"/>
  <c r="BE36130" i="2"/>
  <c r="BF36130" i="2"/>
  <c r="BG36130" i="2"/>
  <c r="BE36131" i="2"/>
  <c r="BF36131" i="2"/>
  <c r="BG36131" i="2"/>
  <c r="BE36132" i="2"/>
  <c r="BF36132" i="2"/>
  <c r="BG36132" i="2"/>
  <c r="BE36133" i="2"/>
  <c r="BF36133" i="2"/>
  <c r="BG36133" i="2"/>
  <c r="BE36134" i="2"/>
  <c r="BF36134" i="2"/>
  <c r="BG36134" i="2"/>
  <c r="BE36135" i="2"/>
  <c r="BF36135" i="2"/>
  <c r="BG36135" i="2"/>
  <c r="BE36136" i="2"/>
  <c r="BF36136" i="2"/>
  <c r="BG36136" i="2"/>
  <c r="BE36137" i="2"/>
  <c r="BF36137" i="2"/>
  <c r="BG36137" i="2"/>
  <c r="BE36138" i="2"/>
  <c r="BF36138" i="2"/>
  <c r="BG36138" i="2"/>
  <c r="BE36139" i="2"/>
  <c r="BF36139" i="2"/>
  <c r="BG36139" i="2"/>
  <c r="BE36140" i="2"/>
  <c r="BF36140" i="2"/>
  <c r="BG36140" i="2"/>
  <c r="BE36141" i="2"/>
  <c r="BF36141" i="2"/>
  <c r="BG36141" i="2"/>
  <c r="BE36142" i="2"/>
  <c r="BF36142" i="2"/>
  <c r="BG36142" i="2"/>
  <c r="BE36143" i="2"/>
  <c r="BF36143" i="2"/>
  <c r="BG36143" i="2"/>
  <c r="BE36144" i="2"/>
  <c r="BF36144" i="2"/>
  <c r="BG36144" i="2"/>
  <c r="BE36145" i="2"/>
  <c r="BF36145" i="2"/>
  <c r="BG36145" i="2"/>
  <c r="BE36146" i="2"/>
  <c r="BF36146" i="2"/>
  <c r="BG36146" i="2"/>
  <c r="BE36147" i="2"/>
  <c r="BF36147" i="2"/>
  <c r="BG36147" i="2"/>
  <c r="BE36148" i="2"/>
  <c r="BF36148" i="2"/>
  <c r="BG36148" i="2"/>
  <c r="BE36149" i="2"/>
  <c r="BF36149" i="2"/>
  <c r="BG36149" i="2"/>
  <c r="BE36150" i="2"/>
  <c r="BF36150" i="2"/>
  <c r="BG36150" i="2"/>
  <c r="BE36151" i="2"/>
  <c r="BF36151" i="2"/>
  <c r="BG36151" i="2"/>
  <c r="BE36152" i="2"/>
  <c r="BF36152" i="2"/>
  <c r="BG36152" i="2"/>
  <c r="BE36153" i="2"/>
  <c r="BF36153" i="2"/>
  <c r="BG36153" i="2"/>
  <c r="BE36154" i="2"/>
  <c r="BF36154" i="2"/>
  <c r="BG36154" i="2"/>
  <c r="BE36155" i="2"/>
  <c r="BF36155" i="2"/>
  <c r="BG36155" i="2"/>
  <c r="BE36156" i="2"/>
  <c r="BF36156" i="2"/>
  <c r="BG36156" i="2"/>
  <c r="BE36157" i="2"/>
  <c r="BF36157" i="2"/>
  <c r="BG36157" i="2"/>
  <c r="BE36158" i="2"/>
  <c r="BF36158" i="2"/>
  <c r="BG36158" i="2"/>
  <c r="BE36159" i="2"/>
  <c r="BF36159" i="2"/>
  <c r="BG36159" i="2"/>
  <c r="BE36160" i="2"/>
  <c r="BF36160" i="2"/>
  <c r="BG36160" i="2"/>
  <c r="BE36161" i="2"/>
  <c r="BF36161" i="2"/>
  <c r="BG36161" i="2"/>
  <c r="BE36162" i="2"/>
  <c r="BF36162" i="2"/>
  <c r="BG36162" i="2"/>
  <c r="BE36163" i="2"/>
  <c r="BF36163" i="2"/>
  <c r="BG36163" i="2"/>
  <c r="BE36164" i="2"/>
  <c r="BF36164" i="2"/>
  <c r="BG36164" i="2"/>
  <c r="BE36165" i="2"/>
  <c r="BF36165" i="2"/>
  <c r="BG36165" i="2"/>
  <c r="BE36166" i="2"/>
  <c r="BF36166" i="2"/>
  <c r="BG36166" i="2"/>
  <c r="BE36167" i="2"/>
  <c r="BF36167" i="2"/>
  <c r="BG36167" i="2"/>
  <c r="BE36168" i="2"/>
  <c r="BF36168" i="2"/>
  <c r="BG36168" i="2"/>
  <c r="BE36169" i="2"/>
  <c r="BF36169" i="2"/>
  <c r="BG36169" i="2"/>
  <c r="BE36170" i="2"/>
  <c r="BF36170" i="2"/>
  <c r="BG36170" i="2"/>
  <c r="BE36171" i="2"/>
  <c r="BF36171" i="2"/>
  <c r="BG36171" i="2"/>
  <c r="BE36172" i="2"/>
  <c r="BF36172" i="2"/>
  <c r="BG36172" i="2"/>
  <c r="BE36173" i="2"/>
  <c r="BF36173" i="2"/>
  <c r="BG36173" i="2"/>
  <c r="BE36174" i="2"/>
  <c r="BF36174" i="2"/>
  <c r="BG36174" i="2"/>
  <c r="BE36175" i="2"/>
  <c r="BF36175" i="2"/>
  <c r="BG36175" i="2"/>
  <c r="BE36176" i="2"/>
  <c r="BF36176" i="2"/>
  <c r="BG36176" i="2"/>
  <c r="BE36177" i="2"/>
  <c r="BF36177" i="2"/>
  <c r="BG36177" i="2"/>
  <c r="BE36178" i="2"/>
  <c r="BF36178" i="2"/>
  <c r="BG36178" i="2"/>
  <c r="BE36179" i="2"/>
  <c r="BF36179" i="2"/>
  <c r="BG36179" i="2"/>
  <c r="BE36180" i="2"/>
  <c r="BF36180" i="2"/>
  <c r="BG36180" i="2"/>
  <c r="BE36181" i="2"/>
  <c r="BF36181" i="2"/>
  <c r="BG36181" i="2"/>
  <c r="BE36182" i="2"/>
  <c r="BF36182" i="2"/>
  <c r="BG36182" i="2"/>
  <c r="BE36183" i="2"/>
  <c r="BF36183" i="2"/>
  <c r="BG36183" i="2"/>
  <c r="BE36184" i="2"/>
  <c r="BF36184" i="2"/>
  <c r="BG36184" i="2"/>
  <c r="BE36185" i="2"/>
  <c r="BF36185" i="2"/>
  <c r="BG36185" i="2"/>
  <c r="BE36186" i="2"/>
  <c r="BF36186" i="2"/>
  <c r="BG36186" i="2"/>
  <c r="BE36187" i="2"/>
  <c r="BF36187" i="2"/>
  <c r="BG36187" i="2"/>
  <c r="BE36188" i="2"/>
  <c r="BF36188" i="2"/>
  <c r="BG36188" i="2"/>
  <c r="BE36189" i="2"/>
  <c r="BF36189" i="2"/>
  <c r="BG36189" i="2"/>
  <c r="BE36190" i="2"/>
  <c r="BF36190" i="2"/>
  <c r="BG36190" i="2"/>
  <c r="BE36191" i="2"/>
  <c r="BF36191" i="2"/>
  <c r="BG36191" i="2"/>
  <c r="BE36192" i="2"/>
  <c r="BF36192" i="2"/>
  <c r="BG36192" i="2"/>
  <c r="BE36193" i="2"/>
  <c r="BF36193" i="2"/>
  <c r="BG36193" i="2"/>
  <c r="BE36194" i="2"/>
  <c r="BF36194" i="2"/>
  <c r="BG36194" i="2"/>
  <c r="BE36195" i="2"/>
  <c r="BF36195" i="2"/>
  <c r="BG36195" i="2"/>
  <c r="BE36196" i="2"/>
  <c r="BF36196" i="2"/>
  <c r="BG36196" i="2"/>
  <c r="BE36197" i="2"/>
  <c r="BF36197" i="2"/>
  <c r="BG36197" i="2"/>
  <c r="BE36198" i="2"/>
  <c r="BF36198" i="2"/>
  <c r="BG36198" i="2"/>
  <c r="BE36199" i="2"/>
  <c r="BF36199" i="2"/>
  <c r="BG36199" i="2"/>
  <c r="BE36200" i="2"/>
  <c r="BF36200" i="2"/>
  <c r="BG36200" i="2"/>
  <c r="BE36201" i="2"/>
  <c r="BF36201" i="2"/>
  <c r="BG36201" i="2"/>
  <c r="BE36202" i="2"/>
  <c r="BF36202" i="2"/>
  <c r="BG36202" i="2"/>
  <c r="BE36203" i="2"/>
  <c r="BF36203" i="2"/>
  <c r="BG36203" i="2"/>
  <c r="BE36204" i="2"/>
  <c r="BF36204" i="2"/>
  <c r="BG36204" i="2"/>
  <c r="BE36205" i="2"/>
  <c r="BF36205" i="2"/>
  <c r="BG36205" i="2"/>
  <c r="BE36206" i="2"/>
  <c r="BF36206" i="2"/>
  <c r="BG36206" i="2"/>
  <c r="BE36207" i="2"/>
  <c r="BF36207" i="2"/>
  <c r="BG36207" i="2"/>
  <c r="BE36208" i="2"/>
  <c r="BF36208" i="2"/>
  <c r="BG36208" i="2"/>
  <c r="BE36209" i="2"/>
  <c r="BF36209" i="2"/>
  <c r="BG36209" i="2"/>
  <c r="BE36210" i="2"/>
  <c r="BF36210" i="2"/>
  <c r="BG36210" i="2"/>
  <c r="BE36211" i="2"/>
  <c r="BF36211" i="2"/>
  <c r="BG36211" i="2"/>
  <c r="BE36212" i="2"/>
  <c r="BF36212" i="2"/>
  <c r="BG36212" i="2"/>
  <c r="BE36213" i="2"/>
  <c r="BF36213" i="2"/>
  <c r="BG36213" i="2"/>
  <c r="BE36214" i="2"/>
  <c r="BF36214" i="2"/>
  <c r="BG36214" i="2"/>
  <c r="BE36215" i="2"/>
  <c r="BF36215" i="2"/>
  <c r="BG36215" i="2"/>
  <c r="BE36216" i="2"/>
  <c r="BF36216" i="2"/>
  <c r="BG36216" i="2"/>
  <c r="BE36217" i="2"/>
  <c r="BF36217" i="2"/>
  <c r="BG36217" i="2"/>
  <c r="BE36218" i="2"/>
  <c r="BF36218" i="2"/>
  <c r="BG36218" i="2"/>
  <c r="BE36219" i="2"/>
  <c r="BF36219" i="2"/>
  <c r="BG36219" i="2"/>
  <c r="BE36220" i="2"/>
  <c r="BF36220" i="2"/>
  <c r="BG36220" i="2"/>
  <c r="BE36221" i="2"/>
  <c r="BF36221" i="2"/>
  <c r="BG36221" i="2"/>
  <c r="BE36222" i="2"/>
  <c r="BF36222" i="2"/>
  <c r="BG36222" i="2"/>
  <c r="BE36223" i="2"/>
  <c r="BF36223" i="2"/>
  <c r="BG36223" i="2"/>
  <c r="BE36224" i="2"/>
  <c r="BF36224" i="2"/>
  <c r="BG36224" i="2"/>
  <c r="BE36225" i="2"/>
  <c r="BF36225" i="2"/>
  <c r="BG36225" i="2"/>
  <c r="BE36226" i="2"/>
  <c r="BF36226" i="2"/>
  <c r="BG36226" i="2"/>
  <c r="BE36227" i="2"/>
  <c r="BF36227" i="2"/>
  <c r="BG36227" i="2"/>
  <c r="BE36228" i="2"/>
  <c r="BF36228" i="2"/>
  <c r="BG36228" i="2"/>
  <c r="BE36229" i="2"/>
  <c r="BF36229" i="2"/>
  <c r="BG36229" i="2"/>
  <c r="BE36230" i="2"/>
  <c r="BF36230" i="2"/>
  <c r="BG36230" i="2"/>
  <c r="BE36231" i="2"/>
  <c r="BF36231" i="2"/>
  <c r="BG36231" i="2"/>
  <c r="BE36232" i="2"/>
  <c r="BF36232" i="2"/>
  <c r="BG36232" i="2"/>
  <c r="BE36233" i="2"/>
  <c r="BF36233" i="2"/>
  <c r="BG36233" i="2"/>
  <c r="BE36234" i="2"/>
  <c r="BF36234" i="2"/>
  <c r="BG36234" i="2"/>
  <c r="BE36235" i="2"/>
  <c r="BF36235" i="2"/>
  <c r="BG36235" i="2"/>
  <c r="BE36236" i="2"/>
  <c r="BF36236" i="2"/>
  <c r="BG36236" i="2"/>
  <c r="BE36237" i="2"/>
  <c r="BF36237" i="2"/>
  <c r="BG36237" i="2"/>
  <c r="BE36238" i="2"/>
  <c r="BF36238" i="2"/>
  <c r="BG36238" i="2"/>
  <c r="BE36239" i="2"/>
  <c r="BF36239" i="2"/>
  <c r="BG36239" i="2"/>
  <c r="BE36240" i="2"/>
  <c r="BF36240" i="2"/>
  <c r="BG36240" i="2"/>
  <c r="BE36241" i="2"/>
  <c r="BF36241" i="2"/>
  <c r="BG36241" i="2"/>
  <c r="BE36242" i="2"/>
  <c r="BF36242" i="2"/>
  <c r="BG36242" i="2"/>
  <c r="BE36243" i="2"/>
  <c r="BF36243" i="2"/>
  <c r="BG36243" i="2"/>
  <c r="BE36244" i="2"/>
  <c r="BF36244" i="2"/>
  <c r="BG36244" i="2"/>
  <c r="BE36245" i="2"/>
  <c r="BF36245" i="2"/>
  <c r="BG36245" i="2"/>
  <c r="BE36246" i="2"/>
  <c r="BF36246" i="2"/>
  <c r="BG36246" i="2"/>
  <c r="BE36247" i="2"/>
  <c r="BF36247" i="2"/>
  <c r="BG36247" i="2"/>
  <c r="BE36248" i="2"/>
  <c r="BF36248" i="2"/>
  <c r="BG36248" i="2"/>
  <c r="BE36249" i="2"/>
  <c r="BF36249" i="2"/>
  <c r="BG36249" i="2"/>
  <c r="BE36250" i="2"/>
  <c r="BF36250" i="2"/>
  <c r="BG36250" i="2"/>
  <c r="BE36251" i="2"/>
  <c r="BF36251" i="2"/>
  <c r="BG36251" i="2"/>
  <c r="BE36252" i="2"/>
  <c r="BF36252" i="2"/>
  <c r="BG36252" i="2"/>
  <c r="BE36253" i="2"/>
  <c r="BF36253" i="2"/>
  <c r="BG36253" i="2"/>
  <c r="BE36254" i="2"/>
  <c r="BF36254" i="2"/>
  <c r="BG36254" i="2"/>
  <c r="BE36255" i="2"/>
  <c r="BF36255" i="2"/>
  <c r="BG36255" i="2"/>
  <c r="BE36256" i="2"/>
  <c r="BF36256" i="2"/>
  <c r="BG36256" i="2"/>
  <c r="BE36257" i="2"/>
  <c r="BF36257" i="2"/>
  <c r="BG36257" i="2"/>
  <c r="BE36258" i="2"/>
  <c r="BF36258" i="2"/>
  <c r="BG36258" i="2"/>
  <c r="BE36259" i="2"/>
  <c r="BF36259" i="2"/>
  <c r="BG36259" i="2"/>
  <c r="BE36260" i="2"/>
  <c r="BF36260" i="2"/>
  <c r="BG36260" i="2"/>
  <c r="BE36261" i="2"/>
  <c r="BF36261" i="2"/>
  <c r="BG36261" i="2"/>
  <c r="BE36262" i="2"/>
  <c r="BF36262" i="2"/>
  <c r="BG36262" i="2"/>
  <c r="BE36263" i="2"/>
  <c r="BF36263" i="2"/>
  <c r="BG36263" i="2"/>
  <c r="BE36264" i="2"/>
  <c r="BF36264" i="2"/>
  <c r="BG36264" i="2"/>
  <c r="BE36265" i="2"/>
  <c r="BF36265" i="2"/>
  <c r="BG36265" i="2"/>
  <c r="BE36266" i="2"/>
  <c r="BF36266" i="2"/>
  <c r="BG36266" i="2"/>
  <c r="BE36267" i="2"/>
  <c r="BF36267" i="2"/>
  <c r="BG36267" i="2"/>
  <c r="BE36268" i="2"/>
  <c r="BF36268" i="2"/>
  <c r="BG36268" i="2"/>
  <c r="BE36269" i="2"/>
  <c r="BF36269" i="2"/>
  <c r="BG36269" i="2"/>
  <c r="BE36270" i="2"/>
  <c r="BF36270" i="2"/>
  <c r="BG36270" i="2"/>
  <c r="BE36271" i="2"/>
  <c r="BF36271" i="2"/>
  <c r="BG36271" i="2"/>
  <c r="BE36272" i="2"/>
  <c r="BF36272" i="2"/>
  <c r="BG36272" i="2"/>
  <c r="BE36273" i="2"/>
  <c r="BF36273" i="2"/>
  <c r="BG36273" i="2"/>
  <c r="BE36274" i="2"/>
  <c r="BF36274" i="2"/>
  <c r="BG36274" i="2"/>
  <c r="BE36275" i="2"/>
  <c r="BF36275" i="2"/>
  <c r="BG36275" i="2"/>
  <c r="BE36276" i="2"/>
  <c r="BF36276" i="2"/>
  <c r="BG36276" i="2"/>
  <c r="BE36277" i="2"/>
  <c r="BF36277" i="2"/>
  <c r="BG36277" i="2"/>
  <c r="BE36278" i="2"/>
  <c r="BF36278" i="2"/>
  <c r="BG36278" i="2"/>
  <c r="BE36279" i="2"/>
  <c r="BF36279" i="2"/>
  <c r="BG36279" i="2"/>
  <c r="BE36280" i="2"/>
  <c r="BF36280" i="2"/>
  <c r="BG36280" i="2"/>
  <c r="BE36281" i="2"/>
  <c r="BF36281" i="2"/>
  <c r="BG36281" i="2"/>
  <c r="BE36282" i="2"/>
  <c r="BF36282" i="2"/>
  <c r="BG36282" i="2"/>
  <c r="BE36283" i="2"/>
  <c r="BF36283" i="2"/>
  <c r="BG36283" i="2"/>
  <c r="BE36284" i="2"/>
  <c r="BF36284" i="2"/>
  <c r="BG36284" i="2"/>
  <c r="BE36285" i="2"/>
  <c r="BF36285" i="2"/>
  <c r="BG36285" i="2"/>
  <c r="BE36286" i="2"/>
  <c r="BF36286" i="2"/>
  <c r="BG36286" i="2"/>
  <c r="BE36287" i="2"/>
  <c r="BF36287" i="2"/>
  <c r="BG36287" i="2"/>
  <c r="BE36288" i="2"/>
  <c r="BF36288" i="2"/>
  <c r="BG36288" i="2"/>
  <c r="BE36289" i="2"/>
  <c r="BF36289" i="2"/>
  <c r="BG36289" i="2"/>
  <c r="BE36290" i="2"/>
  <c r="BF36290" i="2"/>
  <c r="BG36290" i="2"/>
  <c r="BE36291" i="2"/>
  <c r="BF36291" i="2"/>
  <c r="BG36291" i="2"/>
  <c r="BE36292" i="2"/>
  <c r="BF36292" i="2"/>
  <c r="BG36292" i="2"/>
  <c r="BE36293" i="2"/>
  <c r="BF36293" i="2"/>
  <c r="BG36293" i="2"/>
  <c r="BE36294" i="2"/>
  <c r="BF36294" i="2"/>
  <c r="BG36294" i="2"/>
  <c r="BE36295" i="2"/>
  <c r="BF36295" i="2"/>
  <c r="BG36295" i="2"/>
  <c r="BE36296" i="2"/>
  <c r="BF36296" i="2"/>
  <c r="BG36296" i="2"/>
  <c r="BE36297" i="2"/>
  <c r="BF36297" i="2"/>
  <c r="BG36297" i="2"/>
  <c r="BE36298" i="2"/>
  <c r="BF36298" i="2"/>
  <c r="BG36298" i="2"/>
  <c r="BE36299" i="2"/>
  <c r="BF36299" i="2"/>
  <c r="BG36299" i="2"/>
  <c r="BE36300" i="2"/>
  <c r="BF36300" i="2"/>
  <c r="BG36300" i="2"/>
  <c r="BE36301" i="2"/>
  <c r="BF36301" i="2"/>
  <c r="BG36301" i="2"/>
  <c r="BE36302" i="2"/>
  <c r="BF36302" i="2"/>
  <c r="BG36302" i="2"/>
  <c r="BE36303" i="2"/>
  <c r="BF36303" i="2"/>
  <c r="BG36303" i="2"/>
  <c r="BE36304" i="2"/>
  <c r="BF36304" i="2"/>
  <c r="BG36304" i="2"/>
  <c r="BE36305" i="2"/>
  <c r="BF36305" i="2"/>
  <c r="BG36305" i="2"/>
  <c r="BE36306" i="2"/>
  <c r="BF36306" i="2"/>
  <c r="BG36306" i="2"/>
  <c r="BE36307" i="2"/>
  <c r="BF36307" i="2"/>
  <c r="BG36307" i="2"/>
  <c r="BE36308" i="2"/>
  <c r="BF36308" i="2"/>
  <c r="BG36308" i="2"/>
  <c r="BE36309" i="2"/>
  <c r="BF36309" i="2"/>
  <c r="BG36309" i="2"/>
  <c r="BE36310" i="2"/>
  <c r="BF36310" i="2"/>
  <c r="BG36310" i="2"/>
  <c r="BE36311" i="2"/>
  <c r="BF36311" i="2"/>
  <c r="BG36311" i="2"/>
  <c r="BE36312" i="2"/>
  <c r="BF36312" i="2"/>
  <c r="BG36312" i="2"/>
  <c r="BE36313" i="2"/>
  <c r="BF36313" i="2"/>
  <c r="BG36313" i="2"/>
  <c r="BE36314" i="2"/>
  <c r="BF36314" i="2"/>
  <c r="BG36314" i="2"/>
  <c r="BE36315" i="2"/>
  <c r="BF36315" i="2"/>
  <c r="BG36315" i="2"/>
  <c r="BE36316" i="2"/>
  <c r="BF36316" i="2"/>
  <c r="BG36316" i="2"/>
  <c r="BE36317" i="2"/>
  <c r="BF36317" i="2"/>
  <c r="BG36317" i="2"/>
  <c r="BE36318" i="2"/>
  <c r="BF36318" i="2"/>
  <c r="BG36318" i="2"/>
  <c r="BE36319" i="2"/>
  <c r="BF36319" i="2"/>
  <c r="BG36319" i="2"/>
  <c r="BE36320" i="2"/>
  <c r="BF36320" i="2"/>
  <c r="BG36320" i="2"/>
  <c r="BE36321" i="2"/>
  <c r="BF36321" i="2"/>
  <c r="BG36321" i="2"/>
  <c r="BE36322" i="2"/>
  <c r="BF36322" i="2"/>
  <c r="BG36322" i="2"/>
  <c r="BE36323" i="2"/>
  <c r="BF36323" i="2"/>
  <c r="BG36323" i="2"/>
  <c r="BE36324" i="2"/>
  <c r="BF36324" i="2"/>
  <c r="BG36324" i="2"/>
  <c r="BE36325" i="2"/>
  <c r="BF36325" i="2"/>
  <c r="BG36325" i="2"/>
  <c r="BE36326" i="2"/>
  <c r="BF36326" i="2"/>
  <c r="BG36326" i="2"/>
  <c r="BE36327" i="2"/>
  <c r="BF36327" i="2"/>
  <c r="BG36327" i="2"/>
  <c r="BE36328" i="2"/>
  <c r="BF36328" i="2"/>
  <c r="BG36328" i="2"/>
  <c r="BE36329" i="2"/>
  <c r="BF36329" i="2"/>
  <c r="BG36329" i="2"/>
  <c r="BE36330" i="2"/>
  <c r="BF36330" i="2"/>
  <c r="BG36330" i="2"/>
  <c r="BE36331" i="2"/>
  <c r="BF36331" i="2"/>
  <c r="BG36331" i="2"/>
  <c r="BE36332" i="2"/>
  <c r="BF36332" i="2"/>
  <c r="BG36332" i="2"/>
  <c r="BE36333" i="2"/>
  <c r="BF36333" i="2"/>
  <c r="BG36333" i="2"/>
  <c r="BE36334" i="2"/>
  <c r="BF36334" i="2"/>
  <c r="BG36334" i="2"/>
  <c r="BE36335" i="2"/>
  <c r="BF36335" i="2"/>
  <c r="BG36335" i="2"/>
  <c r="BE36336" i="2"/>
  <c r="BF36336" i="2"/>
  <c r="BG36336" i="2"/>
  <c r="BE36337" i="2"/>
  <c r="BF36337" i="2"/>
  <c r="BG36337" i="2"/>
  <c r="BE36338" i="2"/>
  <c r="BF36338" i="2"/>
  <c r="BG36338" i="2"/>
  <c r="BE36339" i="2"/>
  <c r="BF36339" i="2"/>
  <c r="BG36339" i="2"/>
  <c r="BE36340" i="2"/>
  <c r="BF36340" i="2"/>
  <c r="BG36340" i="2"/>
  <c r="BE36341" i="2"/>
  <c r="BF36341" i="2"/>
  <c r="BG36341" i="2"/>
  <c r="BE36342" i="2"/>
  <c r="BF36342" i="2"/>
  <c r="BG36342" i="2"/>
  <c r="BE36343" i="2"/>
  <c r="BF36343" i="2"/>
  <c r="BG36343" i="2"/>
  <c r="BE36344" i="2"/>
  <c r="BF36344" i="2"/>
  <c r="BG36344" i="2"/>
  <c r="BE36345" i="2"/>
  <c r="BF36345" i="2"/>
  <c r="BG36345" i="2"/>
  <c r="BE36346" i="2"/>
  <c r="BF36346" i="2"/>
  <c r="BG36346" i="2"/>
  <c r="BE36347" i="2"/>
  <c r="BF36347" i="2"/>
  <c r="BG36347" i="2"/>
  <c r="BE36348" i="2"/>
  <c r="BF36348" i="2"/>
  <c r="BG36348" i="2"/>
  <c r="BE36349" i="2"/>
  <c r="BF36349" i="2"/>
  <c r="BG36349" i="2"/>
  <c r="BE36350" i="2"/>
  <c r="BF36350" i="2"/>
  <c r="BG36350" i="2"/>
  <c r="BE36351" i="2"/>
  <c r="BF36351" i="2"/>
  <c r="BG36351" i="2"/>
  <c r="BE36352" i="2"/>
  <c r="BF36352" i="2"/>
  <c r="BG36352" i="2"/>
  <c r="BE36353" i="2"/>
  <c r="BF36353" i="2"/>
  <c r="BG36353" i="2"/>
  <c r="BE36354" i="2"/>
  <c r="BF36354" i="2"/>
  <c r="BG36354" i="2"/>
  <c r="BE36355" i="2"/>
  <c r="BF36355" i="2"/>
  <c r="BG36355" i="2"/>
  <c r="BE36356" i="2"/>
  <c r="BF36356" i="2"/>
  <c r="BG36356" i="2"/>
  <c r="BE36357" i="2"/>
  <c r="BF36357" i="2"/>
  <c r="BG36357" i="2"/>
  <c r="BE36358" i="2"/>
  <c r="BF36358" i="2"/>
  <c r="BG36358" i="2"/>
  <c r="BE36359" i="2"/>
  <c r="BF36359" i="2"/>
  <c r="BG36359" i="2"/>
  <c r="BE36360" i="2"/>
  <c r="BF36360" i="2"/>
  <c r="BG36360" i="2"/>
  <c r="BE36361" i="2"/>
  <c r="BF36361" i="2"/>
  <c r="BG36361" i="2"/>
  <c r="BE36362" i="2"/>
  <c r="BF36362" i="2"/>
  <c r="BG36362" i="2"/>
  <c r="BE36363" i="2"/>
  <c r="BF36363" i="2"/>
  <c r="BG36363" i="2"/>
  <c r="BE36364" i="2"/>
  <c r="BF36364" i="2"/>
  <c r="BG36364" i="2"/>
  <c r="BE36365" i="2"/>
  <c r="BF36365" i="2"/>
  <c r="BG36365" i="2"/>
  <c r="BF36016" i="2"/>
  <c r="BG36016" i="2"/>
  <c r="BE36016" i="2"/>
  <c r="BC36017" i="2"/>
  <c r="BC36018" i="2"/>
  <c r="BC36019" i="2"/>
  <c r="BC36020" i="2"/>
  <c r="BC36021" i="2"/>
  <c r="BC36022" i="2"/>
  <c r="BC36023" i="2"/>
  <c r="BC36024" i="2"/>
  <c r="BC36025" i="2"/>
  <c r="BC36026" i="2"/>
  <c r="BC36027" i="2"/>
  <c r="BC36028" i="2"/>
  <c r="BC36029" i="2"/>
  <c r="BC36030" i="2"/>
  <c r="BC36031" i="2"/>
  <c r="BC36032" i="2"/>
  <c r="BC36033" i="2"/>
  <c r="BC36034" i="2"/>
  <c r="BC36035" i="2"/>
  <c r="BC36036" i="2"/>
  <c r="BC36037" i="2"/>
  <c r="BC36038" i="2"/>
  <c r="BC36039" i="2"/>
  <c r="BC36040" i="2"/>
  <c r="BC36041" i="2"/>
  <c r="BC36042" i="2"/>
  <c r="BC36043" i="2"/>
  <c r="BC36044" i="2"/>
  <c r="BC36045" i="2"/>
  <c r="BC36046" i="2"/>
  <c r="BC36047" i="2"/>
  <c r="BC36048" i="2"/>
  <c r="BC36049" i="2"/>
  <c r="BC36050" i="2"/>
  <c r="BC36051" i="2"/>
  <c r="BC36052" i="2"/>
  <c r="BC36053" i="2"/>
  <c r="BC36054" i="2"/>
  <c r="BC36055" i="2"/>
  <c r="BC36056" i="2"/>
  <c r="BC36057" i="2"/>
  <c r="BC36058" i="2"/>
  <c r="BC36059" i="2"/>
  <c r="BC36060" i="2"/>
  <c r="BC36061" i="2"/>
  <c r="BC36062" i="2"/>
  <c r="BC36063" i="2"/>
  <c r="BC36064" i="2"/>
  <c r="BC36065" i="2"/>
  <c r="BC36066" i="2"/>
  <c r="BC36067" i="2"/>
  <c r="BC36068" i="2"/>
  <c r="BC36069" i="2"/>
  <c r="BC36070" i="2"/>
  <c r="BC36071" i="2"/>
  <c r="BC36072" i="2"/>
  <c r="BC36073" i="2"/>
  <c r="BC36074" i="2"/>
  <c r="BC36075" i="2"/>
  <c r="BC36076" i="2"/>
  <c r="BC36077" i="2"/>
  <c r="BC36078" i="2"/>
  <c r="BC36079" i="2"/>
  <c r="BC36080" i="2"/>
  <c r="BC36081" i="2"/>
  <c r="BC36082" i="2"/>
  <c r="BC36083" i="2"/>
  <c r="BC36084" i="2"/>
  <c r="BC36085" i="2"/>
  <c r="BC36086" i="2"/>
  <c r="BC36087" i="2"/>
  <c r="BC36088" i="2"/>
  <c r="BC36089" i="2"/>
  <c r="BC36090" i="2"/>
  <c r="BC36091" i="2"/>
  <c r="BC36092" i="2"/>
  <c r="BC36093" i="2"/>
  <c r="BC36094" i="2"/>
  <c r="BC36095" i="2"/>
  <c r="BC36096" i="2"/>
  <c r="BC36097" i="2"/>
  <c r="BC36098" i="2"/>
  <c r="BC36099" i="2"/>
  <c r="BC36100" i="2"/>
  <c r="BC36101" i="2"/>
  <c r="BC36102" i="2"/>
  <c r="BC36103" i="2"/>
  <c r="BC36104" i="2"/>
  <c r="BC36105" i="2"/>
  <c r="BC36106" i="2"/>
  <c r="BC36107" i="2"/>
  <c r="BC36108" i="2"/>
  <c r="BC36109" i="2"/>
  <c r="BC36110" i="2"/>
  <c r="BC36111" i="2"/>
  <c r="BC36112" i="2"/>
  <c r="BC36113" i="2"/>
  <c r="BC36114" i="2"/>
  <c r="BC36115" i="2"/>
  <c r="BC36116" i="2"/>
  <c r="BC36117" i="2"/>
  <c r="BC36118" i="2"/>
  <c r="BC36119" i="2"/>
  <c r="BC36120" i="2"/>
  <c r="BC36121" i="2"/>
  <c r="BC36122" i="2"/>
  <c r="BC36123" i="2"/>
  <c r="BC36124" i="2"/>
  <c r="BC36125" i="2"/>
  <c r="BC36126" i="2"/>
  <c r="BC36127" i="2"/>
  <c r="BC36128" i="2"/>
  <c r="BC36129" i="2"/>
  <c r="BC36130" i="2"/>
  <c r="BC36131" i="2"/>
  <c r="BC36132" i="2"/>
  <c r="BC36133" i="2"/>
  <c r="BC36134" i="2"/>
  <c r="BC36135" i="2"/>
  <c r="BC36136" i="2"/>
  <c r="BC36137" i="2"/>
  <c r="BC36138" i="2"/>
  <c r="BC36139" i="2"/>
  <c r="BC36140" i="2"/>
  <c r="BC36141" i="2"/>
  <c r="BC36142" i="2"/>
  <c r="BC36143" i="2"/>
  <c r="BC36144" i="2"/>
  <c r="BC36145" i="2"/>
  <c r="BC36146" i="2"/>
  <c r="BC36147" i="2"/>
  <c r="BC36148" i="2"/>
  <c r="BC36149" i="2"/>
  <c r="BC36150" i="2"/>
  <c r="BC36151" i="2"/>
  <c r="BC36152" i="2"/>
  <c r="BC36153" i="2"/>
  <c r="BC36154" i="2"/>
  <c r="BC36155" i="2"/>
  <c r="BC36156" i="2"/>
  <c r="BC36157" i="2"/>
  <c r="BC36158" i="2"/>
  <c r="BC36159" i="2"/>
  <c r="BC36160" i="2"/>
  <c r="BC36161" i="2"/>
  <c r="BC36162" i="2"/>
  <c r="BC36163" i="2"/>
  <c r="BC36164" i="2"/>
  <c r="BC36165" i="2"/>
  <c r="BC36166" i="2"/>
  <c r="BC36167" i="2"/>
  <c r="BC36168" i="2"/>
  <c r="BC36169" i="2"/>
  <c r="BC36170" i="2"/>
  <c r="BC36171" i="2"/>
  <c r="BC36172" i="2"/>
  <c r="BC36173" i="2"/>
  <c r="BC36174" i="2"/>
  <c r="BC36175" i="2"/>
  <c r="BC36176" i="2"/>
  <c r="BC36177" i="2"/>
  <c r="BC36178" i="2"/>
  <c r="BC36179" i="2"/>
  <c r="BC36180" i="2"/>
  <c r="BC36181" i="2"/>
  <c r="BC36182" i="2"/>
  <c r="BC36183" i="2"/>
  <c r="BC36184" i="2"/>
  <c r="BC36185" i="2"/>
  <c r="BC36186" i="2"/>
  <c r="BC36187" i="2"/>
  <c r="BC36188" i="2"/>
  <c r="BC36189" i="2"/>
  <c r="BC36190" i="2"/>
  <c r="BC36191" i="2"/>
  <c r="BC36192" i="2"/>
  <c r="BC36193" i="2"/>
  <c r="BC36194" i="2"/>
  <c r="BC36195" i="2"/>
  <c r="BC36196" i="2"/>
  <c r="BC36197" i="2"/>
  <c r="BC36198" i="2"/>
  <c r="BC36199" i="2"/>
  <c r="BC36200" i="2"/>
  <c r="BC36201" i="2"/>
  <c r="BC36202" i="2"/>
  <c r="BC36203" i="2"/>
  <c r="BC36204" i="2"/>
  <c r="BC36205" i="2"/>
  <c r="BC36206" i="2"/>
  <c r="BC36207" i="2"/>
  <c r="BC36208" i="2"/>
  <c r="BC36209" i="2"/>
  <c r="BC36210" i="2"/>
  <c r="BC36211" i="2"/>
  <c r="BC36212" i="2"/>
  <c r="BC36213" i="2"/>
  <c r="BC36214" i="2"/>
  <c r="BC36215" i="2"/>
  <c r="BC36216" i="2"/>
  <c r="BC36217" i="2"/>
  <c r="BC36218" i="2"/>
  <c r="BC36219" i="2"/>
  <c r="BC36220" i="2"/>
  <c r="BC36221" i="2"/>
  <c r="BC36222" i="2"/>
  <c r="BC36223" i="2"/>
  <c r="BC36224" i="2"/>
  <c r="BC36225" i="2"/>
  <c r="BC36226" i="2"/>
  <c r="BC36227" i="2"/>
  <c r="BC36228" i="2"/>
  <c r="BC36229" i="2"/>
  <c r="BC36230" i="2"/>
  <c r="BC36231" i="2"/>
  <c r="BC36232" i="2"/>
  <c r="BC36233" i="2"/>
  <c r="BC36234" i="2"/>
  <c r="BC36235" i="2"/>
  <c r="BC36236" i="2"/>
  <c r="BC36237" i="2"/>
  <c r="BC36238" i="2"/>
  <c r="BC36239" i="2"/>
  <c r="BC36240" i="2"/>
  <c r="BC36241" i="2"/>
  <c r="BC36242" i="2"/>
  <c r="BC36243" i="2"/>
  <c r="BC36244" i="2"/>
  <c r="BC36245" i="2"/>
  <c r="BC36246" i="2"/>
  <c r="BC36247" i="2"/>
  <c r="BC36248" i="2"/>
  <c r="BC36249" i="2"/>
  <c r="BC36250" i="2"/>
  <c r="BC36251" i="2"/>
  <c r="BC36252" i="2"/>
  <c r="BC36253" i="2"/>
  <c r="BC36254" i="2"/>
  <c r="BC36255" i="2"/>
  <c r="BC36256" i="2"/>
  <c r="BC36257" i="2"/>
  <c r="BC36258" i="2"/>
  <c r="BC36259" i="2"/>
  <c r="BC36260" i="2"/>
  <c r="BC36261" i="2"/>
  <c r="BC36262" i="2"/>
  <c r="BC36263" i="2"/>
  <c r="BC36264" i="2"/>
  <c r="BC36265" i="2"/>
  <c r="BC36266" i="2"/>
  <c r="BC36267" i="2"/>
  <c r="BC36268" i="2"/>
  <c r="BC36269" i="2"/>
  <c r="BC36270" i="2"/>
  <c r="BC36271" i="2"/>
  <c r="BC36272" i="2"/>
  <c r="BC36273" i="2"/>
  <c r="BC36274" i="2"/>
  <c r="BC36275" i="2"/>
  <c r="BC36276" i="2"/>
  <c r="BC36277" i="2"/>
  <c r="BC36278" i="2"/>
  <c r="BC36279" i="2"/>
  <c r="BC36280" i="2"/>
  <c r="BC36281" i="2"/>
  <c r="BC36282" i="2"/>
  <c r="BC36283" i="2"/>
  <c r="BC36284" i="2"/>
  <c r="BC36285" i="2"/>
  <c r="BC36286" i="2"/>
  <c r="BC36287" i="2"/>
  <c r="BC36288" i="2"/>
  <c r="BC36289" i="2"/>
  <c r="BC36290" i="2"/>
  <c r="BC36291" i="2"/>
  <c r="BC36292" i="2"/>
  <c r="BC36293" i="2"/>
  <c r="BC36294" i="2"/>
  <c r="BC36295" i="2"/>
  <c r="BC36296" i="2"/>
  <c r="BC36297" i="2"/>
  <c r="BC36298" i="2"/>
  <c r="BC36299" i="2"/>
  <c r="BC36300" i="2"/>
  <c r="BC36301" i="2"/>
  <c r="BC36302" i="2"/>
  <c r="BC36303" i="2"/>
  <c r="BC36304" i="2"/>
  <c r="BC36305" i="2"/>
  <c r="BC36306" i="2"/>
  <c r="BC36307" i="2"/>
  <c r="BC36308" i="2"/>
  <c r="BC36309" i="2"/>
  <c r="BC36310" i="2"/>
  <c r="BC36311" i="2"/>
  <c r="BC36312" i="2"/>
  <c r="BC36313" i="2"/>
  <c r="BC36314" i="2"/>
  <c r="BC36315" i="2"/>
  <c r="BC36316" i="2"/>
  <c r="BC36317" i="2"/>
  <c r="BC36318" i="2"/>
  <c r="BC36319" i="2"/>
  <c r="BC36320" i="2"/>
  <c r="BC36321" i="2"/>
  <c r="BC36322" i="2"/>
  <c r="BC36323" i="2"/>
  <c r="BC36324" i="2"/>
  <c r="BC36325" i="2"/>
  <c r="BC36326" i="2"/>
  <c r="BC36327" i="2"/>
  <c r="BC36328" i="2"/>
  <c r="BC36329" i="2"/>
  <c r="BC36330" i="2"/>
  <c r="BC36331" i="2"/>
  <c r="BC36332" i="2"/>
  <c r="BC36333" i="2"/>
  <c r="BC36334" i="2"/>
  <c r="BC36335" i="2"/>
  <c r="BC36336" i="2"/>
  <c r="BC36337" i="2"/>
  <c r="BC36338" i="2"/>
  <c r="BC36339" i="2"/>
  <c r="BC36340" i="2"/>
  <c r="BC36341" i="2"/>
  <c r="BC36342" i="2"/>
  <c r="BC36343" i="2"/>
  <c r="BC36344" i="2"/>
  <c r="BC36345" i="2"/>
  <c r="BC36346" i="2"/>
  <c r="BC36347" i="2"/>
  <c r="BC36348" i="2"/>
  <c r="BC36349" i="2"/>
  <c r="BC36350" i="2"/>
  <c r="BC36351" i="2"/>
  <c r="BC36352" i="2"/>
  <c r="BC36353" i="2"/>
  <c r="BC36354" i="2"/>
  <c r="BC36355" i="2"/>
  <c r="BC36356" i="2"/>
  <c r="BC36357" i="2"/>
  <c r="BC36358" i="2"/>
  <c r="BC36359" i="2"/>
  <c r="BC36360" i="2"/>
  <c r="BC36361" i="2"/>
  <c r="BC36362" i="2"/>
  <c r="BC36363" i="2"/>
  <c r="BC36364" i="2"/>
  <c r="BC36365" i="2"/>
  <c r="BC36016" i="2"/>
  <c r="BA36017" i="2"/>
  <c r="BA36018" i="2"/>
  <c r="BA36019" i="2"/>
  <c r="BA36020" i="2"/>
  <c r="BA36021" i="2"/>
  <c r="BA36022" i="2"/>
  <c r="BA36023" i="2"/>
  <c r="BA36024" i="2"/>
  <c r="BA36025" i="2"/>
  <c r="BA36026" i="2"/>
  <c r="BA36027" i="2"/>
  <c r="BA36028" i="2"/>
  <c r="BA36029" i="2"/>
  <c r="BA36030" i="2"/>
  <c r="BA36031" i="2"/>
  <c r="BA36032" i="2"/>
  <c r="BA36033" i="2"/>
  <c r="BA36034" i="2"/>
  <c r="BA36035" i="2"/>
  <c r="BA36036" i="2"/>
  <c r="BA36037" i="2"/>
  <c r="BA36038" i="2"/>
  <c r="BA36039" i="2"/>
  <c r="BA36040" i="2"/>
  <c r="BA36041" i="2"/>
  <c r="BA36042" i="2"/>
  <c r="BA36043" i="2"/>
  <c r="BA36044" i="2"/>
  <c r="BA36045" i="2"/>
  <c r="BA36046" i="2"/>
  <c r="BA36047" i="2"/>
  <c r="BA36048" i="2"/>
  <c r="BA36049" i="2"/>
  <c r="BA36050" i="2"/>
  <c r="BA36051" i="2"/>
  <c r="BA36052" i="2"/>
  <c r="BA36053" i="2"/>
  <c r="BA36054" i="2"/>
  <c r="BA36055" i="2"/>
  <c r="BA36056" i="2"/>
  <c r="BA36057" i="2"/>
  <c r="BA36058" i="2"/>
  <c r="BA36059" i="2"/>
  <c r="BA36060" i="2"/>
  <c r="BA36061" i="2"/>
  <c r="BA36062" i="2"/>
  <c r="BA36063" i="2"/>
  <c r="BA36064" i="2"/>
  <c r="BA36065" i="2"/>
  <c r="BA36066" i="2"/>
  <c r="BA36067" i="2"/>
  <c r="BA36068" i="2"/>
  <c r="BA36069" i="2"/>
  <c r="BA36070" i="2"/>
  <c r="BA36071" i="2"/>
  <c r="BA36072" i="2"/>
  <c r="BA36073" i="2"/>
  <c r="BA36074" i="2"/>
  <c r="BA36075" i="2"/>
  <c r="BA36076" i="2"/>
  <c r="BA36077" i="2"/>
  <c r="BA36078" i="2"/>
  <c r="BA36079" i="2"/>
  <c r="BA36080" i="2"/>
  <c r="BA36081" i="2"/>
  <c r="BA36082" i="2"/>
  <c r="BA36083" i="2"/>
  <c r="BA36084" i="2"/>
  <c r="BA36085" i="2"/>
  <c r="BA36086" i="2"/>
  <c r="BA36087" i="2"/>
  <c r="BA36088" i="2"/>
  <c r="BA36089" i="2"/>
  <c r="BA36090" i="2"/>
  <c r="BA36091" i="2"/>
  <c r="BA36092" i="2"/>
  <c r="BA36093" i="2"/>
  <c r="BA36094" i="2"/>
  <c r="BA36095" i="2"/>
  <c r="BA36096" i="2"/>
  <c r="BA36097" i="2"/>
  <c r="BA36098" i="2"/>
  <c r="BA36099" i="2"/>
  <c r="BA36100" i="2"/>
  <c r="BA36101" i="2"/>
  <c r="BA36102" i="2"/>
  <c r="BA36103" i="2"/>
  <c r="BA36104" i="2"/>
  <c r="BA36105" i="2"/>
  <c r="BA36106" i="2"/>
  <c r="BA36107" i="2"/>
  <c r="BA36108" i="2"/>
  <c r="BA36109" i="2"/>
  <c r="BA36110" i="2"/>
  <c r="BA36111" i="2"/>
  <c r="BA36112" i="2"/>
  <c r="BA36113" i="2"/>
  <c r="BA36114" i="2"/>
  <c r="BA36115" i="2"/>
  <c r="BA36116" i="2"/>
  <c r="BA36117" i="2"/>
  <c r="BA36118" i="2"/>
  <c r="BA36119" i="2"/>
  <c r="BA36120" i="2"/>
  <c r="BA36121" i="2"/>
  <c r="BA36122" i="2"/>
  <c r="BA36123" i="2"/>
  <c r="BA36124" i="2"/>
  <c r="BA36125" i="2"/>
  <c r="BA36126" i="2"/>
  <c r="BA36127" i="2"/>
  <c r="BA36128" i="2"/>
  <c r="BA36129" i="2"/>
  <c r="BA36130" i="2"/>
  <c r="BA36131" i="2"/>
  <c r="BA36132" i="2"/>
  <c r="BA36133" i="2"/>
  <c r="BA36134" i="2"/>
  <c r="BA36135" i="2"/>
  <c r="BA36136" i="2"/>
  <c r="BA36137" i="2"/>
  <c r="BA36138" i="2"/>
  <c r="BA36139" i="2"/>
  <c r="BA36140" i="2"/>
  <c r="BA36141" i="2"/>
  <c r="BA36142" i="2"/>
  <c r="BA36143" i="2"/>
  <c r="BA36144" i="2"/>
  <c r="BA36145" i="2"/>
  <c r="BA36146" i="2"/>
  <c r="BA36147" i="2"/>
  <c r="BA36148" i="2"/>
  <c r="BA36149" i="2"/>
  <c r="BA36150" i="2"/>
  <c r="BA36151" i="2"/>
  <c r="BA36152" i="2"/>
  <c r="BA36153" i="2"/>
  <c r="BA36154" i="2"/>
  <c r="BA36155" i="2"/>
  <c r="BA36156" i="2"/>
  <c r="BA36157" i="2"/>
  <c r="BA36158" i="2"/>
  <c r="BA36159" i="2"/>
  <c r="BA36160" i="2"/>
  <c r="BA36161" i="2"/>
  <c r="BA36162" i="2"/>
  <c r="BA36163" i="2"/>
  <c r="BA36164" i="2"/>
  <c r="BA36165" i="2"/>
  <c r="BA36166" i="2"/>
  <c r="BA36167" i="2"/>
  <c r="BA36168" i="2"/>
  <c r="BA36169" i="2"/>
  <c r="BA36170" i="2"/>
  <c r="BA36171" i="2"/>
  <c r="BA36172" i="2"/>
  <c r="BA36173" i="2"/>
  <c r="BA36174" i="2"/>
  <c r="BA36175" i="2"/>
  <c r="BA36176" i="2"/>
  <c r="BA36177" i="2"/>
  <c r="BA36178" i="2"/>
  <c r="BA36179" i="2"/>
  <c r="BA36180" i="2"/>
  <c r="BA36181" i="2"/>
  <c r="BA36182" i="2"/>
  <c r="BA36183" i="2"/>
  <c r="BA36184" i="2"/>
  <c r="BA36185" i="2"/>
  <c r="BA36186" i="2"/>
  <c r="BA36187" i="2"/>
  <c r="BA36188" i="2"/>
  <c r="BA36189" i="2"/>
  <c r="BA36190" i="2"/>
  <c r="BA36191" i="2"/>
  <c r="BA36192" i="2"/>
  <c r="BA36193" i="2"/>
  <c r="BA36194" i="2"/>
  <c r="BA36195" i="2"/>
  <c r="BA36196" i="2"/>
  <c r="BA36197" i="2"/>
  <c r="BA36198" i="2"/>
  <c r="BA36199" i="2"/>
  <c r="BA36200" i="2"/>
  <c r="BA36201" i="2"/>
  <c r="BA36202" i="2"/>
  <c r="BA36203" i="2"/>
  <c r="BA36204" i="2"/>
  <c r="BA36205" i="2"/>
  <c r="BA36206" i="2"/>
  <c r="BA36207" i="2"/>
  <c r="BA36208" i="2"/>
  <c r="BA36209" i="2"/>
  <c r="BA36210" i="2"/>
  <c r="BA36211" i="2"/>
  <c r="BA36212" i="2"/>
  <c r="BA36213" i="2"/>
  <c r="BA36214" i="2"/>
  <c r="BA36215" i="2"/>
  <c r="BA36216" i="2"/>
  <c r="BA36217" i="2"/>
  <c r="BA36218" i="2"/>
  <c r="BA36219" i="2"/>
  <c r="BA36220" i="2"/>
  <c r="BA36221" i="2"/>
  <c r="BA36222" i="2"/>
  <c r="BA36223" i="2"/>
  <c r="BA36224" i="2"/>
  <c r="BA36225" i="2"/>
  <c r="BA36226" i="2"/>
  <c r="BA36227" i="2"/>
  <c r="BA36228" i="2"/>
  <c r="BA36229" i="2"/>
  <c r="BA36230" i="2"/>
  <c r="BA36231" i="2"/>
  <c r="BA36232" i="2"/>
  <c r="BA36233" i="2"/>
  <c r="BA36234" i="2"/>
  <c r="BA36235" i="2"/>
  <c r="BA36236" i="2"/>
  <c r="BA36237" i="2"/>
  <c r="BA36238" i="2"/>
  <c r="BA36239" i="2"/>
  <c r="BA36240" i="2"/>
  <c r="BA36241" i="2"/>
  <c r="BA36242" i="2"/>
  <c r="BA36243" i="2"/>
  <c r="BA36244" i="2"/>
  <c r="BA36245" i="2"/>
  <c r="BA36246" i="2"/>
  <c r="BA36247" i="2"/>
  <c r="BA36248" i="2"/>
  <c r="BA36249" i="2"/>
  <c r="BA36250" i="2"/>
  <c r="BA36251" i="2"/>
  <c r="BA36252" i="2"/>
  <c r="BA36253" i="2"/>
  <c r="BA36254" i="2"/>
  <c r="BA36255" i="2"/>
  <c r="BA36256" i="2"/>
  <c r="BA36257" i="2"/>
  <c r="BA36258" i="2"/>
  <c r="BA36259" i="2"/>
  <c r="BA36260" i="2"/>
  <c r="BA36261" i="2"/>
  <c r="BA36262" i="2"/>
  <c r="BA36263" i="2"/>
  <c r="BA36264" i="2"/>
  <c r="BA36265" i="2"/>
  <c r="BA36266" i="2"/>
  <c r="BA36267" i="2"/>
  <c r="BA36268" i="2"/>
  <c r="BA36269" i="2"/>
  <c r="BA36270" i="2"/>
  <c r="BA36271" i="2"/>
  <c r="BA36272" i="2"/>
  <c r="BA36273" i="2"/>
  <c r="BA36274" i="2"/>
  <c r="BA36275" i="2"/>
  <c r="BA36276" i="2"/>
  <c r="BA36277" i="2"/>
  <c r="BA36278" i="2"/>
  <c r="BA36279" i="2"/>
  <c r="BA36280" i="2"/>
  <c r="BA36281" i="2"/>
  <c r="BA36282" i="2"/>
  <c r="BA36283" i="2"/>
  <c r="BA36284" i="2"/>
  <c r="BA36285" i="2"/>
  <c r="BA36286" i="2"/>
  <c r="BA36287" i="2"/>
  <c r="BA36288" i="2"/>
  <c r="BA36289" i="2"/>
  <c r="BA36290" i="2"/>
  <c r="BA36291" i="2"/>
  <c r="BA36292" i="2"/>
  <c r="BA36293" i="2"/>
  <c r="BA36294" i="2"/>
  <c r="BA36295" i="2"/>
  <c r="BA36296" i="2"/>
  <c r="BA36297" i="2"/>
  <c r="BA36298" i="2"/>
  <c r="BA36299" i="2"/>
  <c r="BA36300" i="2"/>
  <c r="BA36301" i="2"/>
  <c r="BA36302" i="2"/>
  <c r="BA36303" i="2"/>
  <c r="BA36304" i="2"/>
  <c r="BA36305" i="2"/>
  <c r="BA36306" i="2"/>
  <c r="BA36307" i="2"/>
  <c r="BA36308" i="2"/>
  <c r="BA36309" i="2"/>
  <c r="BA36310" i="2"/>
  <c r="BA36311" i="2"/>
  <c r="BA36312" i="2"/>
  <c r="BA36313" i="2"/>
  <c r="BA36314" i="2"/>
  <c r="BA36315" i="2"/>
  <c r="BA36316" i="2"/>
  <c r="BA36317" i="2"/>
  <c r="BA36318" i="2"/>
  <c r="BA36319" i="2"/>
  <c r="BA36320" i="2"/>
  <c r="BA36321" i="2"/>
  <c r="BA36322" i="2"/>
  <c r="BA36323" i="2"/>
  <c r="BA36324" i="2"/>
  <c r="BA36325" i="2"/>
  <c r="BA36326" i="2"/>
  <c r="BA36327" i="2"/>
  <c r="BA36328" i="2"/>
  <c r="BA36329" i="2"/>
  <c r="BA36330" i="2"/>
  <c r="BA36331" i="2"/>
  <c r="BA36332" i="2"/>
  <c r="BA36333" i="2"/>
  <c r="BA36334" i="2"/>
  <c r="BA36335" i="2"/>
  <c r="BA36336" i="2"/>
  <c r="BA36337" i="2"/>
  <c r="BA36338" i="2"/>
  <c r="BA36339" i="2"/>
  <c r="BA36340" i="2"/>
  <c r="BA36341" i="2"/>
  <c r="BA36342" i="2"/>
  <c r="BA36343" i="2"/>
  <c r="BA36344" i="2"/>
  <c r="BA36345" i="2"/>
  <c r="BA36346" i="2"/>
  <c r="BA36347" i="2"/>
  <c r="BA36348" i="2"/>
  <c r="BA36349" i="2"/>
  <c r="BA36350" i="2"/>
  <c r="BA36351" i="2"/>
  <c r="BA36352" i="2"/>
  <c r="BA36353" i="2"/>
  <c r="BA36354" i="2"/>
  <c r="BA36355" i="2"/>
  <c r="BA36356" i="2"/>
  <c r="BA36357" i="2"/>
  <c r="BA36358" i="2"/>
  <c r="BA36359" i="2"/>
  <c r="BA36360" i="2"/>
  <c r="BA36361" i="2"/>
  <c r="BA36362" i="2"/>
  <c r="BA36363" i="2"/>
  <c r="BA36364" i="2"/>
  <c r="BA36365" i="2"/>
  <c r="BB36016" i="2"/>
  <c r="BB36017" i="2"/>
  <c r="BB36018" i="2"/>
  <c r="BB36019" i="2"/>
  <c r="BB36020" i="2"/>
  <c r="BB36021" i="2"/>
  <c r="BB36022" i="2"/>
  <c r="BB36023" i="2"/>
  <c r="BB36024" i="2"/>
  <c r="BB36025" i="2"/>
  <c r="BB36026" i="2"/>
  <c r="BB36027" i="2"/>
  <c r="BB36028" i="2"/>
  <c r="BB36029" i="2"/>
  <c r="BB36030" i="2"/>
  <c r="BB36031" i="2"/>
  <c r="BB36032" i="2"/>
  <c r="BB36033" i="2"/>
  <c r="BB36034" i="2"/>
  <c r="BB36035" i="2"/>
  <c r="BB36036" i="2"/>
  <c r="BB36037" i="2"/>
  <c r="BB36038" i="2"/>
  <c r="BB36039" i="2"/>
  <c r="BB36040" i="2"/>
  <c r="BB36041" i="2"/>
  <c r="BB36042" i="2"/>
  <c r="BB36043" i="2"/>
  <c r="BB36044" i="2"/>
  <c r="BB36045" i="2"/>
  <c r="BB36046" i="2"/>
  <c r="BB36047" i="2"/>
  <c r="BB36048" i="2"/>
  <c r="BB36049" i="2"/>
  <c r="BB36050" i="2"/>
  <c r="BB36051" i="2"/>
  <c r="BB36052" i="2"/>
  <c r="BB36053" i="2"/>
  <c r="BB36054" i="2"/>
  <c r="BB36055" i="2"/>
  <c r="BB36056" i="2"/>
  <c r="BB36057" i="2"/>
  <c r="BB36058" i="2"/>
  <c r="BB36059" i="2"/>
  <c r="BB36060" i="2"/>
  <c r="BB36061" i="2"/>
  <c r="BB36062" i="2"/>
  <c r="BB36063" i="2"/>
  <c r="BB36064" i="2"/>
  <c r="BB36065" i="2"/>
  <c r="BB36066" i="2"/>
  <c r="BB36067" i="2"/>
  <c r="BB36068" i="2"/>
  <c r="BB36069" i="2"/>
  <c r="BB36070" i="2"/>
  <c r="BB36071" i="2"/>
  <c r="BB36072" i="2"/>
  <c r="BB36073" i="2"/>
  <c r="BB36074" i="2"/>
  <c r="BB36075" i="2"/>
  <c r="BB36076" i="2"/>
  <c r="BB36077" i="2"/>
  <c r="BB36078" i="2"/>
  <c r="BB36079" i="2"/>
  <c r="BB36080" i="2"/>
  <c r="BB36081" i="2"/>
  <c r="BB36082" i="2"/>
  <c r="BB36083" i="2"/>
  <c r="BB36084" i="2"/>
  <c r="BB36085" i="2"/>
  <c r="BB36086" i="2"/>
  <c r="BB36087" i="2"/>
  <c r="BB36088" i="2"/>
  <c r="BB36089" i="2"/>
  <c r="BB36090" i="2"/>
  <c r="BB36091" i="2"/>
  <c r="BB36092" i="2"/>
  <c r="BB36093" i="2"/>
  <c r="BB36094" i="2"/>
  <c r="BB36095" i="2"/>
  <c r="BB36096" i="2"/>
  <c r="BB36097" i="2"/>
  <c r="BB36098" i="2"/>
  <c r="BB36099" i="2"/>
  <c r="BB36100" i="2"/>
  <c r="BB36101" i="2"/>
  <c r="BB36102" i="2"/>
  <c r="BB36103" i="2"/>
  <c r="BB36104" i="2"/>
  <c r="BB36105" i="2"/>
  <c r="BB36106" i="2"/>
  <c r="BB36107" i="2"/>
  <c r="BB36108" i="2"/>
  <c r="BB36109" i="2"/>
  <c r="BB36110" i="2"/>
  <c r="BB36111" i="2"/>
  <c r="BB36112" i="2"/>
  <c r="BB36113" i="2"/>
  <c r="BB36114" i="2"/>
  <c r="BB36115" i="2"/>
  <c r="BB36116" i="2"/>
  <c r="BB36117" i="2"/>
  <c r="BB36118" i="2"/>
  <c r="BB36119" i="2"/>
  <c r="BB36120" i="2"/>
  <c r="BB36121" i="2"/>
  <c r="BB36122" i="2"/>
  <c r="BB36123" i="2"/>
  <c r="BB36124" i="2"/>
  <c r="BB36125" i="2"/>
  <c r="BB36126" i="2"/>
  <c r="BB36127" i="2"/>
  <c r="BB36128" i="2"/>
  <c r="BB36129" i="2"/>
  <c r="BB36130" i="2"/>
  <c r="BB36131" i="2"/>
  <c r="BB36132" i="2"/>
  <c r="BB36133" i="2"/>
  <c r="BB36134" i="2"/>
  <c r="BB36135" i="2"/>
  <c r="BB36136" i="2"/>
  <c r="BB36137" i="2"/>
  <c r="BB36138" i="2"/>
  <c r="BB36139" i="2"/>
  <c r="BB36140" i="2"/>
  <c r="BB36141" i="2"/>
  <c r="BB36142" i="2"/>
  <c r="BB36143" i="2"/>
  <c r="BB36144" i="2"/>
  <c r="BB36145" i="2"/>
  <c r="BB36146" i="2"/>
  <c r="BB36147" i="2"/>
  <c r="BB36148" i="2"/>
  <c r="BB36149" i="2"/>
  <c r="BB36150" i="2"/>
  <c r="BB36151" i="2"/>
  <c r="BB36152" i="2"/>
  <c r="BB36153" i="2"/>
  <c r="BB36154" i="2"/>
  <c r="BB36155" i="2"/>
  <c r="BB36156" i="2"/>
  <c r="BB36157" i="2"/>
  <c r="BB36158" i="2"/>
  <c r="BB36159" i="2"/>
  <c r="BB36160" i="2"/>
  <c r="BB36161" i="2"/>
  <c r="BB36162" i="2"/>
  <c r="BB36163" i="2"/>
  <c r="BB36164" i="2"/>
  <c r="BB36165" i="2"/>
  <c r="BB36166" i="2"/>
  <c r="BB36167" i="2"/>
  <c r="BB36168" i="2"/>
  <c r="BB36169" i="2"/>
  <c r="BB36170" i="2"/>
  <c r="BB36171" i="2"/>
  <c r="BB36172" i="2"/>
  <c r="BB36173" i="2"/>
  <c r="BB36174" i="2"/>
  <c r="BB36175" i="2"/>
  <c r="BB36176" i="2"/>
  <c r="BB36177" i="2"/>
  <c r="BB36178" i="2"/>
  <c r="BB36179" i="2"/>
  <c r="BB36180" i="2"/>
  <c r="BB36181" i="2"/>
  <c r="BB36182" i="2"/>
  <c r="BB36183" i="2"/>
  <c r="BB36184" i="2"/>
  <c r="BB36185" i="2"/>
  <c r="BB36186" i="2"/>
  <c r="BB36187" i="2"/>
  <c r="BB36188" i="2"/>
  <c r="BB36189" i="2"/>
  <c r="BB36190" i="2"/>
  <c r="BB36191" i="2"/>
  <c r="BB36192" i="2"/>
  <c r="BB36193" i="2"/>
  <c r="BB36194" i="2"/>
  <c r="BB36195" i="2"/>
  <c r="BB36196" i="2"/>
  <c r="BB36197" i="2"/>
  <c r="BB36198" i="2"/>
  <c r="BB36199" i="2"/>
  <c r="BB36200" i="2"/>
  <c r="BB36201" i="2"/>
  <c r="BB36202" i="2"/>
  <c r="BB36203" i="2"/>
  <c r="BB36204" i="2"/>
  <c r="BB36205" i="2"/>
  <c r="BB36206" i="2"/>
  <c r="BB36207" i="2"/>
  <c r="BB36208" i="2"/>
  <c r="BB36209" i="2"/>
  <c r="BB36210" i="2"/>
  <c r="BB36211" i="2"/>
  <c r="BB36212" i="2"/>
  <c r="BB36213" i="2"/>
  <c r="BB36214" i="2"/>
  <c r="BB36215" i="2"/>
  <c r="BB36216" i="2"/>
  <c r="BB36217" i="2"/>
  <c r="BB36218" i="2"/>
  <c r="BB36219" i="2"/>
  <c r="BB36220" i="2"/>
  <c r="BB36221" i="2"/>
  <c r="BB36222" i="2"/>
  <c r="BB36223" i="2"/>
  <c r="BB36224" i="2"/>
  <c r="BB36225" i="2"/>
  <c r="BB36226" i="2"/>
  <c r="BB36227" i="2"/>
  <c r="BB36228" i="2"/>
  <c r="BB36229" i="2"/>
  <c r="BB36230" i="2"/>
  <c r="BB36231" i="2"/>
  <c r="BB36232" i="2"/>
  <c r="BB36233" i="2"/>
  <c r="BB36234" i="2"/>
  <c r="BB36235" i="2"/>
  <c r="BB36236" i="2"/>
  <c r="BB36237" i="2"/>
  <c r="BB36238" i="2"/>
  <c r="BB36239" i="2"/>
  <c r="BB36240" i="2"/>
  <c r="BB36241" i="2"/>
  <c r="BB36242" i="2"/>
  <c r="BB36243" i="2"/>
  <c r="BB36244" i="2"/>
  <c r="BB36245" i="2"/>
  <c r="BB36246" i="2"/>
  <c r="BB36247" i="2"/>
  <c r="BB36248" i="2"/>
  <c r="BB36249" i="2"/>
  <c r="BB36250" i="2"/>
  <c r="BB36251" i="2"/>
  <c r="BB36252" i="2"/>
  <c r="BB36253" i="2"/>
  <c r="BB36254" i="2"/>
  <c r="BB36255" i="2"/>
  <c r="BB36256" i="2"/>
  <c r="BB36257" i="2"/>
  <c r="BB36258" i="2"/>
  <c r="BB36259" i="2"/>
  <c r="BB36260" i="2"/>
  <c r="BB36261" i="2"/>
  <c r="BB36262" i="2"/>
  <c r="BB36263" i="2"/>
  <c r="BB36264" i="2"/>
  <c r="BB36265" i="2"/>
  <c r="BB36266" i="2"/>
  <c r="BB36267" i="2"/>
  <c r="BB36268" i="2"/>
  <c r="BB36269" i="2"/>
  <c r="BB36270" i="2"/>
  <c r="BB36271" i="2"/>
  <c r="BB36272" i="2"/>
  <c r="BB36273" i="2"/>
  <c r="BB36274" i="2"/>
  <c r="BB36275" i="2"/>
  <c r="BB36276" i="2"/>
  <c r="BB36277" i="2"/>
  <c r="BB36278" i="2"/>
  <c r="BB36279" i="2"/>
  <c r="BB36280" i="2"/>
  <c r="BB36281" i="2"/>
  <c r="BB36282" i="2"/>
  <c r="BB36283" i="2"/>
  <c r="BB36284" i="2"/>
  <c r="BB36285" i="2"/>
  <c r="BB36286" i="2"/>
  <c r="BB36287" i="2"/>
  <c r="BB36288" i="2"/>
  <c r="BB36289" i="2"/>
  <c r="BB36290" i="2"/>
  <c r="BB36291" i="2"/>
  <c r="BB36292" i="2"/>
  <c r="BB36293" i="2"/>
  <c r="BB36294" i="2"/>
  <c r="BB36295" i="2"/>
  <c r="BB36296" i="2"/>
  <c r="BB36297" i="2"/>
  <c r="BB36298" i="2"/>
  <c r="BB36299" i="2"/>
  <c r="BB36300" i="2"/>
  <c r="BB36301" i="2"/>
  <c r="BB36302" i="2"/>
  <c r="BB36303" i="2"/>
  <c r="BB36304" i="2"/>
  <c r="BB36305" i="2"/>
  <c r="BB36306" i="2"/>
  <c r="BB36307" i="2"/>
  <c r="BB36308" i="2"/>
  <c r="BB36309" i="2"/>
  <c r="BB36310" i="2"/>
  <c r="BB36311" i="2"/>
  <c r="BB36312" i="2"/>
  <c r="BB36313" i="2"/>
  <c r="BB36314" i="2"/>
  <c r="BB36315" i="2"/>
  <c r="BB36316" i="2"/>
  <c r="BB36317" i="2"/>
  <c r="BB36318" i="2"/>
  <c r="BB36319" i="2"/>
  <c r="BB36320" i="2"/>
  <c r="BB36321" i="2"/>
  <c r="BB36322" i="2"/>
  <c r="BB36323" i="2"/>
  <c r="BB36324" i="2"/>
  <c r="BB36325" i="2"/>
  <c r="BB36326" i="2"/>
  <c r="BB36327" i="2"/>
  <c r="BB36328" i="2"/>
  <c r="BB36329" i="2"/>
  <c r="BB36330" i="2"/>
  <c r="BB36331" i="2"/>
  <c r="BB36332" i="2"/>
  <c r="BB36333" i="2"/>
  <c r="BB36334" i="2"/>
  <c r="BB36335" i="2"/>
  <c r="BB36336" i="2"/>
  <c r="BB36337" i="2"/>
  <c r="BB36338" i="2"/>
  <c r="BB36339" i="2"/>
  <c r="BB36340" i="2"/>
  <c r="BB36341" i="2"/>
  <c r="BB36342" i="2"/>
  <c r="BB36343" i="2"/>
  <c r="BB36344" i="2"/>
  <c r="BB36345" i="2"/>
  <c r="BB36346" i="2"/>
  <c r="BB36347" i="2"/>
  <c r="BB36348" i="2"/>
  <c r="BB36349" i="2"/>
  <c r="BB36350" i="2"/>
  <c r="BB36351" i="2"/>
  <c r="BB36352" i="2"/>
  <c r="BB36353" i="2"/>
  <c r="BB36354" i="2"/>
  <c r="BB36355" i="2"/>
  <c r="BB36356" i="2"/>
  <c r="BB36357" i="2"/>
  <c r="BB36358" i="2"/>
  <c r="BB36359" i="2"/>
  <c r="BB36360" i="2"/>
  <c r="BB36361" i="2"/>
  <c r="BB36362" i="2"/>
  <c r="BB36363" i="2"/>
  <c r="BB36364" i="2"/>
  <c r="BB36365" i="2"/>
  <c r="BA36016" i="2"/>
  <c r="AW36018" i="2"/>
  <c r="AX36018" i="2"/>
  <c r="AX36019" i="2" s="1"/>
  <c r="AX36020" i="2" s="1"/>
  <c r="AX36021" i="2" s="1"/>
  <c r="AX36022" i="2" s="1"/>
  <c r="AX36023" i="2" s="1"/>
  <c r="AX36024" i="2" s="1"/>
  <c r="AX36025" i="2" s="1"/>
  <c r="AX36026" i="2" s="1"/>
  <c r="AX36027" i="2" s="1"/>
  <c r="AX36028" i="2" s="1"/>
  <c r="AX36029" i="2" s="1"/>
  <c r="AX36030" i="2" s="1"/>
  <c r="AX36031" i="2" s="1"/>
  <c r="AX36032" i="2" s="1"/>
  <c r="AX36033" i="2" s="1"/>
  <c r="AX36034" i="2" s="1"/>
  <c r="AX36035" i="2" s="1"/>
  <c r="AX36036" i="2" s="1"/>
  <c r="AX36037" i="2" s="1"/>
  <c r="AX36038" i="2" s="1"/>
  <c r="AX36039" i="2" s="1"/>
  <c r="AX36040" i="2" s="1"/>
  <c r="AX36041" i="2" s="1"/>
  <c r="AX36042" i="2" s="1"/>
  <c r="AX36043" i="2" s="1"/>
  <c r="AX36044" i="2" s="1"/>
  <c r="AX36045" i="2" s="1"/>
  <c r="AX36046" i="2" s="1"/>
  <c r="AX36047" i="2" s="1"/>
  <c r="AX36048" i="2" s="1"/>
  <c r="AX36049" i="2" s="1"/>
  <c r="AX36050" i="2" s="1"/>
  <c r="AX36051" i="2" s="1"/>
  <c r="AX36052" i="2" s="1"/>
  <c r="AX36053" i="2" s="1"/>
  <c r="AX36054" i="2" s="1"/>
  <c r="AX36055" i="2" s="1"/>
  <c r="AX36056" i="2" s="1"/>
  <c r="AX36057" i="2" s="1"/>
  <c r="AX36058" i="2" s="1"/>
  <c r="AX36059" i="2" s="1"/>
  <c r="AX36060" i="2" s="1"/>
  <c r="AX36061" i="2" s="1"/>
  <c r="AX36062" i="2" s="1"/>
  <c r="AX36063" i="2" s="1"/>
  <c r="AX36064" i="2" s="1"/>
  <c r="AX36065" i="2" s="1"/>
  <c r="AX36066" i="2" s="1"/>
  <c r="AX36067" i="2" s="1"/>
  <c r="AX36068" i="2" s="1"/>
  <c r="AX36069" i="2" s="1"/>
  <c r="AX36070" i="2" s="1"/>
  <c r="AX36071" i="2" s="1"/>
  <c r="AX36072" i="2" s="1"/>
  <c r="AX36073" i="2" s="1"/>
  <c r="AX36074" i="2" s="1"/>
  <c r="AX36075" i="2" s="1"/>
  <c r="AX36076" i="2" s="1"/>
  <c r="AX36077" i="2" s="1"/>
  <c r="AX36078" i="2" s="1"/>
  <c r="AX36079" i="2" s="1"/>
  <c r="AX36080" i="2" s="1"/>
  <c r="AX36081" i="2" s="1"/>
  <c r="AX36082" i="2" s="1"/>
  <c r="AX36083" i="2" s="1"/>
  <c r="AX36084" i="2" s="1"/>
  <c r="AX36085" i="2" s="1"/>
  <c r="AX36086" i="2" s="1"/>
  <c r="AX36087" i="2" s="1"/>
  <c r="AX36088" i="2" s="1"/>
  <c r="AX36089" i="2" s="1"/>
  <c r="AX36090" i="2" s="1"/>
  <c r="AX36091" i="2" s="1"/>
  <c r="AX36092" i="2" s="1"/>
  <c r="AX36093" i="2" s="1"/>
  <c r="AX36094" i="2" s="1"/>
  <c r="AX36095" i="2" s="1"/>
  <c r="AX36096" i="2" s="1"/>
  <c r="AX36097" i="2" s="1"/>
  <c r="AX36098" i="2" s="1"/>
  <c r="AX36099" i="2" s="1"/>
  <c r="AX36100" i="2" s="1"/>
  <c r="AX36101" i="2" s="1"/>
  <c r="AX36102" i="2" s="1"/>
  <c r="AX36103" i="2" s="1"/>
  <c r="AX36104" i="2" s="1"/>
  <c r="AX36105" i="2" s="1"/>
  <c r="AX36106" i="2" s="1"/>
  <c r="AX36107" i="2" s="1"/>
  <c r="AX36108" i="2" s="1"/>
  <c r="AX36109" i="2" s="1"/>
  <c r="AX36110" i="2" s="1"/>
  <c r="AX36111" i="2" s="1"/>
  <c r="AX36112" i="2" s="1"/>
  <c r="AX36113" i="2" s="1"/>
  <c r="AX36114" i="2" s="1"/>
  <c r="AX36115" i="2" s="1"/>
  <c r="AX36116" i="2" s="1"/>
  <c r="AX36117" i="2" s="1"/>
  <c r="AX36118" i="2" s="1"/>
  <c r="AX36119" i="2" s="1"/>
  <c r="AX36120" i="2" s="1"/>
  <c r="AX36121" i="2" s="1"/>
  <c r="AX36122" i="2" s="1"/>
  <c r="AX36123" i="2" s="1"/>
  <c r="AX36124" i="2" s="1"/>
  <c r="AX36125" i="2" s="1"/>
  <c r="AX36126" i="2" s="1"/>
  <c r="AX36127" i="2" s="1"/>
  <c r="AX36128" i="2" s="1"/>
  <c r="AX36129" i="2" s="1"/>
  <c r="AX36130" i="2" s="1"/>
  <c r="AX36131" i="2" s="1"/>
  <c r="AX36132" i="2" s="1"/>
  <c r="AX36133" i="2" s="1"/>
  <c r="AX36134" i="2" s="1"/>
  <c r="AX36135" i="2" s="1"/>
  <c r="AX36136" i="2" s="1"/>
  <c r="AX36137" i="2" s="1"/>
  <c r="AX36138" i="2" s="1"/>
  <c r="AX36139" i="2" s="1"/>
  <c r="AX36140" i="2" s="1"/>
  <c r="AX36141" i="2" s="1"/>
  <c r="AX36142" i="2" s="1"/>
  <c r="AX36143" i="2" s="1"/>
  <c r="AX36144" i="2" s="1"/>
  <c r="AX36145" i="2" s="1"/>
  <c r="AX36146" i="2" s="1"/>
  <c r="AX36147" i="2" s="1"/>
  <c r="AX36148" i="2" s="1"/>
  <c r="AX36149" i="2" s="1"/>
  <c r="AX36150" i="2" s="1"/>
  <c r="AX36151" i="2" s="1"/>
  <c r="AX36152" i="2" s="1"/>
  <c r="AX36153" i="2" s="1"/>
  <c r="AX36154" i="2" s="1"/>
  <c r="AX36155" i="2" s="1"/>
  <c r="AX36156" i="2" s="1"/>
  <c r="AX36157" i="2" s="1"/>
  <c r="AX36158" i="2" s="1"/>
  <c r="AX36159" i="2" s="1"/>
  <c r="AX36160" i="2" s="1"/>
  <c r="AX36161" i="2" s="1"/>
  <c r="AX36162" i="2" s="1"/>
  <c r="AX36163" i="2" s="1"/>
  <c r="AX36164" i="2" s="1"/>
  <c r="AX36165" i="2" s="1"/>
  <c r="AX36166" i="2" s="1"/>
  <c r="AX36167" i="2" s="1"/>
  <c r="AX36168" i="2" s="1"/>
  <c r="AX36169" i="2" s="1"/>
  <c r="AX36170" i="2" s="1"/>
  <c r="AX36171" i="2" s="1"/>
  <c r="AX36172" i="2" s="1"/>
  <c r="AX36173" i="2" s="1"/>
  <c r="AX36174" i="2" s="1"/>
  <c r="AX36175" i="2" s="1"/>
  <c r="AX36176" i="2" s="1"/>
  <c r="AX36177" i="2" s="1"/>
  <c r="AX36178" i="2" s="1"/>
  <c r="AX36179" i="2" s="1"/>
  <c r="AX36180" i="2" s="1"/>
  <c r="AX36181" i="2" s="1"/>
  <c r="AX36182" i="2" s="1"/>
  <c r="AX36183" i="2" s="1"/>
  <c r="AX36184" i="2" s="1"/>
  <c r="AX36185" i="2" s="1"/>
  <c r="AX36186" i="2" s="1"/>
  <c r="AX36187" i="2" s="1"/>
  <c r="AX36188" i="2" s="1"/>
  <c r="AX36189" i="2" s="1"/>
  <c r="AX36190" i="2" s="1"/>
  <c r="AX36191" i="2" s="1"/>
  <c r="AX36192" i="2" s="1"/>
  <c r="AX36193" i="2" s="1"/>
  <c r="AX36194" i="2" s="1"/>
  <c r="AX36195" i="2" s="1"/>
  <c r="AX36196" i="2" s="1"/>
  <c r="AX36197" i="2" s="1"/>
  <c r="AX36198" i="2" s="1"/>
  <c r="AX36199" i="2" s="1"/>
  <c r="AX36200" i="2" s="1"/>
  <c r="AX36201" i="2" s="1"/>
  <c r="AX36202" i="2" s="1"/>
  <c r="AX36203" i="2" s="1"/>
  <c r="AX36204" i="2" s="1"/>
  <c r="AX36205" i="2" s="1"/>
  <c r="AX36206" i="2" s="1"/>
  <c r="AX36207" i="2" s="1"/>
  <c r="AX36208" i="2" s="1"/>
  <c r="AX36209" i="2" s="1"/>
  <c r="AX36210" i="2" s="1"/>
  <c r="AX36211" i="2" s="1"/>
  <c r="AX36212" i="2" s="1"/>
  <c r="AX36213" i="2" s="1"/>
  <c r="AX36214" i="2" s="1"/>
  <c r="AX36215" i="2" s="1"/>
  <c r="AX36216" i="2" s="1"/>
  <c r="AX36217" i="2" s="1"/>
  <c r="AX36218" i="2" s="1"/>
  <c r="AX36219" i="2" s="1"/>
  <c r="AX36220" i="2" s="1"/>
  <c r="AX36221" i="2" s="1"/>
  <c r="AX36222" i="2" s="1"/>
  <c r="AX36223" i="2" s="1"/>
  <c r="AX36224" i="2" s="1"/>
  <c r="AX36225" i="2" s="1"/>
  <c r="AX36226" i="2" s="1"/>
  <c r="AX36227" i="2" s="1"/>
  <c r="AX36228" i="2" s="1"/>
  <c r="AX36229" i="2" s="1"/>
  <c r="AX36230" i="2" s="1"/>
  <c r="AX36231" i="2" s="1"/>
  <c r="AX36232" i="2" s="1"/>
  <c r="AX36233" i="2" s="1"/>
  <c r="AX36234" i="2" s="1"/>
  <c r="AX36235" i="2" s="1"/>
  <c r="AX36236" i="2" s="1"/>
  <c r="AX36237" i="2" s="1"/>
  <c r="AX36238" i="2" s="1"/>
  <c r="AX36239" i="2" s="1"/>
  <c r="AX36240" i="2" s="1"/>
  <c r="AX36241" i="2" s="1"/>
  <c r="AX36242" i="2" s="1"/>
  <c r="AX36243" i="2" s="1"/>
  <c r="AX36244" i="2" s="1"/>
  <c r="AX36245" i="2" s="1"/>
  <c r="AX36246" i="2" s="1"/>
  <c r="AX36247" i="2" s="1"/>
  <c r="AX36248" i="2" s="1"/>
  <c r="AX36249" i="2" s="1"/>
  <c r="AX36250" i="2" s="1"/>
  <c r="AX36251" i="2" s="1"/>
  <c r="AX36252" i="2" s="1"/>
  <c r="AX36253" i="2" s="1"/>
  <c r="AX36254" i="2" s="1"/>
  <c r="AX36255" i="2" s="1"/>
  <c r="AX36256" i="2" s="1"/>
  <c r="AX36257" i="2" s="1"/>
  <c r="AX36258" i="2" s="1"/>
  <c r="AX36259" i="2" s="1"/>
  <c r="AX36260" i="2" s="1"/>
  <c r="AX36261" i="2" s="1"/>
  <c r="AX36262" i="2" s="1"/>
  <c r="AX36263" i="2" s="1"/>
  <c r="AX36264" i="2" s="1"/>
  <c r="AX36265" i="2" s="1"/>
  <c r="AX36266" i="2" s="1"/>
  <c r="AX36267" i="2" s="1"/>
  <c r="AX36268" i="2" s="1"/>
  <c r="AX36269" i="2" s="1"/>
  <c r="AX36270" i="2" s="1"/>
  <c r="AX36271" i="2" s="1"/>
  <c r="AX36272" i="2" s="1"/>
  <c r="AX36273" i="2" s="1"/>
  <c r="AX36274" i="2" s="1"/>
  <c r="AX36275" i="2" s="1"/>
  <c r="AX36276" i="2" s="1"/>
  <c r="AX36277" i="2" s="1"/>
  <c r="AX36278" i="2" s="1"/>
  <c r="AX36279" i="2" s="1"/>
  <c r="AX36280" i="2" s="1"/>
  <c r="AX36281" i="2" s="1"/>
  <c r="AX36282" i="2" s="1"/>
  <c r="AX36283" i="2" s="1"/>
  <c r="AX36284" i="2" s="1"/>
  <c r="AX36285" i="2" s="1"/>
  <c r="AX36286" i="2" s="1"/>
  <c r="AX36287" i="2" s="1"/>
  <c r="AX36288" i="2" s="1"/>
  <c r="AX36289" i="2" s="1"/>
  <c r="AX36290" i="2" s="1"/>
  <c r="AX36291" i="2" s="1"/>
  <c r="AX36292" i="2" s="1"/>
  <c r="AX36293" i="2" s="1"/>
  <c r="AX36294" i="2" s="1"/>
  <c r="AX36295" i="2" s="1"/>
  <c r="AX36296" i="2" s="1"/>
  <c r="AX36297" i="2" s="1"/>
  <c r="AX36298" i="2" s="1"/>
  <c r="AX36299" i="2" s="1"/>
  <c r="AX36300" i="2" s="1"/>
  <c r="AX36301" i="2" s="1"/>
  <c r="AX36302" i="2" s="1"/>
  <c r="AX36303" i="2" s="1"/>
  <c r="AX36304" i="2" s="1"/>
  <c r="AX36305" i="2" s="1"/>
  <c r="AX36306" i="2" s="1"/>
  <c r="AX36307" i="2" s="1"/>
  <c r="AX36308" i="2" s="1"/>
  <c r="AX36309" i="2" s="1"/>
  <c r="AX36310" i="2" s="1"/>
  <c r="AX36311" i="2" s="1"/>
  <c r="AX36312" i="2" s="1"/>
  <c r="AX36313" i="2" s="1"/>
  <c r="AX36314" i="2" s="1"/>
  <c r="AX36315" i="2" s="1"/>
  <c r="AX36316" i="2" s="1"/>
  <c r="AX36317" i="2" s="1"/>
  <c r="AX36318" i="2" s="1"/>
  <c r="AX36319" i="2" s="1"/>
  <c r="AX36320" i="2" s="1"/>
  <c r="AX36321" i="2" s="1"/>
  <c r="AX36322" i="2" s="1"/>
  <c r="AX36323" i="2" s="1"/>
  <c r="AX36324" i="2" s="1"/>
  <c r="AX36325" i="2" s="1"/>
  <c r="AX36326" i="2" s="1"/>
  <c r="AX36327" i="2" s="1"/>
  <c r="AX36328" i="2" s="1"/>
  <c r="AX36329" i="2" s="1"/>
  <c r="AX36330" i="2" s="1"/>
  <c r="AX36331" i="2" s="1"/>
  <c r="AX36332" i="2" s="1"/>
  <c r="AX36333" i="2" s="1"/>
  <c r="AX36334" i="2" s="1"/>
  <c r="AX36335" i="2" s="1"/>
  <c r="AX36336" i="2" s="1"/>
  <c r="AX36337" i="2" s="1"/>
  <c r="AX36338" i="2" s="1"/>
  <c r="AX36339" i="2" s="1"/>
  <c r="AX36340" i="2" s="1"/>
  <c r="AX36341" i="2" s="1"/>
  <c r="AX36342" i="2" s="1"/>
  <c r="AX36343" i="2" s="1"/>
  <c r="AX36344" i="2" s="1"/>
  <c r="AX36345" i="2" s="1"/>
  <c r="AX36346" i="2" s="1"/>
  <c r="AX36347" i="2" s="1"/>
  <c r="AX36348" i="2" s="1"/>
  <c r="AX36349" i="2" s="1"/>
  <c r="AX36350" i="2" s="1"/>
  <c r="AX36351" i="2" s="1"/>
  <c r="AX36352" i="2" s="1"/>
  <c r="AX36353" i="2" s="1"/>
  <c r="AX36354" i="2" s="1"/>
  <c r="AX36355" i="2" s="1"/>
  <c r="AX36356" i="2" s="1"/>
  <c r="AX36357" i="2" s="1"/>
  <c r="AX36358" i="2" s="1"/>
  <c r="AX36359" i="2" s="1"/>
  <c r="AX36360" i="2" s="1"/>
  <c r="AX36361" i="2" s="1"/>
  <c r="AX36362" i="2" s="1"/>
  <c r="AX36363" i="2" s="1"/>
  <c r="AX36364" i="2" s="1"/>
  <c r="AX36365" i="2" s="1"/>
  <c r="AW36019" i="2"/>
  <c r="AW36020" i="2" s="1"/>
  <c r="AW36021" i="2" s="1"/>
  <c r="AW36022" i="2" s="1"/>
  <c r="AW36023" i="2" s="1"/>
  <c r="AW36024" i="2" s="1"/>
  <c r="AW36025" i="2" s="1"/>
  <c r="AW36026" i="2" s="1"/>
  <c r="AW36027" i="2" s="1"/>
  <c r="AW36028" i="2" s="1"/>
  <c r="AW36029" i="2" s="1"/>
  <c r="AW36030" i="2" s="1"/>
  <c r="AW36031" i="2" s="1"/>
  <c r="AW36032" i="2" s="1"/>
  <c r="AW36033" i="2" s="1"/>
  <c r="AW36034" i="2" s="1"/>
  <c r="AW36035" i="2" s="1"/>
  <c r="AW36036" i="2" s="1"/>
  <c r="AW36037" i="2" s="1"/>
  <c r="AW36038" i="2" s="1"/>
  <c r="AW36039" i="2" s="1"/>
  <c r="AW36040" i="2" s="1"/>
  <c r="AW36041" i="2" s="1"/>
  <c r="AW36042" i="2" s="1"/>
  <c r="AW36043" i="2" s="1"/>
  <c r="AW36044" i="2" s="1"/>
  <c r="AW36045" i="2" s="1"/>
  <c r="AW36046" i="2" s="1"/>
  <c r="AW36047" i="2" s="1"/>
  <c r="AW36048" i="2" s="1"/>
  <c r="AW36049" i="2" s="1"/>
  <c r="AW36050" i="2" s="1"/>
  <c r="AW36051" i="2" s="1"/>
  <c r="AW36052" i="2" s="1"/>
  <c r="AW36053" i="2" s="1"/>
  <c r="AW36054" i="2" s="1"/>
  <c r="AW36055" i="2" s="1"/>
  <c r="AW36056" i="2" s="1"/>
  <c r="AW36057" i="2" s="1"/>
  <c r="AW36058" i="2" s="1"/>
  <c r="AW36059" i="2" s="1"/>
  <c r="AW36060" i="2" s="1"/>
  <c r="AW36061" i="2" s="1"/>
  <c r="AW36062" i="2" s="1"/>
  <c r="AW36063" i="2" s="1"/>
  <c r="AW36064" i="2" s="1"/>
  <c r="AW36065" i="2" s="1"/>
  <c r="AW36066" i="2" s="1"/>
  <c r="AW36067" i="2" s="1"/>
  <c r="AW36068" i="2" s="1"/>
  <c r="AW36069" i="2" s="1"/>
  <c r="AW36070" i="2" s="1"/>
  <c r="AW36071" i="2" s="1"/>
  <c r="AW36072" i="2" s="1"/>
  <c r="AW36073" i="2" s="1"/>
  <c r="AW36074" i="2" s="1"/>
  <c r="AW36075" i="2" s="1"/>
  <c r="AW36076" i="2" s="1"/>
  <c r="AW36077" i="2" s="1"/>
  <c r="AW36078" i="2" s="1"/>
  <c r="AW36079" i="2" s="1"/>
  <c r="AW36080" i="2" s="1"/>
  <c r="AW36081" i="2" s="1"/>
  <c r="AW36082" i="2" s="1"/>
  <c r="AW36083" i="2" s="1"/>
  <c r="AW36084" i="2" s="1"/>
  <c r="AW36085" i="2" s="1"/>
  <c r="AW36086" i="2" s="1"/>
  <c r="AW36087" i="2" s="1"/>
  <c r="AW36088" i="2" s="1"/>
  <c r="AW36089" i="2" s="1"/>
  <c r="AW36090" i="2" s="1"/>
  <c r="AW36091" i="2" s="1"/>
  <c r="AW36092" i="2" s="1"/>
  <c r="AW36093" i="2" s="1"/>
  <c r="AW36094" i="2" s="1"/>
  <c r="AW36095" i="2" s="1"/>
  <c r="AW36096" i="2" s="1"/>
  <c r="AW36097" i="2" s="1"/>
  <c r="AW36098" i="2" s="1"/>
  <c r="AW36099" i="2" s="1"/>
  <c r="AW36100" i="2" s="1"/>
  <c r="AW36101" i="2" s="1"/>
  <c r="AW36102" i="2" s="1"/>
  <c r="AW36103" i="2" s="1"/>
  <c r="AW36104" i="2" s="1"/>
  <c r="AW36105" i="2" s="1"/>
  <c r="AW36106" i="2" s="1"/>
  <c r="AW36107" i="2" s="1"/>
  <c r="AW36108" i="2" s="1"/>
  <c r="AW36109" i="2" s="1"/>
  <c r="AW36110" i="2" s="1"/>
  <c r="AW36111" i="2" s="1"/>
  <c r="AW36112" i="2" s="1"/>
  <c r="AW36113" i="2" s="1"/>
  <c r="AW36114" i="2" s="1"/>
  <c r="AW36115" i="2" s="1"/>
  <c r="AW36116" i="2" s="1"/>
  <c r="AW36117" i="2" s="1"/>
  <c r="AW36118" i="2" s="1"/>
  <c r="AW36119" i="2" s="1"/>
  <c r="AW36120" i="2" s="1"/>
  <c r="AW36121" i="2" s="1"/>
  <c r="AW36122" i="2" s="1"/>
  <c r="AW36123" i="2" s="1"/>
  <c r="AW36124" i="2" s="1"/>
  <c r="AW36125" i="2" s="1"/>
  <c r="AW36126" i="2" s="1"/>
  <c r="AW36127" i="2" s="1"/>
  <c r="AW36128" i="2" s="1"/>
  <c r="AW36129" i="2" s="1"/>
  <c r="AW36130" i="2" s="1"/>
  <c r="AW36131" i="2" s="1"/>
  <c r="AW36132" i="2" s="1"/>
  <c r="AW36133" i="2" s="1"/>
  <c r="AW36134" i="2" s="1"/>
  <c r="AW36135" i="2" s="1"/>
  <c r="AW36136" i="2" s="1"/>
  <c r="AW36137" i="2" s="1"/>
  <c r="AW36138" i="2" s="1"/>
  <c r="AW36139" i="2" s="1"/>
  <c r="AW36140" i="2" s="1"/>
  <c r="AW36141" i="2" s="1"/>
  <c r="AW36142" i="2" s="1"/>
  <c r="AW36143" i="2" s="1"/>
  <c r="AW36144" i="2" s="1"/>
  <c r="AW36145" i="2" s="1"/>
  <c r="AW36146" i="2" s="1"/>
  <c r="AW36147" i="2" s="1"/>
  <c r="AW36148" i="2" s="1"/>
  <c r="AW36149" i="2" s="1"/>
  <c r="AW36150" i="2" s="1"/>
  <c r="AW36151" i="2" s="1"/>
  <c r="AW36152" i="2" s="1"/>
  <c r="AW36153" i="2" s="1"/>
  <c r="AW36154" i="2" s="1"/>
  <c r="AW36155" i="2" s="1"/>
  <c r="AW36156" i="2" s="1"/>
  <c r="AW36157" i="2" s="1"/>
  <c r="AW36158" i="2" s="1"/>
  <c r="AW36159" i="2" s="1"/>
  <c r="AW36160" i="2" s="1"/>
  <c r="AW36161" i="2" s="1"/>
  <c r="AW36162" i="2" s="1"/>
  <c r="AW36163" i="2" s="1"/>
  <c r="AW36164" i="2" s="1"/>
  <c r="AW36165" i="2" s="1"/>
  <c r="AW36166" i="2" s="1"/>
  <c r="AW36167" i="2" s="1"/>
  <c r="AW36168" i="2" s="1"/>
  <c r="AW36169" i="2" s="1"/>
  <c r="AW36170" i="2" s="1"/>
  <c r="AW36171" i="2" s="1"/>
  <c r="AW36172" i="2" s="1"/>
  <c r="AW36173" i="2" s="1"/>
  <c r="AW36174" i="2" s="1"/>
  <c r="AW36175" i="2" s="1"/>
  <c r="AW36176" i="2" s="1"/>
  <c r="AW36177" i="2" s="1"/>
  <c r="AW36178" i="2" s="1"/>
  <c r="AW36179" i="2" s="1"/>
  <c r="AW36180" i="2" s="1"/>
  <c r="AW36181" i="2" s="1"/>
  <c r="AW36182" i="2" s="1"/>
  <c r="AW36183" i="2" s="1"/>
  <c r="AW36184" i="2" s="1"/>
  <c r="AW36185" i="2" s="1"/>
  <c r="AW36186" i="2" s="1"/>
  <c r="AW36187" i="2" s="1"/>
  <c r="AW36188" i="2" s="1"/>
  <c r="AW36189" i="2" s="1"/>
  <c r="AW36190" i="2" s="1"/>
  <c r="AW36191" i="2" s="1"/>
  <c r="AW36192" i="2" s="1"/>
  <c r="AW36193" i="2" s="1"/>
  <c r="AW36194" i="2" s="1"/>
  <c r="AW36195" i="2" s="1"/>
  <c r="AW36196" i="2" s="1"/>
  <c r="AW36197" i="2" s="1"/>
  <c r="AW36198" i="2" s="1"/>
  <c r="AW36199" i="2" s="1"/>
  <c r="AW36200" i="2" s="1"/>
  <c r="AW36201" i="2" s="1"/>
  <c r="AW36202" i="2" s="1"/>
  <c r="AW36203" i="2" s="1"/>
  <c r="AW36204" i="2" s="1"/>
  <c r="AW36205" i="2" s="1"/>
  <c r="AW36206" i="2" s="1"/>
  <c r="AW36207" i="2" s="1"/>
  <c r="AW36208" i="2" s="1"/>
  <c r="AW36209" i="2" s="1"/>
  <c r="AW36210" i="2" s="1"/>
  <c r="AW36211" i="2" s="1"/>
  <c r="AW36212" i="2" s="1"/>
  <c r="AW36213" i="2" s="1"/>
  <c r="AW36214" i="2" s="1"/>
  <c r="AW36215" i="2" s="1"/>
  <c r="AW36216" i="2" s="1"/>
  <c r="AW36217" i="2" s="1"/>
  <c r="AW36218" i="2" s="1"/>
  <c r="AW36219" i="2" s="1"/>
  <c r="AW36220" i="2" s="1"/>
  <c r="AW36221" i="2" s="1"/>
  <c r="AW36222" i="2" s="1"/>
  <c r="AW36223" i="2" s="1"/>
  <c r="AW36224" i="2" s="1"/>
  <c r="AW36225" i="2" s="1"/>
  <c r="AW36226" i="2" s="1"/>
  <c r="AW36227" i="2" s="1"/>
  <c r="AW36228" i="2" s="1"/>
  <c r="AW36229" i="2" s="1"/>
  <c r="AW36230" i="2" s="1"/>
  <c r="AW36231" i="2" s="1"/>
  <c r="AW36232" i="2" s="1"/>
  <c r="AW36233" i="2" s="1"/>
  <c r="AW36234" i="2" s="1"/>
  <c r="AW36235" i="2" s="1"/>
  <c r="AW36236" i="2" s="1"/>
  <c r="AW36237" i="2" s="1"/>
  <c r="AW36238" i="2" s="1"/>
  <c r="AW36239" i="2" s="1"/>
  <c r="AW36240" i="2" s="1"/>
  <c r="AW36241" i="2" s="1"/>
  <c r="AW36242" i="2" s="1"/>
  <c r="AW36243" i="2" s="1"/>
  <c r="AW36244" i="2" s="1"/>
  <c r="AW36245" i="2" s="1"/>
  <c r="AW36246" i="2" s="1"/>
  <c r="AW36247" i="2" s="1"/>
  <c r="AW36248" i="2" s="1"/>
  <c r="AW36249" i="2" s="1"/>
  <c r="AW36250" i="2" s="1"/>
  <c r="AW36251" i="2" s="1"/>
  <c r="AW36252" i="2" s="1"/>
  <c r="AW36253" i="2" s="1"/>
  <c r="AW36254" i="2" s="1"/>
  <c r="AW36255" i="2" s="1"/>
  <c r="AW36256" i="2" s="1"/>
  <c r="AW36257" i="2" s="1"/>
  <c r="AW36258" i="2" s="1"/>
  <c r="AW36259" i="2" s="1"/>
  <c r="AW36260" i="2" s="1"/>
  <c r="AW36261" i="2" s="1"/>
  <c r="AW36262" i="2" s="1"/>
  <c r="AW36263" i="2" s="1"/>
  <c r="AW36264" i="2" s="1"/>
  <c r="AW36265" i="2" s="1"/>
  <c r="AW36266" i="2" s="1"/>
  <c r="AW36267" i="2" s="1"/>
  <c r="AW36268" i="2" s="1"/>
  <c r="AW36269" i="2" s="1"/>
  <c r="AW36270" i="2" s="1"/>
  <c r="AW36271" i="2" s="1"/>
  <c r="AW36272" i="2" s="1"/>
  <c r="AW36273" i="2" s="1"/>
  <c r="AW36274" i="2" s="1"/>
  <c r="AW36275" i="2" s="1"/>
  <c r="AW36276" i="2" s="1"/>
  <c r="AW36277" i="2" s="1"/>
  <c r="AW36278" i="2" s="1"/>
  <c r="AW36279" i="2" s="1"/>
  <c r="AW36280" i="2" s="1"/>
  <c r="AW36281" i="2" s="1"/>
  <c r="AW36282" i="2" s="1"/>
  <c r="AW36283" i="2" s="1"/>
  <c r="AW36284" i="2" s="1"/>
  <c r="AW36285" i="2" s="1"/>
  <c r="AW36286" i="2" s="1"/>
  <c r="AW36287" i="2" s="1"/>
  <c r="AW36288" i="2" s="1"/>
  <c r="AW36289" i="2" s="1"/>
  <c r="AW36290" i="2" s="1"/>
  <c r="AW36291" i="2" s="1"/>
  <c r="AW36292" i="2" s="1"/>
  <c r="AW36293" i="2" s="1"/>
  <c r="AW36294" i="2" s="1"/>
  <c r="AW36295" i="2" s="1"/>
  <c r="AW36296" i="2" s="1"/>
  <c r="AW36297" i="2" s="1"/>
  <c r="AW36298" i="2" s="1"/>
  <c r="AW36299" i="2" s="1"/>
  <c r="AW36300" i="2" s="1"/>
  <c r="AW36301" i="2" s="1"/>
  <c r="AW36302" i="2" s="1"/>
  <c r="AW36303" i="2" s="1"/>
  <c r="AW36304" i="2" s="1"/>
  <c r="AW36305" i="2" s="1"/>
  <c r="AW36306" i="2" s="1"/>
  <c r="AW36307" i="2" s="1"/>
  <c r="AW36308" i="2" s="1"/>
  <c r="AW36309" i="2" s="1"/>
  <c r="AW36310" i="2" s="1"/>
  <c r="AW36311" i="2" s="1"/>
  <c r="AW36312" i="2" s="1"/>
  <c r="AW36313" i="2" s="1"/>
  <c r="AW36314" i="2" s="1"/>
  <c r="AW36315" i="2" s="1"/>
  <c r="AW36316" i="2" s="1"/>
  <c r="AW36317" i="2" s="1"/>
  <c r="AW36318" i="2" s="1"/>
  <c r="AW36319" i="2" s="1"/>
  <c r="AW36320" i="2" s="1"/>
  <c r="AW36321" i="2" s="1"/>
  <c r="AW36322" i="2" s="1"/>
  <c r="AW36323" i="2" s="1"/>
  <c r="AW36324" i="2" s="1"/>
  <c r="AW36325" i="2" s="1"/>
  <c r="AW36326" i="2" s="1"/>
  <c r="AW36327" i="2" s="1"/>
  <c r="AW36328" i="2" s="1"/>
  <c r="AW36329" i="2" s="1"/>
  <c r="AW36330" i="2" s="1"/>
  <c r="AW36331" i="2" s="1"/>
  <c r="AW36332" i="2" s="1"/>
  <c r="AW36333" i="2" s="1"/>
  <c r="AW36334" i="2" s="1"/>
  <c r="AW36335" i="2" s="1"/>
  <c r="AW36336" i="2" s="1"/>
  <c r="AW36337" i="2" s="1"/>
  <c r="AW36338" i="2" s="1"/>
  <c r="AW36339" i="2" s="1"/>
  <c r="AW36340" i="2" s="1"/>
  <c r="AW36341" i="2" s="1"/>
  <c r="AW36342" i="2" s="1"/>
  <c r="AW36343" i="2" s="1"/>
  <c r="AW36344" i="2" s="1"/>
  <c r="AW36345" i="2" s="1"/>
  <c r="AW36346" i="2" s="1"/>
  <c r="AW36347" i="2" s="1"/>
  <c r="AW36348" i="2" s="1"/>
  <c r="AW36349" i="2" s="1"/>
  <c r="AW36350" i="2" s="1"/>
  <c r="AW36351" i="2" s="1"/>
  <c r="AW36352" i="2" s="1"/>
  <c r="AW36353" i="2" s="1"/>
  <c r="AW36354" i="2" s="1"/>
  <c r="AW36355" i="2" s="1"/>
  <c r="AW36356" i="2" s="1"/>
  <c r="AW36357" i="2" s="1"/>
  <c r="AW36358" i="2" s="1"/>
  <c r="AW36359" i="2" s="1"/>
  <c r="AW36360" i="2" s="1"/>
  <c r="AW36361" i="2" s="1"/>
  <c r="AW36362" i="2" s="1"/>
  <c r="AW36363" i="2" s="1"/>
  <c r="AW36364" i="2" s="1"/>
  <c r="AW36365" i="2" s="1"/>
  <c r="AY36017" i="2"/>
  <c r="AY36018" i="2" s="1"/>
  <c r="AY36019" i="2" s="1"/>
  <c r="AY36020" i="2" s="1"/>
  <c r="AY36021" i="2" s="1"/>
  <c r="AY36022" i="2" s="1"/>
  <c r="AY36023" i="2" s="1"/>
  <c r="AY36024" i="2" s="1"/>
  <c r="AY36025" i="2" s="1"/>
  <c r="AY36026" i="2" s="1"/>
  <c r="AY36027" i="2" s="1"/>
  <c r="AY36028" i="2" s="1"/>
  <c r="AY36029" i="2" s="1"/>
  <c r="AY36030" i="2" s="1"/>
  <c r="AY36031" i="2" s="1"/>
  <c r="AY36032" i="2" s="1"/>
  <c r="AY36033" i="2" s="1"/>
  <c r="AY36034" i="2" s="1"/>
  <c r="AY36035" i="2" s="1"/>
  <c r="AY36036" i="2" s="1"/>
  <c r="AY36037" i="2" s="1"/>
  <c r="AY36038" i="2" s="1"/>
  <c r="AY36039" i="2" s="1"/>
  <c r="AY36040" i="2" s="1"/>
  <c r="AY36041" i="2" s="1"/>
  <c r="AY36042" i="2" s="1"/>
  <c r="AY36043" i="2" s="1"/>
  <c r="AY36044" i="2" s="1"/>
  <c r="AY36045" i="2" s="1"/>
  <c r="AY36046" i="2" s="1"/>
  <c r="AY36047" i="2" s="1"/>
  <c r="AY36048" i="2" s="1"/>
  <c r="AY36049" i="2" s="1"/>
  <c r="AY36050" i="2" s="1"/>
  <c r="AY36051" i="2" s="1"/>
  <c r="AY36052" i="2" s="1"/>
  <c r="AY36053" i="2" s="1"/>
  <c r="AY36054" i="2" s="1"/>
  <c r="AY36055" i="2" s="1"/>
  <c r="AY36056" i="2" s="1"/>
  <c r="AY36057" i="2" s="1"/>
  <c r="AY36058" i="2" s="1"/>
  <c r="AY36059" i="2" s="1"/>
  <c r="AY36060" i="2" s="1"/>
  <c r="AY36061" i="2" s="1"/>
  <c r="AY36062" i="2" s="1"/>
  <c r="AY36063" i="2" s="1"/>
  <c r="AY36064" i="2" s="1"/>
  <c r="AY36065" i="2" s="1"/>
  <c r="AY36066" i="2" s="1"/>
  <c r="AY36067" i="2" s="1"/>
  <c r="AY36068" i="2" s="1"/>
  <c r="AY36069" i="2" s="1"/>
  <c r="AY36070" i="2" s="1"/>
  <c r="AY36071" i="2" s="1"/>
  <c r="AY36072" i="2" s="1"/>
  <c r="AY36073" i="2" s="1"/>
  <c r="AY36074" i="2" s="1"/>
  <c r="AY36075" i="2" s="1"/>
  <c r="AY36076" i="2" s="1"/>
  <c r="AY36077" i="2" s="1"/>
  <c r="AY36078" i="2" s="1"/>
  <c r="AY36079" i="2" s="1"/>
  <c r="AY36080" i="2" s="1"/>
  <c r="AY36081" i="2" s="1"/>
  <c r="AY36082" i="2" s="1"/>
  <c r="AY36083" i="2" s="1"/>
  <c r="AY36084" i="2" s="1"/>
  <c r="AY36085" i="2" s="1"/>
  <c r="AY36086" i="2" s="1"/>
  <c r="AY36087" i="2" s="1"/>
  <c r="AY36088" i="2" s="1"/>
  <c r="AY36089" i="2" s="1"/>
  <c r="AY36090" i="2" s="1"/>
  <c r="AY36091" i="2" s="1"/>
  <c r="AY36092" i="2" s="1"/>
  <c r="AY36093" i="2" s="1"/>
  <c r="AY36094" i="2" s="1"/>
  <c r="AY36095" i="2" s="1"/>
  <c r="AY36096" i="2" s="1"/>
  <c r="AY36097" i="2" s="1"/>
  <c r="AY36098" i="2" s="1"/>
  <c r="AY36099" i="2" s="1"/>
  <c r="AY36100" i="2" s="1"/>
  <c r="AY36101" i="2" s="1"/>
  <c r="AY36102" i="2" s="1"/>
  <c r="AY36103" i="2" s="1"/>
  <c r="AY36104" i="2" s="1"/>
  <c r="AY36105" i="2" s="1"/>
  <c r="AY36106" i="2" s="1"/>
  <c r="AY36107" i="2" s="1"/>
  <c r="AY36108" i="2" s="1"/>
  <c r="AY36109" i="2" s="1"/>
  <c r="AY36110" i="2" s="1"/>
  <c r="AY36111" i="2" s="1"/>
  <c r="AY36112" i="2" s="1"/>
  <c r="AY36113" i="2" s="1"/>
  <c r="AY36114" i="2" s="1"/>
  <c r="AY36115" i="2" s="1"/>
  <c r="AY36116" i="2" s="1"/>
  <c r="AY36117" i="2" s="1"/>
  <c r="AY36118" i="2" s="1"/>
  <c r="AY36119" i="2" s="1"/>
  <c r="AY36120" i="2" s="1"/>
  <c r="AY36121" i="2" s="1"/>
  <c r="AY36122" i="2" s="1"/>
  <c r="AY36123" i="2" s="1"/>
  <c r="AY36124" i="2" s="1"/>
  <c r="AY36125" i="2" s="1"/>
  <c r="AY36126" i="2" s="1"/>
  <c r="AY36127" i="2" s="1"/>
  <c r="AY36128" i="2" s="1"/>
  <c r="AY36129" i="2" s="1"/>
  <c r="AY36130" i="2" s="1"/>
  <c r="AY36131" i="2" s="1"/>
  <c r="AY36132" i="2" s="1"/>
  <c r="AY36133" i="2" s="1"/>
  <c r="AY36134" i="2" s="1"/>
  <c r="AY36135" i="2" s="1"/>
  <c r="AY36136" i="2" s="1"/>
  <c r="AY36137" i="2" s="1"/>
  <c r="AY36138" i="2" s="1"/>
  <c r="AY36139" i="2" s="1"/>
  <c r="AY36140" i="2" s="1"/>
  <c r="AY36141" i="2" s="1"/>
  <c r="AY36142" i="2" s="1"/>
  <c r="AY36143" i="2" s="1"/>
  <c r="AY36144" i="2" s="1"/>
  <c r="AY36145" i="2" s="1"/>
  <c r="AY36146" i="2" s="1"/>
  <c r="AY36147" i="2" s="1"/>
  <c r="AY36148" i="2" s="1"/>
  <c r="AY36149" i="2" s="1"/>
  <c r="AY36150" i="2" s="1"/>
  <c r="AY36151" i="2" s="1"/>
  <c r="AY36152" i="2" s="1"/>
  <c r="AY36153" i="2" s="1"/>
  <c r="AY36154" i="2" s="1"/>
  <c r="AY36155" i="2" s="1"/>
  <c r="AY36156" i="2" s="1"/>
  <c r="AY36157" i="2" s="1"/>
  <c r="AY36158" i="2" s="1"/>
  <c r="AY36159" i="2" s="1"/>
  <c r="AY36160" i="2" s="1"/>
  <c r="AY36161" i="2" s="1"/>
  <c r="AY36162" i="2" s="1"/>
  <c r="AY36163" i="2" s="1"/>
  <c r="AY36164" i="2" s="1"/>
  <c r="AY36165" i="2" s="1"/>
  <c r="AY36166" i="2" s="1"/>
  <c r="AY36167" i="2" s="1"/>
  <c r="AY36168" i="2" s="1"/>
  <c r="AY36169" i="2" s="1"/>
  <c r="AY36170" i="2" s="1"/>
  <c r="AY36171" i="2" s="1"/>
  <c r="AY36172" i="2" s="1"/>
  <c r="AY36173" i="2" s="1"/>
  <c r="AY36174" i="2" s="1"/>
  <c r="AY36175" i="2" s="1"/>
  <c r="AY36176" i="2" s="1"/>
  <c r="AY36177" i="2" s="1"/>
  <c r="AY36178" i="2" s="1"/>
  <c r="AY36179" i="2" s="1"/>
  <c r="AY36180" i="2" s="1"/>
  <c r="AY36181" i="2" s="1"/>
  <c r="AY36182" i="2" s="1"/>
  <c r="AY36183" i="2" s="1"/>
  <c r="AY36184" i="2" s="1"/>
  <c r="AY36185" i="2" s="1"/>
  <c r="AY36186" i="2" s="1"/>
  <c r="AY36187" i="2" s="1"/>
  <c r="AY36188" i="2" s="1"/>
  <c r="AY36189" i="2" s="1"/>
  <c r="AY36190" i="2" s="1"/>
  <c r="AY36191" i="2" s="1"/>
  <c r="AY36192" i="2" s="1"/>
  <c r="AY36193" i="2" s="1"/>
  <c r="AY36194" i="2" s="1"/>
  <c r="AY36195" i="2" s="1"/>
  <c r="AY36196" i="2" s="1"/>
  <c r="AY36197" i="2" s="1"/>
  <c r="AY36198" i="2" s="1"/>
  <c r="AY36199" i="2" s="1"/>
  <c r="AY36200" i="2" s="1"/>
  <c r="AY36201" i="2" s="1"/>
  <c r="AY36202" i="2" s="1"/>
  <c r="AY36203" i="2" s="1"/>
  <c r="AY36204" i="2" s="1"/>
  <c r="AY36205" i="2" s="1"/>
  <c r="AY36206" i="2" s="1"/>
  <c r="AY36207" i="2" s="1"/>
  <c r="AY36208" i="2" s="1"/>
  <c r="AY36209" i="2" s="1"/>
  <c r="AY36210" i="2" s="1"/>
  <c r="AY36211" i="2" s="1"/>
  <c r="AY36212" i="2" s="1"/>
  <c r="AY36213" i="2" s="1"/>
  <c r="AY36214" i="2" s="1"/>
  <c r="AY36215" i="2" s="1"/>
  <c r="AY36216" i="2" s="1"/>
  <c r="AY36217" i="2" s="1"/>
  <c r="AY36218" i="2" s="1"/>
  <c r="AY36219" i="2" s="1"/>
  <c r="AY36220" i="2" s="1"/>
  <c r="AY36221" i="2" s="1"/>
  <c r="AY36222" i="2" s="1"/>
  <c r="AY36223" i="2" s="1"/>
  <c r="AY36224" i="2" s="1"/>
  <c r="AY36225" i="2" s="1"/>
  <c r="AY36226" i="2" s="1"/>
  <c r="AY36227" i="2" s="1"/>
  <c r="AY36228" i="2" s="1"/>
  <c r="AY36229" i="2" s="1"/>
  <c r="AY36230" i="2" s="1"/>
  <c r="AY36231" i="2" s="1"/>
  <c r="AY36232" i="2" s="1"/>
  <c r="AY36233" i="2" s="1"/>
  <c r="AY36234" i="2" s="1"/>
  <c r="AY36235" i="2" s="1"/>
  <c r="AY36236" i="2" s="1"/>
  <c r="AY36237" i="2" s="1"/>
  <c r="AY36238" i="2" s="1"/>
  <c r="AY36239" i="2" s="1"/>
  <c r="AY36240" i="2" s="1"/>
  <c r="AY36241" i="2" s="1"/>
  <c r="AY36242" i="2" s="1"/>
  <c r="AY36243" i="2" s="1"/>
  <c r="AY36244" i="2" s="1"/>
  <c r="AY36245" i="2" s="1"/>
  <c r="AY36246" i="2" s="1"/>
  <c r="AY36247" i="2" s="1"/>
  <c r="AY36248" i="2" s="1"/>
  <c r="AY36249" i="2" s="1"/>
  <c r="AY36250" i="2" s="1"/>
  <c r="AY36251" i="2" s="1"/>
  <c r="AY36252" i="2" s="1"/>
  <c r="AY36253" i="2" s="1"/>
  <c r="AY36254" i="2" s="1"/>
  <c r="AY36255" i="2" s="1"/>
  <c r="AY36256" i="2" s="1"/>
  <c r="AY36257" i="2" s="1"/>
  <c r="AY36258" i="2" s="1"/>
  <c r="AY36259" i="2" s="1"/>
  <c r="AY36260" i="2" s="1"/>
  <c r="AY36261" i="2" s="1"/>
  <c r="AY36262" i="2" s="1"/>
  <c r="AY36263" i="2" s="1"/>
  <c r="AY36264" i="2" s="1"/>
  <c r="AY36265" i="2" s="1"/>
  <c r="AY36266" i="2" s="1"/>
  <c r="AY36267" i="2" s="1"/>
  <c r="AY36268" i="2" s="1"/>
  <c r="AY36269" i="2" s="1"/>
  <c r="AY36270" i="2" s="1"/>
  <c r="AY36271" i="2" s="1"/>
  <c r="AY36272" i="2" s="1"/>
  <c r="AY36273" i="2" s="1"/>
  <c r="AY36274" i="2" s="1"/>
  <c r="AY36275" i="2" s="1"/>
  <c r="AY36276" i="2" s="1"/>
  <c r="AY36277" i="2" s="1"/>
  <c r="AY36278" i="2" s="1"/>
  <c r="AY36279" i="2" s="1"/>
  <c r="AY36280" i="2" s="1"/>
  <c r="AY36281" i="2" s="1"/>
  <c r="AY36282" i="2" s="1"/>
  <c r="AY36283" i="2" s="1"/>
  <c r="AY36284" i="2" s="1"/>
  <c r="AY36285" i="2" s="1"/>
  <c r="AY36286" i="2" s="1"/>
  <c r="AY36287" i="2" s="1"/>
  <c r="AY36288" i="2" s="1"/>
  <c r="AY36289" i="2" s="1"/>
  <c r="AY36290" i="2" s="1"/>
  <c r="AY36291" i="2" s="1"/>
  <c r="AY36292" i="2" s="1"/>
  <c r="AY36293" i="2" s="1"/>
  <c r="AY36294" i="2" s="1"/>
  <c r="AY36295" i="2" s="1"/>
  <c r="AY36296" i="2" s="1"/>
  <c r="AY36297" i="2" s="1"/>
  <c r="AY36298" i="2" s="1"/>
  <c r="AY36299" i="2" s="1"/>
  <c r="AY36300" i="2" s="1"/>
  <c r="AY36301" i="2" s="1"/>
  <c r="AY36302" i="2" s="1"/>
  <c r="AY36303" i="2" s="1"/>
  <c r="AY36304" i="2" s="1"/>
  <c r="AY36305" i="2" s="1"/>
  <c r="AY36306" i="2" s="1"/>
  <c r="AY36307" i="2" s="1"/>
  <c r="AY36308" i="2" s="1"/>
  <c r="AY36309" i="2" s="1"/>
  <c r="AY36310" i="2" s="1"/>
  <c r="AY36311" i="2" s="1"/>
  <c r="AY36312" i="2" s="1"/>
  <c r="AY36313" i="2" s="1"/>
  <c r="AY36314" i="2" s="1"/>
  <c r="AY36315" i="2" s="1"/>
  <c r="AY36316" i="2" s="1"/>
  <c r="AY36317" i="2" s="1"/>
  <c r="AY36318" i="2" s="1"/>
  <c r="AY36319" i="2" s="1"/>
  <c r="AY36320" i="2" s="1"/>
  <c r="AY36321" i="2" s="1"/>
  <c r="AY36322" i="2" s="1"/>
  <c r="AY36323" i="2" s="1"/>
  <c r="AY36324" i="2" s="1"/>
  <c r="AY36325" i="2" s="1"/>
  <c r="AY36326" i="2" s="1"/>
  <c r="AY36327" i="2" s="1"/>
  <c r="AY36328" i="2" s="1"/>
  <c r="AY36329" i="2" s="1"/>
  <c r="AY36330" i="2" s="1"/>
  <c r="AY36331" i="2" s="1"/>
  <c r="AY36332" i="2" s="1"/>
  <c r="AY36333" i="2" s="1"/>
  <c r="AY36334" i="2" s="1"/>
  <c r="AY36335" i="2" s="1"/>
  <c r="AY36336" i="2" s="1"/>
  <c r="AY36337" i="2" s="1"/>
  <c r="AY36338" i="2" s="1"/>
  <c r="AY36339" i="2" s="1"/>
  <c r="AY36340" i="2" s="1"/>
  <c r="AY36341" i="2" s="1"/>
  <c r="AY36342" i="2" s="1"/>
  <c r="AY36343" i="2" s="1"/>
  <c r="AY36344" i="2" s="1"/>
  <c r="AY36345" i="2" s="1"/>
  <c r="AY36346" i="2" s="1"/>
  <c r="AY36347" i="2" s="1"/>
  <c r="AY36348" i="2" s="1"/>
  <c r="AY36349" i="2" s="1"/>
  <c r="AY36350" i="2" s="1"/>
  <c r="AY36351" i="2" s="1"/>
  <c r="AY36352" i="2" s="1"/>
  <c r="AY36353" i="2" s="1"/>
  <c r="AY36354" i="2" s="1"/>
  <c r="AY36355" i="2" s="1"/>
  <c r="AY36356" i="2" s="1"/>
  <c r="AY36357" i="2" s="1"/>
  <c r="AY36358" i="2" s="1"/>
  <c r="AY36359" i="2" s="1"/>
  <c r="AY36360" i="2" s="1"/>
  <c r="AY36361" i="2" s="1"/>
  <c r="AY36362" i="2" s="1"/>
  <c r="AY36363" i="2" s="1"/>
  <c r="AY36364" i="2" s="1"/>
  <c r="AY36365" i="2" s="1"/>
  <c r="AX36017" i="2"/>
  <c r="AW36017" i="2"/>
  <c r="AS36017" i="2"/>
  <c r="AT36017" i="2"/>
  <c r="AU36017" i="2"/>
  <c r="AS36018" i="2"/>
  <c r="AT36018" i="2"/>
  <c r="AU36018" i="2"/>
  <c r="AS36019" i="2"/>
  <c r="AT36019" i="2"/>
  <c r="AU36019" i="2"/>
  <c r="AS36020" i="2"/>
  <c r="AT36020" i="2"/>
  <c r="AU36020" i="2"/>
  <c r="AS36021" i="2"/>
  <c r="AT36021" i="2"/>
  <c r="AU36021" i="2"/>
  <c r="AS36022" i="2"/>
  <c r="AT36022" i="2"/>
  <c r="AU36022" i="2"/>
  <c r="AS36023" i="2"/>
  <c r="AT36023" i="2"/>
  <c r="AU36023" i="2"/>
  <c r="AS36024" i="2"/>
  <c r="AT36024" i="2"/>
  <c r="AU36024" i="2"/>
  <c r="AS36025" i="2"/>
  <c r="AT36025" i="2"/>
  <c r="AU36025" i="2"/>
  <c r="AS36026" i="2"/>
  <c r="AT36026" i="2"/>
  <c r="AU36026" i="2"/>
  <c r="AS36027" i="2"/>
  <c r="AT36027" i="2"/>
  <c r="AU36027" i="2"/>
  <c r="AS36028" i="2"/>
  <c r="AT36028" i="2"/>
  <c r="AU36028" i="2"/>
  <c r="AS36029" i="2"/>
  <c r="AT36029" i="2"/>
  <c r="AU36029" i="2"/>
  <c r="AS36030" i="2"/>
  <c r="AT36030" i="2"/>
  <c r="AU36030" i="2"/>
  <c r="AS36031" i="2"/>
  <c r="AT36031" i="2"/>
  <c r="AU36031" i="2"/>
  <c r="AS36032" i="2"/>
  <c r="AT36032" i="2"/>
  <c r="AU36032" i="2"/>
  <c r="AS36033" i="2"/>
  <c r="AT36033" i="2"/>
  <c r="AU36033" i="2"/>
  <c r="AS36034" i="2"/>
  <c r="AT36034" i="2"/>
  <c r="AU36034" i="2"/>
  <c r="AS36035" i="2"/>
  <c r="AT36035" i="2"/>
  <c r="AU36035" i="2"/>
  <c r="AS36036" i="2"/>
  <c r="AT36036" i="2"/>
  <c r="AU36036" i="2"/>
  <c r="AS36037" i="2"/>
  <c r="AT36037" i="2"/>
  <c r="AU36037" i="2"/>
  <c r="AS36038" i="2"/>
  <c r="AT36038" i="2"/>
  <c r="AU36038" i="2"/>
  <c r="AS36039" i="2"/>
  <c r="AT36039" i="2"/>
  <c r="AU36039" i="2"/>
  <c r="AS36040" i="2"/>
  <c r="AT36040" i="2"/>
  <c r="AU36040" i="2"/>
  <c r="AS36041" i="2"/>
  <c r="AT36041" i="2"/>
  <c r="AU36041" i="2"/>
  <c r="AS36042" i="2"/>
  <c r="AT36042" i="2"/>
  <c r="AU36042" i="2"/>
  <c r="AS36043" i="2"/>
  <c r="AT36043" i="2"/>
  <c r="AU36043" i="2"/>
  <c r="AS36044" i="2"/>
  <c r="AT36044" i="2"/>
  <c r="AU36044" i="2"/>
  <c r="AS36045" i="2"/>
  <c r="AT36045" i="2"/>
  <c r="AU36045" i="2"/>
  <c r="AS36046" i="2"/>
  <c r="AT36046" i="2"/>
  <c r="AU36046" i="2"/>
  <c r="AS36047" i="2"/>
  <c r="AT36047" i="2"/>
  <c r="AU36047" i="2"/>
  <c r="AS36048" i="2"/>
  <c r="AT36048" i="2"/>
  <c r="AU36048" i="2"/>
  <c r="AS36049" i="2"/>
  <c r="AT36049" i="2"/>
  <c r="AU36049" i="2"/>
  <c r="AS36050" i="2"/>
  <c r="AT36050" i="2"/>
  <c r="AU36050" i="2"/>
  <c r="AS36051" i="2"/>
  <c r="AT36051" i="2"/>
  <c r="AU36051" i="2"/>
  <c r="AS36052" i="2"/>
  <c r="AT36052" i="2"/>
  <c r="AU36052" i="2"/>
  <c r="AS36053" i="2"/>
  <c r="AT36053" i="2"/>
  <c r="AU36053" i="2"/>
  <c r="AS36054" i="2"/>
  <c r="AT36054" i="2"/>
  <c r="AU36054" i="2"/>
  <c r="AS36055" i="2"/>
  <c r="AT36055" i="2"/>
  <c r="AU36055" i="2"/>
  <c r="AS36056" i="2"/>
  <c r="AT36056" i="2"/>
  <c r="AU36056" i="2"/>
  <c r="AS36057" i="2"/>
  <c r="AT36057" i="2"/>
  <c r="AU36057" i="2"/>
  <c r="AS36058" i="2"/>
  <c r="AT36058" i="2"/>
  <c r="AU36058" i="2"/>
  <c r="AS36059" i="2"/>
  <c r="AT36059" i="2"/>
  <c r="AU36059" i="2"/>
  <c r="AS36060" i="2"/>
  <c r="AT36060" i="2"/>
  <c r="AU36060" i="2"/>
  <c r="AS36061" i="2"/>
  <c r="AT36061" i="2"/>
  <c r="AU36061" i="2"/>
  <c r="AS36062" i="2"/>
  <c r="AT36062" i="2"/>
  <c r="AU36062" i="2"/>
  <c r="AS36063" i="2"/>
  <c r="AT36063" i="2"/>
  <c r="AU36063" i="2"/>
  <c r="AS36064" i="2"/>
  <c r="AT36064" i="2"/>
  <c r="AU36064" i="2"/>
  <c r="AS36065" i="2"/>
  <c r="AT36065" i="2"/>
  <c r="AU36065" i="2"/>
  <c r="AS36066" i="2"/>
  <c r="AT36066" i="2"/>
  <c r="AU36066" i="2"/>
  <c r="AS36067" i="2"/>
  <c r="AT36067" i="2"/>
  <c r="AU36067" i="2"/>
  <c r="AS36068" i="2"/>
  <c r="AT36068" i="2"/>
  <c r="AU36068" i="2"/>
  <c r="AS36069" i="2"/>
  <c r="AT36069" i="2"/>
  <c r="AU36069" i="2"/>
  <c r="AS36070" i="2"/>
  <c r="AT36070" i="2"/>
  <c r="AU36070" i="2"/>
  <c r="AS36071" i="2"/>
  <c r="AT36071" i="2"/>
  <c r="AU36071" i="2"/>
  <c r="AS36072" i="2"/>
  <c r="AT36072" i="2"/>
  <c r="AU36072" i="2"/>
  <c r="AS36073" i="2"/>
  <c r="AT36073" i="2"/>
  <c r="AU36073" i="2"/>
  <c r="AS36074" i="2"/>
  <c r="AT36074" i="2"/>
  <c r="AU36074" i="2"/>
  <c r="AS36075" i="2"/>
  <c r="AT36075" i="2"/>
  <c r="AU36075" i="2"/>
  <c r="AS36076" i="2"/>
  <c r="AT36076" i="2"/>
  <c r="AU36076" i="2"/>
  <c r="AS36077" i="2"/>
  <c r="AT36077" i="2"/>
  <c r="AU36077" i="2"/>
  <c r="AS36078" i="2"/>
  <c r="AT36078" i="2"/>
  <c r="AU36078" i="2"/>
  <c r="AS36079" i="2"/>
  <c r="AT36079" i="2"/>
  <c r="AU36079" i="2"/>
  <c r="AS36080" i="2"/>
  <c r="AT36080" i="2"/>
  <c r="AU36080" i="2"/>
  <c r="AS36081" i="2"/>
  <c r="AT36081" i="2"/>
  <c r="AU36081" i="2"/>
  <c r="AS36082" i="2"/>
  <c r="AT36082" i="2"/>
  <c r="AU36082" i="2"/>
  <c r="AS36083" i="2"/>
  <c r="AT36083" i="2"/>
  <c r="AU36083" i="2"/>
  <c r="AS36084" i="2"/>
  <c r="AT36084" i="2"/>
  <c r="AU36084" i="2"/>
  <c r="AS36085" i="2"/>
  <c r="AT36085" i="2"/>
  <c r="AU36085" i="2"/>
  <c r="AS36086" i="2"/>
  <c r="AT36086" i="2"/>
  <c r="AU36086" i="2"/>
  <c r="AS36087" i="2"/>
  <c r="AT36087" i="2"/>
  <c r="AU36087" i="2"/>
  <c r="AS36088" i="2"/>
  <c r="AT36088" i="2"/>
  <c r="AU36088" i="2"/>
  <c r="AS36089" i="2"/>
  <c r="AT36089" i="2"/>
  <c r="AU36089" i="2"/>
  <c r="AS36090" i="2"/>
  <c r="AT36090" i="2"/>
  <c r="AU36090" i="2"/>
  <c r="AS36091" i="2"/>
  <c r="AT36091" i="2"/>
  <c r="AU36091" i="2"/>
  <c r="AS36092" i="2"/>
  <c r="AT36092" i="2"/>
  <c r="AU36092" i="2"/>
  <c r="AS36093" i="2"/>
  <c r="AT36093" i="2"/>
  <c r="AU36093" i="2"/>
  <c r="AS36094" i="2"/>
  <c r="AT36094" i="2"/>
  <c r="AU36094" i="2"/>
  <c r="AS36095" i="2"/>
  <c r="AT36095" i="2"/>
  <c r="AU36095" i="2"/>
  <c r="AS36096" i="2"/>
  <c r="AT36096" i="2"/>
  <c r="AU36096" i="2"/>
  <c r="AS36097" i="2"/>
  <c r="AT36097" i="2"/>
  <c r="AU36097" i="2"/>
  <c r="AS36098" i="2"/>
  <c r="AT36098" i="2"/>
  <c r="AU36098" i="2"/>
  <c r="AS36099" i="2"/>
  <c r="AT36099" i="2"/>
  <c r="AU36099" i="2"/>
  <c r="AS36100" i="2"/>
  <c r="AT36100" i="2"/>
  <c r="AU36100" i="2"/>
  <c r="AS36101" i="2"/>
  <c r="AT36101" i="2"/>
  <c r="AU36101" i="2"/>
  <c r="AS36102" i="2"/>
  <c r="AT36102" i="2"/>
  <c r="AU36102" i="2"/>
  <c r="AS36103" i="2"/>
  <c r="AT36103" i="2"/>
  <c r="AU36103" i="2"/>
  <c r="AS36104" i="2"/>
  <c r="AT36104" i="2"/>
  <c r="AU36104" i="2"/>
  <c r="AS36105" i="2"/>
  <c r="AT36105" i="2"/>
  <c r="AU36105" i="2"/>
  <c r="AS36106" i="2"/>
  <c r="AT36106" i="2"/>
  <c r="AU36106" i="2"/>
  <c r="AS36107" i="2"/>
  <c r="AT36107" i="2"/>
  <c r="AU36107" i="2"/>
  <c r="AS36108" i="2"/>
  <c r="AT36108" i="2"/>
  <c r="AU36108" i="2"/>
  <c r="AS36109" i="2"/>
  <c r="AT36109" i="2"/>
  <c r="AU36109" i="2"/>
  <c r="AS36110" i="2"/>
  <c r="AT36110" i="2"/>
  <c r="AU36110" i="2"/>
  <c r="AS36111" i="2"/>
  <c r="AT36111" i="2"/>
  <c r="AU36111" i="2"/>
  <c r="AS36112" i="2"/>
  <c r="AT36112" i="2"/>
  <c r="AU36112" i="2"/>
  <c r="AS36113" i="2"/>
  <c r="AT36113" i="2"/>
  <c r="AU36113" i="2"/>
  <c r="AS36114" i="2"/>
  <c r="AT36114" i="2"/>
  <c r="AU36114" i="2"/>
  <c r="AS36115" i="2"/>
  <c r="AT36115" i="2"/>
  <c r="AU36115" i="2"/>
  <c r="AS36116" i="2"/>
  <c r="AT36116" i="2"/>
  <c r="AU36116" i="2"/>
  <c r="AS36117" i="2"/>
  <c r="AT36117" i="2"/>
  <c r="AU36117" i="2"/>
  <c r="AS36118" i="2"/>
  <c r="AT36118" i="2"/>
  <c r="AU36118" i="2"/>
  <c r="AS36119" i="2"/>
  <c r="AT36119" i="2"/>
  <c r="AU36119" i="2"/>
  <c r="AS36120" i="2"/>
  <c r="AT36120" i="2"/>
  <c r="AU36120" i="2"/>
  <c r="AS36121" i="2"/>
  <c r="AT36121" i="2"/>
  <c r="AU36121" i="2"/>
  <c r="AS36122" i="2"/>
  <c r="AT36122" i="2"/>
  <c r="AU36122" i="2"/>
  <c r="AS36123" i="2"/>
  <c r="AT36123" i="2"/>
  <c r="AU36123" i="2"/>
  <c r="AS36124" i="2"/>
  <c r="AT36124" i="2"/>
  <c r="AU36124" i="2"/>
  <c r="AS36125" i="2"/>
  <c r="AT36125" i="2"/>
  <c r="AU36125" i="2"/>
  <c r="AS36126" i="2"/>
  <c r="AT36126" i="2"/>
  <c r="AU36126" i="2"/>
  <c r="AS36127" i="2"/>
  <c r="AT36127" i="2"/>
  <c r="AU36127" i="2"/>
  <c r="AS36128" i="2"/>
  <c r="AT36128" i="2"/>
  <c r="AU36128" i="2"/>
  <c r="AS36129" i="2"/>
  <c r="AT36129" i="2"/>
  <c r="AU36129" i="2"/>
  <c r="AS36130" i="2"/>
  <c r="AT36130" i="2"/>
  <c r="AU36130" i="2"/>
  <c r="AS36131" i="2"/>
  <c r="AT36131" i="2"/>
  <c r="AU36131" i="2"/>
  <c r="AS36132" i="2"/>
  <c r="AT36132" i="2"/>
  <c r="AU36132" i="2"/>
  <c r="AS36133" i="2"/>
  <c r="AT36133" i="2"/>
  <c r="AU36133" i="2"/>
  <c r="AS36134" i="2"/>
  <c r="AT36134" i="2"/>
  <c r="AU36134" i="2"/>
  <c r="AS36135" i="2"/>
  <c r="AT36135" i="2"/>
  <c r="AU36135" i="2"/>
  <c r="AS36136" i="2"/>
  <c r="AT36136" i="2"/>
  <c r="AU36136" i="2"/>
  <c r="AS36137" i="2"/>
  <c r="AT36137" i="2"/>
  <c r="AU36137" i="2"/>
  <c r="AS36138" i="2"/>
  <c r="AT36138" i="2"/>
  <c r="AU36138" i="2"/>
  <c r="AS36139" i="2"/>
  <c r="AT36139" i="2"/>
  <c r="AU36139" i="2"/>
  <c r="AS36140" i="2"/>
  <c r="AT36140" i="2"/>
  <c r="AU36140" i="2"/>
  <c r="AS36141" i="2"/>
  <c r="AT36141" i="2"/>
  <c r="AU36141" i="2"/>
  <c r="AS36142" i="2"/>
  <c r="AT36142" i="2"/>
  <c r="AU36142" i="2"/>
  <c r="AS36143" i="2"/>
  <c r="AT36143" i="2"/>
  <c r="AU36143" i="2"/>
  <c r="AS36144" i="2"/>
  <c r="AT36144" i="2"/>
  <c r="AU36144" i="2"/>
  <c r="AS36145" i="2"/>
  <c r="AT36145" i="2"/>
  <c r="AU36145" i="2"/>
  <c r="AS36146" i="2"/>
  <c r="AT36146" i="2"/>
  <c r="AU36146" i="2"/>
  <c r="AS36147" i="2"/>
  <c r="AT36147" i="2"/>
  <c r="AU36147" i="2"/>
  <c r="AS36148" i="2"/>
  <c r="AT36148" i="2"/>
  <c r="AU36148" i="2"/>
  <c r="AS36149" i="2"/>
  <c r="AT36149" i="2"/>
  <c r="AU36149" i="2"/>
  <c r="AS36150" i="2"/>
  <c r="AT36150" i="2"/>
  <c r="AU36150" i="2"/>
  <c r="AS36151" i="2"/>
  <c r="AT36151" i="2"/>
  <c r="AU36151" i="2"/>
  <c r="AS36152" i="2"/>
  <c r="AT36152" i="2"/>
  <c r="AU36152" i="2"/>
  <c r="AS36153" i="2"/>
  <c r="AT36153" i="2"/>
  <c r="AU36153" i="2"/>
  <c r="AS36154" i="2"/>
  <c r="AT36154" i="2"/>
  <c r="AU36154" i="2"/>
  <c r="AS36155" i="2"/>
  <c r="AT36155" i="2"/>
  <c r="AU36155" i="2"/>
  <c r="AS36156" i="2"/>
  <c r="AT36156" i="2"/>
  <c r="AU36156" i="2"/>
  <c r="AS36157" i="2"/>
  <c r="AT36157" i="2"/>
  <c r="AU36157" i="2"/>
  <c r="AS36158" i="2"/>
  <c r="AT36158" i="2"/>
  <c r="AU36158" i="2"/>
  <c r="AS36159" i="2"/>
  <c r="AT36159" i="2"/>
  <c r="AU36159" i="2"/>
  <c r="AS36160" i="2"/>
  <c r="AT36160" i="2"/>
  <c r="AU36160" i="2"/>
  <c r="AS36161" i="2"/>
  <c r="AT36161" i="2"/>
  <c r="AU36161" i="2"/>
  <c r="AS36162" i="2"/>
  <c r="AT36162" i="2"/>
  <c r="AU36162" i="2"/>
  <c r="AS36163" i="2"/>
  <c r="AT36163" i="2"/>
  <c r="AU36163" i="2"/>
  <c r="AS36164" i="2"/>
  <c r="AT36164" i="2"/>
  <c r="AU36164" i="2"/>
  <c r="AS36165" i="2"/>
  <c r="AT36165" i="2"/>
  <c r="AU36165" i="2"/>
  <c r="AS36166" i="2"/>
  <c r="AT36166" i="2"/>
  <c r="AU36166" i="2"/>
  <c r="AS36167" i="2"/>
  <c r="AT36167" i="2"/>
  <c r="AU36167" i="2"/>
  <c r="AS36168" i="2"/>
  <c r="AT36168" i="2"/>
  <c r="AU36168" i="2"/>
  <c r="AS36169" i="2"/>
  <c r="AT36169" i="2"/>
  <c r="AU36169" i="2"/>
  <c r="AS36170" i="2"/>
  <c r="AT36170" i="2"/>
  <c r="AU36170" i="2"/>
  <c r="AS36171" i="2"/>
  <c r="AT36171" i="2"/>
  <c r="AU36171" i="2"/>
  <c r="AS36172" i="2"/>
  <c r="AT36172" i="2"/>
  <c r="AU36172" i="2"/>
  <c r="AS36173" i="2"/>
  <c r="AT36173" i="2"/>
  <c r="AU36173" i="2"/>
  <c r="AS36174" i="2"/>
  <c r="AT36174" i="2"/>
  <c r="AU36174" i="2"/>
  <c r="AS36175" i="2"/>
  <c r="AT36175" i="2"/>
  <c r="AU36175" i="2"/>
  <c r="AS36176" i="2"/>
  <c r="AT36176" i="2"/>
  <c r="AU36176" i="2"/>
  <c r="AS36177" i="2"/>
  <c r="AT36177" i="2"/>
  <c r="AU36177" i="2"/>
  <c r="AS36178" i="2"/>
  <c r="AT36178" i="2"/>
  <c r="AU36178" i="2"/>
  <c r="AS36179" i="2"/>
  <c r="AT36179" i="2"/>
  <c r="AU36179" i="2"/>
  <c r="AS36180" i="2"/>
  <c r="AT36180" i="2"/>
  <c r="AU36180" i="2"/>
  <c r="AS36181" i="2"/>
  <c r="AT36181" i="2"/>
  <c r="AU36181" i="2"/>
  <c r="AS36182" i="2"/>
  <c r="AT36182" i="2"/>
  <c r="AU36182" i="2"/>
  <c r="AS36183" i="2"/>
  <c r="AT36183" i="2"/>
  <c r="AU36183" i="2"/>
  <c r="AS36184" i="2"/>
  <c r="AT36184" i="2"/>
  <c r="AU36184" i="2"/>
  <c r="AS36185" i="2"/>
  <c r="AT36185" i="2"/>
  <c r="AU36185" i="2"/>
  <c r="AS36186" i="2"/>
  <c r="AT36186" i="2"/>
  <c r="AU36186" i="2"/>
  <c r="AS36187" i="2"/>
  <c r="AT36187" i="2"/>
  <c r="AU36187" i="2"/>
  <c r="AS36188" i="2"/>
  <c r="AT36188" i="2"/>
  <c r="AU36188" i="2"/>
  <c r="AS36189" i="2"/>
  <c r="AT36189" i="2"/>
  <c r="AU36189" i="2"/>
  <c r="AS36190" i="2"/>
  <c r="AT36190" i="2"/>
  <c r="AU36190" i="2"/>
  <c r="AS36191" i="2"/>
  <c r="AT36191" i="2"/>
  <c r="AU36191" i="2"/>
  <c r="AS36192" i="2"/>
  <c r="AT36192" i="2"/>
  <c r="AU36192" i="2"/>
  <c r="AS36193" i="2"/>
  <c r="AT36193" i="2"/>
  <c r="AU36193" i="2"/>
  <c r="AS36194" i="2"/>
  <c r="AT36194" i="2"/>
  <c r="AU36194" i="2"/>
  <c r="AS36195" i="2"/>
  <c r="AT36195" i="2"/>
  <c r="AU36195" i="2"/>
  <c r="AS36196" i="2"/>
  <c r="AT36196" i="2"/>
  <c r="AU36196" i="2"/>
  <c r="AS36197" i="2"/>
  <c r="AT36197" i="2"/>
  <c r="AU36197" i="2"/>
  <c r="AS36198" i="2"/>
  <c r="AT36198" i="2"/>
  <c r="AU36198" i="2"/>
  <c r="AS36199" i="2"/>
  <c r="AT36199" i="2"/>
  <c r="AU36199" i="2"/>
  <c r="AS36200" i="2"/>
  <c r="AT36200" i="2"/>
  <c r="AU36200" i="2"/>
  <c r="AS36201" i="2"/>
  <c r="AT36201" i="2"/>
  <c r="AU36201" i="2"/>
  <c r="AS36202" i="2"/>
  <c r="AT36202" i="2"/>
  <c r="AU36202" i="2"/>
  <c r="AS36203" i="2"/>
  <c r="AT36203" i="2"/>
  <c r="AU36203" i="2"/>
  <c r="AS36204" i="2"/>
  <c r="AT36204" i="2"/>
  <c r="AU36204" i="2"/>
  <c r="AS36205" i="2"/>
  <c r="AT36205" i="2"/>
  <c r="AU36205" i="2"/>
  <c r="AS36206" i="2"/>
  <c r="AT36206" i="2"/>
  <c r="AU36206" i="2"/>
  <c r="AS36207" i="2"/>
  <c r="AT36207" i="2"/>
  <c r="AU36207" i="2"/>
  <c r="AS36208" i="2"/>
  <c r="AT36208" i="2"/>
  <c r="AU36208" i="2"/>
  <c r="AS36209" i="2"/>
  <c r="AT36209" i="2"/>
  <c r="AU36209" i="2"/>
  <c r="AS36210" i="2"/>
  <c r="AT36210" i="2"/>
  <c r="AU36210" i="2"/>
  <c r="AS36211" i="2"/>
  <c r="AT36211" i="2"/>
  <c r="AU36211" i="2"/>
  <c r="AS36212" i="2"/>
  <c r="AT36212" i="2"/>
  <c r="AU36212" i="2"/>
  <c r="AS36213" i="2"/>
  <c r="AT36213" i="2"/>
  <c r="AU36213" i="2"/>
  <c r="AS36214" i="2"/>
  <c r="AT36214" i="2"/>
  <c r="AU36214" i="2"/>
  <c r="AS36215" i="2"/>
  <c r="AT36215" i="2"/>
  <c r="AU36215" i="2"/>
  <c r="AS36216" i="2"/>
  <c r="AT36216" i="2"/>
  <c r="AU36216" i="2"/>
  <c r="AS36217" i="2"/>
  <c r="AT36217" i="2"/>
  <c r="AU36217" i="2"/>
  <c r="AS36218" i="2"/>
  <c r="AT36218" i="2"/>
  <c r="AU36218" i="2"/>
  <c r="AS36219" i="2"/>
  <c r="AT36219" i="2"/>
  <c r="AU36219" i="2"/>
  <c r="AS36220" i="2"/>
  <c r="AT36220" i="2"/>
  <c r="AU36220" i="2"/>
  <c r="AS36221" i="2"/>
  <c r="AT36221" i="2"/>
  <c r="AU36221" i="2"/>
  <c r="AS36222" i="2"/>
  <c r="AT36222" i="2"/>
  <c r="AU36222" i="2"/>
  <c r="AS36223" i="2"/>
  <c r="AT36223" i="2"/>
  <c r="AU36223" i="2"/>
  <c r="AS36224" i="2"/>
  <c r="AT36224" i="2"/>
  <c r="AU36224" i="2"/>
  <c r="AS36225" i="2"/>
  <c r="AT36225" i="2"/>
  <c r="AU36225" i="2"/>
  <c r="AS36226" i="2"/>
  <c r="AT36226" i="2"/>
  <c r="AU36226" i="2"/>
  <c r="AS36227" i="2"/>
  <c r="AT36227" i="2"/>
  <c r="AU36227" i="2"/>
  <c r="AS36228" i="2"/>
  <c r="AT36228" i="2"/>
  <c r="AU36228" i="2"/>
  <c r="AS36229" i="2"/>
  <c r="AT36229" i="2"/>
  <c r="AU36229" i="2"/>
  <c r="AS36230" i="2"/>
  <c r="AT36230" i="2"/>
  <c r="AU36230" i="2"/>
  <c r="AS36231" i="2"/>
  <c r="AT36231" i="2"/>
  <c r="AU36231" i="2"/>
  <c r="AS36232" i="2"/>
  <c r="AT36232" i="2"/>
  <c r="AU36232" i="2"/>
  <c r="AS36233" i="2"/>
  <c r="AT36233" i="2"/>
  <c r="AU36233" i="2"/>
  <c r="AS36234" i="2"/>
  <c r="AT36234" i="2"/>
  <c r="AU36234" i="2"/>
  <c r="AS36235" i="2"/>
  <c r="AT36235" i="2"/>
  <c r="AU36235" i="2"/>
  <c r="AS36236" i="2"/>
  <c r="AT36236" i="2"/>
  <c r="AU36236" i="2"/>
  <c r="AS36237" i="2"/>
  <c r="AT36237" i="2"/>
  <c r="AU36237" i="2"/>
  <c r="AS36238" i="2"/>
  <c r="AT36238" i="2"/>
  <c r="AU36238" i="2"/>
  <c r="AS36239" i="2"/>
  <c r="AT36239" i="2"/>
  <c r="AU36239" i="2"/>
  <c r="AS36240" i="2"/>
  <c r="AT36240" i="2"/>
  <c r="AU36240" i="2"/>
  <c r="AS36241" i="2"/>
  <c r="AT36241" i="2"/>
  <c r="AU36241" i="2"/>
  <c r="AS36242" i="2"/>
  <c r="AT36242" i="2"/>
  <c r="AU36242" i="2"/>
  <c r="AS36243" i="2"/>
  <c r="AT36243" i="2"/>
  <c r="AU36243" i="2"/>
  <c r="AS36244" i="2"/>
  <c r="AT36244" i="2"/>
  <c r="AU36244" i="2"/>
  <c r="AS36245" i="2"/>
  <c r="AT36245" i="2"/>
  <c r="AU36245" i="2"/>
  <c r="AS36246" i="2"/>
  <c r="AT36246" i="2"/>
  <c r="AU36246" i="2"/>
  <c r="AS36247" i="2"/>
  <c r="AT36247" i="2"/>
  <c r="AU36247" i="2"/>
  <c r="AS36248" i="2"/>
  <c r="AT36248" i="2"/>
  <c r="AU36248" i="2"/>
  <c r="AS36249" i="2"/>
  <c r="AT36249" i="2"/>
  <c r="AU36249" i="2"/>
  <c r="AS36250" i="2"/>
  <c r="AT36250" i="2"/>
  <c r="AU36250" i="2"/>
  <c r="AS36251" i="2"/>
  <c r="AT36251" i="2"/>
  <c r="AU36251" i="2"/>
  <c r="AS36252" i="2"/>
  <c r="AT36252" i="2"/>
  <c r="AU36252" i="2"/>
  <c r="AS36253" i="2"/>
  <c r="AT36253" i="2"/>
  <c r="AU36253" i="2"/>
  <c r="AS36254" i="2"/>
  <c r="AT36254" i="2"/>
  <c r="AU36254" i="2"/>
  <c r="AS36255" i="2"/>
  <c r="AT36255" i="2"/>
  <c r="AU36255" i="2"/>
  <c r="AS36256" i="2"/>
  <c r="AT36256" i="2"/>
  <c r="AU36256" i="2"/>
  <c r="AS36257" i="2"/>
  <c r="AT36257" i="2"/>
  <c r="AU36257" i="2"/>
  <c r="AS36258" i="2"/>
  <c r="AT36258" i="2"/>
  <c r="AU36258" i="2"/>
  <c r="AS36259" i="2"/>
  <c r="AT36259" i="2"/>
  <c r="AU36259" i="2"/>
  <c r="AS36260" i="2"/>
  <c r="AT36260" i="2"/>
  <c r="AU36260" i="2"/>
  <c r="AS36261" i="2"/>
  <c r="AT36261" i="2"/>
  <c r="AU36261" i="2"/>
  <c r="AS36262" i="2"/>
  <c r="AT36262" i="2"/>
  <c r="AU36262" i="2"/>
  <c r="AS36263" i="2"/>
  <c r="AT36263" i="2"/>
  <c r="AU36263" i="2"/>
  <c r="AS36264" i="2"/>
  <c r="AT36264" i="2"/>
  <c r="AU36264" i="2"/>
  <c r="AS36265" i="2"/>
  <c r="AT36265" i="2"/>
  <c r="AU36265" i="2"/>
  <c r="AS36266" i="2"/>
  <c r="AT36266" i="2"/>
  <c r="AU36266" i="2"/>
  <c r="AS36267" i="2"/>
  <c r="AT36267" i="2"/>
  <c r="AU36267" i="2"/>
  <c r="AS36268" i="2"/>
  <c r="AT36268" i="2"/>
  <c r="AU36268" i="2"/>
  <c r="AS36269" i="2"/>
  <c r="AT36269" i="2"/>
  <c r="AU36269" i="2"/>
  <c r="AS36270" i="2"/>
  <c r="AT36270" i="2"/>
  <c r="AU36270" i="2"/>
  <c r="AS36271" i="2"/>
  <c r="AT36271" i="2"/>
  <c r="AU36271" i="2"/>
  <c r="AS36272" i="2"/>
  <c r="AT36272" i="2"/>
  <c r="AU36272" i="2"/>
  <c r="AS36273" i="2"/>
  <c r="AT36273" i="2"/>
  <c r="AU36273" i="2"/>
  <c r="AS36274" i="2"/>
  <c r="AT36274" i="2"/>
  <c r="AU36274" i="2"/>
  <c r="AS36275" i="2"/>
  <c r="AT36275" i="2"/>
  <c r="AU36275" i="2"/>
  <c r="AS36276" i="2"/>
  <c r="AT36276" i="2"/>
  <c r="AU36276" i="2"/>
  <c r="AS36277" i="2"/>
  <c r="AT36277" i="2"/>
  <c r="AU36277" i="2"/>
  <c r="AS36278" i="2"/>
  <c r="AT36278" i="2"/>
  <c r="AU36278" i="2"/>
  <c r="AS36279" i="2"/>
  <c r="AT36279" i="2"/>
  <c r="AU36279" i="2"/>
  <c r="AS36280" i="2"/>
  <c r="AT36280" i="2"/>
  <c r="AU36280" i="2"/>
  <c r="AS36281" i="2"/>
  <c r="AT36281" i="2"/>
  <c r="AU36281" i="2"/>
  <c r="AS36282" i="2"/>
  <c r="AT36282" i="2"/>
  <c r="AU36282" i="2"/>
  <c r="AS36283" i="2"/>
  <c r="AT36283" i="2"/>
  <c r="AU36283" i="2"/>
  <c r="AS36284" i="2"/>
  <c r="AT36284" i="2"/>
  <c r="AU36284" i="2"/>
  <c r="AS36285" i="2"/>
  <c r="AT36285" i="2"/>
  <c r="AU36285" i="2"/>
  <c r="AS36286" i="2"/>
  <c r="AT36286" i="2"/>
  <c r="AU36286" i="2"/>
  <c r="AS36287" i="2"/>
  <c r="AT36287" i="2"/>
  <c r="AU36287" i="2"/>
  <c r="AS36288" i="2"/>
  <c r="AT36288" i="2"/>
  <c r="AU36288" i="2"/>
  <c r="AS36289" i="2"/>
  <c r="AT36289" i="2"/>
  <c r="AU36289" i="2"/>
  <c r="AS36290" i="2"/>
  <c r="AT36290" i="2"/>
  <c r="AU36290" i="2"/>
  <c r="AS36291" i="2"/>
  <c r="AT36291" i="2"/>
  <c r="AU36291" i="2"/>
  <c r="AS36292" i="2"/>
  <c r="AT36292" i="2"/>
  <c r="AU36292" i="2"/>
  <c r="AS36293" i="2"/>
  <c r="AT36293" i="2"/>
  <c r="AU36293" i="2"/>
  <c r="AS36294" i="2"/>
  <c r="AT36294" i="2"/>
  <c r="AU36294" i="2"/>
  <c r="AS36295" i="2"/>
  <c r="AT36295" i="2"/>
  <c r="AU36295" i="2"/>
  <c r="AS36296" i="2"/>
  <c r="AT36296" i="2"/>
  <c r="AU36296" i="2"/>
  <c r="AS36297" i="2"/>
  <c r="AT36297" i="2"/>
  <c r="AU36297" i="2"/>
  <c r="AS36298" i="2"/>
  <c r="AT36298" i="2"/>
  <c r="AU36298" i="2"/>
  <c r="AS36299" i="2"/>
  <c r="AT36299" i="2"/>
  <c r="AU36299" i="2"/>
  <c r="AS36300" i="2"/>
  <c r="AT36300" i="2"/>
  <c r="AU36300" i="2"/>
  <c r="AS36301" i="2"/>
  <c r="AT36301" i="2"/>
  <c r="AU36301" i="2"/>
  <c r="AS36302" i="2"/>
  <c r="AT36302" i="2"/>
  <c r="AU36302" i="2"/>
  <c r="AS36303" i="2"/>
  <c r="AT36303" i="2"/>
  <c r="AU36303" i="2"/>
  <c r="AS36304" i="2"/>
  <c r="AT36304" i="2"/>
  <c r="AU36304" i="2"/>
  <c r="AS36305" i="2"/>
  <c r="AT36305" i="2"/>
  <c r="AU36305" i="2"/>
  <c r="AS36306" i="2"/>
  <c r="AT36306" i="2"/>
  <c r="AU36306" i="2"/>
  <c r="AS36307" i="2"/>
  <c r="AT36307" i="2"/>
  <c r="AU36307" i="2"/>
  <c r="AS36308" i="2"/>
  <c r="AT36308" i="2"/>
  <c r="AU36308" i="2"/>
  <c r="AS36309" i="2"/>
  <c r="AT36309" i="2"/>
  <c r="AU36309" i="2"/>
  <c r="AS36310" i="2"/>
  <c r="AT36310" i="2"/>
  <c r="AU36310" i="2"/>
  <c r="AS36311" i="2"/>
  <c r="AT36311" i="2"/>
  <c r="AU36311" i="2"/>
  <c r="AS36312" i="2"/>
  <c r="AT36312" i="2"/>
  <c r="AU36312" i="2"/>
  <c r="AS36313" i="2"/>
  <c r="AT36313" i="2"/>
  <c r="AU36313" i="2"/>
  <c r="AS36314" i="2"/>
  <c r="AT36314" i="2"/>
  <c r="AU36314" i="2"/>
  <c r="AS36315" i="2"/>
  <c r="AT36315" i="2"/>
  <c r="AU36315" i="2"/>
  <c r="AS36316" i="2"/>
  <c r="AT36316" i="2"/>
  <c r="AU36316" i="2"/>
  <c r="AS36317" i="2"/>
  <c r="AT36317" i="2"/>
  <c r="AU36317" i="2"/>
  <c r="AS36318" i="2"/>
  <c r="AT36318" i="2"/>
  <c r="AU36318" i="2"/>
  <c r="AS36319" i="2"/>
  <c r="AT36319" i="2"/>
  <c r="AU36319" i="2"/>
  <c r="AS36320" i="2"/>
  <c r="AT36320" i="2"/>
  <c r="AU36320" i="2"/>
  <c r="AS36321" i="2"/>
  <c r="AT36321" i="2"/>
  <c r="AU36321" i="2"/>
  <c r="AS36322" i="2"/>
  <c r="AT36322" i="2"/>
  <c r="AU36322" i="2"/>
  <c r="AS36323" i="2"/>
  <c r="AT36323" i="2"/>
  <c r="AU36323" i="2"/>
  <c r="AS36324" i="2"/>
  <c r="AT36324" i="2"/>
  <c r="AU36324" i="2"/>
  <c r="AS36325" i="2"/>
  <c r="AT36325" i="2"/>
  <c r="AU36325" i="2"/>
  <c r="AS36326" i="2"/>
  <c r="AT36326" i="2"/>
  <c r="AU36326" i="2"/>
  <c r="AS36327" i="2"/>
  <c r="AT36327" i="2"/>
  <c r="AU36327" i="2"/>
  <c r="AS36328" i="2"/>
  <c r="AT36328" i="2"/>
  <c r="AU36328" i="2"/>
  <c r="AS36329" i="2"/>
  <c r="AT36329" i="2"/>
  <c r="AU36329" i="2"/>
  <c r="AS36330" i="2"/>
  <c r="AT36330" i="2"/>
  <c r="AU36330" i="2"/>
  <c r="AS36331" i="2"/>
  <c r="AT36331" i="2"/>
  <c r="AU36331" i="2"/>
  <c r="AS36332" i="2"/>
  <c r="AT36332" i="2"/>
  <c r="AU36332" i="2"/>
  <c r="AS36333" i="2"/>
  <c r="AT36333" i="2"/>
  <c r="AU36333" i="2"/>
  <c r="AS36334" i="2"/>
  <c r="AT36334" i="2"/>
  <c r="AU36334" i="2"/>
  <c r="AS36335" i="2"/>
  <c r="AT36335" i="2"/>
  <c r="AU36335" i="2"/>
  <c r="AS36336" i="2"/>
  <c r="AT36336" i="2"/>
  <c r="AU36336" i="2"/>
  <c r="AS36337" i="2"/>
  <c r="AT36337" i="2"/>
  <c r="AU36337" i="2"/>
  <c r="AS36338" i="2"/>
  <c r="AT36338" i="2"/>
  <c r="AU36338" i="2"/>
  <c r="AS36339" i="2"/>
  <c r="AT36339" i="2"/>
  <c r="AU36339" i="2"/>
  <c r="AS36340" i="2"/>
  <c r="AT36340" i="2"/>
  <c r="AU36340" i="2"/>
  <c r="AS36341" i="2"/>
  <c r="AT36341" i="2"/>
  <c r="AU36341" i="2"/>
  <c r="AS36342" i="2"/>
  <c r="AT36342" i="2"/>
  <c r="AU36342" i="2"/>
  <c r="AS36343" i="2"/>
  <c r="AT36343" i="2"/>
  <c r="AU36343" i="2"/>
  <c r="AS36344" i="2"/>
  <c r="AT36344" i="2"/>
  <c r="AU36344" i="2"/>
  <c r="AS36345" i="2"/>
  <c r="AT36345" i="2"/>
  <c r="AU36345" i="2"/>
  <c r="AS36346" i="2"/>
  <c r="AT36346" i="2"/>
  <c r="AU36346" i="2"/>
  <c r="AS36347" i="2"/>
  <c r="AT36347" i="2"/>
  <c r="AU36347" i="2"/>
  <c r="AS36348" i="2"/>
  <c r="AT36348" i="2"/>
  <c r="AU36348" i="2"/>
  <c r="AS36349" i="2"/>
  <c r="AT36349" i="2"/>
  <c r="AU36349" i="2"/>
  <c r="AS36350" i="2"/>
  <c r="AT36350" i="2"/>
  <c r="AU36350" i="2"/>
  <c r="AS36351" i="2"/>
  <c r="AT36351" i="2"/>
  <c r="AU36351" i="2"/>
  <c r="AS36352" i="2"/>
  <c r="AT36352" i="2"/>
  <c r="AU36352" i="2"/>
  <c r="AS36353" i="2"/>
  <c r="AT36353" i="2"/>
  <c r="AU36353" i="2"/>
  <c r="AS36354" i="2"/>
  <c r="AT36354" i="2"/>
  <c r="AU36354" i="2"/>
  <c r="AS36355" i="2"/>
  <c r="AT36355" i="2"/>
  <c r="AU36355" i="2"/>
  <c r="AS36356" i="2"/>
  <c r="AT36356" i="2"/>
  <c r="AU36356" i="2"/>
  <c r="AS36357" i="2"/>
  <c r="AT36357" i="2"/>
  <c r="AU36357" i="2"/>
  <c r="AS36358" i="2"/>
  <c r="AT36358" i="2"/>
  <c r="AU36358" i="2"/>
  <c r="AS36359" i="2"/>
  <c r="AT36359" i="2"/>
  <c r="AU36359" i="2"/>
  <c r="AS36360" i="2"/>
  <c r="AT36360" i="2"/>
  <c r="AU36360" i="2"/>
  <c r="AS36361" i="2"/>
  <c r="AT36361" i="2"/>
  <c r="AU36361" i="2"/>
  <c r="AS36362" i="2"/>
  <c r="AT36362" i="2"/>
  <c r="AU36362" i="2"/>
  <c r="AS36363" i="2"/>
  <c r="AT36363" i="2"/>
  <c r="AU36363" i="2"/>
  <c r="AS36364" i="2"/>
  <c r="AT36364" i="2"/>
  <c r="AU36364" i="2"/>
  <c r="AS36365" i="2"/>
  <c r="AT36365" i="2"/>
  <c r="AU36365" i="2"/>
  <c r="AU36016" i="2"/>
  <c r="AT36016" i="2"/>
  <c r="AS36016" i="2"/>
  <c r="AP36056" i="2"/>
  <c r="AP36057" i="2"/>
  <c r="AP36058" i="2"/>
  <c r="AP36059" i="2"/>
  <c r="AP36060" i="2"/>
  <c r="AP36061" i="2"/>
  <c r="AP36062" i="2"/>
  <c r="AP36063" i="2"/>
  <c r="AP36064" i="2"/>
  <c r="AP36065" i="2"/>
  <c r="AP36066" i="2"/>
  <c r="AP36067" i="2"/>
  <c r="AP36068" i="2"/>
  <c r="AP36069" i="2"/>
  <c r="AP36070" i="2"/>
  <c r="AP36071" i="2"/>
  <c r="AP36072" i="2"/>
  <c r="AP36073" i="2"/>
  <c r="AP36074" i="2"/>
  <c r="AP36075" i="2"/>
  <c r="AP36076" i="2"/>
  <c r="AP36077" i="2"/>
  <c r="AP36078" i="2"/>
  <c r="AP36079" i="2"/>
  <c r="AP36080" i="2"/>
  <c r="AP36081" i="2"/>
  <c r="AP36082" i="2"/>
  <c r="AP36083" i="2"/>
  <c r="AP36084" i="2"/>
  <c r="AP36085" i="2"/>
  <c r="AP36086" i="2"/>
  <c r="AP36087" i="2"/>
  <c r="AP36088" i="2"/>
  <c r="AP36089" i="2"/>
  <c r="AP36090" i="2"/>
  <c r="AP36091" i="2"/>
  <c r="AP36092" i="2"/>
  <c r="AP36093" i="2"/>
  <c r="AP36094" i="2"/>
  <c r="AP36095" i="2"/>
  <c r="AP36096" i="2"/>
  <c r="AP36097" i="2"/>
  <c r="AP36098" i="2"/>
  <c r="AP36099" i="2"/>
  <c r="AP36100" i="2"/>
  <c r="AP36101" i="2"/>
  <c r="AP36102" i="2"/>
  <c r="AP36103" i="2"/>
  <c r="AP36104" i="2"/>
  <c r="AP36105" i="2"/>
  <c r="AP36106" i="2"/>
  <c r="AP36107" i="2"/>
  <c r="AP36108" i="2"/>
  <c r="AP36109" i="2"/>
  <c r="AP36110" i="2"/>
  <c r="AP36111" i="2"/>
  <c r="AP36112" i="2"/>
  <c r="AP36113" i="2"/>
  <c r="AP36114" i="2"/>
  <c r="AP36115" i="2"/>
  <c r="AP36116" i="2"/>
  <c r="AP36117" i="2"/>
  <c r="AP36118" i="2"/>
  <c r="AP36119" i="2"/>
  <c r="AP36120" i="2"/>
  <c r="AP36121" i="2"/>
  <c r="AP36122" i="2"/>
  <c r="AP36123" i="2"/>
  <c r="AP36124" i="2"/>
  <c r="AP36125" i="2"/>
  <c r="AP36126" i="2"/>
  <c r="AP36127" i="2"/>
  <c r="AP36128" i="2"/>
  <c r="AP36129" i="2"/>
  <c r="AP36130" i="2"/>
  <c r="AP36131" i="2"/>
  <c r="AP36132" i="2"/>
  <c r="AP36133" i="2"/>
  <c r="AP36134" i="2"/>
  <c r="AP36135" i="2"/>
  <c r="AP36136" i="2"/>
  <c r="AP36137" i="2"/>
  <c r="AP36138" i="2"/>
  <c r="AP36139" i="2"/>
  <c r="AP36140" i="2"/>
  <c r="AP36141" i="2"/>
  <c r="AP36142" i="2"/>
  <c r="AP36143" i="2"/>
  <c r="AP36144" i="2"/>
  <c r="AP36145" i="2"/>
  <c r="AP36146" i="2"/>
  <c r="AP36147" i="2"/>
  <c r="AP36148" i="2"/>
  <c r="AP36149" i="2"/>
  <c r="AP36150" i="2"/>
  <c r="AP36151" i="2"/>
  <c r="AP36152" i="2"/>
  <c r="AP36153" i="2"/>
  <c r="AP36154" i="2"/>
  <c r="AP36155" i="2"/>
  <c r="AP36156" i="2"/>
  <c r="AP36157" i="2"/>
  <c r="AP36158" i="2"/>
  <c r="AP36159" i="2"/>
  <c r="AP36160" i="2"/>
  <c r="AP36161" i="2"/>
  <c r="AP36162" i="2"/>
  <c r="AP36163" i="2"/>
  <c r="AP36164" i="2"/>
  <c r="AP36165" i="2"/>
  <c r="AP36166" i="2"/>
  <c r="AP36167" i="2"/>
  <c r="AP36168" i="2"/>
  <c r="AP36169" i="2"/>
  <c r="AP36170" i="2"/>
  <c r="AP36171" i="2"/>
  <c r="AP36172" i="2"/>
  <c r="AP36173" i="2"/>
  <c r="AP36174" i="2"/>
  <c r="AP36175" i="2"/>
  <c r="AP36176" i="2"/>
  <c r="AP36177" i="2"/>
  <c r="AP36178" i="2"/>
  <c r="AP36179" i="2"/>
  <c r="AP36180" i="2"/>
  <c r="AP36181" i="2"/>
  <c r="AP36182" i="2"/>
  <c r="AP36055" i="2"/>
  <c r="AO36018" i="2"/>
  <c r="AO36019" i="2"/>
  <c r="AO36020" i="2"/>
  <c r="AO36021" i="2"/>
  <c r="AO36022" i="2"/>
  <c r="AO36023" i="2"/>
  <c r="AO36024" i="2"/>
  <c r="AO36025" i="2"/>
  <c r="AO36026" i="2"/>
  <c r="AO36027" i="2"/>
  <c r="AO36028" i="2"/>
  <c r="AO36029" i="2"/>
  <c r="AO36030" i="2"/>
  <c r="AO36031" i="2"/>
  <c r="AO36032" i="2"/>
  <c r="AO36033" i="2"/>
  <c r="AO36034" i="2"/>
  <c r="AO36035" i="2"/>
  <c r="AO36036" i="2"/>
  <c r="AO36037" i="2"/>
  <c r="AO36038" i="2"/>
  <c r="AO36039" i="2"/>
  <c r="AO36040" i="2"/>
  <c r="AO36041" i="2"/>
  <c r="AO36042" i="2"/>
  <c r="AO36043" i="2"/>
  <c r="AO36044" i="2"/>
  <c r="AO36045" i="2"/>
  <c r="AO36046" i="2"/>
  <c r="AO36047" i="2"/>
  <c r="AO36048" i="2"/>
  <c r="AO36049" i="2"/>
  <c r="AO36050" i="2"/>
  <c r="AO36051" i="2"/>
  <c r="AO36052" i="2"/>
  <c r="AO36053" i="2"/>
  <c r="AO36056" i="2"/>
  <c r="AO36057" i="2"/>
  <c r="AO36058" i="2"/>
  <c r="AO36059" i="2"/>
  <c r="AO36060" i="2"/>
  <c r="AO36061" i="2"/>
  <c r="AO36062" i="2"/>
  <c r="AO36063" i="2"/>
  <c r="AO36064" i="2"/>
  <c r="AO36065" i="2"/>
  <c r="AO36066" i="2"/>
  <c r="AO36067" i="2"/>
  <c r="AO36068" i="2"/>
  <c r="AO36069" i="2"/>
  <c r="AO36070" i="2"/>
  <c r="AO36071" i="2"/>
  <c r="AO36072" i="2"/>
  <c r="AO36073" i="2"/>
  <c r="AO36074" i="2"/>
  <c r="AO36075" i="2"/>
  <c r="AO36076" i="2"/>
  <c r="AO36077" i="2"/>
  <c r="AO36078" i="2"/>
  <c r="AO36079" i="2"/>
  <c r="AO36080" i="2"/>
  <c r="AO36081" i="2"/>
  <c r="AO36082" i="2"/>
  <c r="AO36083" i="2"/>
  <c r="AO36084" i="2"/>
  <c r="AO36085" i="2"/>
  <c r="AO36086" i="2"/>
  <c r="AO36087" i="2"/>
  <c r="AO36088" i="2"/>
  <c r="AO36089" i="2"/>
  <c r="AO36090" i="2"/>
  <c r="AO36091" i="2"/>
  <c r="AO36092" i="2"/>
  <c r="AO36093" i="2"/>
  <c r="AO36094" i="2"/>
  <c r="AO36095" i="2"/>
  <c r="AO36096" i="2"/>
  <c r="AO36097" i="2"/>
  <c r="AO36098" i="2"/>
  <c r="AO36099" i="2"/>
  <c r="AO36100" i="2"/>
  <c r="AO36101" i="2"/>
  <c r="AO36102" i="2"/>
  <c r="AO36103" i="2"/>
  <c r="AO36104" i="2"/>
  <c r="AO36105" i="2"/>
  <c r="AO36106" i="2"/>
  <c r="AO36107" i="2"/>
  <c r="AO36108" i="2"/>
  <c r="AO36109" i="2"/>
  <c r="AO36110" i="2"/>
  <c r="AO36111" i="2"/>
  <c r="AO36112" i="2"/>
  <c r="AO36113" i="2"/>
  <c r="AO36114" i="2"/>
  <c r="AO36115" i="2"/>
  <c r="AO36116" i="2"/>
  <c r="AO36117" i="2"/>
  <c r="AO36118" i="2"/>
  <c r="AO36119" i="2"/>
  <c r="AO36120" i="2"/>
  <c r="AO36121" i="2"/>
  <c r="AO36122" i="2"/>
  <c r="AO36123" i="2"/>
  <c r="AO36124" i="2"/>
  <c r="AO36125" i="2"/>
  <c r="AO36126" i="2"/>
  <c r="AO36127" i="2"/>
  <c r="AO36128" i="2"/>
  <c r="AO36129" i="2"/>
  <c r="AO36130" i="2"/>
  <c r="AO36131" i="2"/>
  <c r="AO36132" i="2"/>
  <c r="AO36133" i="2"/>
  <c r="AO36134" i="2"/>
  <c r="AO36135" i="2"/>
  <c r="AO36136" i="2"/>
  <c r="AO36137" i="2"/>
  <c r="AO36138" i="2"/>
  <c r="AO36139" i="2"/>
  <c r="AO36140" i="2"/>
  <c r="AO36141" i="2"/>
  <c r="AO36142" i="2"/>
  <c r="AO36143" i="2"/>
  <c r="AO36144" i="2"/>
  <c r="AO36145" i="2"/>
  <c r="AO36146" i="2"/>
  <c r="AO36147" i="2"/>
  <c r="AO36148" i="2"/>
  <c r="AO36149" i="2"/>
  <c r="AO36150" i="2"/>
  <c r="AO36151" i="2"/>
  <c r="AO36152" i="2"/>
  <c r="AO36153" i="2"/>
  <c r="AO36154" i="2"/>
  <c r="AO36155" i="2"/>
  <c r="AO36156" i="2"/>
  <c r="AO36157" i="2"/>
  <c r="AO36158" i="2"/>
  <c r="AO36159" i="2"/>
  <c r="AO36160" i="2"/>
  <c r="AO36161" i="2"/>
  <c r="AO36162" i="2"/>
  <c r="AO36163" i="2"/>
  <c r="AO36164" i="2"/>
  <c r="AO36165" i="2"/>
  <c r="AO36166" i="2"/>
  <c r="AO36167" i="2"/>
  <c r="AO36168" i="2"/>
  <c r="AO36169" i="2"/>
  <c r="AO36170" i="2"/>
  <c r="AO36171" i="2"/>
  <c r="AO36172" i="2"/>
  <c r="AO36173" i="2"/>
  <c r="AO36174" i="2"/>
  <c r="AO36175" i="2"/>
  <c r="AO36176" i="2"/>
  <c r="AO36177" i="2"/>
  <c r="AO36178" i="2"/>
  <c r="AO36179" i="2"/>
  <c r="AO36180" i="2"/>
  <c r="AO36181" i="2"/>
  <c r="AO36182" i="2"/>
  <c r="AO36183" i="2"/>
  <c r="AO36184" i="2"/>
  <c r="AO36185" i="2"/>
  <c r="AO36186" i="2"/>
  <c r="AO36187" i="2"/>
  <c r="AO36188" i="2"/>
  <c r="AO36189" i="2"/>
  <c r="AO36190" i="2"/>
  <c r="AO36191" i="2"/>
  <c r="AO36192" i="2"/>
  <c r="AO36193" i="2"/>
  <c r="AO36194" i="2"/>
  <c r="AO36195" i="2"/>
  <c r="AO36196" i="2"/>
  <c r="AO36197" i="2"/>
  <c r="AO36198" i="2"/>
  <c r="AO36199" i="2"/>
  <c r="AO36200" i="2"/>
  <c r="AO36201" i="2"/>
  <c r="AO36202" i="2"/>
  <c r="AO36203" i="2"/>
  <c r="AO36204" i="2"/>
  <c r="AO36205" i="2"/>
  <c r="AO36206" i="2"/>
  <c r="AO36207" i="2"/>
  <c r="AO36208" i="2"/>
  <c r="AO36209" i="2"/>
  <c r="AO36210" i="2"/>
  <c r="AO36211" i="2"/>
  <c r="AO36212" i="2"/>
  <c r="AO36213" i="2"/>
  <c r="AO36214" i="2"/>
  <c r="AO36215" i="2"/>
  <c r="AO36216" i="2"/>
  <c r="AO36217" i="2"/>
  <c r="AO36218" i="2"/>
  <c r="AO36219" i="2"/>
  <c r="AO36220" i="2"/>
  <c r="AO36221" i="2"/>
  <c r="AO36222" i="2"/>
  <c r="AO36223" i="2"/>
  <c r="AO36224" i="2"/>
  <c r="AO36225" i="2"/>
  <c r="AO36226" i="2"/>
  <c r="AO36227" i="2"/>
  <c r="AO36228" i="2"/>
  <c r="AO36229" i="2"/>
  <c r="AO36230" i="2"/>
  <c r="AO36231" i="2"/>
  <c r="AO36232" i="2"/>
  <c r="AO36233" i="2"/>
  <c r="AO36234" i="2"/>
  <c r="AO36235" i="2"/>
  <c r="AO36236" i="2"/>
  <c r="AO36237" i="2"/>
  <c r="AO36238" i="2"/>
  <c r="AO36239" i="2"/>
  <c r="AO36240" i="2"/>
  <c r="AO36241" i="2"/>
  <c r="AO36242" i="2"/>
  <c r="AO36243" i="2"/>
  <c r="AO36244" i="2"/>
  <c r="AO36245" i="2"/>
  <c r="AO36246" i="2"/>
  <c r="AO36247" i="2"/>
  <c r="AO36248" i="2"/>
  <c r="AO36249" i="2"/>
  <c r="AO36250" i="2"/>
  <c r="AO36251" i="2"/>
  <c r="AO36252" i="2"/>
  <c r="AO36253" i="2"/>
  <c r="AO36254" i="2"/>
  <c r="AO36255" i="2"/>
  <c r="AO36256" i="2"/>
  <c r="AO36257" i="2"/>
  <c r="AO36258" i="2"/>
  <c r="AO36259" i="2"/>
  <c r="AO36260" i="2"/>
  <c r="AO36261" i="2"/>
  <c r="AO36262" i="2"/>
  <c r="AO36263" i="2"/>
  <c r="AO36264" i="2"/>
  <c r="AO36265" i="2"/>
  <c r="AO36266" i="2"/>
  <c r="AO36267" i="2"/>
  <c r="AO36268" i="2"/>
  <c r="AO36269" i="2"/>
  <c r="AO36270" i="2"/>
  <c r="AO36271" i="2"/>
  <c r="AO36272" i="2"/>
  <c r="AO36273" i="2"/>
  <c r="AO36274" i="2"/>
  <c r="AO36275" i="2"/>
  <c r="AO36276" i="2"/>
  <c r="AO36277" i="2"/>
  <c r="AO36278" i="2"/>
  <c r="AO36279" i="2"/>
  <c r="AO36280" i="2"/>
  <c r="AO36281" i="2"/>
  <c r="AO36282" i="2"/>
  <c r="AO36283" i="2"/>
  <c r="AO36284" i="2"/>
  <c r="AO36285" i="2"/>
  <c r="AO36286" i="2"/>
  <c r="AO36287" i="2"/>
  <c r="AO36288" i="2"/>
  <c r="AO36289" i="2"/>
  <c r="AO36290" i="2"/>
  <c r="AO36291" i="2"/>
  <c r="AO36292" i="2"/>
  <c r="AO36293" i="2"/>
  <c r="AO36294" i="2"/>
  <c r="AO36295" i="2"/>
  <c r="AO36296" i="2"/>
  <c r="AO36297" i="2"/>
  <c r="AO36298" i="2"/>
  <c r="AO36299" i="2"/>
  <c r="AO36300" i="2"/>
  <c r="AO36301" i="2"/>
  <c r="AO36302" i="2"/>
  <c r="AO36303" i="2"/>
  <c r="AO36304" i="2"/>
  <c r="AO36305" i="2"/>
  <c r="AO36306" i="2"/>
  <c r="AO36307" i="2"/>
  <c r="AO36308" i="2"/>
  <c r="AO36309" i="2"/>
  <c r="AO36310" i="2"/>
  <c r="AO36311" i="2"/>
  <c r="AO36312" i="2"/>
  <c r="AO36313" i="2"/>
  <c r="AO36314" i="2"/>
  <c r="AO36315" i="2"/>
  <c r="AO36316" i="2"/>
  <c r="AO36317" i="2"/>
  <c r="AO36318" i="2"/>
  <c r="AO36319" i="2"/>
  <c r="AO36320" i="2"/>
  <c r="AO36321" i="2"/>
  <c r="AO36322" i="2"/>
  <c r="AO36323" i="2"/>
  <c r="AO36324" i="2"/>
  <c r="AO36325" i="2"/>
  <c r="AO36326" i="2"/>
  <c r="AO36327" i="2"/>
  <c r="AO36328" i="2"/>
  <c r="AO36329" i="2"/>
  <c r="AO36330" i="2"/>
  <c r="AO36331" i="2"/>
  <c r="AO36332" i="2"/>
  <c r="AO36333" i="2"/>
  <c r="AO36334" i="2"/>
  <c r="AO36335" i="2"/>
  <c r="AO36336" i="2"/>
  <c r="AO36337" i="2"/>
  <c r="AO36338" i="2"/>
  <c r="AO36339" i="2"/>
  <c r="AO36340" i="2"/>
  <c r="AO36341" i="2"/>
  <c r="AO36342" i="2"/>
  <c r="AO36343" i="2"/>
  <c r="AO36344" i="2"/>
  <c r="AO36345" i="2"/>
  <c r="AO36346" i="2"/>
  <c r="AO36347" i="2"/>
  <c r="AO36348" i="2"/>
  <c r="AO36349" i="2"/>
  <c r="AO36350" i="2"/>
  <c r="AO36351" i="2"/>
  <c r="AO36352" i="2"/>
  <c r="AO36353" i="2"/>
  <c r="AO36354" i="2"/>
  <c r="AO36355" i="2"/>
  <c r="AO36356" i="2"/>
  <c r="AO36357" i="2"/>
  <c r="AO36358" i="2"/>
  <c r="AO36359" i="2"/>
  <c r="AO36360" i="2"/>
  <c r="AO36361" i="2"/>
  <c r="AO36362" i="2"/>
  <c r="AO36363" i="2"/>
  <c r="AO36364" i="2"/>
  <c r="AO36365" i="2"/>
  <c r="AO36017" i="2"/>
  <c r="AN36017" i="2"/>
  <c r="AN36018" i="2"/>
  <c r="AN36019" i="2"/>
  <c r="AN36020" i="2"/>
  <c r="AN36021" i="2"/>
  <c r="AN36022" i="2"/>
  <c r="AN36023" i="2"/>
  <c r="AN36024" i="2"/>
  <c r="AN36025" i="2"/>
  <c r="AN36026" i="2"/>
  <c r="AN36027" i="2"/>
  <c r="AN36028" i="2"/>
  <c r="AN36029" i="2"/>
  <c r="AN36030" i="2"/>
  <c r="AN36031" i="2"/>
  <c r="AN36032" i="2"/>
  <c r="AN36033" i="2"/>
  <c r="AN36034" i="2"/>
  <c r="AN36035" i="2"/>
  <c r="AN36036" i="2"/>
  <c r="AN36037" i="2"/>
  <c r="AN36038" i="2"/>
  <c r="AN36039" i="2"/>
  <c r="AN36040" i="2"/>
  <c r="AN36041" i="2"/>
  <c r="AN36042" i="2"/>
  <c r="AN36043" i="2"/>
  <c r="AN36044" i="2"/>
  <c r="AN36045" i="2"/>
  <c r="AN36046" i="2"/>
  <c r="AN36047" i="2"/>
  <c r="AN36048" i="2"/>
  <c r="AN36049" i="2"/>
  <c r="AN36050" i="2"/>
  <c r="AN36051" i="2"/>
  <c r="AN36052" i="2"/>
  <c r="AN36053" i="2"/>
  <c r="AN36054" i="2"/>
  <c r="AN36055" i="2"/>
  <c r="AN36056" i="2"/>
  <c r="AN36057" i="2"/>
  <c r="AN36058" i="2"/>
  <c r="AN36059" i="2"/>
  <c r="AN36060" i="2"/>
  <c r="AN36061" i="2"/>
  <c r="AN36062" i="2"/>
  <c r="AN36063" i="2"/>
  <c r="AN36064" i="2"/>
  <c r="AN36065" i="2"/>
  <c r="AN36066" i="2"/>
  <c r="AN36067" i="2"/>
  <c r="AN36068" i="2"/>
  <c r="AN36069" i="2"/>
  <c r="AN36070" i="2"/>
  <c r="AN36071" i="2"/>
  <c r="AN36072" i="2"/>
  <c r="AN36073" i="2"/>
  <c r="AN36074" i="2"/>
  <c r="AN36075" i="2"/>
  <c r="AN36076" i="2"/>
  <c r="AN36077" i="2"/>
  <c r="AN36078" i="2"/>
  <c r="AN36079" i="2"/>
  <c r="AN36080" i="2"/>
  <c r="AN36081" i="2"/>
  <c r="AN36082" i="2"/>
  <c r="AN36083" i="2"/>
  <c r="AN36084" i="2"/>
  <c r="AN36085" i="2"/>
  <c r="AN36086" i="2"/>
  <c r="AN36087" i="2"/>
  <c r="AN36088" i="2"/>
  <c r="AN36089" i="2"/>
  <c r="AN36090" i="2"/>
  <c r="AN36091" i="2"/>
  <c r="AN36092" i="2"/>
  <c r="AN36093" i="2"/>
  <c r="AN36094" i="2"/>
  <c r="AN36095" i="2"/>
  <c r="AN36096" i="2"/>
  <c r="AN36097" i="2"/>
  <c r="AN36098" i="2"/>
  <c r="AN36099" i="2"/>
  <c r="AN36100" i="2"/>
  <c r="AN36101" i="2"/>
  <c r="AN36102" i="2"/>
  <c r="AN36103" i="2"/>
  <c r="AN36104" i="2"/>
  <c r="AN36105" i="2"/>
  <c r="AN36106" i="2"/>
  <c r="AN36107" i="2"/>
  <c r="AN36108" i="2"/>
  <c r="AN36109" i="2"/>
  <c r="AN36110" i="2"/>
  <c r="AN36111" i="2"/>
  <c r="AN36112" i="2"/>
  <c r="AN36113" i="2"/>
  <c r="AN36114" i="2"/>
  <c r="AN36115" i="2"/>
  <c r="AN36116" i="2"/>
  <c r="AN36117" i="2"/>
  <c r="AN36118" i="2"/>
  <c r="AN36119" i="2"/>
  <c r="AN36120" i="2"/>
  <c r="AN36121" i="2"/>
  <c r="AN36122" i="2"/>
  <c r="AN36123" i="2"/>
  <c r="AN36124" i="2"/>
  <c r="AN36125" i="2"/>
  <c r="AN36126" i="2"/>
  <c r="AN36127" i="2"/>
  <c r="AN36128" i="2"/>
  <c r="AN36129" i="2"/>
  <c r="AN36130" i="2"/>
  <c r="AN36131" i="2"/>
  <c r="AN36132" i="2"/>
  <c r="AN36133" i="2"/>
  <c r="AN36134" i="2"/>
  <c r="AN36135" i="2"/>
  <c r="AN36136" i="2"/>
  <c r="AN36137" i="2"/>
  <c r="AN36138" i="2"/>
  <c r="AN36139" i="2"/>
  <c r="AN36140" i="2"/>
  <c r="AN36141" i="2"/>
  <c r="AN36142" i="2"/>
  <c r="AN36143" i="2"/>
  <c r="AN36144" i="2"/>
  <c r="AN36145" i="2"/>
  <c r="AN36146" i="2"/>
  <c r="AN36147" i="2"/>
  <c r="AN36148" i="2"/>
  <c r="AN36149" i="2"/>
  <c r="AN36150" i="2"/>
  <c r="AN36151" i="2"/>
  <c r="AN36152" i="2"/>
  <c r="AN36153" i="2"/>
  <c r="AN36154" i="2"/>
  <c r="AN36155" i="2"/>
  <c r="AN36156" i="2"/>
  <c r="AN36157" i="2"/>
  <c r="AN36158" i="2"/>
  <c r="AN36159" i="2"/>
  <c r="AN36160" i="2"/>
  <c r="AN36161" i="2"/>
  <c r="AN36162" i="2"/>
  <c r="AN36163" i="2"/>
  <c r="AN36164" i="2"/>
  <c r="AN36165" i="2"/>
  <c r="AN36166" i="2"/>
  <c r="AN36167" i="2"/>
  <c r="AN36168" i="2"/>
  <c r="AN36169" i="2"/>
  <c r="AN36170" i="2"/>
  <c r="AN36171" i="2"/>
  <c r="AN36172" i="2"/>
  <c r="AN36173" i="2"/>
  <c r="AN36174" i="2"/>
  <c r="AN36175" i="2"/>
  <c r="AN36176" i="2"/>
  <c r="AN36177" i="2"/>
  <c r="AN36178" i="2"/>
  <c r="AN36179" i="2"/>
  <c r="AN36180" i="2"/>
  <c r="AN36181" i="2"/>
  <c r="AN36182" i="2"/>
  <c r="AN36183" i="2"/>
  <c r="AN36184" i="2"/>
  <c r="AN36185" i="2"/>
  <c r="AN36186" i="2"/>
  <c r="AN36187" i="2"/>
  <c r="AN36188" i="2"/>
  <c r="AN36189" i="2"/>
  <c r="AN36190" i="2"/>
  <c r="AN36191" i="2"/>
  <c r="AN36192" i="2"/>
  <c r="AN36193" i="2"/>
  <c r="AN36194" i="2"/>
  <c r="AN36195" i="2"/>
  <c r="AN36196" i="2"/>
  <c r="AN36197" i="2"/>
  <c r="AN36198" i="2"/>
  <c r="AN36199" i="2"/>
  <c r="AN36200" i="2"/>
  <c r="AN36201" i="2"/>
  <c r="AN36202" i="2"/>
  <c r="AN36203" i="2"/>
  <c r="AN36204" i="2"/>
  <c r="AN36205" i="2"/>
  <c r="AN36206" i="2"/>
  <c r="AN36207" i="2"/>
  <c r="AN36208" i="2"/>
  <c r="AN36209" i="2"/>
  <c r="AN36210" i="2"/>
  <c r="AN36211" i="2"/>
  <c r="AN36212" i="2"/>
  <c r="AN36213" i="2"/>
  <c r="AN36214" i="2"/>
  <c r="AN36215" i="2"/>
  <c r="AN36216" i="2"/>
  <c r="AN36217" i="2"/>
  <c r="AN36218" i="2"/>
  <c r="AN36219" i="2"/>
  <c r="AN36220" i="2"/>
  <c r="AN36221" i="2"/>
  <c r="AN36222" i="2"/>
  <c r="AN36223" i="2"/>
  <c r="AN36224" i="2"/>
  <c r="AN36225" i="2"/>
  <c r="AN36226" i="2"/>
  <c r="AN36227" i="2"/>
  <c r="AN36228" i="2"/>
  <c r="AN36229" i="2"/>
  <c r="AN36230" i="2"/>
  <c r="AN36231" i="2"/>
  <c r="AN36232" i="2"/>
  <c r="AN36233" i="2"/>
  <c r="AN36234" i="2"/>
  <c r="AN36235" i="2"/>
  <c r="AN36236" i="2"/>
  <c r="AN36237" i="2"/>
  <c r="AN36238" i="2"/>
  <c r="AN36239" i="2"/>
  <c r="AN36240" i="2"/>
  <c r="AN36241" i="2"/>
  <c r="AN36242" i="2"/>
  <c r="AN36243" i="2"/>
  <c r="AN36244" i="2"/>
  <c r="AN36245" i="2"/>
  <c r="AN36246" i="2"/>
  <c r="AN36247" i="2"/>
  <c r="AN36248" i="2"/>
  <c r="AN36249" i="2"/>
  <c r="AN36250" i="2"/>
  <c r="AN36251" i="2"/>
  <c r="AN36252" i="2"/>
  <c r="AN36253" i="2"/>
  <c r="AN36254" i="2"/>
  <c r="AN36255" i="2"/>
  <c r="AN36256" i="2"/>
  <c r="AN36257" i="2"/>
  <c r="AN36258" i="2"/>
  <c r="AN36259" i="2"/>
  <c r="AN36260" i="2"/>
  <c r="AN36261" i="2"/>
  <c r="AN36262" i="2"/>
  <c r="AN36263" i="2"/>
  <c r="AN36264" i="2"/>
  <c r="AN36265" i="2"/>
  <c r="AN36266" i="2"/>
  <c r="AN36267" i="2"/>
  <c r="AN36268" i="2"/>
  <c r="AN36269" i="2"/>
  <c r="AN36270" i="2"/>
  <c r="AN36271" i="2"/>
  <c r="AN36272" i="2"/>
  <c r="AN36273" i="2"/>
  <c r="AN36274" i="2"/>
  <c r="AN36275" i="2"/>
  <c r="AN36276" i="2"/>
  <c r="AN36277" i="2"/>
  <c r="AN36278" i="2"/>
  <c r="AN36279" i="2"/>
  <c r="AN36280" i="2"/>
  <c r="AN36281" i="2"/>
  <c r="AN36282" i="2"/>
  <c r="AN36283" i="2"/>
  <c r="AN36284" i="2"/>
  <c r="AN36285" i="2"/>
  <c r="AN36286" i="2"/>
  <c r="AN36287" i="2"/>
  <c r="AN36288" i="2"/>
  <c r="AN36289" i="2"/>
  <c r="AN36290" i="2"/>
  <c r="AN36291" i="2"/>
  <c r="AN36292" i="2"/>
  <c r="AN36293" i="2"/>
  <c r="AN36294" i="2"/>
  <c r="AN36295" i="2"/>
  <c r="AN36296" i="2"/>
  <c r="AN36297" i="2"/>
  <c r="AN36298" i="2"/>
  <c r="AN36299" i="2"/>
  <c r="AN36300" i="2"/>
  <c r="AN36301" i="2"/>
  <c r="AN36302" i="2"/>
  <c r="AN36303" i="2"/>
  <c r="AN36304" i="2"/>
  <c r="AN36305" i="2"/>
  <c r="AN36306" i="2"/>
  <c r="AN36307" i="2"/>
  <c r="AN36308" i="2"/>
  <c r="AN36309" i="2"/>
  <c r="AN36310" i="2"/>
  <c r="AN36311" i="2"/>
  <c r="AN36312" i="2"/>
  <c r="AN36313" i="2"/>
  <c r="AN36314" i="2"/>
  <c r="AN36315" i="2"/>
  <c r="AN36316" i="2"/>
  <c r="AN36317" i="2"/>
  <c r="AN36318" i="2"/>
  <c r="AN36319" i="2"/>
  <c r="AN36320" i="2"/>
  <c r="AN36321" i="2"/>
  <c r="AN36322" i="2"/>
  <c r="AN36323" i="2"/>
  <c r="AN36324" i="2"/>
  <c r="AN36325" i="2"/>
  <c r="AN36326" i="2"/>
  <c r="AN36327" i="2"/>
  <c r="AN36328" i="2"/>
  <c r="AN36329" i="2"/>
  <c r="AN36330" i="2"/>
  <c r="AN36331" i="2"/>
  <c r="AN36332" i="2"/>
  <c r="AN36333" i="2"/>
  <c r="AN36334" i="2"/>
  <c r="AN36335" i="2"/>
  <c r="AN36336" i="2"/>
  <c r="AN36337" i="2"/>
  <c r="AN36338" i="2"/>
  <c r="AN36339" i="2"/>
  <c r="AN36340" i="2"/>
  <c r="AN36341" i="2"/>
  <c r="AN36342" i="2"/>
  <c r="AN36343" i="2"/>
  <c r="AN36344" i="2"/>
  <c r="AN36345" i="2"/>
  <c r="AN36346" i="2"/>
  <c r="AN36347" i="2"/>
  <c r="AN36348" i="2"/>
  <c r="AN36349" i="2"/>
  <c r="AN36350" i="2"/>
  <c r="AN36351" i="2"/>
  <c r="AN36352" i="2"/>
  <c r="AN36353" i="2"/>
  <c r="AN36354" i="2"/>
  <c r="AN36355" i="2"/>
  <c r="AN36356" i="2"/>
  <c r="AN36357" i="2"/>
  <c r="AN36358" i="2"/>
  <c r="AN36359" i="2"/>
  <c r="AN36360" i="2"/>
  <c r="AN36361" i="2"/>
  <c r="AN36362" i="2"/>
  <c r="AN36363" i="2"/>
  <c r="AN36364" i="2"/>
  <c r="AN36365" i="2"/>
  <c r="AN36016" i="2"/>
  <c r="AJ36027" i="2"/>
  <c r="AJ36028" i="2"/>
  <c r="AJ36039" i="2"/>
  <c r="AJ36040" i="2"/>
  <c r="AJ36051" i="2"/>
  <c r="AJ36052" i="2"/>
  <c r="AJ36063" i="2"/>
  <c r="AJ36064" i="2"/>
  <c r="AJ36075" i="2"/>
  <c r="AJ36076" i="2"/>
  <c r="AJ36087" i="2"/>
  <c r="AJ36088" i="2"/>
  <c r="AJ36099" i="2"/>
  <c r="AJ36100" i="2"/>
  <c r="AJ36111" i="2"/>
  <c r="AJ36112" i="2"/>
  <c r="AJ36123" i="2"/>
  <c r="AJ36124" i="2"/>
  <c r="AJ36135" i="2"/>
  <c r="AJ36136" i="2"/>
  <c r="AJ36147" i="2"/>
  <c r="AJ36148" i="2"/>
  <c r="AJ36159" i="2"/>
  <c r="AJ36160" i="2"/>
  <c r="AJ36171" i="2"/>
  <c r="AJ36172" i="2"/>
  <c r="AJ36183" i="2"/>
  <c r="AJ36184" i="2"/>
  <c r="AJ36195" i="2"/>
  <c r="AJ36196" i="2"/>
  <c r="AJ36207" i="2"/>
  <c r="AJ36208" i="2"/>
  <c r="AJ36219" i="2"/>
  <c r="AJ36220" i="2"/>
  <c r="AJ36231" i="2"/>
  <c r="AJ36232" i="2"/>
  <c r="AJ36243" i="2"/>
  <c r="AJ36244" i="2"/>
  <c r="AJ36255" i="2"/>
  <c r="AJ36256" i="2"/>
  <c r="AJ36267" i="2"/>
  <c r="AJ36268" i="2"/>
  <c r="AJ36279" i="2"/>
  <c r="AJ36280" i="2"/>
  <c r="AJ36291" i="2"/>
  <c r="AJ36292" i="2"/>
  <c r="AJ36303" i="2"/>
  <c r="AJ36304" i="2"/>
  <c r="AJ36315" i="2"/>
  <c r="AJ36316" i="2"/>
  <c r="AJ36327" i="2"/>
  <c r="AJ36328" i="2"/>
  <c r="AJ36339" i="2"/>
  <c r="AJ36340" i="2"/>
  <c r="AJ36351" i="2"/>
  <c r="AJ36352" i="2"/>
  <c r="AJ36363" i="2"/>
  <c r="AJ36364" i="2"/>
  <c r="AI36017" i="2"/>
  <c r="AJ36017" i="2" s="1"/>
  <c r="AI36018" i="2"/>
  <c r="AJ36018" i="2" s="1"/>
  <c r="AI36019" i="2"/>
  <c r="AJ36019" i="2" s="1"/>
  <c r="AI36020" i="2"/>
  <c r="AJ36020" i="2" s="1"/>
  <c r="AI36021" i="2"/>
  <c r="AJ36021" i="2" s="1"/>
  <c r="AI36022" i="2"/>
  <c r="AJ36022" i="2" s="1"/>
  <c r="AI36023" i="2"/>
  <c r="AJ36023" i="2" s="1"/>
  <c r="AI36024" i="2"/>
  <c r="AJ36024" i="2" s="1"/>
  <c r="AI36025" i="2"/>
  <c r="AJ36025" i="2" s="1"/>
  <c r="AI36026" i="2"/>
  <c r="AJ36026" i="2" s="1"/>
  <c r="AI36027" i="2"/>
  <c r="AI36028" i="2"/>
  <c r="AI36029" i="2"/>
  <c r="AJ36029" i="2" s="1"/>
  <c r="AI36030" i="2"/>
  <c r="AJ36030" i="2" s="1"/>
  <c r="AI36031" i="2"/>
  <c r="AJ36031" i="2" s="1"/>
  <c r="AI36032" i="2"/>
  <c r="AJ36032" i="2" s="1"/>
  <c r="AI36033" i="2"/>
  <c r="AJ36033" i="2" s="1"/>
  <c r="AI36034" i="2"/>
  <c r="AJ36034" i="2" s="1"/>
  <c r="AI36035" i="2"/>
  <c r="AJ36035" i="2" s="1"/>
  <c r="AI36036" i="2"/>
  <c r="AJ36036" i="2" s="1"/>
  <c r="AI36037" i="2"/>
  <c r="AJ36037" i="2" s="1"/>
  <c r="AI36038" i="2"/>
  <c r="AJ36038" i="2" s="1"/>
  <c r="AI36039" i="2"/>
  <c r="AI36040" i="2"/>
  <c r="AI36041" i="2"/>
  <c r="AJ36041" i="2" s="1"/>
  <c r="AI36042" i="2"/>
  <c r="AJ36042" i="2" s="1"/>
  <c r="AI36043" i="2"/>
  <c r="AJ36043" i="2" s="1"/>
  <c r="AI36044" i="2"/>
  <c r="AJ36044" i="2" s="1"/>
  <c r="AI36045" i="2"/>
  <c r="AJ36045" i="2" s="1"/>
  <c r="AI36046" i="2"/>
  <c r="AJ36046" i="2" s="1"/>
  <c r="AI36047" i="2"/>
  <c r="AJ36047" i="2" s="1"/>
  <c r="AI36048" i="2"/>
  <c r="AJ36048" i="2" s="1"/>
  <c r="AI36049" i="2"/>
  <c r="AJ36049" i="2" s="1"/>
  <c r="AI36050" i="2"/>
  <c r="AJ36050" i="2" s="1"/>
  <c r="AI36051" i="2"/>
  <c r="AI36052" i="2"/>
  <c r="AI36053" i="2"/>
  <c r="AJ36053" i="2" s="1"/>
  <c r="AI36054" i="2"/>
  <c r="AJ36054" i="2" s="1"/>
  <c r="AI36055" i="2"/>
  <c r="AJ36055" i="2" s="1"/>
  <c r="AI36056" i="2"/>
  <c r="AJ36056" i="2" s="1"/>
  <c r="AI36057" i="2"/>
  <c r="AJ36057" i="2" s="1"/>
  <c r="AI36058" i="2"/>
  <c r="AJ36058" i="2" s="1"/>
  <c r="AI36059" i="2"/>
  <c r="AJ36059" i="2" s="1"/>
  <c r="AI36060" i="2"/>
  <c r="AJ36060" i="2" s="1"/>
  <c r="AI36061" i="2"/>
  <c r="AJ36061" i="2" s="1"/>
  <c r="AI36062" i="2"/>
  <c r="AJ36062" i="2" s="1"/>
  <c r="AI36063" i="2"/>
  <c r="AI36064" i="2"/>
  <c r="AI36065" i="2"/>
  <c r="AJ36065" i="2" s="1"/>
  <c r="AI36066" i="2"/>
  <c r="AJ36066" i="2" s="1"/>
  <c r="AI36067" i="2"/>
  <c r="AJ36067" i="2" s="1"/>
  <c r="AI36068" i="2"/>
  <c r="AJ36068" i="2" s="1"/>
  <c r="AI36069" i="2"/>
  <c r="AJ36069" i="2" s="1"/>
  <c r="AI36070" i="2"/>
  <c r="AJ36070" i="2" s="1"/>
  <c r="AI36071" i="2"/>
  <c r="AJ36071" i="2" s="1"/>
  <c r="AI36072" i="2"/>
  <c r="AJ36072" i="2" s="1"/>
  <c r="AI36073" i="2"/>
  <c r="AJ36073" i="2" s="1"/>
  <c r="AI36074" i="2"/>
  <c r="AJ36074" i="2" s="1"/>
  <c r="AI36075" i="2"/>
  <c r="AI36076" i="2"/>
  <c r="AI36077" i="2"/>
  <c r="AJ36077" i="2" s="1"/>
  <c r="AI36078" i="2"/>
  <c r="AJ36078" i="2" s="1"/>
  <c r="AI36079" i="2"/>
  <c r="AJ36079" i="2" s="1"/>
  <c r="AI36080" i="2"/>
  <c r="AJ36080" i="2" s="1"/>
  <c r="AI36081" i="2"/>
  <c r="AJ36081" i="2" s="1"/>
  <c r="AI36082" i="2"/>
  <c r="AJ36082" i="2" s="1"/>
  <c r="AI36083" i="2"/>
  <c r="AJ36083" i="2" s="1"/>
  <c r="AI36084" i="2"/>
  <c r="AJ36084" i="2" s="1"/>
  <c r="AI36085" i="2"/>
  <c r="AJ36085" i="2" s="1"/>
  <c r="AI36086" i="2"/>
  <c r="AJ36086" i="2" s="1"/>
  <c r="AI36087" i="2"/>
  <c r="AI36088" i="2"/>
  <c r="AI36089" i="2"/>
  <c r="AJ36089" i="2" s="1"/>
  <c r="AI36090" i="2"/>
  <c r="AJ36090" i="2" s="1"/>
  <c r="AI36091" i="2"/>
  <c r="AJ36091" i="2" s="1"/>
  <c r="AI36092" i="2"/>
  <c r="AJ36092" i="2" s="1"/>
  <c r="AI36093" i="2"/>
  <c r="AJ36093" i="2" s="1"/>
  <c r="AI36094" i="2"/>
  <c r="AJ36094" i="2" s="1"/>
  <c r="AI36095" i="2"/>
  <c r="AJ36095" i="2" s="1"/>
  <c r="AI36096" i="2"/>
  <c r="AJ36096" i="2" s="1"/>
  <c r="AI36097" i="2"/>
  <c r="AJ36097" i="2" s="1"/>
  <c r="AI36098" i="2"/>
  <c r="AJ36098" i="2" s="1"/>
  <c r="AI36099" i="2"/>
  <c r="AI36100" i="2"/>
  <c r="AI36101" i="2"/>
  <c r="AJ36101" i="2" s="1"/>
  <c r="AI36102" i="2"/>
  <c r="AJ36102" i="2" s="1"/>
  <c r="AI36103" i="2"/>
  <c r="AJ36103" i="2" s="1"/>
  <c r="AI36104" i="2"/>
  <c r="AJ36104" i="2" s="1"/>
  <c r="AI36105" i="2"/>
  <c r="AJ36105" i="2" s="1"/>
  <c r="AI36106" i="2"/>
  <c r="AJ36106" i="2" s="1"/>
  <c r="AI36107" i="2"/>
  <c r="AJ36107" i="2" s="1"/>
  <c r="AI36108" i="2"/>
  <c r="AJ36108" i="2" s="1"/>
  <c r="AI36109" i="2"/>
  <c r="AJ36109" i="2" s="1"/>
  <c r="AI36110" i="2"/>
  <c r="AJ36110" i="2" s="1"/>
  <c r="AI36111" i="2"/>
  <c r="AI36112" i="2"/>
  <c r="AI36113" i="2"/>
  <c r="AJ36113" i="2" s="1"/>
  <c r="AI36114" i="2"/>
  <c r="AJ36114" i="2" s="1"/>
  <c r="AI36115" i="2"/>
  <c r="AJ36115" i="2" s="1"/>
  <c r="AI36116" i="2"/>
  <c r="AJ36116" i="2" s="1"/>
  <c r="AI36117" i="2"/>
  <c r="AJ36117" i="2" s="1"/>
  <c r="AI36118" i="2"/>
  <c r="AJ36118" i="2" s="1"/>
  <c r="AI36119" i="2"/>
  <c r="AJ36119" i="2" s="1"/>
  <c r="AI36120" i="2"/>
  <c r="AJ36120" i="2" s="1"/>
  <c r="AI36121" i="2"/>
  <c r="AJ36121" i="2" s="1"/>
  <c r="AI36122" i="2"/>
  <c r="AJ36122" i="2" s="1"/>
  <c r="AI36123" i="2"/>
  <c r="AI36124" i="2"/>
  <c r="AI36125" i="2"/>
  <c r="AJ36125" i="2" s="1"/>
  <c r="AI36126" i="2"/>
  <c r="AJ36126" i="2" s="1"/>
  <c r="AI36127" i="2"/>
  <c r="AJ36127" i="2" s="1"/>
  <c r="AI36128" i="2"/>
  <c r="AJ36128" i="2" s="1"/>
  <c r="AI36129" i="2"/>
  <c r="AJ36129" i="2" s="1"/>
  <c r="AI36130" i="2"/>
  <c r="AJ36130" i="2" s="1"/>
  <c r="AI36131" i="2"/>
  <c r="AJ36131" i="2" s="1"/>
  <c r="AI36132" i="2"/>
  <c r="AJ36132" i="2" s="1"/>
  <c r="AI36133" i="2"/>
  <c r="AJ36133" i="2" s="1"/>
  <c r="AI36134" i="2"/>
  <c r="AJ36134" i="2" s="1"/>
  <c r="AI36135" i="2"/>
  <c r="AI36136" i="2"/>
  <c r="AI36137" i="2"/>
  <c r="AJ36137" i="2" s="1"/>
  <c r="AI36138" i="2"/>
  <c r="AJ36138" i="2" s="1"/>
  <c r="AI36139" i="2"/>
  <c r="AJ36139" i="2" s="1"/>
  <c r="AI36140" i="2"/>
  <c r="AJ36140" i="2" s="1"/>
  <c r="AI36141" i="2"/>
  <c r="AJ36141" i="2" s="1"/>
  <c r="AI36142" i="2"/>
  <c r="AJ36142" i="2" s="1"/>
  <c r="AI36143" i="2"/>
  <c r="AJ36143" i="2" s="1"/>
  <c r="AI36144" i="2"/>
  <c r="AJ36144" i="2" s="1"/>
  <c r="AI36145" i="2"/>
  <c r="AJ36145" i="2" s="1"/>
  <c r="AI36146" i="2"/>
  <c r="AJ36146" i="2" s="1"/>
  <c r="AI36147" i="2"/>
  <c r="AI36148" i="2"/>
  <c r="AI36149" i="2"/>
  <c r="AJ36149" i="2" s="1"/>
  <c r="AI36150" i="2"/>
  <c r="AJ36150" i="2" s="1"/>
  <c r="AI36151" i="2"/>
  <c r="AJ36151" i="2" s="1"/>
  <c r="AI36152" i="2"/>
  <c r="AJ36152" i="2" s="1"/>
  <c r="AI36153" i="2"/>
  <c r="AJ36153" i="2" s="1"/>
  <c r="AI36154" i="2"/>
  <c r="AJ36154" i="2" s="1"/>
  <c r="AI36155" i="2"/>
  <c r="AJ36155" i="2" s="1"/>
  <c r="AI36156" i="2"/>
  <c r="AJ36156" i="2" s="1"/>
  <c r="AI36157" i="2"/>
  <c r="AJ36157" i="2" s="1"/>
  <c r="AI36158" i="2"/>
  <c r="AJ36158" i="2" s="1"/>
  <c r="AI36159" i="2"/>
  <c r="AI36160" i="2"/>
  <c r="AI36161" i="2"/>
  <c r="AJ36161" i="2" s="1"/>
  <c r="AI36162" i="2"/>
  <c r="AJ36162" i="2" s="1"/>
  <c r="AI36163" i="2"/>
  <c r="AJ36163" i="2" s="1"/>
  <c r="AI36164" i="2"/>
  <c r="AJ36164" i="2" s="1"/>
  <c r="AI36165" i="2"/>
  <c r="AJ36165" i="2" s="1"/>
  <c r="AI36166" i="2"/>
  <c r="AJ36166" i="2" s="1"/>
  <c r="AI36167" i="2"/>
  <c r="AJ36167" i="2" s="1"/>
  <c r="AI36168" i="2"/>
  <c r="AJ36168" i="2" s="1"/>
  <c r="AI36169" i="2"/>
  <c r="AJ36169" i="2" s="1"/>
  <c r="AI36170" i="2"/>
  <c r="AJ36170" i="2" s="1"/>
  <c r="AI36171" i="2"/>
  <c r="AI36172" i="2"/>
  <c r="AI36173" i="2"/>
  <c r="AJ36173" i="2" s="1"/>
  <c r="AI36174" i="2"/>
  <c r="AJ36174" i="2" s="1"/>
  <c r="AI36175" i="2"/>
  <c r="AJ36175" i="2" s="1"/>
  <c r="AI36176" i="2"/>
  <c r="AJ36176" i="2" s="1"/>
  <c r="AI36177" i="2"/>
  <c r="AJ36177" i="2" s="1"/>
  <c r="AI36178" i="2"/>
  <c r="AJ36178" i="2" s="1"/>
  <c r="AI36179" i="2"/>
  <c r="AJ36179" i="2" s="1"/>
  <c r="AI36180" i="2"/>
  <c r="AJ36180" i="2" s="1"/>
  <c r="AI36181" i="2"/>
  <c r="AJ36181" i="2" s="1"/>
  <c r="AI36182" i="2"/>
  <c r="AJ36182" i="2" s="1"/>
  <c r="AI36183" i="2"/>
  <c r="AI36184" i="2"/>
  <c r="AI36185" i="2"/>
  <c r="AJ36185" i="2" s="1"/>
  <c r="AI36186" i="2"/>
  <c r="AJ36186" i="2" s="1"/>
  <c r="AI36187" i="2"/>
  <c r="AJ36187" i="2" s="1"/>
  <c r="AI36188" i="2"/>
  <c r="AJ36188" i="2" s="1"/>
  <c r="AI36189" i="2"/>
  <c r="AJ36189" i="2" s="1"/>
  <c r="AI36190" i="2"/>
  <c r="AJ36190" i="2" s="1"/>
  <c r="AI36191" i="2"/>
  <c r="AJ36191" i="2" s="1"/>
  <c r="AI36192" i="2"/>
  <c r="AJ36192" i="2" s="1"/>
  <c r="AI36193" i="2"/>
  <c r="AJ36193" i="2" s="1"/>
  <c r="AI36194" i="2"/>
  <c r="AJ36194" i="2" s="1"/>
  <c r="AI36195" i="2"/>
  <c r="AI36196" i="2"/>
  <c r="AI36197" i="2"/>
  <c r="AJ36197" i="2" s="1"/>
  <c r="AI36198" i="2"/>
  <c r="AJ36198" i="2" s="1"/>
  <c r="AI36199" i="2"/>
  <c r="AJ36199" i="2" s="1"/>
  <c r="AI36200" i="2"/>
  <c r="AJ36200" i="2" s="1"/>
  <c r="AI36201" i="2"/>
  <c r="AJ36201" i="2" s="1"/>
  <c r="AI36202" i="2"/>
  <c r="AJ36202" i="2" s="1"/>
  <c r="AI36203" i="2"/>
  <c r="AJ36203" i="2" s="1"/>
  <c r="AI36204" i="2"/>
  <c r="AJ36204" i="2" s="1"/>
  <c r="AI36205" i="2"/>
  <c r="AJ36205" i="2" s="1"/>
  <c r="AI36206" i="2"/>
  <c r="AJ36206" i="2" s="1"/>
  <c r="AI36207" i="2"/>
  <c r="AI36208" i="2"/>
  <c r="AI36209" i="2"/>
  <c r="AJ36209" i="2" s="1"/>
  <c r="AI36210" i="2"/>
  <c r="AJ36210" i="2" s="1"/>
  <c r="AI36211" i="2"/>
  <c r="AJ36211" i="2" s="1"/>
  <c r="AI36212" i="2"/>
  <c r="AJ36212" i="2" s="1"/>
  <c r="AI36213" i="2"/>
  <c r="AJ36213" i="2" s="1"/>
  <c r="AI36214" i="2"/>
  <c r="AJ36214" i="2" s="1"/>
  <c r="AI36215" i="2"/>
  <c r="AJ36215" i="2" s="1"/>
  <c r="AI36216" i="2"/>
  <c r="AJ36216" i="2" s="1"/>
  <c r="AI36217" i="2"/>
  <c r="AJ36217" i="2" s="1"/>
  <c r="AI36218" i="2"/>
  <c r="AJ36218" i="2" s="1"/>
  <c r="AI36219" i="2"/>
  <c r="AI36220" i="2"/>
  <c r="AI36221" i="2"/>
  <c r="AJ36221" i="2" s="1"/>
  <c r="AI36222" i="2"/>
  <c r="AJ36222" i="2" s="1"/>
  <c r="AI36223" i="2"/>
  <c r="AJ36223" i="2" s="1"/>
  <c r="AI36224" i="2"/>
  <c r="AJ36224" i="2" s="1"/>
  <c r="AI36225" i="2"/>
  <c r="AJ36225" i="2" s="1"/>
  <c r="AI36226" i="2"/>
  <c r="AJ36226" i="2" s="1"/>
  <c r="AI36227" i="2"/>
  <c r="AJ36227" i="2" s="1"/>
  <c r="AI36228" i="2"/>
  <c r="AJ36228" i="2" s="1"/>
  <c r="AI36229" i="2"/>
  <c r="AJ36229" i="2" s="1"/>
  <c r="AI36230" i="2"/>
  <c r="AJ36230" i="2" s="1"/>
  <c r="AI36231" i="2"/>
  <c r="AI36232" i="2"/>
  <c r="AI36233" i="2"/>
  <c r="AJ36233" i="2" s="1"/>
  <c r="AI36234" i="2"/>
  <c r="AJ36234" i="2" s="1"/>
  <c r="AI36235" i="2"/>
  <c r="AJ36235" i="2" s="1"/>
  <c r="AI36236" i="2"/>
  <c r="AJ36236" i="2" s="1"/>
  <c r="AI36237" i="2"/>
  <c r="AJ36237" i="2" s="1"/>
  <c r="AI36238" i="2"/>
  <c r="AJ36238" i="2" s="1"/>
  <c r="AI36239" i="2"/>
  <c r="AJ36239" i="2" s="1"/>
  <c r="AI36240" i="2"/>
  <c r="AJ36240" i="2" s="1"/>
  <c r="AI36241" i="2"/>
  <c r="AJ36241" i="2" s="1"/>
  <c r="AI36242" i="2"/>
  <c r="AJ36242" i="2" s="1"/>
  <c r="AI36243" i="2"/>
  <c r="AI36244" i="2"/>
  <c r="AI36245" i="2"/>
  <c r="AJ36245" i="2" s="1"/>
  <c r="AI36246" i="2"/>
  <c r="AJ36246" i="2" s="1"/>
  <c r="AI36247" i="2"/>
  <c r="AJ36247" i="2" s="1"/>
  <c r="AI36248" i="2"/>
  <c r="AJ36248" i="2" s="1"/>
  <c r="AI36249" i="2"/>
  <c r="AJ36249" i="2" s="1"/>
  <c r="AI36250" i="2"/>
  <c r="AJ36250" i="2" s="1"/>
  <c r="AI36251" i="2"/>
  <c r="AJ36251" i="2" s="1"/>
  <c r="AI36252" i="2"/>
  <c r="AJ36252" i="2" s="1"/>
  <c r="AI36253" i="2"/>
  <c r="AJ36253" i="2" s="1"/>
  <c r="AI36254" i="2"/>
  <c r="AJ36254" i="2" s="1"/>
  <c r="AI36255" i="2"/>
  <c r="AI36256" i="2"/>
  <c r="AI36257" i="2"/>
  <c r="AJ36257" i="2" s="1"/>
  <c r="AI36258" i="2"/>
  <c r="AJ36258" i="2" s="1"/>
  <c r="AI36259" i="2"/>
  <c r="AJ36259" i="2" s="1"/>
  <c r="AI36260" i="2"/>
  <c r="AJ36260" i="2" s="1"/>
  <c r="AI36261" i="2"/>
  <c r="AJ36261" i="2" s="1"/>
  <c r="AI36262" i="2"/>
  <c r="AJ36262" i="2" s="1"/>
  <c r="AI36263" i="2"/>
  <c r="AJ36263" i="2" s="1"/>
  <c r="AI36264" i="2"/>
  <c r="AJ36264" i="2" s="1"/>
  <c r="AI36265" i="2"/>
  <c r="AJ36265" i="2" s="1"/>
  <c r="AI36266" i="2"/>
  <c r="AJ36266" i="2" s="1"/>
  <c r="AI36267" i="2"/>
  <c r="AI36268" i="2"/>
  <c r="AI36269" i="2"/>
  <c r="AJ36269" i="2" s="1"/>
  <c r="AI36270" i="2"/>
  <c r="AJ36270" i="2" s="1"/>
  <c r="AI36271" i="2"/>
  <c r="AJ36271" i="2" s="1"/>
  <c r="AI36272" i="2"/>
  <c r="AJ36272" i="2" s="1"/>
  <c r="AI36273" i="2"/>
  <c r="AJ36273" i="2" s="1"/>
  <c r="AI36274" i="2"/>
  <c r="AJ36274" i="2" s="1"/>
  <c r="AI36275" i="2"/>
  <c r="AJ36275" i="2" s="1"/>
  <c r="AI36276" i="2"/>
  <c r="AJ36276" i="2" s="1"/>
  <c r="AI36277" i="2"/>
  <c r="AJ36277" i="2" s="1"/>
  <c r="AI36278" i="2"/>
  <c r="AJ36278" i="2" s="1"/>
  <c r="AI36279" i="2"/>
  <c r="AI36280" i="2"/>
  <c r="AI36281" i="2"/>
  <c r="AJ36281" i="2" s="1"/>
  <c r="AI36282" i="2"/>
  <c r="AJ36282" i="2" s="1"/>
  <c r="AI36283" i="2"/>
  <c r="AJ36283" i="2" s="1"/>
  <c r="AI36284" i="2"/>
  <c r="AJ36284" i="2" s="1"/>
  <c r="AI36285" i="2"/>
  <c r="AJ36285" i="2" s="1"/>
  <c r="AI36286" i="2"/>
  <c r="AJ36286" i="2" s="1"/>
  <c r="AI36287" i="2"/>
  <c r="AJ36287" i="2" s="1"/>
  <c r="AI36288" i="2"/>
  <c r="AJ36288" i="2" s="1"/>
  <c r="AI36289" i="2"/>
  <c r="AJ36289" i="2" s="1"/>
  <c r="AI36290" i="2"/>
  <c r="AJ36290" i="2" s="1"/>
  <c r="AI36291" i="2"/>
  <c r="AI36292" i="2"/>
  <c r="AI36293" i="2"/>
  <c r="AJ36293" i="2" s="1"/>
  <c r="AI36294" i="2"/>
  <c r="AJ36294" i="2" s="1"/>
  <c r="AI36295" i="2"/>
  <c r="AJ36295" i="2" s="1"/>
  <c r="AI36296" i="2"/>
  <c r="AJ36296" i="2" s="1"/>
  <c r="AI36297" i="2"/>
  <c r="AJ36297" i="2" s="1"/>
  <c r="AI36298" i="2"/>
  <c r="AJ36298" i="2" s="1"/>
  <c r="AI36299" i="2"/>
  <c r="AJ36299" i="2" s="1"/>
  <c r="AI36300" i="2"/>
  <c r="AJ36300" i="2" s="1"/>
  <c r="AI36301" i="2"/>
  <c r="AJ36301" i="2" s="1"/>
  <c r="AI36302" i="2"/>
  <c r="AJ36302" i="2" s="1"/>
  <c r="AI36303" i="2"/>
  <c r="AI36304" i="2"/>
  <c r="AI36305" i="2"/>
  <c r="AJ36305" i="2" s="1"/>
  <c r="AI36306" i="2"/>
  <c r="AJ36306" i="2" s="1"/>
  <c r="AI36307" i="2"/>
  <c r="AJ36307" i="2" s="1"/>
  <c r="AI36308" i="2"/>
  <c r="AJ36308" i="2" s="1"/>
  <c r="AI36309" i="2"/>
  <c r="AJ36309" i="2" s="1"/>
  <c r="AI36310" i="2"/>
  <c r="AJ36310" i="2" s="1"/>
  <c r="AI36311" i="2"/>
  <c r="AJ36311" i="2" s="1"/>
  <c r="AI36312" i="2"/>
  <c r="AJ36312" i="2" s="1"/>
  <c r="AI36313" i="2"/>
  <c r="AJ36313" i="2" s="1"/>
  <c r="AI36314" i="2"/>
  <c r="AJ36314" i="2" s="1"/>
  <c r="AI36315" i="2"/>
  <c r="AI36316" i="2"/>
  <c r="AI36317" i="2"/>
  <c r="AJ36317" i="2" s="1"/>
  <c r="AI36318" i="2"/>
  <c r="AJ36318" i="2" s="1"/>
  <c r="AI36319" i="2"/>
  <c r="AJ36319" i="2" s="1"/>
  <c r="AI36320" i="2"/>
  <c r="AJ36320" i="2" s="1"/>
  <c r="AI36321" i="2"/>
  <c r="AJ36321" i="2" s="1"/>
  <c r="AI36322" i="2"/>
  <c r="AJ36322" i="2" s="1"/>
  <c r="AI36323" i="2"/>
  <c r="AJ36323" i="2" s="1"/>
  <c r="AI36324" i="2"/>
  <c r="AJ36324" i="2" s="1"/>
  <c r="AI36325" i="2"/>
  <c r="AJ36325" i="2" s="1"/>
  <c r="AI36326" i="2"/>
  <c r="AJ36326" i="2" s="1"/>
  <c r="AI36327" i="2"/>
  <c r="AI36328" i="2"/>
  <c r="AI36329" i="2"/>
  <c r="AJ36329" i="2" s="1"/>
  <c r="AI36330" i="2"/>
  <c r="AJ36330" i="2" s="1"/>
  <c r="AI36331" i="2"/>
  <c r="AJ36331" i="2" s="1"/>
  <c r="AI36332" i="2"/>
  <c r="AJ36332" i="2" s="1"/>
  <c r="AI36333" i="2"/>
  <c r="AJ36333" i="2" s="1"/>
  <c r="AI36334" i="2"/>
  <c r="AJ36334" i="2" s="1"/>
  <c r="AI36335" i="2"/>
  <c r="AJ36335" i="2" s="1"/>
  <c r="AI36336" i="2"/>
  <c r="AJ36336" i="2" s="1"/>
  <c r="AI36337" i="2"/>
  <c r="AJ36337" i="2" s="1"/>
  <c r="AI36338" i="2"/>
  <c r="AJ36338" i="2" s="1"/>
  <c r="AI36339" i="2"/>
  <c r="AI36340" i="2"/>
  <c r="AI36341" i="2"/>
  <c r="AJ36341" i="2" s="1"/>
  <c r="AI36342" i="2"/>
  <c r="AJ36342" i="2" s="1"/>
  <c r="AI36343" i="2"/>
  <c r="AJ36343" i="2" s="1"/>
  <c r="AI36344" i="2"/>
  <c r="AJ36344" i="2" s="1"/>
  <c r="AI36345" i="2"/>
  <c r="AJ36345" i="2" s="1"/>
  <c r="AI36346" i="2"/>
  <c r="AJ36346" i="2" s="1"/>
  <c r="AI36347" i="2"/>
  <c r="AJ36347" i="2" s="1"/>
  <c r="AI36348" i="2"/>
  <c r="AJ36348" i="2" s="1"/>
  <c r="AI36349" i="2"/>
  <c r="AJ36349" i="2" s="1"/>
  <c r="AI36350" i="2"/>
  <c r="AJ36350" i="2" s="1"/>
  <c r="AI36351" i="2"/>
  <c r="AI36352" i="2"/>
  <c r="AI36353" i="2"/>
  <c r="AJ36353" i="2" s="1"/>
  <c r="AI36354" i="2"/>
  <c r="AJ36354" i="2" s="1"/>
  <c r="AI36355" i="2"/>
  <c r="AJ36355" i="2" s="1"/>
  <c r="AI36356" i="2"/>
  <c r="AJ36356" i="2" s="1"/>
  <c r="AI36357" i="2"/>
  <c r="AJ36357" i="2" s="1"/>
  <c r="AI36358" i="2"/>
  <c r="AJ36358" i="2" s="1"/>
  <c r="AI36359" i="2"/>
  <c r="AJ36359" i="2" s="1"/>
  <c r="AI36360" i="2"/>
  <c r="AJ36360" i="2" s="1"/>
  <c r="AI36361" i="2"/>
  <c r="AJ36361" i="2" s="1"/>
  <c r="AI36362" i="2"/>
  <c r="AJ36362" i="2" s="1"/>
  <c r="AI36363" i="2"/>
  <c r="AI36364" i="2"/>
  <c r="AI36365" i="2"/>
  <c r="AJ36365" i="2" s="1"/>
  <c r="AI36016" i="2"/>
  <c r="AJ36016" i="2" s="1"/>
  <c r="BM36122" i="2"/>
  <c r="BM36123" i="2"/>
  <c r="BM36124" i="2"/>
  <c r="BM36125" i="2"/>
  <c r="BM36126" i="2"/>
  <c r="BM36127" i="2"/>
  <c r="BM36128" i="2"/>
  <c r="BM36129" i="2"/>
  <c r="BM36130" i="2"/>
  <c r="BM36131" i="2"/>
  <c r="BM36132" i="2"/>
  <c r="BM36133" i="2"/>
  <c r="BM36134" i="2"/>
  <c r="BM36135" i="2"/>
  <c r="BM36136" i="2"/>
  <c r="BM36137" i="2"/>
  <c r="BM36138" i="2"/>
  <c r="BM36139" i="2"/>
  <c r="BM36140" i="2"/>
  <c r="BM36141" i="2"/>
  <c r="BM36142" i="2"/>
  <c r="BM36143" i="2"/>
  <c r="BM36144" i="2"/>
  <c r="BM36145" i="2"/>
  <c r="BM36146" i="2"/>
  <c r="BM36147" i="2"/>
  <c r="BM36148" i="2"/>
  <c r="BM36149" i="2"/>
  <c r="BM36150" i="2"/>
  <c r="BM36151" i="2"/>
  <c r="BM36152" i="2"/>
  <c r="BM36153" i="2"/>
  <c r="BM36154" i="2"/>
  <c r="BM36155" i="2"/>
  <c r="BM36156" i="2"/>
  <c r="BM36157" i="2"/>
  <c r="BM36158" i="2"/>
  <c r="BM36159" i="2"/>
  <c r="BM36160" i="2"/>
  <c r="BM36161" i="2"/>
  <c r="BM36162" i="2"/>
  <c r="BM36163" i="2"/>
  <c r="BM36164" i="2"/>
  <c r="BM36165" i="2"/>
  <c r="BM36166" i="2"/>
  <c r="BM36167" i="2"/>
  <c r="BM36168" i="2"/>
  <c r="BM36169" i="2"/>
  <c r="BM36170" i="2"/>
  <c r="BM36171" i="2"/>
  <c r="BM36172" i="2"/>
  <c r="BM36173" i="2"/>
  <c r="BM36174" i="2"/>
  <c r="BM36175" i="2"/>
  <c r="BM36176" i="2"/>
  <c r="BM36177" i="2"/>
  <c r="BM36178" i="2"/>
  <c r="BM36179" i="2"/>
  <c r="BM36180" i="2"/>
  <c r="BM36181" i="2"/>
  <c r="BM36182" i="2"/>
  <c r="BM36183" i="2"/>
  <c r="BM36184" i="2"/>
  <c r="BM36185" i="2"/>
  <c r="BM36186" i="2"/>
  <c r="BM36187" i="2"/>
  <c r="BM36188" i="2"/>
  <c r="BM36189" i="2"/>
  <c r="BM36190" i="2"/>
  <c r="BM36191" i="2"/>
  <c r="BM36192" i="2"/>
  <c r="BM36193" i="2"/>
  <c r="BM36194" i="2"/>
  <c r="BM36195" i="2"/>
  <c r="BM36196" i="2"/>
  <c r="BM36197" i="2"/>
  <c r="BM36198" i="2"/>
  <c r="BM36199" i="2"/>
  <c r="BM36200" i="2"/>
  <c r="BM36201" i="2"/>
  <c r="BM36202" i="2"/>
  <c r="BM36203" i="2"/>
  <c r="BM36204" i="2"/>
  <c r="BM36205" i="2"/>
  <c r="BM36206" i="2"/>
  <c r="BM36207" i="2"/>
  <c r="BM36208" i="2"/>
  <c r="BM36209" i="2"/>
  <c r="BM36210" i="2"/>
  <c r="BM36211" i="2"/>
  <c r="BM36212" i="2"/>
  <c r="BM36213" i="2"/>
  <c r="BM36214" i="2"/>
  <c r="BM36215" i="2"/>
  <c r="BM36216" i="2"/>
  <c r="BM36217" i="2"/>
  <c r="BM36218" i="2"/>
  <c r="BM36219" i="2"/>
  <c r="BM36220" i="2"/>
  <c r="BM36221" i="2"/>
  <c r="BM36222" i="2"/>
  <c r="BM36223" i="2"/>
  <c r="BM36224" i="2"/>
  <c r="BM36225" i="2"/>
  <c r="BM36226" i="2"/>
  <c r="BM36227" i="2"/>
  <c r="BM36228" i="2"/>
  <c r="BM36229" i="2"/>
  <c r="BM36230" i="2"/>
  <c r="BM36231" i="2"/>
  <c r="BM36232" i="2"/>
  <c r="BM36233" i="2"/>
  <c r="BM36234" i="2"/>
  <c r="BM36235" i="2"/>
  <c r="BM36236" i="2"/>
  <c r="BM36237" i="2"/>
  <c r="BM36238" i="2"/>
  <c r="BM36239" i="2"/>
  <c r="BM36240" i="2"/>
  <c r="BM36241" i="2"/>
  <c r="BM36242" i="2"/>
  <c r="BM36243" i="2"/>
  <c r="BM36244" i="2"/>
  <c r="BM36245" i="2"/>
  <c r="BM36246" i="2"/>
  <c r="BM36247" i="2"/>
  <c r="BM36248" i="2"/>
  <c r="BM36249" i="2"/>
  <c r="BM36250" i="2"/>
  <c r="BM36251" i="2"/>
  <c r="BM36252" i="2"/>
  <c r="BM36253" i="2"/>
  <c r="BM36254" i="2"/>
  <c r="BM36255" i="2"/>
  <c r="BM36256" i="2"/>
  <c r="BM36257" i="2"/>
  <c r="BM36258" i="2"/>
  <c r="BM36259" i="2"/>
  <c r="BM36260" i="2"/>
  <c r="BM36261" i="2"/>
  <c r="BM36262" i="2"/>
  <c r="BM36263" i="2"/>
  <c r="BM36264" i="2"/>
  <c r="BM36265" i="2"/>
  <c r="BM36266" i="2"/>
  <c r="BM36267" i="2"/>
  <c r="BM36268" i="2"/>
  <c r="BM36269" i="2"/>
  <c r="BM36270" i="2"/>
  <c r="BM36271" i="2"/>
  <c r="BM36272" i="2"/>
  <c r="BM36273" i="2"/>
  <c r="BM36274" i="2"/>
  <c r="BM36275" i="2"/>
  <c r="BM36276" i="2"/>
  <c r="BM36277" i="2"/>
  <c r="BM36278" i="2"/>
  <c r="BM36279" i="2"/>
  <c r="BM36280" i="2"/>
  <c r="BM36281" i="2"/>
  <c r="BM36282" i="2"/>
  <c r="BM36283" i="2"/>
  <c r="BM36284" i="2"/>
  <c r="BM36285" i="2"/>
  <c r="BM36286" i="2"/>
  <c r="BM36287" i="2"/>
  <c r="BM36288" i="2"/>
  <c r="BM36289" i="2"/>
  <c r="BM36290" i="2"/>
  <c r="BM36291" i="2"/>
  <c r="BM36292" i="2"/>
  <c r="BM36293" i="2"/>
  <c r="BM36294" i="2"/>
  <c r="BM36295" i="2"/>
  <c r="BM36296" i="2"/>
  <c r="BM36297" i="2"/>
  <c r="BM36298" i="2"/>
  <c r="BM36299" i="2"/>
  <c r="BM36300" i="2"/>
  <c r="BM36301" i="2"/>
  <c r="BM36302" i="2"/>
  <c r="BM36303" i="2"/>
  <c r="BM36304" i="2"/>
  <c r="BM36305" i="2"/>
  <c r="BM36306" i="2"/>
  <c r="BM36307" i="2"/>
  <c r="BM36308" i="2"/>
  <c r="BM36309" i="2"/>
  <c r="BM36310" i="2"/>
  <c r="BM36311" i="2"/>
  <c r="BM36312" i="2"/>
  <c r="BM36313" i="2"/>
  <c r="BM36314" i="2"/>
  <c r="BM36315" i="2"/>
  <c r="BM36316" i="2"/>
  <c r="BM36317" i="2"/>
  <c r="BM36318" i="2"/>
  <c r="BM36319" i="2"/>
  <c r="BM36320" i="2"/>
  <c r="BM36321" i="2"/>
  <c r="BM36322" i="2"/>
  <c r="BM36323" i="2"/>
  <c r="BM36324" i="2"/>
  <c r="BM36325" i="2"/>
  <c r="BM36326" i="2"/>
  <c r="BM36327" i="2"/>
  <c r="BM36328" i="2"/>
  <c r="BM36329" i="2"/>
  <c r="BM36330" i="2"/>
  <c r="BM36331" i="2"/>
  <c r="BM36332" i="2"/>
  <c r="BM36333" i="2"/>
  <c r="BM36334" i="2"/>
  <c r="BM36335" i="2"/>
  <c r="BM36336" i="2"/>
  <c r="BM36337" i="2"/>
  <c r="BM36338" i="2"/>
  <c r="BM36339" i="2"/>
  <c r="BM36340" i="2"/>
  <c r="BM36341" i="2"/>
  <c r="BM36342" i="2"/>
  <c r="BM36343" i="2"/>
  <c r="BM36344" i="2"/>
  <c r="BM36345" i="2"/>
  <c r="BM36346" i="2"/>
  <c r="BM36347" i="2"/>
  <c r="BM36348" i="2"/>
  <c r="BM36349" i="2"/>
  <c r="BM36350" i="2"/>
  <c r="BM36351" i="2"/>
  <c r="BM36352" i="2"/>
  <c r="BM36353" i="2"/>
  <c r="BM36354" i="2"/>
  <c r="BM36355" i="2"/>
  <c r="BM36356" i="2"/>
  <c r="BM36357" i="2"/>
  <c r="BM36358" i="2"/>
  <c r="BM36359" i="2"/>
  <c r="BM36360" i="2"/>
  <c r="BM36361" i="2"/>
  <c r="BM36362" i="2"/>
  <c r="BM36363" i="2"/>
  <c r="BM36364" i="2"/>
  <c r="BM36365" i="2"/>
  <c r="BM36055" i="2"/>
  <c r="BM36056" i="2"/>
  <c r="BM36057" i="2"/>
  <c r="BM36058" i="2"/>
  <c r="BM36059" i="2"/>
  <c r="BM36060" i="2"/>
  <c r="BM36061" i="2"/>
  <c r="BM36062" i="2"/>
  <c r="BM36063" i="2"/>
  <c r="BM36064" i="2"/>
  <c r="BM36065" i="2"/>
  <c r="BM36066" i="2"/>
  <c r="BM36067" i="2"/>
  <c r="BM36068" i="2"/>
  <c r="BM36069" i="2"/>
  <c r="BM36070" i="2"/>
  <c r="BM36071" i="2"/>
  <c r="BM36072" i="2"/>
  <c r="BM36073" i="2"/>
  <c r="BM36074" i="2"/>
  <c r="BM36075" i="2"/>
  <c r="BM36076" i="2"/>
  <c r="BM36077" i="2"/>
  <c r="BM36078" i="2"/>
  <c r="BM36079" i="2"/>
  <c r="BM36080" i="2"/>
  <c r="BM36081" i="2"/>
  <c r="BM36082" i="2"/>
  <c r="BM36083" i="2"/>
  <c r="BM36084" i="2"/>
  <c r="BM36085" i="2"/>
  <c r="BM36086" i="2"/>
  <c r="BM36087" i="2"/>
  <c r="BM36088" i="2"/>
  <c r="BM36089" i="2"/>
  <c r="BM36090" i="2"/>
  <c r="BM36091" i="2"/>
  <c r="BM36092" i="2"/>
  <c r="BM36093" i="2"/>
  <c r="BM36094" i="2"/>
  <c r="BM36095" i="2"/>
  <c r="BM36096" i="2"/>
  <c r="BM36097" i="2"/>
  <c r="BM36098" i="2"/>
  <c r="BM36099" i="2"/>
  <c r="BM36100" i="2"/>
  <c r="BM36101" i="2"/>
  <c r="BM36102" i="2"/>
  <c r="BM36103" i="2"/>
  <c r="BM36104" i="2"/>
  <c r="BM36105" i="2"/>
  <c r="BM36106" i="2"/>
  <c r="BM36107" i="2"/>
  <c r="BM36108" i="2"/>
  <c r="BM36109" i="2"/>
  <c r="BM36110" i="2"/>
  <c r="BM36111" i="2"/>
  <c r="BM36112" i="2"/>
  <c r="BM36113" i="2"/>
  <c r="BM36114" i="2"/>
  <c r="BM36115" i="2"/>
  <c r="BM36116" i="2"/>
  <c r="BM36117" i="2"/>
  <c r="BM36118" i="2"/>
  <c r="BM36119" i="2"/>
  <c r="BM36120" i="2"/>
  <c r="BM36121" i="2"/>
  <c r="T36016" i="2"/>
  <c r="AA36182" i="2"/>
  <c r="AA36183" i="2"/>
  <c r="AA36184" i="2"/>
  <c r="AA36185" i="2"/>
  <c r="AA36186" i="2"/>
  <c r="AA36187" i="2"/>
  <c r="AA36188" i="2"/>
  <c r="AA36189" i="2"/>
  <c r="AA36190" i="2"/>
  <c r="AA36191" i="2"/>
  <c r="AA36192" i="2"/>
  <c r="AA36193" i="2"/>
  <c r="AA36194" i="2"/>
  <c r="AA36195" i="2"/>
  <c r="AA36196" i="2"/>
  <c r="AA36197" i="2"/>
  <c r="AA36198" i="2"/>
  <c r="AA36199" i="2"/>
  <c r="AA36200" i="2"/>
  <c r="AA36201" i="2"/>
  <c r="AA36202" i="2"/>
  <c r="AA36203" i="2"/>
  <c r="AA36204" i="2"/>
  <c r="AA36205" i="2"/>
  <c r="AA36206" i="2"/>
  <c r="AA36207" i="2"/>
  <c r="AA36208" i="2"/>
  <c r="AA36209" i="2"/>
  <c r="AA36210" i="2"/>
  <c r="AA36211" i="2"/>
  <c r="AA36212" i="2"/>
  <c r="AA36213" i="2"/>
  <c r="AA36214" i="2"/>
  <c r="AA36215" i="2"/>
  <c r="AA36216" i="2"/>
  <c r="AA36217" i="2"/>
  <c r="AA36218" i="2"/>
  <c r="AA36219" i="2"/>
  <c r="AA36220" i="2"/>
  <c r="AA36221" i="2"/>
  <c r="AA36222" i="2"/>
  <c r="AA36223" i="2"/>
  <c r="AA36224" i="2"/>
  <c r="AA36225" i="2"/>
  <c r="AA36226" i="2"/>
  <c r="AA36227" i="2"/>
  <c r="AA36228" i="2"/>
  <c r="AA36229" i="2"/>
  <c r="AA36230" i="2"/>
  <c r="AA36231" i="2"/>
  <c r="AA36232" i="2"/>
  <c r="AA36233" i="2"/>
  <c r="AA36234" i="2"/>
  <c r="AA36235" i="2"/>
  <c r="AA36236" i="2"/>
  <c r="AA36237" i="2"/>
  <c r="AA36238" i="2"/>
  <c r="AA36239" i="2"/>
  <c r="AA36240" i="2"/>
  <c r="AA36241" i="2"/>
  <c r="AA36242" i="2"/>
  <c r="AA36243" i="2"/>
  <c r="AA36244" i="2"/>
  <c r="AA36245" i="2"/>
  <c r="AA36246" i="2"/>
  <c r="AA36247" i="2"/>
  <c r="AA36248" i="2"/>
  <c r="AA36249" i="2"/>
  <c r="AA36250" i="2"/>
  <c r="AA36251" i="2"/>
  <c r="AA36252" i="2"/>
  <c r="AA36253" i="2"/>
  <c r="AA36254" i="2"/>
  <c r="AA36255" i="2"/>
  <c r="AA36256" i="2"/>
  <c r="AA36257" i="2"/>
  <c r="AA36258" i="2"/>
  <c r="AA36259" i="2"/>
  <c r="AA36260" i="2"/>
  <c r="AA36261" i="2"/>
  <c r="AA36262" i="2"/>
  <c r="AA36263" i="2"/>
  <c r="AA36264" i="2"/>
  <c r="AA36265" i="2"/>
  <c r="AA36266" i="2"/>
  <c r="AA36267" i="2"/>
  <c r="AA36268" i="2"/>
  <c r="AA36269" i="2"/>
  <c r="AA36270" i="2"/>
  <c r="AA36271" i="2"/>
  <c r="AA36272" i="2"/>
  <c r="AA36273" i="2"/>
  <c r="AA36274" i="2"/>
  <c r="AA36275" i="2"/>
  <c r="AA36276" i="2"/>
  <c r="AA36277" i="2"/>
  <c r="AA36278" i="2"/>
  <c r="AA36279" i="2"/>
  <c r="AA36280" i="2"/>
  <c r="AA36281" i="2"/>
  <c r="AA36282" i="2"/>
  <c r="AA36283" i="2"/>
  <c r="AA36284" i="2"/>
  <c r="AA36285" i="2"/>
  <c r="AA36286" i="2"/>
  <c r="AA36287" i="2"/>
  <c r="AA36288" i="2"/>
  <c r="AA36289" i="2"/>
  <c r="AA36290" i="2"/>
  <c r="AA36291" i="2"/>
  <c r="AA36292" i="2"/>
  <c r="AA36293" i="2"/>
  <c r="AA36294" i="2"/>
  <c r="AA36295" i="2"/>
  <c r="AA36296" i="2"/>
  <c r="AA36297" i="2"/>
  <c r="AA36298" i="2"/>
  <c r="AA36299" i="2"/>
  <c r="AA36300" i="2"/>
  <c r="AA36301" i="2"/>
  <c r="AA36302" i="2"/>
  <c r="AA36303" i="2"/>
  <c r="AA36304" i="2"/>
  <c r="AA36305" i="2"/>
  <c r="AA36306" i="2"/>
  <c r="AA36307" i="2"/>
  <c r="AA36308" i="2"/>
  <c r="AA36309" i="2"/>
  <c r="AA36310" i="2"/>
  <c r="AA36311" i="2"/>
  <c r="AA36312" i="2"/>
  <c r="AA36313" i="2"/>
  <c r="AA36314" i="2"/>
  <c r="AA36315" i="2"/>
  <c r="AA36316" i="2"/>
  <c r="AA36317" i="2"/>
  <c r="AA36318" i="2"/>
  <c r="AA36319" i="2"/>
  <c r="AA36320" i="2"/>
  <c r="AA36321" i="2"/>
  <c r="AA36322" i="2"/>
  <c r="AA36323" i="2"/>
  <c r="AA36324" i="2"/>
  <c r="AA36325" i="2"/>
  <c r="AA36326" i="2"/>
  <c r="AA36327" i="2"/>
  <c r="AA36328" i="2"/>
  <c r="AA36329" i="2"/>
  <c r="AA36330" i="2"/>
  <c r="AA36331" i="2"/>
  <c r="AA36332" i="2"/>
  <c r="AA36333" i="2"/>
  <c r="AA36334" i="2"/>
  <c r="AA36335" i="2"/>
  <c r="AA36336" i="2"/>
  <c r="AA36337" i="2"/>
  <c r="AA36338" i="2"/>
  <c r="AA36339" i="2"/>
  <c r="AA36340" i="2"/>
  <c r="AA36341" i="2"/>
  <c r="AA36342" i="2"/>
  <c r="AA36343" i="2"/>
  <c r="AA36344" i="2"/>
  <c r="AA36345" i="2"/>
  <c r="AA36346" i="2"/>
  <c r="AA36347" i="2"/>
  <c r="AA36348" i="2"/>
  <c r="AA36349" i="2"/>
  <c r="AA36350" i="2"/>
  <c r="AA36351" i="2"/>
  <c r="AA36352" i="2"/>
  <c r="AA36353" i="2"/>
  <c r="AA36354" i="2"/>
  <c r="AA36355" i="2"/>
  <c r="AA36356" i="2"/>
  <c r="AA36357" i="2"/>
  <c r="AA36358" i="2"/>
  <c r="AA36359" i="2"/>
  <c r="AA36360" i="2"/>
  <c r="AA36361" i="2"/>
  <c r="AA36362" i="2"/>
  <c r="AA36363" i="2"/>
  <c r="AA36364" i="2"/>
  <c r="AA36365" i="2"/>
  <c r="AA36016" i="2"/>
  <c r="AA36017" i="2"/>
  <c r="AA36018" i="2"/>
  <c r="AA36019" i="2"/>
  <c r="AA36020" i="2"/>
  <c r="AA36021" i="2"/>
  <c r="AA36022" i="2"/>
  <c r="AA36023" i="2"/>
  <c r="AA36024" i="2"/>
  <c r="AA36025" i="2"/>
  <c r="AA36026" i="2"/>
  <c r="AA36027" i="2"/>
  <c r="AA36028" i="2"/>
  <c r="AA36029" i="2"/>
  <c r="AA36030" i="2"/>
  <c r="AA36031" i="2"/>
  <c r="AA36032" i="2"/>
  <c r="AA36033" i="2"/>
  <c r="AA36034" i="2"/>
  <c r="AA36035" i="2"/>
  <c r="AA36036" i="2"/>
  <c r="AA36037" i="2"/>
  <c r="AA36038" i="2"/>
  <c r="AA36039" i="2"/>
  <c r="AA36040" i="2"/>
  <c r="AA36041" i="2"/>
  <c r="AA36042" i="2"/>
  <c r="AA36043" i="2"/>
  <c r="AA36044" i="2"/>
  <c r="AA36045" i="2"/>
  <c r="AA36046" i="2"/>
  <c r="AA36047" i="2"/>
  <c r="AA36048" i="2"/>
  <c r="AA36049" i="2"/>
  <c r="AA36050" i="2"/>
  <c r="AA36051" i="2"/>
  <c r="AA36052" i="2"/>
  <c r="AA36053" i="2"/>
  <c r="AA36054" i="2"/>
  <c r="AA36055" i="2"/>
  <c r="AA36056" i="2"/>
  <c r="AA36057" i="2"/>
  <c r="AA36058" i="2"/>
  <c r="AA36059" i="2"/>
  <c r="AA36060" i="2"/>
  <c r="AA36061" i="2"/>
  <c r="AA36062" i="2"/>
  <c r="AA36063" i="2"/>
  <c r="AA36064" i="2"/>
  <c r="AA36065" i="2"/>
  <c r="AA36066" i="2"/>
  <c r="AA36067" i="2"/>
  <c r="AA36068" i="2"/>
  <c r="AA36069" i="2"/>
  <c r="AA36070" i="2"/>
  <c r="AA36071" i="2"/>
  <c r="AA36072" i="2"/>
  <c r="AA36073" i="2"/>
  <c r="AA36074" i="2"/>
  <c r="AA36075" i="2"/>
  <c r="AA36076" i="2"/>
  <c r="AA36077" i="2"/>
  <c r="AA36078" i="2"/>
  <c r="AA36079" i="2"/>
  <c r="AA36080" i="2"/>
  <c r="AA36081" i="2"/>
  <c r="AA36082" i="2"/>
  <c r="AA36083" i="2"/>
  <c r="AA36084" i="2"/>
  <c r="AA36085" i="2"/>
  <c r="AA36086" i="2"/>
  <c r="AA36087" i="2"/>
  <c r="AA36088" i="2"/>
  <c r="AA36089" i="2"/>
  <c r="AA36090" i="2"/>
  <c r="AA36091" i="2"/>
  <c r="AA36092" i="2"/>
  <c r="AA36093" i="2"/>
  <c r="AA36094" i="2"/>
  <c r="AA36095" i="2"/>
  <c r="AA36096" i="2"/>
  <c r="AA36097" i="2"/>
  <c r="AA36098" i="2"/>
  <c r="AA36099" i="2"/>
  <c r="AA36100" i="2"/>
  <c r="AA36101" i="2"/>
  <c r="AA36102" i="2"/>
  <c r="AA36103" i="2"/>
  <c r="AA36104" i="2"/>
  <c r="AA36105" i="2"/>
  <c r="AA36106" i="2"/>
  <c r="AA36107" i="2"/>
  <c r="AA36108" i="2"/>
  <c r="AA36109" i="2"/>
  <c r="AA36110" i="2"/>
  <c r="AA36111" i="2"/>
  <c r="AA36112" i="2"/>
  <c r="AA36113" i="2"/>
  <c r="AA36114" i="2"/>
  <c r="AA36115" i="2"/>
  <c r="AA36116" i="2"/>
  <c r="AA36117" i="2"/>
  <c r="AA36118" i="2"/>
  <c r="AA36119" i="2"/>
  <c r="AA36120" i="2"/>
  <c r="AA36121" i="2"/>
  <c r="AA36122" i="2"/>
  <c r="AA36123" i="2"/>
  <c r="AA36124" i="2"/>
  <c r="AA36125" i="2"/>
  <c r="AA36126" i="2"/>
  <c r="AA36127" i="2"/>
  <c r="AA36128" i="2"/>
  <c r="AA36129" i="2"/>
  <c r="AA36130" i="2"/>
  <c r="AA36131" i="2"/>
  <c r="AA36132" i="2"/>
  <c r="AA36133" i="2"/>
  <c r="AA36134" i="2"/>
  <c r="AA36135" i="2"/>
  <c r="AA36136" i="2"/>
  <c r="AA36137" i="2"/>
  <c r="AA36138" i="2"/>
  <c r="AA36139" i="2"/>
  <c r="AA36140" i="2"/>
  <c r="AA36141" i="2"/>
  <c r="AA36142" i="2"/>
  <c r="AA36143" i="2"/>
  <c r="AA36144" i="2"/>
  <c r="AA36145" i="2"/>
  <c r="AA36146" i="2"/>
  <c r="AA36147" i="2"/>
  <c r="AA36148" i="2"/>
  <c r="AA36149" i="2"/>
  <c r="AA36150" i="2"/>
  <c r="AA36151" i="2"/>
  <c r="AA36152" i="2"/>
  <c r="AA36153" i="2"/>
  <c r="AA36154" i="2"/>
  <c r="AA36155" i="2"/>
  <c r="AA36156" i="2"/>
  <c r="AA36157" i="2"/>
  <c r="AA36158" i="2"/>
  <c r="AA36159" i="2"/>
  <c r="AA36160" i="2"/>
  <c r="AA36161" i="2"/>
  <c r="AA36162" i="2"/>
  <c r="AA36163" i="2"/>
  <c r="AA36164" i="2"/>
  <c r="AA36165" i="2"/>
  <c r="AA36166" i="2"/>
  <c r="AA36167" i="2"/>
  <c r="AA36168" i="2"/>
  <c r="AA36169" i="2"/>
  <c r="AA36170" i="2"/>
  <c r="AA36171" i="2"/>
  <c r="AA36172" i="2"/>
  <c r="AA36173" i="2"/>
  <c r="AA36174" i="2"/>
  <c r="AA36175" i="2"/>
  <c r="AA36176" i="2"/>
  <c r="AA36177" i="2"/>
  <c r="AA36178" i="2"/>
  <c r="AA36179" i="2"/>
  <c r="AA36180" i="2"/>
  <c r="AA36181" i="2"/>
  <c r="V36017" i="2"/>
  <c r="AB36017" i="2" s="1"/>
  <c r="V36018" i="2"/>
  <c r="AB36018" i="2" s="1"/>
  <c r="V36019" i="2"/>
  <c r="AB36019" i="2" s="1"/>
  <c r="V36020" i="2"/>
  <c r="AB36020" i="2" s="1"/>
  <c r="V36021" i="2"/>
  <c r="AB36021" i="2" s="1"/>
  <c r="V36022" i="2"/>
  <c r="AB36022" i="2" s="1"/>
  <c r="V36023" i="2"/>
  <c r="AB36023" i="2" s="1"/>
  <c r="V36024" i="2"/>
  <c r="AB36024" i="2" s="1"/>
  <c r="V36025" i="2"/>
  <c r="AB36025" i="2" s="1"/>
  <c r="V36026" i="2"/>
  <c r="AB36026" i="2" s="1"/>
  <c r="V36027" i="2"/>
  <c r="AB36027" i="2" s="1"/>
  <c r="V36028" i="2"/>
  <c r="AB36028" i="2" s="1"/>
  <c r="V36029" i="2"/>
  <c r="AB36029" i="2" s="1"/>
  <c r="V36030" i="2"/>
  <c r="AB36030" i="2" s="1"/>
  <c r="V36031" i="2"/>
  <c r="AB36031" i="2" s="1"/>
  <c r="V36032" i="2"/>
  <c r="AB36032" i="2" s="1"/>
  <c r="V36033" i="2"/>
  <c r="AB36033" i="2" s="1"/>
  <c r="V36034" i="2"/>
  <c r="AB36034" i="2" s="1"/>
  <c r="V36035" i="2"/>
  <c r="AB36035" i="2" s="1"/>
  <c r="V36036" i="2"/>
  <c r="AB36036" i="2" s="1"/>
  <c r="V36037" i="2"/>
  <c r="AB36037" i="2" s="1"/>
  <c r="V36038" i="2"/>
  <c r="AB36038" i="2" s="1"/>
  <c r="V36039" i="2"/>
  <c r="AB36039" i="2" s="1"/>
  <c r="V36040" i="2"/>
  <c r="AB36040" i="2" s="1"/>
  <c r="V36041" i="2"/>
  <c r="AB36041" i="2" s="1"/>
  <c r="V36042" i="2"/>
  <c r="AB36042" i="2" s="1"/>
  <c r="V36043" i="2"/>
  <c r="AB36043" i="2" s="1"/>
  <c r="V36044" i="2"/>
  <c r="AB36044" i="2" s="1"/>
  <c r="V36045" i="2"/>
  <c r="AB36045" i="2" s="1"/>
  <c r="V36046" i="2"/>
  <c r="AB36046" i="2" s="1"/>
  <c r="V36047" i="2"/>
  <c r="AB36047" i="2" s="1"/>
  <c r="V36048" i="2"/>
  <c r="AB36048" i="2" s="1"/>
  <c r="V36049" i="2"/>
  <c r="AB36049" i="2" s="1"/>
  <c r="V36050" i="2"/>
  <c r="AB36050" i="2" s="1"/>
  <c r="V36051" i="2"/>
  <c r="AB36051" i="2" s="1"/>
  <c r="V36052" i="2"/>
  <c r="AB36052" i="2" s="1"/>
  <c r="V36053" i="2"/>
  <c r="AB36053" i="2" s="1"/>
  <c r="V36054" i="2"/>
  <c r="AB36054" i="2" s="1"/>
  <c r="V36055" i="2"/>
  <c r="AB36055" i="2" s="1"/>
  <c r="V36056" i="2"/>
  <c r="AB36056" i="2" s="1"/>
  <c r="V36057" i="2"/>
  <c r="AB36057" i="2" s="1"/>
  <c r="V36058" i="2"/>
  <c r="AB36058" i="2" s="1"/>
  <c r="V36059" i="2"/>
  <c r="AB36059" i="2" s="1"/>
  <c r="V36060" i="2"/>
  <c r="AB36060" i="2" s="1"/>
  <c r="V36061" i="2"/>
  <c r="AB36061" i="2" s="1"/>
  <c r="V36062" i="2"/>
  <c r="AB36062" i="2" s="1"/>
  <c r="V36063" i="2"/>
  <c r="AB36063" i="2" s="1"/>
  <c r="V36064" i="2"/>
  <c r="AB36064" i="2" s="1"/>
  <c r="V36065" i="2"/>
  <c r="AB36065" i="2" s="1"/>
  <c r="V36066" i="2"/>
  <c r="AB36066" i="2" s="1"/>
  <c r="V36067" i="2"/>
  <c r="AB36067" i="2" s="1"/>
  <c r="V36068" i="2"/>
  <c r="AB36068" i="2" s="1"/>
  <c r="V36069" i="2"/>
  <c r="AB36069" i="2" s="1"/>
  <c r="V36070" i="2"/>
  <c r="AB36070" i="2" s="1"/>
  <c r="V36071" i="2"/>
  <c r="AB36071" i="2" s="1"/>
  <c r="V36072" i="2"/>
  <c r="AB36072" i="2" s="1"/>
  <c r="V36073" i="2"/>
  <c r="AB36073" i="2" s="1"/>
  <c r="V36074" i="2"/>
  <c r="AB36074" i="2" s="1"/>
  <c r="V36075" i="2"/>
  <c r="AB36075" i="2" s="1"/>
  <c r="V36076" i="2"/>
  <c r="AB36076" i="2" s="1"/>
  <c r="V36077" i="2"/>
  <c r="AB36077" i="2" s="1"/>
  <c r="V36078" i="2"/>
  <c r="AB36078" i="2" s="1"/>
  <c r="V36079" i="2"/>
  <c r="AB36079" i="2" s="1"/>
  <c r="V36080" i="2"/>
  <c r="AB36080" i="2" s="1"/>
  <c r="V36081" i="2"/>
  <c r="AB36081" i="2" s="1"/>
  <c r="V36082" i="2"/>
  <c r="AB36082" i="2" s="1"/>
  <c r="V36083" i="2"/>
  <c r="AB36083" i="2" s="1"/>
  <c r="V36084" i="2"/>
  <c r="AB36084" i="2" s="1"/>
  <c r="V36085" i="2"/>
  <c r="AB36085" i="2" s="1"/>
  <c r="V36086" i="2"/>
  <c r="AB36086" i="2" s="1"/>
  <c r="V36087" i="2"/>
  <c r="AB36087" i="2" s="1"/>
  <c r="V36088" i="2"/>
  <c r="AB36088" i="2" s="1"/>
  <c r="V36089" i="2"/>
  <c r="AB36089" i="2" s="1"/>
  <c r="V36090" i="2"/>
  <c r="AB36090" i="2" s="1"/>
  <c r="V36091" i="2"/>
  <c r="AB36091" i="2" s="1"/>
  <c r="V36092" i="2"/>
  <c r="AB36092" i="2" s="1"/>
  <c r="V36093" i="2"/>
  <c r="AB36093" i="2" s="1"/>
  <c r="V36094" i="2"/>
  <c r="AB36094" i="2" s="1"/>
  <c r="V36095" i="2"/>
  <c r="AB36095" i="2" s="1"/>
  <c r="V36096" i="2"/>
  <c r="AB36096" i="2" s="1"/>
  <c r="V36097" i="2"/>
  <c r="AB36097" i="2" s="1"/>
  <c r="V36098" i="2"/>
  <c r="AB36098" i="2" s="1"/>
  <c r="V36099" i="2"/>
  <c r="AB36099" i="2" s="1"/>
  <c r="V36100" i="2"/>
  <c r="AB36100" i="2" s="1"/>
  <c r="V36101" i="2"/>
  <c r="AB36101" i="2" s="1"/>
  <c r="V36102" i="2"/>
  <c r="AB36102" i="2" s="1"/>
  <c r="V36103" i="2"/>
  <c r="AB36103" i="2" s="1"/>
  <c r="V36104" i="2"/>
  <c r="AB36104" i="2" s="1"/>
  <c r="V36105" i="2"/>
  <c r="AB36105" i="2" s="1"/>
  <c r="V36106" i="2"/>
  <c r="AB36106" i="2" s="1"/>
  <c r="V36107" i="2"/>
  <c r="AB36107" i="2" s="1"/>
  <c r="V36108" i="2"/>
  <c r="AB36108" i="2" s="1"/>
  <c r="V36109" i="2"/>
  <c r="AB36109" i="2" s="1"/>
  <c r="V36110" i="2"/>
  <c r="AB36110" i="2" s="1"/>
  <c r="V36111" i="2"/>
  <c r="AB36111" i="2" s="1"/>
  <c r="V36112" i="2"/>
  <c r="AB36112" i="2" s="1"/>
  <c r="V36113" i="2"/>
  <c r="AB36113" i="2" s="1"/>
  <c r="V36114" i="2"/>
  <c r="AB36114" i="2" s="1"/>
  <c r="V36115" i="2"/>
  <c r="AB36115" i="2" s="1"/>
  <c r="V36116" i="2"/>
  <c r="AB36116" i="2" s="1"/>
  <c r="V36117" i="2"/>
  <c r="AB36117" i="2" s="1"/>
  <c r="V36118" i="2"/>
  <c r="AB36118" i="2" s="1"/>
  <c r="V36119" i="2"/>
  <c r="AB36119" i="2" s="1"/>
  <c r="V36120" i="2"/>
  <c r="AB36120" i="2" s="1"/>
  <c r="V36121" i="2"/>
  <c r="AB36121" i="2" s="1"/>
  <c r="V36122" i="2"/>
  <c r="AB36122" i="2" s="1"/>
  <c r="V36123" i="2"/>
  <c r="AB36123" i="2" s="1"/>
  <c r="V36124" i="2"/>
  <c r="AB36124" i="2" s="1"/>
  <c r="V36125" i="2"/>
  <c r="AB36125" i="2" s="1"/>
  <c r="V36126" i="2"/>
  <c r="AB36126" i="2" s="1"/>
  <c r="V36127" i="2"/>
  <c r="AB36127" i="2" s="1"/>
  <c r="V36128" i="2"/>
  <c r="AB36128" i="2" s="1"/>
  <c r="V36129" i="2"/>
  <c r="AB36129" i="2" s="1"/>
  <c r="V36130" i="2"/>
  <c r="AB36130" i="2" s="1"/>
  <c r="V36131" i="2"/>
  <c r="AB36131" i="2" s="1"/>
  <c r="V36132" i="2"/>
  <c r="AB36132" i="2" s="1"/>
  <c r="V36133" i="2"/>
  <c r="AB36133" i="2" s="1"/>
  <c r="V36134" i="2"/>
  <c r="AB36134" i="2" s="1"/>
  <c r="V36135" i="2"/>
  <c r="AB36135" i="2" s="1"/>
  <c r="V36136" i="2"/>
  <c r="AB36136" i="2" s="1"/>
  <c r="V36137" i="2"/>
  <c r="AB36137" i="2" s="1"/>
  <c r="V36138" i="2"/>
  <c r="AB36138" i="2" s="1"/>
  <c r="V36139" i="2"/>
  <c r="AB36139" i="2" s="1"/>
  <c r="V36140" i="2"/>
  <c r="AB36140" i="2" s="1"/>
  <c r="V36141" i="2"/>
  <c r="AB36141" i="2" s="1"/>
  <c r="V36142" i="2"/>
  <c r="AB36142" i="2" s="1"/>
  <c r="V36143" i="2"/>
  <c r="AB36143" i="2" s="1"/>
  <c r="V36144" i="2"/>
  <c r="AB36144" i="2" s="1"/>
  <c r="V36145" i="2"/>
  <c r="AB36145" i="2" s="1"/>
  <c r="V36146" i="2"/>
  <c r="AB36146" i="2" s="1"/>
  <c r="V36147" i="2"/>
  <c r="AB36147" i="2" s="1"/>
  <c r="V36148" i="2"/>
  <c r="AB36148" i="2" s="1"/>
  <c r="V36149" i="2"/>
  <c r="AB36149" i="2" s="1"/>
  <c r="V36150" i="2"/>
  <c r="AB36150" i="2" s="1"/>
  <c r="V36151" i="2"/>
  <c r="AB36151" i="2" s="1"/>
  <c r="V36152" i="2"/>
  <c r="AB36152" i="2" s="1"/>
  <c r="V36153" i="2"/>
  <c r="AB36153" i="2" s="1"/>
  <c r="V36154" i="2"/>
  <c r="AB36154" i="2" s="1"/>
  <c r="V36155" i="2"/>
  <c r="AB36155" i="2" s="1"/>
  <c r="V36156" i="2"/>
  <c r="AB36156" i="2" s="1"/>
  <c r="V36157" i="2"/>
  <c r="AB36157" i="2" s="1"/>
  <c r="V36158" i="2"/>
  <c r="AB36158" i="2" s="1"/>
  <c r="V36159" i="2"/>
  <c r="AB36159" i="2" s="1"/>
  <c r="V36160" i="2"/>
  <c r="AB36160" i="2" s="1"/>
  <c r="V36161" i="2"/>
  <c r="AB36161" i="2" s="1"/>
  <c r="V36162" i="2"/>
  <c r="AB36162" i="2" s="1"/>
  <c r="V36163" i="2"/>
  <c r="AB36163" i="2" s="1"/>
  <c r="V36164" i="2"/>
  <c r="AB36164" i="2" s="1"/>
  <c r="V36165" i="2"/>
  <c r="AB36165" i="2" s="1"/>
  <c r="V36166" i="2"/>
  <c r="AB36166" i="2" s="1"/>
  <c r="V36167" i="2"/>
  <c r="AB36167" i="2" s="1"/>
  <c r="V36168" i="2"/>
  <c r="AB36168" i="2" s="1"/>
  <c r="V36169" i="2"/>
  <c r="AB36169" i="2" s="1"/>
  <c r="V36170" i="2"/>
  <c r="AB36170" i="2" s="1"/>
  <c r="V36171" i="2"/>
  <c r="AB36171" i="2" s="1"/>
  <c r="V36172" i="2"/>
  <c r="AB36172" i="2" s="1"/>
  <c r="V36173" i="2"/>
  <c r="AB36173" i="2" s="1"/>
  <c r="V36174" i="2"/>
  <c r="AB36174" i="2" s="1"/>
  <c r="V36175" i="2"/>
  <c r="AB36175" i="2" s="1"/>
  <c r="V36176" i="2"/>
  <c r="AB36176" i="2" s="1"/>
  <c r="V36177" i="2"/>
  <c r="AB36177" i="2" s="1"/>
  <c r="V36178" i="2"/>
  <c r="AB36178" i="2" s="1"/>
  <c r="V36179" i="2"/>
  <c r="AB36179" i="2" s="1"/>
  <c r="V36180" i="2"/>
  <c r="AB36180" i="2" s="1"/>
  <c r="V36181" i="2"/>
  <c r="AB36181" i="2" s="1"/>
  <c r="V36182" i="2"/>
  <c r="AB36182" i="2" s="1"/>
  <c r="V36183" i="2"/>
  <c r="AB36183" i="2" s="1"/>
  <c r="V36184" i="2"/>
  <c r="AB36184" i="2" s="1"/>
  <c r="V36185" i="2"/>
  <c r="AB36185" i="2" s="1"/>
  <c r="V36186" i="2"/>
  <c r="AB36186" i="2" s="1"/>
  <c r="V36187" i="2"/>
  <c r="AB36187" i="2" s="1"/>
  <c r="V36188" i="2"/>
  <c r="AB36188" i="2" s="1"/>
  <c r="V36189" i="2"/>
  <c r="AB36189" i="2" s="1"/>
  <c r="V36190" i="2"/>
  <c r="AB36190" i="2" s="1"/>
  <c r="V36191" i="2"/>
  <c r="AB36191" i="2" s="1"/>
  <c r="V36192" i="2"/>
  <c r="AB36192" i="2" s="1"/>
  <c r="V36193" i="2"/>
  <c r="AB36193" i="2" s="1"/>
  <c r="V36194" i="2"/>
  <c r="AB36194" i="2" s="1"/>
  <c r="V36195" i="2"/>
  <c r="AB36195" i="2" s="1"/>
  <c r="V36196" i="2"/>
  <c r="AB36196" i="2" s="1"/>
  <c r="V36197" i="2"/>
  <c r="AB36197" i="2" s="1"/>
  <c r="V36198" i="2"/>
  <c r="AB36198" i="2" s="1"/>
  <c r="V36199" i="2"/>
  <c r="AB36199" i="2" s="1"/>
  <c r="V36200" i="2"/>
  <c r="AB36200" i="2" s="1"/>
  <c r="V36201" i="2"/>
  <c r="AB36201" i="2" s="1"/>
  <c r="V36202" i="2"/>
  <c r="AB36202" i="2" s="1"/>
  <c r="V36203" i="2"/>
  <c r="AB36203" i="2" s="1"/>
  <c r="V36204" i="2"/>
  <c r="AB36204" i="2" s="1"/>
  <c r="V36205" i="2"/>
  <c r="AB36205" i="2" s="1"/>
  <c r="V36206" i="2"/>
  <c r="AB36206" i="2" s="1"/>
  <c r="V36207" i="2"/>
  <c r="AB36207" i="2" s="1"/>
  <c r="V36208" i="2"/>
  <c r="AB36208" i="2" s="1"/>
  <c r="V36209" i="2"/>
  <c r="AB36209" i="2" s="1"/>
  <c r="V36210" i="2"/>
  <c r="AB36210" i="2" s="1"/>
  <c r="V36211" i="2"/>
  <c r="AB36211" i="2" s="1"/>
  <c r="V36212" i="2"/>
  <c r="AB36212" i="2" s="1"/>
  <c r="V36213" i="2"/>
  <c r="AB36213" i="2" s="1"/>
  <c r="V36214" i="2"/>
  <c r="AB36214" i="2" s="1"/>
  <c r="V36215" i="2"/>
  <c r="AB36215" i="2" s="1"/>
  <c r="V36216" i="2"/>
  <c r="AB36216" i="2" s="1"/>
  <c r="V36217" i="2"/>
  <c r="AB36217" i="2" s="1"/>
  <c r="V36218" i="2"/>
  <c r="AB36218" i="2" s="1"/>
  <c r="V36219" i="2"/>
  <c r="AB36219" i="2" s="1"/>
  <c r="V36220" i="2"/>
  <c r="AB36220" i="2" s="1"/>
  <c r="V36221" i="2"/>
  <c r="AB36221" i="2" s="1"/>
  <c r="V36222" i="2"/>
  <c r="AB36222" i="2" s="1"/>
  <c r="V36223" i="2"/>
  <c r="AB36223" i="2" s="1"/>
  <c r="V36224" i="2"/>
  <c r="AB36224" i="2" s="1"/>
  <c r="V36225" i="2"/>
  <c r="AB36225" i="2" s="1"/>
  <c r="V36226" i="2"/>
  <c r="AB36226" i="2" s="1"/>
  <c r="V36227" i="2"/>
  <c r="AB36227" i="2" s="1"/>
  <c r="V36228" i="2"/>
  <c r="AB36228" i="2" s="1"/>
  <c r="V36229" i="2"/>
  <c r="AB36229" i="2" s="1"/>
  <c r="V36230" i="2"/>
  <c r="AB36230" i="2" s="1"/>
  <c r="V36231" i="2"/>
  <c r="AB36231" i="2" s="1"/>
  <c r="V36232" i="2"/>
  <c r="AB36232" i="2" s="1"/>
  <c r="V36233" i="2"/>
  <c r="AB36233" i="2" s="1"/>
  <c r="V36234" i="2"/>
  <c r="AB36234" i="2" s="1"/>
  <c r="V36235" i="2"/>
  <c r="AB36235" i="2" s="1"/>
  <c r="V36236" i="2"/>
  <c r="AB36236" i="2" s="1"/>
  <c r="V36237" i="2"/>
  <c r="AB36237" i="2" s="1"/>
  <c r="V36238" i="2"/>
  <c r="AB36238" i="2" s="1"/>
  <c r="V36239" i="2"/>
  <c r="AB36239" i="2" s="1"/>
  <c r="V36240" i="2"/>
  <c r="AB36240" i="2" s="1"/>
  <c r="V36241" i="2"/>
  <c r="AB36241" i="2" s="1"/>
  <c r="V36242" i="2"/>
  <c r="AB36242" i="2" s="1"/>
  <c r="V36243" i="2"/>
  <c r="AB36243" i="2" s="1"/>
  <c r="V36244" i="2"/>
  <c r="AB36244" i="2" s="1"/>
  <c r="V36245" i="2"/>
  <c r="AB36245" i="2" s="1"/>
  <c r="V36246" i="2"/>
  <c r="AB36246" i="2" s="1"/>
  <c r="V36247" i="2"/>
  <c r="AB36247" i="2" s="1"/>
  <c r="V36248" i="2"/>
  <c r="AB36248" i="2" s="1"/>
  <c r="V36249" i="2"/>
  <c r="AB36249" i="2" s="1"/>
  <c r="V36250" i="2"/>
  <c r="AB36250" i="2" s="1"/>
  <c r="V36251" i="2"/>
  <c r="AB36251" i="2" s="1"/>
  <c r="V36252" i="2"/>
  <c r="AB36252" i="2" s="1"/>
  <c r="V36253" i="2"/>
  <c r="AB36253" i="2" s="1"/>
  <c r="V36254" i="2"/>
  <c r="AB36254" i="2" s="1"/>
  <c r="V36255" i="2"/>
  <c r="AB36255" i="2" s="1"/>
  <c r="V36256" i="2"/>
  <c r="AB36256" i="2" s="1"/>
  <c r="V36257" i="2"/>
  <c r="AB36257" i="2" s="1"/>
  <c r="V36258" i="2"/>
  <c r="AB36258" i="2" s="1"/>
  <c r="V36259" i="2"/>
  <c r="AB36259" i="2" s="1"/>
  <c r="V36260" i="2"/>
  <c r="AB36260" i="2" s="1"/>
  <c r="V36261" i="2"/>
  <c r="AB36261" i="2" s="1"/>
  <c r="V36262" i="2"/>
  <c r="AB36262" i="2" s="1"/>
  <c r="V36263" i="2"/>
  <c r="AB36263" i="2" s="1"/>
  <c r="V36264" i="2"/>
  <c r="AB36264" i="2" s="1"/>
  <c r="V36265" i="2"/>
  <c r="AB36265" i="2" s="1"/>
  <c r="V36266" i="2"/>
  <c r="AB36266" i="2" s="1"/>
  <c r="V36267" i="2"/>
  <c r="AB36267" i="2" s="1"/>
  <c r="V36268" i="2"/>
  <c r="AB36268" i="2" s="1"/>
  <c r="V36269" i="2"/>
  <c r="AB36269" i="2" s="1"/>
  <c r="V36270" i="2"/>
  <c r="AB36270" i="2" s="1"/>
  <c r="V36271" i="2"/>
  <c r="AB36271" i="2" s="1"/>
  <c r="V36272" i="2"/>
  <c r="AB36272" i="2" s="1"/>
  <c r="V36273" i="2"/>
  <c r="AB36273" i="2" s="1"/>
  <c r="V36274" i="2"/>
  <c r="AB36274" i="2" s="1"/>
  <c r="V36275" i="2"/>
  <c r="AB36275" i="2" s="1"/>
  <c r="V36276" i="2"/>
  <c r="AB36276" i="2" s="1"/>
  <c r="V36277" i="2"/>
  <c r="AB36277" i="2" s="1"/>
  <c r="V36278" i="2"/>
  <c r="AB36278" i="2" s="1"/>
  <c r="V36279" i="2"/>
  <c r="AB36279" i="2" s="1"/>
  <c r="V36280" i="2"/>
  <c r="AB36280" i="2" s="1"/>
  <c r="V36281" i="2"/>
  <c r="AB36281" i="2" s="1"/>
  <c r="V36282" i="2"/>
  <c r="AB36282" i="2" s="1"/>
  <c r="V36283" i="2"/>
  <c r="AB36283" i="2" s="1"/>
  <c r="V36284" i="2"/>
  <c r="AB36284" i="2" s="1"/>
  <c r="V36285" i="2"/>
  <c r="AB36285" i="2" s="1"/>
  <c r="V36286" i="2"/>
  <c r="AB36286" i="2" s="1"/>
  <c r="V36287" i="2"/>
  <c r="AB36287" i="2" s="1"/>
  <c r="V36288" i="2"/>
  <c r="AB36288" i="2" s="1"/>
  <c r="V36289" i="2"/>
  <c r="AB36289" i="2" s="1"/>
  <c r="V36290" i="2"/>
  <c r="AB36290" i="2" s="1"/>
  <c r="V36291" i="2"/>
  <c r="AB36291" i="2" s="1"/>
  <c r="V36292" i="2"/>
  <c r="AB36292" i="2" s="1"/>
  <c r="V36293" i="2"/>
  <c r="AB36293" i="2" s="1"/>
  <c r="V36294" i="2"/>
  <c r="AB36294" i="2" s="1"/>
  <c r="V36295" i="2"/>
  <c r="AB36295" i="2" s="1"/>
  <c r="V36296" i="2"/>
  <c r="AB36296" i="2" s="1"/>
  <c r="V36297" i="2"/>
  <c r="AB36297" i="2" s="1"/>
  <c r="V36298" i="2"/>
  <c r="AB36298" i="2" s="1"/>
  <c r="V36299" i="2"/>
  <c r="AB36299" i="2" s="1"/>
  <c r="V36300" i="2"/>
  <c r="AB36300" i="2" s="1"/>
  <c r="V36301" i="2"/>
  <c r="AB36301" i="2" s="1"/>
  <c r="V36302" i="2"/>
  <c r="AB36302" i="2" s="1"/>
  <c r="V36303" i="2"/>
  <c r="AB36303" i="2" s="1"/>
  <c r="V36304" i="2"/>
  <c r="AB36304" i="2" s="1"/>
  <c r="V36305" i="2"/>
  <c r="AB36305" i="2" s="1"/>
  <c r="V36306" i="2"/>
  <c r="AB36306" i="2" s="1"/>
  <c r="V36307" i="2"/>
  <c r="AB36307" i="2" s="1"/>
  <c r="V36308" i="2"/>
  <c r="AB36308" i="2" s="1"/>
  <c r="V36309" i="2"/>
  <c r="AB36309" i="2" s="1"/>
  <c r="V36310" i="2"/>
  <c r="AB36310" i="2" s="1"/>
  <c r="V36311" i="2"/>
  <c r="AB36311" i="2" s="1"/>
  <c r="V36312" i="2"/>
  <c r="AB36312" i="2" s="1"/>
  <c r="V36313" i="2"/>
  <c r="AB36313" i="2" s="1"/>
  <c r="V36314" i="2"/>
  <c r="AB36314" i="2" s="1"/>
  <c r="V36315" i="2"/>
  <c r="AB36315" i="2" s="1"/>
  <c r="V36316" i="2"/>
  <c r="AB36316" i="2" s="1"/>
  <c r="V36317" i="2"/>
  <c r="AB36317" i="2" s="1"/>
  <c r="V36318" i="2"/>
  <c r="AB36318" i="2" s="1"/>
  <c r="V36319" i="2"/>
  <c r="AB36319" i="2" s="1"/>
  <c r="V36320" i="2"/>
  <c r="AB36320" i="2" s="1"/>
  <c r="V36321" i="2"/>
  <c r="AB36321" i="2" s="1"/>
  <c r="V36322" i="2"/>
  <c r="AB36322" i="2" s="1"/>
  <c r="V36323" i="2"/>
  <c r="AB36323" i="2" s="1"/>
  <c r="V36324" i="2"/>
  <c r="AB36324" i="2" s="1"/>
  <c r="V36325" i="2"/>
  <c r="AB36325" i="2" s="1"/>
  <c r="V36326" i="2"/>
  <c r="AB36326" i="2" s="1"/>
  <c r="V36327" i="2"/>
  <c r="AB36327" i="2" s="1"/>
  <c r="V36328" i="2"/>
  <c r="AB36328" i="2" s="1"/>
  <c r="V36329" i="2"/>
  <c r="AB36329" i="2" s="1"/>
  <c r="V36330" i="2"/>
  <c r="AB36330" i="2" s="1"/>
  <c r="V36331" i="2"/>
  <c r="AB36331" i="2" s="1"/>
  <c r="V36332" i="2"/>
  <c r="AB36332" i="2" s="1"/>
  <c r="V36333" i="2"/>
  <c r="AB36333" i="2" s="1"/>
  <c r="V36334" i="2"/>
  <c r="AB36334" i="2" s="1"/>
  <c r="V36335" i="2"/>
  <c r="AB36335" i="2" s="1"/>
  <c r="V36336" i="2"/>
  <c r="AB36336" i="2" s="1"/>
  <c r="V36337" i="2"/>
  <c r="AB36337" i="2" s="1"/>
  <c r="V36338" i="2"/>
  <c r="AB36338" i="2" s="1"/>
  <c r="V36339" i="2"/>
  <c r="AB36339" i="2" s="1"/>
  <c r="V36340" i="2"/>
  <c r="AB36340" i="2" s="1"/>
  <c r="V36341" i="2"/>
  <c r="AB36341" i="2" s="1"/>
  <c r="V36342" i="2"/>
  <c r="AB36342" i="2" s="1"/>
  <c r="V36343" i="2"/>
  <c r="AB36343" i="2" s="1"/>
  <c r="V36344" i="2"/>
  <c r="AB36344" i="2" s="1"/>
  <c r="V36345" i="2"/>
  <c r="AB36345" i="2" s="1"/>
  <c r="V36346" i="2"/>
  <c r="AB36346" i="2" s="1"/>
  <c r="V36347" i="2"/>
  <c r="AB36347" i="2" s="1"/>
  <c r="V36348" i="2"/>
  <c r="AB36348" i="2" s="1"/>
  <c r="V36349" i="2"/>
  <c r="AB36349" i="2" s="1"/>
  <c r="V36350" i="2"/>
  <c r="AB36350" i="2" s="1"/>
  <c r="V36351" i="2"/>
  <c r="AB36351" i="2" s="1"/>
  <c r="V36352" i="2"/>
  <c r="AB36352" i="2" s="1"/>
  <c r="V36353" i="2"/>
  <c r="AB36353" i="2" s="1"/>
  <c r="V36354" i="2"/>
  <c r="AB36354" i="2" s="1"/>
  <c r="V36355" i="2"/>
  <c r="AB36355" i="2" s="1"/>
  <c r="V36356" i="2"/>
  <c r="AB36356" i="2" s="1"/>
  <c r="V36357" i="2"/>
  <c r="AB36357" i="2" s="1"/>
  <c r="V36358" i="2"/>
  <c r="AB36358" i="2" s="1"/>
  <c r="V36359" i="2"/>
  <c r="AB36359" i="2" s="1"/>
  <c r="V36360" i="2"/>
  <c r="AB36360" i="2" s="1"/>
  <c r="V36361" i="2"/>
  <c r="AB36361" i="2" s="1"/>
  <c r="V36362" i="2"/>
  <c r="AB36362" i="2" s="1"/>
  <c r="V36363" i="2"/>
  <c r="AB36363" i="2" s="1"/>
  <c r="V36364" i="2"/>
  <c r="AB36364" i="2" s="1"/>
  <c r="V36365" i="2"/>
  <c r="AB36365" i="2" s="1"/>
  <c r="V36016" i="2"/>
  <c r="AB36016" i="2" s="1"/>
  <c r="U36025" i="2" l="1"/>
  <c r="Z36025" i="2" s="1"/>
  <c r="U36026" i="2"/>
  <c r="Z36026" i="2" s="1"/>
  <c r="U36027" i="2"/>
  <c r="Z36027" i="2" s="1"/>
  <c r="U36028" i="2"/>
  <c r="Z36028" i="2" s="1"/>
  <c r="U36029" i="2"/>
  <c r="Z36029" i="2" s="1"/>
  <c r="U36030" i="2"/>
  <c r="Z36030" i="2" s="1"/>
  <c r="U36031" i="2"/>
  <c r="Z36031" i="2" s="1"/>
  <c r="U36032" i="2"/>
  <c r="Z36032" i="2" s="1"/>
  <c r="U36033" i="2"/>
  <c r="Z36033" i="2" s="1"/>
  <c r="U36034" i="2"/>
  <c r="Z36034" i="2" s="1"/>
  <c r="U36035" i="2"/>
  <c r="Z36035" i="2" s="1"/>
  <c r="U36036" i="2"/>
  <c r="Z36036" i="2" s="1"/>
  <c r="U36037" i="2"/>
  <c r="Z36037" i="2" s="1"/>
  <c r="U36038" i="2"/>
  <c r="Z36038" i="2" s="1"/>
  <c r="U36039" i="2"/>
  <c r="Z36039" i="2" s="1"/>
  <c r="U36040" i="2"/>
  <c r="Z36040" i="2" s="1"/>
  <c r="U36041" i="2"/>
  <c r="Z36041" i="2" s="1"/>
  <c r="U36042" i="2"/>
  <c r="Z36042" i="2" s="1"/>
  <c r="U36043" i="2"/>
  <c r="Z36043" i="2" s="1"/>
  <c r="U36044" i="2"/>
  <c r="Z36044" i="2" s="1"/>
  <c r="U36045" i="2"/>
  <c r="Z36045" i="2" s="1"/>
  <c r="U36046" i="2"/>
  <c r="Z36046" i="2" s="1"/>
  <c r="U36047" i="2"/>
  <c r="Z36047" i="2" s="1"/>
  <c r="U36048" i="2"/>
  <c r="Z36048" i="2" s="1"/>
  <c r="U36049" i="2"/>
  <c r="Z36049" i="2" s="1"/>
  <c r="U36050" i="2"/>
  <c r="Z36050" i="2" s="1"/>
  <c r="U36051" i="2"/>
  <c r="Z36051" i="2" s="1"/>
  <c r="U36052" i="2"/>
  <c r="Z36052" i="2" s="1"/>
  <c r="U36053" i="2"/>
  <c r="Z36053" i="2" s="1"/>
  <c r="U36054" i="2"/>
  <c r="Z36054" i="2" s="1"/>
  <c r="U36055" i="2"/>
  <c r="Z36055" i="2" s="1"/>
  <c r="AC36055" i="2" s="1"/>
  <c r="AD36055" i="2" s="1"/>
  <c r="AF36055" i="2" s="1"/>
  <c r="AG36055" i="2" s="1"/>
  <c r="U36056" i="2"/>
  <c r="Z36056" i="2" s="1"/>
  <c r="U36057" i="2"/>
  <c r="Z36057" i="2" s="1"/>
  <c r="U36058" i="2"/>
  <c r="Z36058" i="2" s="1"/>
  <c r="U36059" i="2"/>
  <c r="Z36059" i="2" s="1"/>
  <c r="U36060" i="2"/>
  <c r="Z36060" i="2" s="1"/>
  <c r="U36061" i="2"/>
  <c r="Z36061" i="2" s="1"/>
  <c r="U36062" i="2"/>
  <c r="Z36062" i="2" s="1"/>
  <c r="U36063" i="2"/>
  <c r="Z36063" i="2" s="1"/>
  <c r="U36064" i="2"/>
  <c r="Z36064" i="2" s="1"/>
  <c r="U36065" i="2"/>
  <c r="Z36065" i="2" s="1"/>
  <c r="U36066" i="2"/>
  <c r="Z36066" i="2" s="1"/>
  <c r="U36067" i="2"/>
  <c r="Z36067" i="2" s="1"/>
  <c r="U36068" i="2"/>
  <c r="Z36068" i="2" s="1"/>
  <c r="U36069" i="2"/>
  <c r="Z36069" i="2" s="1"/>
  <c r="U36070" i="2"/>
  <c r="Z36070" i="2" s="1"/>
  <c r="U36071" i="2"/>
  <c r="Z36071" i="2" s="1"/>
  <c r="U36072" i="2"/>
  <c r="Z36072" i="2" s="1"/>
  <c r="U36073" i="2"/>
  <c r="Z36073" i="2" s="1"/>
  <c r="U36074" i="2"/>
  <c r="Z36074" i="2" s="1"/>
  <c r="U36075" i="2"/>
  <c r="Z36075" i="2" s="1"/>
  <c r="U36076" i="2"/>
  <c r="Z36076" i="2" s="1"/>
  <c r="U36077" i="2"/>
  <c r="Z36077" i="2" s="1"/>
  <c r="U36078" i="2"/>
  <c r="Z36078" i="2" s="1"/>
  <c r="U36079" i="2"/>
  <c r="Z36079" i="2" s="1"/>
  <c r="U36080" i="2"/>
  <c r="Z36080" i="2" s="1"/>
  <c r="U36081" i="2"/>
  <c r="Z36081" i="2" s="1"/>
  <c r="U36082" i="2"/>
  <c r="Z36082" i="2" s="1"/>
  <c r="U36083" i="2"/>
  <c r="Z36083" i="2" s="1"/>
  <c r="U36084" i="2"/>
  <c r="Z36084" i="2" s="1"/>
  <c r="U36085" i="2"/>
  <c r="Z36085" i="2" s="1"/>
  <c r="U36086" i="2"/>
  <c r="Z36086" i="2" s="1"/>
  <c r="U36087" i="2"/>
  <c r="Z36087" i="2" s="1"/>
  <c r="U36088" i="2"/>
  <c r="Z36088" i="2" s="1"/>
  <c r="U36089" i="2"/>
  <c r="Z36089" i="2" s="1"/>
  <c r="U36090" i="2"/>
  <c r="Z36090" i="2" s="1"/>
  <c r="U36091" i="2"/>
  <c r="Z36091" i="2" s="1"/>
  <c r="U36092" i="2"/>
  <c r="Z36092" i="2" s="1"/>
  <c r="U36093" i="2"/>
  <c r="Z36093" i="2" s="1"/>
  <c r="U36094" i="2"/>
  <c r="Z36094" i="2" s="1"/>
  <c r="U36095" i="2"/>
  <c r="Z36095" i="2" s="1"/>
  <c r="U36096" i="2"/>
  <c r="Z36096" i="2" s="1"/>
  <c r="U36097" i="2"/>
  <c r="Z36097" i="2" s="1"/>
  <c r="U36098" i="2"/>
  <c r="Z36098" i="2" s="1"/>
  <c r="U36099" i="2"/>
  <c r="Z36099" i="2" s="1"/>
  <c r="U36100" i="2"/>
  <c r="Z36100" i="2" s="1"/>
  <c r="U36101" i="2"/>
  <c r="Z36101" i="2" s="1"/>
  <c r="U36102" i="2"/>
  <c r="Z36102" i="2" s="1"/>
  <c r="U36103" i="2"/>
  <c r="Z36103" i="2" s="1"/>
  <c r="U36104" i="2"/>
  <c r="Z36104" i="2" s="1"/>
  <c r="U36105" i="2"/>
  <c r="Z36105" i="2" s="1"/>
  <c r="U36106" i="2"/>
  <c r="Z36106" i="2" s="1"/>
  <c r="U36107" i="2"/>
  <c r="Z36107" i="2" s="1"/>
  <c r="U36108" i="2"/>
  <c r="Z36108" i="2" s="1"/>
  <c r="U36109" i="2"/>
  <c r="Z36109" i="2" s="1"/>
  <c r="U36110" i="2"/>
  <c r="Z36110" i="2" s="1"/>
  <c r="U36111" i="2"/>
  <c r="Z36111" i="2" s="1"/>
  <c r="U36112" i="2"/>
  <c r="Z36112" i="2" s="1"/>
  <c r="U36113" i="2"/>
  <c r="Z36113" i="2" s="1"/>
  <c r="U36114" i="2"/>
  <c r="Z36114" i="2" s="1"/>
  <c r="U36115" i="2"/>
  <c r="Z36115" i="2" s="1"/>
  <c r="U36116" i="2"/>
  <c r="Z36116" i="2" s="1"/>
  <c r="U36117" i="2"/>
  <c r="Z36117" i="2" s="1"/>
  <c r="U36118" i="2"/>
  <c r="Z36118" i="2" s="1"/>
  <c r="U36119" i="2"/>
  <c r="Z36119" i="2" s="1"/>
  <c r="U36120" i="2"/>
  <c r="Z36120" i="2" s="1"/>
  <c r="U36121" i="2"/>
  <c r="Z36121" i="2" s="1"/>
  <c r="U36122" i="2"/>
  <c r="Z36122" i="2" s="1"/>
  <c r="U36123" i="2"/>
  <c r="Z36123" i="2" s="1"/>
  <c r="U36124" i="2"/>
  <c r="Z36124" i="2" s="1"/>
  <c r="U36125" i="2"/>
  <c r="Z36125" i="2" s="1"/>
  <c r="U36126" i="2"/>
  <c r="Z36126" i="2" s="1"/>
  <c r="U36127" i="2"/>
  <c r="Z36127" i="2" s="1"/>
  <c r="U36128" i="2"/>
  <c r="Z36128" i="2" s="1"/>
  <c r="U36129" i="2"/>
  <c r="Z36129" i="2" s="1"/>
  <c r="U36130" i="2"/>
  <c r="Z36130" i="2" s="1"/>
  <c r="U36131" i="2"/>
  <c r="Z36131" i="2" s="1"/>
  <c r="U36132" i="2"/>
  <c r="Z36132" i="2" s="1"/>
  <c r="U36133" i="2"/>
  <c r="Z36133" i="2" s="1"/>
  <c r="U36134" i="2"/>
  <c r="Z36134" i="2" s="1"/>
  <c r="U36135" i="2"/>
  <c r="Z36135" i="2" s="1"/>
  <c r="U36136" i="2"/>
  <c r="Z36136" i="2" s="1"/>
  <c r="U36137" i="2"/>
  <c r="Z36137" i="2" s="1"/>
  <c r="U36138" i="2"/>
  <c r="Z36138" i="2" s="1"/>
  <c r="U36139" i="2"/>
  <c r="Z36139" i="2" s="1"/>
  <c r="U36140" i="2"/>
  <c r="Z36140" i="2" s="1"/>
  <c r="U36141" i="2"/>
  <c r="Z36141" i="2" s="1"/>
  <c r="U36142" i="2"/>
  <c r="Z36142" i="2" s="1"/>
  <c r="U36143" i="2"/>
  <c r="Z36143" i="2" s="1"/>
  <c r="U36144" i="2"/>
  <c r="Z36144" i="2" s="1"/>
  <c r="U36145" i="2"/>
  <c r="Z36145" i="2" s="1"/>
  <c r="U36146" i="2"/>
  <c r="Z36146" i="2" s="1"/>
  <c r="U36147" i="2"/>
  <c r="Z36147" i="2" s="1"/>
  <c r="U36148" i="2"/>
  <c r="Z36148" i="2" s="1"/>
  <c r="U36149" i="2"/>
  <c r="Z36149" i="2" s="1"/>
  <c r="U36150" i="2"/>
  <c r="Z36150" i="2" s="1"/>
  <c r="U36151" i="2"/>
  <c r="Z36151" i="2" s="1"/>
  <c r="U36152" i="2"/>
  <c r="Z36152" i="2" s="1"/>
  <c r="U36153" i="2"/>
  <c r="Z36153" i="2" s="1"/>
  <c r="U36154" i="2"/>
  <c r="Z36154" i="2" s="1"/>
  <c r="U36155" i="2"/>
  <c r="Z36155" i="2" s="1"/>
  <c r="U36156" i="2"/>
  <c r="Z36156" i="2" s="1"/>
  <c r="U36157" i="2"/>
  <c r="Z36157" i="2" s="1"/>
  <c r="U36158" i="2"/>
  <c r="Z36158" i="2" s="1"/>
  <c r="U36159" i="2"/>
  <c r="Z36159" i="2" s="1"/>
  <c r="U36160" i="2"/>
  <c r="Z36160" i="2" s="1"/>
  <c r="U36161" i="2"/>
  <c r="Z36161" i="2" s="1"/>
  <c r="U36162" i="2"/>
  <c r="Z36162" i="2" s="1"/>
  <c r="U36163" i="2"/>
  <c r="Z36163" i="2" s="1"/>
  <c r="U36164" i="2"/>
  <c r="Z36164" i="2" s="1"/>
  <c r="U36165" i="2"/>
  <c r="Z36165" i="2" s="1"/>
  <c r="U36166" i="2"/>
  <c r="Z36166" i="2" s="1"/>
  <c r="U36167" i="2"/>
  <c r="Z36167" i="2" s="1"/>
  <c r="U36168" i="2"/>
  <c r="Z36168" i="2" s="1"/>
  <c r="U36169" i="2"/>
  <c r="Z36169" i="2" s="1"/>
  <c r="U36170" i="2"/>
  <c r="Z36170" i="2" s="1"/>
  <c r="U36171" i="2"/>
  <c r="Z36171" i="2" s="1"/>
  <c r="U36172" i="2"/>
  <c r="Z36172" i="2" s="1"/>
  <c r="U36173" i="2"/>
  <c r="Z36173" i="2" s="1"/>
  <c r="U36174" i="2"/>
  <c r="Z36174" i="2" s="1"/>
  <c r="U36175" i="2"/>
  <c r="Z36175" i="2" s="1"/>
  <c r="U36176" i="2"/>
  <c r="Z36176" i="2" s="1"/>
  <c r="U36177" i="2"/>
  <c r="Z36177" i="2" s="1"/>
  <c r="U36178" i="2"/>
  <c r="Z36178" i="2" s="1"/>
  <c r="U36179" i="2"/>
  <c r="Z36179" i="2" s="1"/>
  <c r="U36180" i="2"/>
  <c r="Z36180" i="2" s="1"/>
  <c r="U36181" i="2"/>
  <c r="Z36181" i="2" s="1"/>
  <c r="U36182" i="2"/>
  <c r="Z36182" i="2" s="1"/>
  <c r="U36183" i="2"/>
  <c r="Z36183" i="2" s="1"/>
  <c r="U36184" i="2"/>
  <c r="Z36184" i="2" s="1"/>
  <c r="U36185" i="2"/>
  <c r="Z36185" i="2" s="1"/>
  <c r="U36186" i="2"/>
  <c r="Z36186" i="2" s="1"/>
  <c r="U36187" i="2"/>
  <c r="Z36187" i="2" s="1"/>
  <c r="U36188" i="2"/>
  <c r="Z36188" i="2" s="1"/>
  <c r="U36189" i="2"/>
  <c r="Z36189" i="2" s="1"/>
  <c r="U36190" i="2"/>
  <c r="Z36190" i="2" s="1"/>
  <c r="U36191" i="2"/>
  <c r="Z36191" i="2" s="1"/>
  <c r="U36192" i="2"/>
  <c r="Z36192" i="2" s="1"/>
  <c r="U36193" i="2"/>
  <c r="Z36193" i="2" s="1"/>
  <c r="U36194" i="2"/>
  <c r="Z36194" i="2" s="1"/>
  <c r="U36195" i="2"/>
  <c r="Z36195" i="2" s="1"/>
  <c r="U36196" i="2"/>
  <c r="Z36196" i="2" s="1"/>
  <c r="U36197" i="2"/>
  <c r="Z36197" i="2" s="1"/>
  <c r="U36198" i="2"/>
  <c r="Z36198" i="2" s="1"/>
  <c r="U36199" i="2"/>
  <c r="Z36199" i="2" s="1"/>
  <c r="U36200" i="2"/>
  <c r="Z36200" i="2" s="1"/>
  <c r="U36201" i="2"/>
  <c r="Z36201" i="2" s="1"/>
  <c r="U36202" i="2"/>
  <c r="Z36202" i="2" s="1"/>
  <c r="U36203" i="2"/>
  <c r="Z36203" i="2" s="1"/>
  <c r="U36204" i="2"/>
  <c r="Z36204" i="2" s="1"/>
  <c r="U36205" i="2"/>
  <c r="Z36205" i="2" s="1"/>
  <c r="U36206" i="2"/>
  <c r="Z36206" i="2" s="1"/>
  <c r="U36207" i="2"/>
  <c r="Z36207" i="2" s="1"/>
  <c r="U36208" i="2"/>
  <c r="Z36208" i="2" s="1"/>
  <c r="U36209" i="2"/>
  <c r="Z36209" i="2" s="1"/>
  <c r="U36210" i="2"/>
  <c r="Z36210" i="2" s="1"/>
  <c r="U36211" i="2"/>
  <c r="Z36211" i="2" s="1"/>
  <c r="U36212" i="2"/>
  <c r="Z36212" i="2" s="1"/>
  <c r="U36213" i="2"/>
  <c r="Z36213" i="2" s="1"/>
  <c r="U36214" i="2"/>
  <c r="Z36214" i="2" s="1"/>
  <c r="U36215" i="2"/>
  <c r="Z36215" i="2" s="1"/>
  <c r="U36216" i="2"/>
  <c r="Z36216" i="2" s="1"/>
  <c r="U36217" i="2"/>
  <c r="Z36217" i="2" s="1"/>
  <c r="U36218" i="2"/>
  <c r="Z36218" i="2" s="1"/>
  <c r="U36219" i="2"/>
  <c r="Z36219" i="2" s="1"/>
  <c r="U36220" i="2"/>
  <c r="Z36220" i="2" s="1"/>
  <c r="U36221" i="2"/>
  <c r="Z36221" i="2" s="1"/>
  <c r="U36222" i="2"/>
  <c r="Z36222" i="2" s="1"/>
  <c r="U36223" i="2"/>
  <c r="Z36223" i="2" s="1"/>
  <c r="U36224" i="2"/>
  <c r="Z36224" i="2" s="1"/>
  <c r="U36225" i="2"/>
  <c r="Z36225" i="2" s="1"/>
  <c r="U36226" i="2"/>
  <c r="Z36226" i="2" s="1"/>
  <c r="U36227" i="2"/>
  <c r="Z36227" i="2" s="1"/>
  <c r="U36228" i="2"/>
  <c r="Z36228" i="2" s="1"/>
  <c r="U36229" i="2"/>
  <c r="Z36229" i="2" s="1"/>
  <c r="U36230" i="2"/>
  <c r="Z36230" i="2" s="1"/>
  <c r="U36231" i="2"/>
  <c r="Z36231" i="2" s="1"/>
  <c r="U36232" i="2"/>
  <c r="Z36232" i="2" s="1"/>
  <c r="U36233" i="2"/>
  <c r="Z36233" i="2" s="1"/>
  <c r="U36234" i="2"/>
  <c r="Z36234" i="2" s="1"/>
  <c r="U36235" i="2"/>
  <c r="Z36235" i="2" s="1"/>
  <c r="U36236" i="2"/>
  <c r="Z36236" i="2" s="1"/>
  <c r="U36237" i="2"/>
  <c r="Z36237" i="2" s="1"/>
  <c r="U36238" i="2"/>
  <c r="Z36238" i="2" s="1"/>
  <c r="U36239" i="2"/>
  <c r="Z36239" i="2" s="1"/>
  <c r="U36240" i="2"/>
  <c r="Z36240" i="2" s="1"/>
  <c r="U36241" i="2"/>
  <c r="Z36241" i="2" s="1"/>
  <c r="U36242" i="2"/>
  <c r="Z36242" i="2" s="1"/>
  <c r="U36243" i="2"/>
  <c r="Z36243" i="2" s="1"/>
  <c r="U36244" i="2"/>
  <c r="Z36244" i="2" s="1"/>
  <c r="U36245" i="2"/>
  <c r="Z36245" i="2" s="1"/>
  <c r="U36246" i="2"/>
  <c r="Z36246" i="2" s="1"/>
  <c r="U36247" i="2"/>
  <c r="Z36247" i="2" s="1"/>
  <c r="U36248" i="2"/>
  <c r="Z36248" i="2" s="1"/>
  <c r="U36249" i="2"/>
  <c r="Z36249" i="2" s="1"/>
  <c r="U36250" i="2"/>
  <c r="Z36250" i="2" s="1"/>
  <c r="U36251" i="2"/>
  <c r="Z36251" i="2" s="1"/>
  <c r="U36252" i="2"/>
  <c r="Z36252" i="2" s="1"/>
  <c r="U36253" i="2"/>
  <c r="Z36253" i="2" s="1"/>
  <c r="U36254" i="2"/>
  <c r="Z36254" i="2" s="1"/>
  <c r="U36255" i="2"/>
  <c r="Z36255" i="2" s="1"/>
  <c r="U36256" i="2"/>
  <c r="Z36256" i="2" s="1"/>
  <c r="U36257" i="2"/>
  <c r="Z36257" i="2" s="1"/>
  <c r="U36258" i="2"/>
  <c r="Z36258" i="2" s="1"/>
  <c r="U36259" i="2"/>
  <c r="Z36259" i="2" s="1"/>
  <c r="U36260" i="2"/>
  <c r="Z36260" i="2" s="1"/>
  <c r="U36261" i="2"/>
  <c r="Z36261" i="2" s="1"/>
  <c r="U36262" i="2"/>
  <c r="Z36262" i="2" s="1"/>
  <c r="U36263" i="2"/>
  <c r="Z36263" i="2" s="1"/>
  <c r="U36264" i="2"/>
  <c r="Z36264" i="2" s="1"/>
  <c r="U36265" i="2"/>
  <c r="Z36265" i="2" s="1"/>
  <c r="U36266" i="2"/>
  <c r="Z36266" i="2" s="1"/>
  <c r="U36267" i="2"/>
  <c r="Z36267" i="2" s="1"/>
  <c r="U36268" i="2"/>
  <c r="Z36268" i="2" s="1"/>
  <c r="U36269" i="2"/>
  <c r="Z36269" i="2" s="1"/>
  <c r="U36270" i="2"/>
  <c r="Z36270" i="2" s="1"/>
  <c r="U36271" i="2"/>
  <c r="Z36271" i="2" s="1"/>
  <c r="U36272" i="2"/>
  <c r="Z36272" i="2" s="1"/>
  <c r="U36273" i="2"/>
  <c r="Z36273" i="2" s="1"/>
  <c r="U36274" i="2"/>
  <c r="Z36274" i="2" s="1"/>
  <c r="U36275" i="2"/>
  <c r="Z36275" i="2" s="1"/>
  <c r="U36276" i="2"/>
  <c r="Z36276" i="2" s="1"/>
  <c r="U36277" i="2"/>
  <c r="Z36277" i="2" s="1"/>
  <c r="U36278" i="2"/>
  <c r="Z36278" i="2" s="1"/>
  <c r="U36279" i="2"/>
  <c r="Z36279" i="2" s="1"/>
  <c r="U36280" i="2"/>
  <c r="Z36280" i="2" s="1"/>
  <c r="U36281" i="2"/>
  <c r="Z36281" i="2" s="1"/>
  <c r="U36282" i="2"/>
  <c r="Z36282" i="2" s="1"/>
  <c r="U36283" i="2"/>
  <c r="Z36283" i="2" s="1"/>
  <c r="U36284" i="2"/>
  <c r="Z36284" i="2" s="1"/>
  <c r="U36285" i="2"/>
  <c r="Z36285" i="2" s="1"/>
  <c r="U36286" i="2"/>
  <c r="Z36286" i="2" s="1"/>
  <c r="U36287" i="2"/>
  <c r="Z36287" i="2" s="1"/>
  <c r="U36288" i="2"/>
  <c r="Z36288" i="2" s="1"/>
  <c r="U36289" i="2"/>
  <c r="Z36289" i="2" s="1"/>
  <c r="U36290" i="2"/>
  <c r="Z36290" i="2" s="1"/>
  <c r="U36291" i="2"/>
  <c r="Z36291" i="2" s="1"/>
  <c r="U36292" i="2"/>
  <c r="Z36292" i="2" s="1"/>
  <c r="U36293" i="2"/>
  <c r="Z36293" i="2" s="1"/>
  <c r="U36294" i="2"/>
  <c r="Z36294" i="2" s="1"/>
  <c r="U36295" i="2"/>
  <c r="Z36295" i="2" s="1"/>
  <c r="U36296" i="2"/>
  <c r="Z36296" i="2" s="1"/>
  <c r="U36297" i="2"/>
  <c r="Z36297" i="2" s="1"/>
  <c r="U36298" i="2"/>
  <c r="Z36298" i="2" s="1"/>
  <c r="U36299" i="2"/>
  <c r="Z36299" i="2" s="1"/>
  <c r="U36300" i="2"/>
  <c r="Z36300" i="2" s="1"/>
  <c r="U36301" i="2"/>
  <c r="Z36301" i="2" s="1"/>
  <c r="U36302" i="2"/>
  <c r="Z36302" i="2" s="1"/>
  <c r="U36303" i="2"/>
  <c r="Z36303" i="2" s="1"/>
  <c r="U36304" i="2"/>
  <c r="Z36304" i="2" s="1"/>
  <c r="U36305" i="2"/>
  <c r="Z36305" i="2" s="1"/>
  <c r="U36306" i="2"/>
  <c r="Z36306" i="2" s="1"/>
  <c r="U36307" i="2"/>
  <c r="Z36307" i="2" s="1"/>
  <c r="U36308" i="2"/>
  <c r="Z36308" i="2" s="1"/>
  <c r="U36309" i="2"/>
  <c r="Z36309" i="2" s="1"/>
  <c r="U36310" i="2"/>
  <c r="Z36310" i="2" s="1"/>
  <c r="U36311" i="2"/>
  <c r="Z36311" i="2" s="1"/>
  <c r="U36312" i="2"/>
  <c r="Z36312" i="2" s="1"/>
  <c r="U36313" i="2"/>
  <c r="Z36313" i="2" s="1"/>
  <c r="U36314" i="2"/>
  <c r="Z36314" i="2" s="1"/>
  <c r="U36315" i="2"/>
  <c r="Z36315" i="2" s="1"/>
  <c r="U36316" i="2"/>
  <c r="Z36316" i="2" s="1"/>
  <c r="U36317" i="2"/>
  <c r="Z36317" i="2" s="1"/>
  <c r="U36318" i="2"/>
  <c r="Z36318" i="2" s="1"/>
  <c r="U36319" i="2"/>
  <c r="Z36319" i="2" s="1"/>
  <c r="U36320" i="2"/>
  <c r="Z36320" i="2" s="1"/>
  <c r="U36321" i="2"/>
  <c r="Z36321" i="2" s="1"/>
  <c r="U36322" i="2"/>
  <c r="Z36322" i="2" s="1"/>
  <c r="U36323" i="2"/>
  <c r="Z36323" i="2" s="1"/>
  <c r="U36324" i="2"/>
  <c r="Z36324" i="2" s="1"/>
  <c r="U36325" i="2"/>
  <c r="Z36325" i="2" s="1"/>
  <c r="U36326" i="2"/>
  <c r="Z36326" i="2" s="1"/>
  <c r="U36327" i="2"/>
  <c r="Z36327" i="2" s="1"/>
  <c r="U36328" i="2"/>
  <c r="Z36328" i="2" s="1"/>
  <c r="U36329" i="2"/>
  <c r="Z36329" i="2" s="1"/>
  <c r="U36330" i="2"/>
  <c r="Z36330" i="2" s="1"/>
  <c r="U36331" i="2"/>
  <c r="Z36331" i="2" s="1"/>
  <c r="U36332" i="2"/>
  <c r="Z36332" i="2" s="1"/>
  <c r="U36333" i="2"/>
  <c r="Z36333" i="2" s="1"/>
  <c r="U36334" i="2"/>
  <c r="Z36334" i="2" s="1"/>
  <c r="U36335" i="2"/>
  <c r="Z36335" i="2" s="1"/>
  <c r="U36336" i="2"/>
  <c r="Z36336" i="2" s="1"/>
  <c r="U36337" i="2"/>
  <c r="Z36337" i="2" s="1"/>
  <c r="U36338" i="2"/>
  <c r="Z36338" i="2" s="1"/>
  <c r="U36339" i="2"/>
  <c r="Z36339" i="2" s="1"/>
  <c r="U36340" i="2"/>
  <c r="Z36340" i="2" s="1"/>
  <c r="U36341" i="2"/>
  <c r="Z36341" i="2" s="1"/>
  <c r="U36342" i="2"/>
  <c r="Z36342" i="2" s="1"/>
  <c r="U36343" i="2"/>
  <c r="Z36343" i="2" s="1"/>
  <c r="U36344" i="2"/>
  <c r="Z36344" i="2" s="1"/>
  <c r="U36345" i="2"/>
  <c r="Z36345" i="2" s="1"/>
  <c r="U36346" i="2"/>
  <c r="Z36346" i="2" s="1"/>
  <c r="U36347" i="2"/>
  <c r="Z36347" i="2" s="1"/>
  <c r="U36348" i="2"/>
  <c r="Z36348" i="2" s="1"/>
  <c r="U36349" i="2"/>
  <c r="Z36349" i="2" s="1"/>
  <c r="U36350" i="2"/>
  <c r="Z36350" i="2" s="1"/>
  <c r="U36351" i="2"/>
  <c r="Z36351" i="2" s="1"/>
  <c r="U36352" i="2"/>
  <c r="Z36352" i="2" s="1"/>
  <c r="U36353" i="2"/>
  <c r="Z36353" i="2" s="1"/>
  <c r="U36354" i="2"/>
  <c r="Z36354" i="2" s="1"/>
  <c r="U36355" i="2"/>
  <c r="Z36355" i="2" s="1"/>
  <c r="U36356" i="2"/>
  <c r="Z36356" i="2" s="1"/>
  <c r="U36357" i="2"/>
  <c r="Z36357" i="2" s="1"/>
  <c r="U36358" i="2"/>
  <c r="Z36358" i="2" s="1"/>
  <c r="U36359" i="2"/>
  <c r="Z36359" i="2" s="1"/>
  <c r="U36360" i="2"/>
  <c r="Z36360" i="2" s="1"/>
  <c r="U36361" i="2"/>
  <c r="Z36361" i="2" s="1"/>
  <c r="U36362" i="2"/>
  <c r="Z36362" i="2" s="1"/>
  <c r="U36363" i="2"/>
  <c r="Z36363" i="2" s="1"/>
  <c r="U36364" i="2"/>
  <c r="Z36364" i="2" s="1"/>
  <c r="U36365" i="2"/>
  <c r="Z36365" i="2" s="1"/>
  <c r="U36017" i="2"/>
  <c r="U36018" i="2"/>
  <c r="Z36018" i="2" s="1"/>
  <c r="U36019" i="2"/>
  <c r="Z36019" i="2" s="1"/>
  <c r="U36020" i="2"/>
  <c r="Z36020" i="2" s="1"/>
  <c r="U36021" i="2"/>
  <c r="Z36021" i="2" s="1"/>
  <c r="U36022" i="2"/>
  <c r="Z36022" i="2" s="1"/>
  <c r="U36023" i="2"/>
  <c r="Z36023" i="2" s="1"/>
  <c r="U36024" i="2"/>
  <c r="Z36024" i="2" s="1"/>
  <c r="AK36055" i="2" l="1"/>
  <c r="Z36017" i="2"/>
  <c r="T36017" i="2"/>
  <c r="T36018" i="2" s="1"/>
  <c r="T36019" i="2" s="1"/>
  <c r="T36020" i="2" s="1"/>
  <c r="T36021" i="2" s="1"/>
  <c r="T36022" i="2" s="1"/>
  <c r="T36023" i="2" s="1"/>
  <c r="T36024" i="2" s="1"/>
  <c r="T36025" i="2" s="1"/>
  <c r="T36026" i="2" s="1"/>
  <c r="T36027" i="2" s="1"/>
  <c r="T36028" i="2" s="1"/>
  <c r="T36029" i="2" s="1"/>
  <c r="T36030" i="2" s="1"/>
  <c r="T36031" i="2" s="1"/>
  <c r="T36032" i="2" s="1"/>
  <c r="T36033" i="2" s="1"/>
  <c r="T36034" i="2" s="1"/>
  <c r="T36035" i="2" s="1"/>
  <c r="T36036" i="2" s="1"/>
  <c r="T36037" i="2" s="1"/>
  <c r="T36038" i="2" s="1"/>
  <c r="T36039" i="2" s="1"/>
  <c r="T36040" i="2" s="1"/>
  <c r="T36041" i="2" s="1"/>
  <c r="T36042" i="2" s="1"/>
  <c r="T36043" i="2" s="1"/>
  <c r="T36044" i="2" s="1"/>
  <c r="T36045" i="2" s="1"/>
  <c r="T36046" i="2" s="1"/>
  <c r="T36047" i="2" s="1"/>
  <c r="T36048" i="2" s="1"/>
  <c r="T36049" i="2" s="1"/>
  <c r="T36050" i="2" s="1"/>
  <c r="T36051" i="2" s="1"/>
  <c r="T36052" i="2" s="1"/>
  <c r="T36053" i="2" s="1"/>
  <c r="T36054" i="2" s="1"/>
  <c r="T36056" i="2" s="1"/>
  <c r="T36057" i="2" s="1"/>
  <c r="T36058" i="2" s="1"/>
  <c r="T36059" i="2" s="1"/>
  <c r="T36060" i="2" s="1"/>
  <c r="T36061" i="2" s="1"/>
  <c r="T36062" i="2" s="1"/>
  <c r="T36063" i="2" s="1"/>
  <c r="T36064" i="2" s="1"/>
  <c r="T36065" i="2" s="1"/>
  <c r="T36066" i="2" s="1"/>
  <c r="T36067" i="2" s="1"/>
  <c r="T36068" i="2" s="1"/>
  <c r="T36069" i="2" s="1"/>
  <c r="T36070" i="2" s="1"/>
  <c r="T36071" i="2" s="1"/>
  <c r="T36072" i="2" s="1"/>
  <c r="T36073" i="2" s="1"/>
  <c r="T36074" i="2" s="1"/>
  <c r="T36075" i="2" s="1"/>
  <c r="T36076" i="2" s="1"/>
  <c r="T36077" i="2" s="1"/>
  <c r="T36078" i="2" s="1"/>
  <c r="T36079" i="2" s="1"/>
  <c r="T36080" i="2" s="1"/>
  <c r="T36081" i="2" s="1"/>
  <c r="T36082" i="2" s="1"/>
  <c r="T36083" i="2" s="1"/>
  <c r="T36084" i="2" s="1"/>
  <c r="T36085" i="2" s="1"/>
  <c r="T36086" i="2" s="1"/>
  <c r="T36087" i="2" s="1"/>
  <c r="T36088" i="2" s="1"/>
  <c r="T36089" i="2" s="1"/>
  <c r="T36090" i="2" s="1"/>
  <c r="T36091" i="2" s="1"/>
  <c r="T36092" i="2" s="1"/>
  <c r="T36093" i="2" s="1"/>
  <c r="T36094" i="2" s="1"/>
  <c r="T36095" i="2" s="1"/>
  <c r="T36096" i="2" s="1"/>
  <c r="T36097" i="2" s="1"/>
  <c r="T36098" i="2" s="1"/>
  <c r="T36099" i="2" s="1"/>
  <c r="T36100" i="2" s="1"/>
  <c r="T36101" i="2" s="1"/>
  <c r="T36102" i="2" s="1"/>
  <c r="T36103" i="2" s="1"/>
  <c r="T36104" i="2" s="1"/>
  <c r="T36105" i="2" s="1"/>
  <c r="T36106" i="2" s="1"/>
  <c r="T36107" i="2" s="1"/>
  <c r="T36108" i="2" s="1"/>
  <c r="T36109" i="2" s="1"/>
  <c r="T36110" i="2" s="1"/>
  <c r="T36111" i="2" s="1"/>
  <c r="T36112" i="2" s="1"/>
  <c r="T36113" i="2" s="1"/>
  <c r="T36114" i="2" s="1"/>
  <c r="T36115" i="2" s="1"/>
  <c r="T36116" i="2" s="1"/>
  <c r="T36117" i="2" s="1"/>
  <c r="T36118" i="2" s="1"/>
  <c r="T36119" i="2" s="1"/>
  <c r="T36120" i="2" s="1"/>
  <c r="T36121" i="2" s="1"/>
  <c r="T36122" i="2" s="1"/>
  <c r="T36123" i="2" s="1"/>
  <c r="T36124" i="2" s="1"/>
  <c r="T36125" i="2" s="1"/>
  <c r="T36126" i="2" s="1"/>
  <c r="T36127" i="2" s="1"/>
  <c r="T36128" i="2" s="1"/>
  <c r="T36129" i="2" s="1"/>
  <c r="T36130" i="2" s="1"/>
  <c r="T36131" i="2" s="1"/>
  <c r="T36132" i="2" s="1"/>
  <c r="T36133" i="2" s="1"/>
  <c r="T36134" i="2" s="1"/>
  <c r="T36135" i="2" s="1"/>
  <c r="T36136" i="2" s="1"/>
  <c r="T36137" i="2" s="1"/>
  <c r="T36138" i="2" s="1"/>
  <c r="T36139" i="2" s="1"/>
  <c r="T36140" i="2" s="1"/>
  <c r="T36141" i="2" s="1"/>
  <c r="T36142" i="2" s="1"/>
  <c r="T36143" i="2" s="1"/>
  <c r="T36144" i="2" s="1"/>
  <c r="T36145" i="2" s="1"/>
  <c r="T36146" i="2" s="1"/>
  <c r="T36147" i="2" s="1"/>
  <c r="T36148" i="2" s="1"/>
  <c r="T36149" i="2" s="1"/>
  <c r="T36150" i="2" s="1"/>
  <c r="T36151" i="2" s="1"/>
  <c r="T36152" i="2" s="1"/>
  <c r="T36153" i="2" s="1"/>
  <c r="T36154" i="2" s="1"/>
  <c r="T36155" i="2" s="1"/>
  <c r="T36156" i="2" s="1"/>
  <c r="T36157" i="2" s="1"/>
  <c r="T36158" i="2" s="1"/>
  <c r="T36159" i="2" s="1"/>
  <c r="T36160" i="2" s="1"/>
  <c r="T36161" i="2" s="1"/>
  <c r="T36162" i="2" s="1"/>
  <c r="T36163" i="2" s="1"/>
  <c r="T36164" i="2" s="1"/>
  <c r="T36165" i="2" s="1"/>
  <c r="T36166" i="2" s="1"/>
  <c r="T36167" i="2" s="1"/>
  <c r="T36168" i="2" s="1"/>
  <c r="T36169" i="2" s="1"/>
  <c r="T36170" i="2" s="1"/>
  <c r="T36171" i="2" s="1"/>
  <c r="T36172" i="2" s="1"/>
  <c r="T36173" i="2" s="1"/>
  <c r="T36174" i="2" s="1"/>
  <c r="T36175" i="2" s="1"/>
  <c r="T36176" i="2" s="1"/>
  <c r="T36177" i="2" s="1"/>
  <c r="T36178" i="2" s="1"/>
  <c r="T36179" i="2" s="1"/>
  <c r="T36180" i="2" s="1"/>
  <c r="T36181" i="2" s="1"/>
  <c r="T36182" i="2" s="1"/>
  <c r="T36183" i="2" s="1"/>
  <c r="T36184" i="2" s="1"/>
  <c r="T36185" i="2" s="1"/>
  <c r="T36186" i="2" s="1"/>
  <c r="T36187" i="2" s="1"/>
  <c r="T36188" i="2" s="1"/>
  <c r="T36189" i="2" s="1"/>
  <c r="T36190" i="2" s="1"/>
  <c r="T36191" i="2" s="1"/>
  <c r="T36192" i="2" s="1"/>
  <c r="T36193" i="2" s="1"/>
  <c r="T36194" i="2" s="1"/>
  <c r="T36195" i="2" s="1"/>
  <c r="T36196" i="2" s="1"/>
  <c r="T36197" i="2" s="1"/>
  <c r="T36198" i="2" s="1"/>
  <c r="T36199" i="2" s="1"/>
  <c r="T36200" i="2" s="1"/>
  <c r="T36201" i="2" s="1"/>
  <c r="T36202" i="2" s="1"/>
  <c r="T36203" i="2" s="1"/>
  <c r="T36204" i="2" s="1"/>
  <c r="T36205" i="2" s="1"/>
  <c r="T36206" i="2" s="1"/>
  <c r="T36207" i="2" s="1"/>
  <c r="T36208" i="2" s="1"/>
  <c r="T36209" i="2" s="1"/>
  <c r="T36210" i="2" s="1"/>
  <c r="T36211" i="2" s="1"/>
  <c r="T36212" i="2" s="1"/>
  <c r="T36213" i="2" s="1"/>
  <c r="T36214" i="2" s="1"/>
  <c r="T36215" i="2" s="1"/>
  <c r="T36216" i="2" s="1"/>
  <c r="T36217" i="2" s="1"/>
  <c r="T36218" i="2" s="1"/>
  <c r="T36219" i="2" s="1"/>
  <c r="T36220" i="2" s="1"/>
  <c r="T36221" i="2" s="1"/>
  <c r="T36222" i="2" s="1"/>
  <c r="T36223" i="2" s="1"/>
  <c r="T36224" i="2" s="1"/>
  <c r="T36225" i="2" s="1"/>
  <c r="T36226" i="2" s="1"/>
  <c r="T36227" i="2" s="1"/>
  <c r="T36228" i="2" s="1"/>
  <c r="T36229" i="2" s="1"/>
  <c r="T36230" i="2" s="1"/>
  <c r="T36231" i="2" s="1"/>
  <c r="T36232" i="2" s="1"/>
  <c r="T36233" i="2" s="1"/>
  <c r="T36234" i="2" s="1"/>
  <c r="T36235" i="2" s="1"/>
  <c r="T36236" i="2" s="1"/>
  <c r="T36237" i="2" s="1"/>
  <c r="T36238" i="2" s="1"/>
  <c r="T36239" i="2" s="1"/>
  <c r="T36240" i="2" s="1"/>
  <c r="T36241" i="2" s="1"/>
  <c r="T36242" i="2" s="1"/>
  <c r="T36243" i="2" s="1"/>
  <c r="T36244" i="2" s="1"/>
  <c r="T36245" i="2" s="1"/>
  <c r="T36246" i="2" s="1"/>
  <c r="T36247" i="2" s="1"/>
  <c r="T36248" i="2" s="1"/>
  <c r="T36249" i="2" s="1"/>
  <c r="T36250" i="2" s="1"/>
  <c r="T36251" i="2" s="1"/>
  <c r="T36252" i="2" s="1"/>
  <c r="T36253" i="2" s="1"/>
  <c r="T36254" i="2" s="1"/>
  <c r="T36255" i="2" s="1"/>
  <c r="T36256" i="2" s="1"/>
  <c r="T36257" i="2" s="1"/>
  <c r="T36258" i="2" s="1"/>
  <c r="T36259" i="2" s="1"/>
  <c r="T36260" i="2" s="1"/>
  <c r="T36261" i="2" s="1"/>
  <c r="T36262" i="2" s="1"/>
  <c r="T36263" i="2" s="1"/>
  <c r="T36264" i="2" s="1"/>
  <c r="T36265" i="2" s="1"/>
  <c r="T36266" i="2" s="1"/>
  <c r="T36267" i="2" s="1"/>
  <c r="T36268" i="2" s="1"/>
  <c r="T36269" i="2" s="1"/>
  <c r="T36270" i="2" s="1"/>
  <c r="T36271" i="2" s="1"/>
  <c r="T36272" i="2" s="1"/>
  <c r="T36273" i="2" s="1"/>
  <c r="T36274" i="2" s="1"/>
  <c r="T36275" i="2" s="1"/>
  <c r="T36276" i="2" s="1"/>
  <c r="T36277" i="2" s="1"/>
  <c r="T36278" i="2" s="1"/>
  <c r="T36279" i="2" s="1"/>
  <c r="T36280" i="2" s="1"/>
  <c r="T36281" i="2" s="1"/>
  <c r="T36282" i="2" s="1"/>
  <c r="T36283" i="2" s="1"/>
  <c r="T36284" i="2" s="1"/>
  <c r="T36285" i="2" s="1"/>
  <c r="T36286" i="2" s="1"/>
  <c r="T36287" i="2" s="1"/>
  <c r="T36288" i="2" s="1"/>
  <c r="T36289" i="2" s="1"/>
  <c r="T36290" i="2" s="1"/>
  <c r="T36291" i="2" s="1"/>
  <c r="T36292" i="2" s="1"/>
  <c r="T36293" i="2" s="1"/>
  <c r="T36294" i="2" s="1"/>
  <c r="T36295" i="2" s="1"/>
  <c r="T36296" i="2" s="1"/>
  <c r="T36297" i="2" s="1"/>
  <c r="T36298" i="2" s="1"/>
  <c r="T36299" i="2" s="1"/>
  <c r="T36300" i="2" s="1"/>
  <c r="T36301" i="2" s="1"/>
  <c r="T36302" i="2" s="1"/>
  <c r="T36303" i="2" s="1"/>
  <c r="T36304" i="2" s="1"/>
  <c r="T36305" i="2" s="1"/>
  <c r="T36306" i="2" s="1"/>
  <c r="T36307" i="2" s="1"/>
  <c r="T36308" i="2" s="1"/>
  <c r="T36309" i="2" s="1"/>
  <c r="T36310" i="2" s="1"/>
  <c r="T36311" i="2" s="1"/>
  <c r="T36312" i="2" s="1"/>
  <c r="T36313" i="2" s="1"/>
  <c r="T36314" i="2" s="1"/>
  <c r="T36315" i="2" s="1"/>
  <c r="T36316" i="2" s="1"/>
  <c r="T36317" i="2" s="1"/>
  <c r="T36318" i="2" s="1"/>
  <c r="T36319" i="2" s="1"/>
  <c r="T36320" i="2" s="1"/>
  <c r="T36321" i="2" s="1"/>
  <c r="T36322" i="2" s="1"/>
  <c r="T36323" i="2" s="1"/>
  <c r="T36324" i="2" s="1"/>
  <c r="T36325" i="2" s="1"/>
  <c r="T36326" i="2" s="1"/>
  <c r="T36327" i="2" s="1"/>
  <c r="T36328" i="2" s="1"/>
  <c r="T36329" i="2" s="1"/>
  <c r="T36330" i="2" s="1"/>
  <c r="T36331" i="2" s="1"/>
  <c r="T36332" i="2" s="1"/>
  <c r="T36333" i="2" s="1"/>
  <c r="T36334" i="2" s="1"/>
  <c r="T36335" i="2" s="1"/>
  <c r="T36336" i="2" s="1"/>
  <c r="T36337" i="2" s="1"/>
  <c r="T36338" i="2" s="1"/>
  <c r="T36339" i="2" s="1"/>
  <c r="T36340" i="2" s="1"/>
  <c r="T36341" i="2" s="1"/>
  <c r="T36342" i="2" s="1"/>
  <c r="T36343" i="2" s="1"/>
  <c r="T36344" i="2" s="1"/>
  <c r="T36345" i="2" s="1"/>
  <c r="T36346" i="2" s="1"/>
  <c r="T36347" i="2" s="1"/>
  <c r="T36348" i="2" s="1"/>
  <c r="T36349" i="2" s="1"/>
  <c r="T36350" i="2" s="1"/>
  <c r="T36351" i="2" s="1"/>
  <c r="T36352" i="2" s="1"/>
  <c r="T36353" i="2" s="1"/>
  <c r="T36354" i="2" s="1"/>
  <c r="T36355" i="2" s="1"/>
  <c r="T36356" i="2" s="1"/>
  <c r="T36357" i="2" s="1"/>
  <c r="T36358" i="2" s="1"/>
  <c r="T36359" i="2" s="1"/>
  <c r="T36360" i="2" s="1"/>
  <c r="T36361" i="2" s="1"/>
  <c r="T36362" i="2" s="1"/>
  <c r="T36363" i="2" s="1"/>
  <c r="T36364" i="2" s="1"/>
  <c r="T36365" i="2" s="1"/>
  <c r="AC36056" i="2"/>
  <c r="AK36056" i="2" s="1"/>
  <c r="W36055" i="2"/>
  <c r="W36056" i="2" s="1"/>
  <c r="W36057" i="2" s="1"/>
  <c r="W36058" i="2" s="1"/>
  <c r="W36059" i="2" s="1"/>
  <c r="W36060" i="2" s="1"/>
  <c r="W36061" i="2" s="1"/>
  <c r="W36062" i="2" s="1"/>
  <c r="W36063" i="2" s="1"/>
  <c r="W36064" i="2" s="1"/>
  <c r="W36065" i="2" s="1"/>
  <c r="W36066" i="2" s="1"/>
  <c r="W36067" i="2" s="1"/>
  <c r="W36068" i="2" s="1"/>
  <c r="W36069" i="2" s="1"/>
  <c r="W36070" i="2" s="1"/>
  <c r="W36071" i="2" s="1"/>
  <c r="W36072" i="2" s="1"/>
  <c r="W36073" i="2" s="1"/>
  <c r="W36074" i="2" s="1"/>
  <c r="W36075" i="2" s="1"/>
  <c r="W36076" i="2" s="1"/>
  <c r="W36077" i="2" s="1"/>
  <c r="W36078" i="2" s="1"/>
  <c r="W36079" i="2" s="1"/>
  <c r="W36080" i="2" s="1"/>
  <c r="W36081" i="2" s="1"/>
  <c r="W36082" i="2" s="1"/>
  <c r="W36083" i="2" s="1"/>
  <c r="W36084" i="2" s="1"/>
  <c r="W36085" i="2" s="1"/>
  <c r="W36086" i="2" s="1"/>
  <c r="W36087" i="2" s="1"/>
  <c r="W36088" i="2" s="1"/>
  <c r="W36089" i="2" s="1"/>
  <c r="W36090" i="2" s="1"/>
  <c r="W36091" i="2" s="1"/>
  <c r="W36092" i="2" s="1"/>
  <c r="W36093" i="2" s="1"/>
  <c r="W36094" i="2" s="1"/>
  <c r="W36095" i="2" s="1"/>
  <c r="W36096" i="2" s="1"/>
  <c r="W36097" i="2" s="1"/>
  <c r="W36098" i="2" s="1"/>
  <c r="W36099" i="2" s="1"/>
  <c r="W36100" i="2" s="1"/>
  <c r="W36101" i="2" s="1"/>
  <c r="W36102" i="2" s="1"/>
  <c r="W36103" i="2" s="1"/>
  <c r="W36104" i="2" s="1"/>
  <c r="W36105" i="2" s="1"/>
  <c r="W36106" i="2" s="1"/>
  <c r="W36107" i="2" s="1"/>
  <c r="W36108" i="2" s="1"/>
  <c r="W36109" i="2" s="1"/>
  <c r="W36110" i="2" s="1"/>
  <c r="W36111" i="2" s="1"/>
  <c r="W36112" i="2" s="1"/>
  <c r="W36113" i="2" s="1"/>
  <c r="W36114" i="2" s="1"/>
  <c r="W36115" i="2" s="1"/>
  <c r="W36116" i="2" s="1"/>
  <c r="W36117" i="2" s="1"/>
  <c r="W36118" i="2" s="1"/>
  <c r="W36119" i="2" s="1"/>
  <c r="W36120" i="2" s="1"/>
  <c r="W36121" i="2" s="1"/>
  <c r="W36122" i="2" s="1"/>
  <c r="W36123" i="2" s="1"/>
  <c r="W36124" i="2" s="1"/>
  <c r="W36125" i="2" s="1"/>
  <c r="W36126" i="2" s="1"/>
  <c r="W36127" i="2" s="1"/>
  <c r="W36128" i="2" s="1"/>
  <c r="W36129" i="2" s="1"/>
  <c r="W36130" i="2" s="1"/>
  <c r="W36131" i="2" s="1"/>
  <c r="W36132" i="2" s="1"/>
  <c r="W36133" i="2" s="1"/>
  <c r="W36134" i="2" s="1"/>
  <c r="W36135" i="2" s="1"/>
  <c r="W36136" i="2" s="1"/>
  <c r="W36137" i="2" s="1"/>
  <c r="W36138" i="2" s="1"/>
  <c r="W36139" i="2" s="1"/>
  <c r="W36140" i="2" s="1"/>
  <c r="W36141" i="2" s="1"/>
  <c r="W36142" i="2" s="1"/>
  <c r="W36143" i="2" s="1"/>
  <c r="W36144" i="2" s="1"/>
  <c r="W36145" i="2" s="1"/>
  <c r="W36146" i="2" s="1"/>
  <c r="W36147" i="2" s="1"/>
  <c r="W36148" i="2" s="1"/>
  <c r="W36149" i="2" s="1"/>
  <c r="W36150" i="2" s="1"/>
  <c r="W36151" i="2" s="1"/>
  <c r="W36152" i="2" s="1"/>
  <c r="W36153" i="2" s="1"/>
  <c r="W36154" i="2" s="1"/>
  <c r="W36155" i="2" s="1"/>
  <c r="W36156" i="2" s="1"/>
  <c r="W36157" i="2" s="1"/>
  <c r="W36158" i="2" s="1"/>
  <c r="W36159" i="2" s="1"/>
  <c r="W36160" i="2" s="1"/>
  <c r="W36161" i="2" s="1"/>
  <c r="W36162" i="2" s="1"/>
  <c r="W36163" i="2" s="1"/>
  <c r="W36164" i="2" s="1"/>
  <c r="W36165" i="2" s="1"/>
  <c r="W36166" i="2" s="1"/>
  <c r="W36167" i="2" s="1"/>
  <c r="W36168" i="2" s="1"/>
  <c r="W36169" i="2" s="1"/>
  <c r="W36170" i="2" s="1"/>
  <c r="W36171" i="2" s="1"/>
  <c r="W36172" i="2" s="1"/>
  <c r="W36173" i="2" s="1"/>
  <c r="W36174" i="2" s="1"/>
  <c r="W36175" i="2" s="1"/>
  <c r="W36176" i="2" s="1"/>
  <c r="W36177" i="2" s="1"/>
  <c r="W36178" i="2" s="1"/>
  <c r="W36179" i="2" s="1"/>
  <c r="W36180" i="2" s="1"/>
  <c r="W36181" i="2" s="1"/>
  <c r="W36182" i="2" s="1"/>
  <c r="W36183" i="2" s="1"/>
  <c r="W36184" i="2" s="1"/>
  <c r="W36185" i="2" s="1"/>
  <c r="W36186" i="2" s="1"/>
  <c r="W36187" i="2" s="1"/>
  <c r="W36188" i="2" s="1"/>
  <c r="W36189" i="2" s="1"/>
  <c r="W36190" i="2" s="1"/>
  <c r="W36191" i="2" s="1"/>
  <c r="W36192" i="2" s="1"/>
  <c r="W36193" i="2" s="1"/>
  <c r="W36194" i="2" s="1"/>
  <c r="W36195" i="2" s="1"/>
  <c r="W36196" i="2" s="1"/>
  <c r="W36197" i="2" s="1"/>
  <c r="W36198" i="2" s="1"/>
  <c r="W36199" i="2" s="1"/>
  <c r="W36200" i="2" s="1"/>
  <c r="W36201" i="2" s="1"/>
  <c r="W36202" i="2" s="1"/>
  <c r="W36203" i="2" s="1"/>
  <c r="W36204" i="2" s="1"/>
  <c r="W36205" i="2" s="1"/>
  <c r="W36206" i="2" s="1"/>
  <c r="W36207" i="2" s="1"/>
  <c r="W36208" i="2" s="1"/>
  <c r="W36209" i="2" s="1"/>
  <c r="W36210" i="2" s="1"/>
  <c r="W36211" i="2" s="1"/>
  <c r="W36212" i="2" s="1"/>
  <c r="W36213" i="2" s="1"/>
  <c r="W36214" i="2" s="1"/>
  <c r="W36215" i="2" s="1"/>
  <c r="W36216" i="2" s="1"/>
  <c r="W36217" i="2" s="1"/>
  <c r="W36218" i="2" s="1"/>
  <c r="W36219" i="2" s="1"/>
  <c r="W36220" i="2" s="1"/>
  <c r="W36221" i="2" s="1"/>
  <c r="W36222" i="2" s="1"/>
  <c r="W36223" i="2" s="1"/>
  <c r="W36224" i="2" s="1"/>
  <c r="W36225" i="2" s="1"/>
  <c r="W36226" i="2" s="1"/>
  <c r="W36227" i="2" s="1"/>
  <c r="W36228" i="2" s="1"/>
  <c r="W36229" i="2" s="1"/>
  <c r="W36230" i="2" s="1"/>
  <c r="W36231" i="2" s="1"/>
  <c r="W36232" i="2" s="1"/>
  <c r="W36233" i="2" s="1"/>
  <c r="W36234" i="2" s="1"/>
  <c r="W36235" i="2" s="1"/>
  <c r="W36236" i="2" s="1"/>
  <c r="W36237" i="2" s="1"/>
  <c r="W36238" i="2" s="1"/>
  <c r="W36239" i="2" s="1"/>
  <c r="W36240" i="2" s="1"/>
  <c r="W36241" i="2" s="1"/>
  <c r="W36242" i="2" s="1"/>
  <c r="W36243" i="2" s="1"/>
  <c r="W36244" i="2" s="1"/>
  <c r="W36245" i="2" s="1"/>
  <c r="W36246" i="2" s="1"/>
  <c r="W36247" i="2" s="1"/>
  <c r="W36248" i="2" s="1"/>
  <c r="W36249" i="2" s="1"/>
  <c r="W36250" i="2" s="1"/>
  <c r="W36251" i="2" s="1"/>
  <c r="W36252" i="2" s="1"/>
  <c r="W36253" i="2" s="1"/>
  <c r="W36254" i="2" s="1"/>
  <c r="W36255" i="2" s="1"/>
  <c r="W36256" i="2" s="1"/>
  <c r="W36257" i="2" s="1"/>
  <c r="W36258" i="2" s="1"/>
  <c r="W36259" i="2" s="1"/>
  <c r="W36260" i="2" s="1"/>
  <c r="W36261" i="2" s="1"/>
  <c r="W36262" i="2" s="1"/>
  <c r="W36263" i="2" s="1"/>
  <c r="W36264" i="2" s="1"/>
  <c r="W36265" i="2" s="1"/>
  <c r="W36266" i="2" s="1"/>
  <c r="W36267" i="2" s="1"/>
  <c r="W36268" i="2" s="1"/>
  <c r="W36269" i="2" s="1"/>
  <c r="W36270" i="2" s="1"/>
  <c r="W36271" i="2" s="1"/>
  <c r="W36272" i="2" s="1"/>
  <c r="W36273" i="2" s="1"/>
  <c r="W36274" i="2" s="1"/>
  <c r="W36275" i="2" s="1"/>
  <c r="W36276" i="2" s="1"/>
  <c r="W36277" i="2" s="1"/>
  <c r="W36278" i="2" s="1"/>
  <c r="W36279" i="2" s="1"/>
  <c r="W36280" i="2" s="1"/>
  <c r="W36281" i="2" s="1"/>
  <c r="W36282" i="2" s="1"/>
  <c r="W36283" i="2" s="1"/>
  <c r="W36284" i="2" s="1"/>
  <c r="W36285" i="2" s="1"/>
  <c r="W36286" i="2" s="1"/>
  <c r="W36287" i="2" s="1"/>
  <c r="W36288" i="2" s="1"/>
  <c r="W36289" i="2" s="1"/>
  <c r="W36290" i="2" s="1"/>
  <c r="W36291" i="2" s="1"/>
  <c r="W36292" i="2" s="1"/>
  <c r="W36293" i="2" s="1"/>
  <c r="W36294" i="2" s="1"/>
  <c r="W36295" i="2" s="1"/>
  <c r="W36296" i="2" s="1"/>
  <c r="W36297" i="2" s="1"/>
  <c r="W36298" i="2" s="1"/>
  <c r="W36299" i="2" s="1"/>
  <c r="W36300" i="2" s="1"/>
  <c r="W36301" i="2" s="1"/>
  <c r="W36302" i="2" s="1"/>
  <c r="W36303" i="2" s="1"/>
  <c r="W36304" i="2" s="1"/>
  <c r="W36305" i="2" s="1"/>
  <c r="W36306" i="2" s="1"/>
  <c r="W36307" i="2" s="1"/>
  <c r="W36308" i="2" s="1"/>
  <c r="W36309" i="2" s="1"/>
  <c r="W36310" i="2" s="1"/>
  <c r="W36311" i="2" s="1"/>
  <c r="W36312" i="2" s="1"/>
  <c r="W36313" i="2" s="1"/>
  <c r="W36314" i="2" s="1"/>
  <c r="W36315" i="2" s="1"/>
  <c r="W36316" i="2" s="1"/>
  <c r="W36317" i="2" s="1"/>
  <c r="W36318" i="2" s="1"/>
  <c r="W36319" i="2" s="1"/>
  <c r="W36320" i="2" s="1"/>
  <c r="W36321" i="2" s="1"/>
  <c r="W36322" i="2" s="1"/>
  <c r="W36323" i="2" s="1"/>
  <c r="W36324" i="2" s="1"/>
  <c r="W36325" i="2" s="1"/>
  <c r="W36326" i="2" s="1"/>
  <c r="W36327" i="2" s="1"/>
  <c r="W36328" i="2" s="1"/>
  <c r="W36329" i="2" s="1"/>
  <c r="W36330" i="2" s="1"/>
  <c r="W36331" i="2" s="1"/>
  <c r="W36332" i="2" s="1"/>
  <c r="W36333" i="2" s="1"/>
  <c r="W36334" i="2" s="1"/>
  <c r="W36335" i="2" s="1"/>
  <c r="W36336" i="2" s="1"/>
  <c r="W36337" i="2" s="1"/>
  <c r="W36338" i="2" s="1"/>
  <c r="W36339" i="2" s="1"/>
  <c r="W36340" i="2" s="1"/>
  <c r="W36341" i="2" s="1"/>
  <c r="W36342" i="2" s="1"/>
  <c r="W36343" i="2" s="1"/>
  <c r="W36344" i="2" s="1"/>
  <c r="W36345" i="2" s="1"/>
  <c r="W36346" i="2" s="1"/>
  <c r="W36347" i="2" s="1"/>
  <c r="W36348" i="2" s="1"/>
  <c r="W36349" i="2" s="1"/>
  <c r="W36350" i="2" s="1"/>
  <c r="W36351" i="2" s="1"/>
  <c r="W36352" i="2" s="1"/>
  <c r="W36353" i="2" s="1"/>
  <c r="W36354" i="2" s="1"/>
  <c r="W36355" i="2" s="1"/>
  <c r="W36356" i="2" s="1"/>
  <c r="W36357" i="2" s="1"/>
  <c r="W36358" i="2" s="1"/>
  <c r="W36359" i="2" s="1"/>
  <c r="W36360" i="2" s="1"/>
  <c r="W36361" i="2" s="1"/>
  <c r="W36362" i="2" s="1"/>
  <c r="W36363" i="2" s="1"/>
  <c r="W36364" i="2" s="1"/>
  <c r="W36365" i="2" s="1"/>
  <c r="Z36016" i="2"/>
  <c r="AC36057" i="2" l="1"/>
  <c r="AK36057" i="2" s="1"/>
  <c r="AD36056" i="2"/>
  <c r="AF36056" i="2" s="1"/>
  <c r="AG36056" i="2" s="1"/>
  <c r="AC36058" i="2" l="1"/>
  <c r="AK36058" i="2" s="1"/>
  <c r="AD36057" i="2"/>
  <c r="AF36057" i="2" s="1"/>
  <c r="AG36057" i="2" s="1"/>
  <c r="AC36059" i="2" l="1"/>
  <c r="AK36059" i="2" s="1"/>
  <c r="AD36058" i="2"/>
  <c r="AF36058" i="2" s="1"/>
  <c r="AG36058" i="2" s="1"/>
  <c r="AC36060" i="2" l="1"/>
  <c r="AK36060" i="2" s="1"/>
  <c r="AD36059" i="2"/>
  <c r="AF36059" i="2" s="1"/>
  <c r="AG36059" i="2" s="1"/>
  <c r="AC36061" i="2" l="1"/>
  <c r="AK36061" i="2" s="1"/>
  <c r="AD36060" i="2"/>
  <c r="AF36060" i="2" s="1"/>
  <c r="AG36060" i="2" s="1"/>
  <c r="AC36062" i="2" l="1"/>
  <c r="AK36062" i="2" s="1"/>
  <c r="AD36061" i="2"/>
  <c r="AF36061" i="2" s="1"/>
  <c r="AG36061" i="2" s="1"/>
  <c r="AC36063" i="2" l="1"/>
  <c r="AK36063" i="2" s="1"/>
  <c r="AD36062" i="2"/>
  <c r="AF36062" i="2" s="1"/>
  <c r="AG36062" i="2" s="1"/>
  <c r="AC36064" i="2" l="1"/>
  <c r="AK36064" i="2" s="1"/>
  <c r="AD36063" i="2"/>
  <c r="AF36063" i="2" s="1"/>
  <c r="AG36063" i="2" s="1"/>
  <c r="AC36065" i="2" l="1"/>
  <c r="AK36065" i="2" s="1"/>
  <c r="AD36064" i="2"/>
  <c r="AF36064" i="2" s="1"/>
  <c r="AG36064" i="2" s="1"/>
  <c r="AC36066" i="2" l="1"/>
  <c r="AK36066" i="2" s="1"/>
  <c r="AD36065" i="2"/>
  <c r="AF36065" i="2" s="1"/>
  <c r="AG36065" i="2" s="1"/>
  <c r="AC36067" i="2" l="1"/>
  <c r="AK36067" i="2" s="1"/>
  <c r="AD36066" i="2"/>
  <c r="AF36066" i="2" s="1"/>
  <c r="AG36066" i="2" s="1"/>
  <c r="AC36068" i="2" l="1"/>
  <c r="AK36068" i="2" s="1"/>
  <c r="AD36067" i="2"/>
  <c r="AF36067" i="2" s="1"/>
  <c r="AG36067" i="2" s="1"/>
  <c r="AC36069" i="2" l="1"/>
  <c r="AK36069" i="2" s="1"/>
  <c r="AD36068" i="2"/>
  <c r="AF36068" i="2" s="1"/>
  <c r="AG36068" i="2" s="1"/>
  <c r="AC36070" i="2" l="1"/>
  <c r="AK36070" i="2" s="1"/>
  <c r="AD36069" i="2"/>
  <c r="AF36069" i="2" s="1"/>
  <c r="AG36069" i="2" s="1"/>
  <c r="AC36071" i="2" l="1"/>
  <c r="AK36071" i="2" s="1"/>
  <c r="AD36070" i="2"/>
  <c r="AF36070" i="2" s="1"/>
  <c r="AG36070" i="2" s="1"/>
  <c r="AC36072" i="2" l="1"/>
  <c r="AK36072" i="2" s="1"/>
  <c r="AD36071" i="2"/>
  <c r="AF36071" i="2" s="1"/>
  <c r="AG36071" i="2" s="1"/>
  <c r="AC36073" i="2" l="1"/>
  <c r="AK36073" i="2" s="1"/>
  <c r="AD36072" i="2"/>
  <c r="AF36072" i="2" s="1"/>
  <c r="AG36072" i="2" s="1"/>
  <c r="AC36074" i="2" l="1"/>
  <c r="AK36074" i="2" s="1"/>
  <c r="AD36073" i="2"/>
  <c r="AF36073" i="2" s="1"/>
  <c r="AG36073" i="2" s="1"/>
  <c r="AC36075" i="2" l="1"/>
  <c r="AK36075" i="2" s="1"/>
  <c r="AD36074" i="2"/>
  <c r="AF36074" i="2" s="1"/>
  <c r="AG36074" i="2" s="1"/>
  <c r="AC36076" i="2" l="1"/>
  <c r="AK36076" i="2" s="1"/>
  <c r="AD36075" i="2"/>
  <c r="AF36075" i="2" s="1"/>
  <c r="AG36075" i="2" s="1"/>
  <c r="AC36077" i="2" l="1"/>
  <c r="AK36077" i="2" s="1"/>
  <c r="AD36076" i="2"/>
  <c r="AF36076" i="2" s="1"/>
  <c r="AG36076" i="2" s="1"/>
  <c r="AC36078" i="2" l="1"/>
  <c r="AK36078" i="2" s="1"/>
  <c r="AD36077" i="2"/>
  <c r="AF36077" i="2" s="1"/>
  <c r="AG36077" i="2" s="1"/>
  <c r="AC36079" i="2" l="1"/>
  <c r="AK36079" i="2" s="1"/>
  <c r="AD36078" i="2"/>
  <c r="AF36078" i="2" s="1"/>
  <c r="AG36078" i="2" s="1"/>
  <c r="AC36080" i="2" l="1"/>
  <c r="AK36080" i="2" s="1"/>
  <c r="AD36079" i="2"/>
  <c r="AF36079" i="2" s="1"/>
  <c r="AG36079" i="2" s="1"/>
  <c r="AC36081" i="2" l="1"/>
  <c r="AK36081" i="2" s="1"/>
  <c r="AD36080" i="2"/>
  <c r="AF36080" i="2" s="1"/>
  <c r="AG36080" i="2" s="1"/>
  <c r="AC36082" i="2" l="1"/>
  <c r="AK36082" i="2" s="1"/>
  <c r="AD36081" i="2"/>
  <c r="AF36081" i="2" s="1"/>
  <c r="AG36081" i="2" s="1"/>
  <c r="AC36083" i="2" l="1"/>
  <c r="AK36083" i="2" s="1"/>
  <c r="AD36082" i="2"/>
  <c r="AF36082" i="2" s="1"/>
  <c r="AG36082" i="2" s="1"/>
  <c r="AC36084" i="2" l="1"/>
  <c r="AK36084" i="2" s="1"/>
  <c r="AD36083" i="2"/>
  <c r="AF36083" i="2" s="1"/>
  <c r="AG36083" i="2" s="1"/>
  <c r="AC36085" i="2" l="1"/>
  <c r="AK36085" i="2" s="1"/>
  <c r="AD36084" i="2"/>
  <c r="AF36084" i="2" s="1"/>
  <c r="AG36084" i="2" s="1"/>
  <c r="AC36086" i="2" l="1"/>
  <c r="AK36086" i="2" s="1"/>
  <c r="AD36085" i="2"/>
  <c r="AF36085" i="2" s="1"/>
  <c r="AG36085" i="2" s="1"/>
  <c r="AC36087" i="2" l="1"/>
  <c r="AK36087" i="2" s="1"/>
  <c r="AD36086" i="2"/>
  <c r="AF36086" i="2" s="1"/>
  <c r="AG36086" i="2" s="1"/>
  <c r="AC36088" i="2" l="1"/>
  <c r="AK36088" i="2" s="1"/>
  <c r="AD36087" i="2"/>
  <c r="AF36087" i="2" s="1"/>
  <c r="AG36087" i="2" s="1"/>
  <c r="AC36089" i="2" l="1"/>
  <c r="AK36089" i="2" s="1"/>
  <c r="AD36088" i="2"/>
  <c r="AF36088" i="2" s="1"/>
  <c r="AG36088" i="2" s="1"/>
  <c r="AC36090" i="2" l="1"/>
  <c r="AK36090" i="2" s="1"/>
  <c r="AD36089" i="2"/>
  <c r="AF36089" i="2" s="1"/>
  <c r="AG36089" i="2" s="1"/>
  <c r="AC36091" i="2" l="1"/>
  <c r="AK36091" i="2" s="1"/>
  <c r="AD36090" i="2"/>
  <c r="AF36090" i="2" s="1"/>
  <c r="AG36090" i="2" s="1"/>
  <c r="AC36092" i="2" l="1"/>
  <c r="AK36092" i="2" s="1"/>
  <c r="AD36091" i="2"/>
  <c r="AF36091" i="2" s="1"/>
  <c r="AG36091" i="2" s="1"/>
  <c r="AC36093" i="2" l="1"/>
  <c r="AK36093" i="2" s="1"/>
  <c r="AD36092" i="2"/>
  <c r="AF36092" i="2" s="1"/>
  <c r="AG36092" i="2" s="1"/>
  <c r="AC36094" i="2" l="1"/>
  <c r="AK36094" i="2" s="1"/>
  <c r="AD36093" i="2"/>
  <c r="AF36093" i="2" s="1"/>
  <c r="AG36093" i="2" s="1"/>
  <c r="AC36095" i="2" l="1"/>
  <c r="AK36095" i="2" s="1"/>
  <c r="AD36094" i="2"/>
  <c r="AF36094" i="2" s="1"/>
  <c r="AG36094" i="2" s="1"/>
  <c r="AC36096" i="2" l="1"/>
  <c r="AK36096" i="2" s="1"/>
  <c r="AD36095" i="2"/>
  <c r="AF36095" i="2" s="1"/>
  <c r="AG36095" i="2" s="1"/>
  <c r="AC36097" i="2" l="1"/>
  <c r="AK36097" i="2" s="1"/>
  <c r="AD36096" i="2"/>
  <c r="AF36096" i="2" s="1"/>
  <c r="AG36096" i="2" s="1"/>
  <c r="AC36098" i="2" l="1"/>
  <c r="AK36098" i="2" s="1"/>
  <c r="AD36097" i="2"/>
  <c r="AF36097" i="2" s="1"/>
  <c r="AG36097" i="2" s="1"/>
  <c r="AC36099" i="2" l="1"/>
  <c r="AK36099" i="2" s="1"/>
  <c r="AD36098" i="2"/>
  <c r="AF36098" i="2" s="1"/>
  <c r="AG36098" i="2" s="1"/>
  <c r="AC36100" i="2" l="1"/>
  <c r="AK36100" i="2" s="1"/>
  <c r="AD36099" i="2"/>
  <c r="AF36099" i="2" s="1"/>
  <c r="AG36099" i="2" s="1"/>
  <c r="AC36101" i="2" l="1"/>
  <c r="AK36101" i="2" s="1"/>
  <c r="AD36100" i="2"/>
  <c r="AF36100" i="2" s="1"/>
  <c r="AG36100" i="2" s="1"/>
  <c r="AC36102" i="2" l="1"/>
  <c r="AK36102" i="2" s="1"/>
  <c r="AD36101" i="2"/>
  <c r="AF36101" i="2" s="1"/>
  <c r="AG36101" i="2" s="1"/>
  <c r="AC36103" i="2" l="1"/>
  <c r="AK36103" i="2" s="1"/>
  <c r="AD36102" i="2"/>
  <c r="AF36102" i="2" s="1"/>
  <c r="AG36102" i="2" s="1"/>
  <c r="AC36104" i="2" l="1"/>
  <c r="AK36104" i="2" s="1"/>
  <c r="AD36103" i="2"/>
  <c r="AF36103" i="2" s="1"/>
  <c r="AG36103" i="2" s="1"/>
  <c r="AC36105" i="2" l="1"/>
  <c r="AK36105" i="2" s="1"/>
  <c r="AD36104" i="2"/>
  <c r="AF36104" i="2" s="1"/>
  <c r="AG36104" i="2" s="1"/>
  <c r="AC36106" i="2" l="1"/>
  <c r="AK36106" i="2" s="1"/>
  <c r="AD36105" i="2"/>
  <c r="AF36105" i="2" s="1"/>
  <c r="AG36105" i="2" s="1"/>
  <c r="AC36107" i="2" l="1"/>
  <c r="AK36107" i="2" s="1"/>
  <c r="AD36106" i="2"/>
  <c r="AF36106" i="2" s="1"/>
  <c r="AG36106" i="2" s="1"/>
  <c r="AC36108" i="2" l="1"/>
  <c r="AK36108" i="2" s="1"/>
  <c r="AD36107" i="2"/>
  <c r="AF36107" i="2" s="1"/>
  <c r="AG36107" i="2" s="1"/>
  <c r="AC36109" i="2" l="1"/>
  <c r="AK36109" i="2" s="1"/>
  <c r="AD36108" i="2"/>
  <c r="AF36108" i="2" s="1"/>
  <c r="AG36108" i="2" s="1"/>
  <c r="AC36110" i="2" l="1"/>
  <c r="AK36110" i="2" s="1"/>
  <c r="AD36109" i="2"/>
  <c r="AF36109" i="2" s="1"/>
  <c r="AG36109" i="2" s="1"/>
  <c r="AC36111" i="2" l="1"/>
  <c r="AK36111" i="2" s="1"/>
  <c r="AD36110" i="2"/>
  <c r="AF36110" i="2" s="1"/>
  <c r="AG36110" i="2" s="1"/>
  <c r="AC36112" i="2" l="1"/>
  <c r="AK36112" i="2" s="1"/>
  <c r="AD36111" i="2"/>
  <c r="AF36111" i="2" s="1"/>
  <c r="AG36111" i="2" s="1"/>
  <c r="AC36113" i="2" l="1"/>
  <c r="AK36113" i="2" s="1"/>
  <c r="AD36112" i="2"/>
  <c r="AF36112" i="2" s="1"/>
  <c r="AG36112" i="2" s="1"/>
  <c r="AC36114" i="2" l="1"/>
  <c r="AK36114" i="2" s="1"/>
  <c r="AD36113" i="2"/>
  <c r="AF36113" i="2" s="1"/>
  <c r="AG36113" i="2" s="1"/>
  <c r="AC36115" i="2" l="1"/>
  <c r="AK36115" i="2" s="1"/>
  <c r="AD36114" i="2"/>
  <c r="AF36114" i="2" s="1"/>
  <c r="AG36114" i="2" s="1"/>
  <c r="AC36116" i="2" l="1"/>
  <c r="AK36116" i="2" s="1"/>
  <c r="AD36115" i="2"/>
  <c r="AF36115" i="2" s="1"/>
  <c r="AG36115" i="2" s="1"/>
  <c r="AC36117" i="2" l="1"/>
  <c r="AK36117" i="2" s="1"/>
  <c r="AD36116" i="2"/>
  <c r="AF36116" i="2" s="1"/>
  <c r="AG36116" i="2" s="1"/>
  <c r="AC36118" i="2" l="1"/>
  <c r="AK36118" i="2" s="1"/>
  <c r="AD36117" i="2"/>
  <c r="AF36117" i="2" s="1"/>
  <c r="AG36117" i="2" s="1"/>
  <c r="AC36119" i="2" l="1"/>
  <c r="AK36119" i="2" s="1"/>
  <c r="AD36118" i="2"/>
  <c r="AF36118" i="2" s="1"/>
  <c r="AG36118" i="2" s="1"/>
  <c r="AC36120" i="2" l="1"/>
  <c r="AK36120" i="2" s="1"/>
  <c r="AD36119" i="2"/>
  <c r="AF36119" i="2" s="1"/>
  <c r="AG36119" i="2" s="1"/>
  <c r="AC36121" i="2" l="1"/>
  <c r="AK36121" i="2" s="1"/>
  <c r="AD36120" i="2"/>
  <c r="AF36120" i="2" s="1"/>
  <c r="AG36120" i="2" s="1"/>
  <c r="AC36122" i="2" l="1"/>
  <c r="AK36122" i="2" s="1"/>
  <c r="AD36121" i="2"/>
  <c r="AF36121" i="2" s="1"/>
  <c r="AG36121" i="2" s="1"/>
  <c r="AC36123" i="2" l="1"/>
  <c r="AK36123" i="2" s="1"/>
  <c r="AD36122" i="2"/>
  <c r="AF36122" i="2" s="1"/>
  <c r="AG36122" i="2" s="1"/>
  <c r="AC36124" i="2" l="1"/>
  <c r="AK36124" i="2" s="1"/>
  <c r="AD36123" i="2"/>
  <c r="AF36123" i="2" s="1"/>
  <c r="AG36123" i="2" s="1"/>
  <c r="AC36125" i="2" l="1"/>
  <c r="AK36125" i="2" s="1"/>
  <c r="AD36124" i="2"/>
  <c r="AF36124" i="2" s="1"/>
  <c r="AG36124" i="2" s="1"/>
  <c r="AC36126" i="2" l="1"/>
  <c r="AK36126" i="2" s="1"/>
  <c r="AD36125" i="2"/>
  <c r="AF36125" i="2" s="1"/>
  <c r="AG36125" i="2" s="1"/>
  <c r="AC36127" i="2" l="1"/>
  <c r="AK36127" i="2" s="1"/>
  <c r="AD36126" i="2"/>
  <c r="AF36126" i="2" s="1"/>
  <c r="AG36126" i="2" s="1"/>
  <c r="AC36128" i="2" l="1"/>
  <c r="AK36128" i="2" s="1"/>
  <c r="AD36127" i="2"/>
  <c r="AF36127" i="2" s="1"/>
  <c r="AG36127" i="2" s="1"/>
  <c r="AC36129" i="2" l="1"/>
  <c r="AK36129" i="2" s="1"/>
  <c r="AD36128" i="2"/>
  <c r="AF36128" i="2" s="1"/>
  <c r="AG36128" i="2" s="1"/>
  <c r="AC36130" i="2" l="1"/>
  <c r="AK36130" i="2" s="1"/>
  <c r="AD36129" i="2"/>
  <c r="AF36129" i="2" s="1"/>
  <c r="AG36129" i="2" s="1"/>
  <c r="AC36131" i="2" l="1"/>
  <c r="AK36131" i="2" s="1"/>
  <c r="AD36130" i="2"/>
  <c r="AF36130" i="2" s="1"/>
  <c r="AG36130" i="2" s="1"/>
  <c r="AC36132" i="2" l="1"/>
  <c r="AK36132" i="2" s="1"/>
  <c r="AD36131" i="2"/>
  <c r="AF36131" i="2" s="1"/>
  <c r="AG36131" i="2" s="1"/>
  <c r="AC36133" i="2" l="1"/>
  <c r="AK36133" i="2" s="1"/>
  <c r="AD36132" i="2"/>
  <c r="AF36132" i="2" s="1"/>
  <c r="AG36132" i="2" s="1"/>
  <c r="AC36134" i="2" l="1"/>
  <c r="AK36134" i="2" s="1"/>
  <c r="AD36133" i="2"/>
  <c r="AF36133" i="2" s="1"/>
  <c r="AG36133" i="2" s="1"/>
  <c r="AC36135" i="2" l="1"/>
  <c r="AK36135" i="2" s="1"/>
  <c r="AD36134" i="2"/>
  <c r="AF36134" i="2" s="1"/>
  <c r="AG36134" i="2" s="1"/>
  <c r="AC36136" i="2" l="1"/>
  <c r="AK36136" i="2" s="1"/>
  <c r="AD36135" i="2"/>
  <c r="AF36135" i="2" s="1"/>
  <c r="AG36135" i="2" s="1"/>
  <c r="AC36137" i="2" l="1"/>
  <c r="AK36137" i="2" s="1"/>
  <c r="AD36136" i="2"/>
  <c r="AF36136" i="2" s="1"/>
  <c r="AG36136" i="2" s="1"/>
  <c r="AC36138" i="2" l="1"/>
  <c r="AK36138" i="2" s="1"/>
  <c r="AD36137" i="2"/>
  <c r="AF36137" i="2" s="1"/>
  <c r="AG36137" i="2" s="1"/>
  <c r="AC36139" i="2" l="1"/>
  <c r="AK36139" i="2" s="1"/>
  <c r="AD36138" i="2"/>
  <c r="AF36138" i="2" s="1"/>
  <c r="AG36138" i="2" s="1"/>
  <c r="AC36140" i="2" l="1"/>
  <c r="AK36140" i="2" s="1"/>
  <c r="AD36139" i="2"/>
  <c r="AF36139" i="2" s="1"/>
  <c r="AG36139" i="2" s="1"/>
  <c r="AC36141" i="2" l="1"/>
  <c r="AK36141" i="2" s="1"/>
  <c r="AD36140" i="2"/>
  <c r="AF36140" i="2" s="1"/>
  <c r="AG36140" i="2" s="1"/>
  <c r="AC36142" i="2" l="1"/>
  <c r="AK36142" i="2" s="1"/>
  <c r="AD36141" i="2"/>
  <c r="AF36141" i="2" s="1"/>
  <c r="AG36141" i="2" s="1"/>
  <c r="AC36143" i="2" l="1"/>
  <c r="AK36143" i="2" s="1"/>
  <c r="AD36142" i="2"/>
  <c r="AF36142" i="2" s="1"/>
  <c r="AG36142" i="2" s="1"/>
  <c r="AC36144" i="2" l="1"/>
  <c r="AK36144" i="2" s="1"/>
  <c r="AD36143" i="2"/>
  <c r="AF36143" i="2" s="1"/>
  <c r="AG36143" i="2" s="1"/>
  <c r="AC36145" i="2" l="1"/>
  <c r="AK36145" i="2" s="1"/>
  <c r="AD36144" i="2"/>
  <c r="AF36144" i="2" s="1"/>
  <c r="AG36144" i="2" s="1"/>
  <c r="AC36146" i="2" l="1"/>
  <c r="AK36146" i="2" s="1"/>
  <c r="AD36145" i="2"/>
  <c r="AF36145" i="2" s="1"/>
  <c r="AG36145" i="2" s="1"/>
  <c r="AC36147" i="2" l="1"/>
  <c r="AK36147" i="2" s="1"/>
  <c r="AD36146" i="2"/>
  <c r="AF36146" i="2" s="1"/>
  <c r="AG36146" i="2" s="1"/>
  <c r="AC36148" i="2" l="1"/>
  <c r="AK36148" i="2" s="1"/>
  <c r="AD36147" i="2"/>
  <c r="AF36147" i="2" s="1"/>
  <c r="AG36147" i="2" s="1"/>
  <c r="AC36149" i="2" l="1"/>
  <c r="AK36149" i="2" s="1"/>
  <c r="AD36148" i="2"/>
  <c r="AF36148" i="2" s="1"/>
  <c r="AG36148" i="2" s="1"/>
  <c r="AC36150" i="2" l="1"/>
  <c r="AK36150" i="2" s="1"/>
  <c r="AD36149" i="2"/>
  <c r="AF36149" i="2" s="1"/>
  <c r="AG36149" i="2" s="1"/>
  <c r="AC36151" i="2" l="1"/>
  <c r="AK36151" i="2" s="1"/>
  <c r="AD36150" i="2"/>
  <c r="AF36150" i="2" s="1"/>
  <c r="AG36150" i="2" s="1"/>
  <c r="AC36152" i="2" l="1"/>
  <c r="AK36152" i="2" s="1"/>
  <c r="AD36151" i="2"/>
  <c r="AF36151" i="2" s="1"/>
  <c r="AG36151" i="2" s="1"/>
  <c r="AC36153" i="2" l="1"/>
  <c r="AK36153" i="2" s="1"/>
  <c r="AD36152" i="2"/>
  <c r="AF36152" i="2" s="1"/>
  <c r="AG36152" i="2" s="1"/>
  <c r="AC36154" i="2" l="1"/>
  <c r="AK36154" i="2" s="1"/>
  <c r="AD36153" i="2"/>
  <c r="AF36153" i="2" s="1"/>
  <c r="AG36153" i="2" s="1"/>
  <c r="AC36155" i="2" l="1"/>
  <c r="AK36155" i="2" s="1"/>
  <c r="AD36154" i="2"/>
  <c r="AF36154" i="2" s="1"/>
  <c r="AG36154" i="2" s="1"/>
  <c r="AC36156" i="2" l="1"/>
  <c r="AK36156" i="2" s="1"/>
  <c r="AD36155" i="2"/>
  <c r="AF36155" i="2" s="1"/>
  <c r="AG36155" i="2" s="1"/>
  <c r="AC36157" i="2" l="1"/>
  <c r="AK36157" i="2" s="1"/>
  <c r="AD36156" i="2"/>
  <c r="AF36156" i="2" s="1"/>
  <c r="AG36156" i="2" s="1"/>
  <c r="AC36158" i="2" l="1"/>
  <c r="AK36158" i="2" s="1"/>
  <c r="AD36157" i="2"/>
  <c r="AF36157" i="2" s="1"/>
  <c r="AG36157" i="2" s="1"/>
  <c r="AC36159" i="2" l="1"/>
  <c r="AK36159" i="2" s="1"/>
  <c r="AD36158" i="2"/>
  <c r="AF36158" i="2" s="1"/>
  <c r="AG36158" i="2" s="1"/>
  <c r="AC36160" i="2" l="1"/>
  <c r="AK36160" i="2" s="1"/>
  <c r="AD36159" i="2"/>
  <c r="AF36159" i="2" s="1"/>
  <c r="AG36159" i="2" s="1"/>
  <c r="AC36161" i="2" l="1"/>
  <c r="AK36161" i="2" s="1"/>
  <c r="AD36160" i="2"/>
  <c r="AF36160" i="2" s="1"/>
  <c r="AG36160" i="2" s="1"/>
  <c r="AC36162" i="2" l="1"/>
  <c r="AK36162" i="2" s="1"/>
  <c r="AD36161" i="2"/>
  <c r="AF36161" i="2" s="1"/>
  <c r="AG36161" i="2" s="1"/>
  <c r="AC36163" i="2" l="1"/>
  <c r="AK36163" i="2" s="1"/>
  <c r="AD36162" i="2"/>
  <c r="AF36162" i="2" s="1"/>
  <c r="AG36162" i="2" s="1"/>
  <c r="AC36164" i="2" l="1"/>
  <c r="AK36164" i="2" s="1"/>
  <c r="AD36163" i="2"/>
  <c r="AF36163" i="2" s="1"/>
  <c r="AG36163" i="2" s="1"/>
  <c r="AC36165" i="2" l="1"/>
  <c r="AK36165" i="2" s="1"/>
  <c r="AD36164" i="2"/>
  <c r="AF36164" i="2" s="1"/>
  <c r="AG36164" i="2" s="1"/>
  <c r="AC36166" i="2" l="1"/>
  <c r="AK36166" i="2" s="1"/>
  <c r="AD36165" i="2"/>
  <c r="AF36165" i="2" s="1"/>
  <c r="AG36165" i="2" s="1"/>
  <c r="AC36167" i="2" l="1"/>
  <c r="AK36167" i="2" s="1"/>
  <c r="AD36166" i="2"/>
  <c r="AF36166" i="2" s="1"/>
  <c r="AG36166" i="2" s="1"/>
  <c r="AC36168" i="2" l="1"/>
  <c r="AK36168" i="2" s="1"/>
  <c r="AD36167" i="2"/>
  <c r="AF36167" i="2" s="1"/>
  <c r="AG36167" i="2" s="1"/>
  <c r="AC36169" i="2" l="1"/>
  <c r="AK36169" i="2" s="1"/>
  <c r="AD36168" i="2"/>
  <c r="AF36168" i="2" s="1"/>
  <c r="AG36168" i="2" s="1"/>
  <c r="AC36170" i="2" l="1"/>
  <c r="AK36170" i="2" s="1"/>
  <c r="AD36169" i="2"/>
  <c r="AF36169" i="2" s="1"/>
  <c r="AG36169" i="2" s="1"/>
  <c r="AC36171" i="2" l="1"/>
  <c r="AK36171" i="2" s="1"/>
  <c r="AD36170" i="2"/>
  <c r="AF36170" i="2" s="1"/>
  <c r="AG36170" i="2" s="1"/>
  <c r="AC36172" i="2" l="1"/>
  <c r="AK36172" i="2" s="1"/>
  <c r="AD36171" i="2"/>
  <c r="AF36171" i="2" s="1"/>
  <c r="AG36171" i="2" s="1"/>
  <c r="AC36173" i="2" l="1"/>
  <c r="AK36173" i="2" s="1"/>
  <c r="AD36172" i="2"/>
  <c r="AF36172" i="2" s="1"/>
  <c r="AG36172" i="2" s="1"/>
  <c r="AC36174" i="2" l="1"/>
  <c r="AK36174" i="2" s="1"/>
  <c r="AD36173" i="2"/>
  <c r="AF36173" i="2" s="1"/>
  <c r="AG36173" i="2" s="1"/>
  <c r="AC36175" i="2" l="1"/>
  <c r="AK36175" i="2" s="1"/>
  <c r="AD36174" i="2"/>
  <c r="AF36174" i="2" s="1"/>
  <c r="AG36174" i="2" s="1"/>
  <c r="AC36176" i="2" l="1"/>
  <c r="AK36176" i="2" s="1"/>
  <c r="AD36175" i="2"/>
  <c r="AF36175" i="2" s="1"/>
  <c r="AG36175" i="2" s="1"/>
  <c r="AC36177" i="2" l="1"/>
  <c r="AK36177" i="2" s="1"/>
  <c r="AD36176" i="2"/>
  <c r="AF36176" i="2" s="1"/>
  <c r="AG36176" i="2" s="1"/>
  <c r="AC36178" i="2" l="1"/>
  <c r="AK36178" i="2" s="1"/>
  <c r="AD36177" i="2"/>
  <c r="AF36177" i="2" s="1"/>
  <c r="AG36177" i="2" s="1"/>
  <c r="AC36179" i="2" l="1"/>
  <c r="AK36179" i="2" s="1"/>
  <c r="AD36178" i="2"/>
  <c r="AF36178" i="2" s="1"/>
  <c r="AG36178" i="2" s="1"/>
  <c r="AC36180" i="2" l="1"/>
  <c r="AK36180" i="2" s="1"/>
  <c r="AD36179" i="2"/>
  <c r="AF36179" i="2" s="1"/>
  <c r="AG36179" i="2" s="1"/>
  <c r="AC36181" i="2" l="1"/>
  <c r="AK36181" i="2" s="1"/>
  <c r="AD36180" i="2"/>
  <c r="AF36180" i="2" s="1"/>
  <c r="AG36180" i="2" s="1"/>
  <c r="AC36182" i="2" l="1"/>
  <c r="AK36182" i="2" s="1"/>
  <c r="AD36181" i="2"/>
  <c r="AF36181" i="2" s="1"/>
  <c r="AG36181" i="2" s="1"/>
  <c r="AC36183" i="2" l="1"/>
  <c r="AC36184" i="2" s="1"/>
  <c r="AC36185" i="2" s="1"/>
  <c r="AC36186" i="2" s="1"/>
  <c r="AC36187" i="2" s="1"/>
  <c r="AC36188" i="2" s="1"/>
  <c r="AC36189" i="2" s="1"/>
  <c r="AC36190" i="2" s="1"/>
  <c r="AC36191" i="2" s="1"/>
  <c r="AC36192" i="2" s="1"/>
  <c r="AC36193" i="2" s="1"/>
  <c r="AC36194" i="2" s="1"/>
  <c r="AC36195" i="2" s="1"/>
  <c r="AC36196" i="2" s="1"/>
  <c r="AC36197" i="2" s="1"/>
  <c r="AC36198" i="2" s="1"/>
  <c r="AC36199" i="2" s="1"/>
  <c r="AC36200" i="2" s="1"/>
  <c r="AC36201" i="2" s="1"/>
  <c r="AC36202" i="2" s="1"/>
  <c r="AC36203" i="2" s="1"/>
  <c r="AC36204" i="2" s="1"/>
  <c r="AC36205" i="2" s="1"/>
  <c r="AC36206" i="2" s="1"/>
  <c r="AC36207" i="2" s="1"/>
  <c r="AC36208" i="2" s="1"/>
  <c r="AC36209" i="2" s="1"/>
  <c r="AC36210" i="2" s="1"/>
  <c r="AC36211" i="2" s="1"/>
  <c r="AC36212" i="2" s="1"/>
  <c r="AC36213" i="2" s="1"/>
  <c r="AC36214" i="2" s="1"/>
  <c r="AC36215" i="2" s="1"/>
  <c r="AC36216" i="2" s="1"/>
  <c r="AC36217" i="2" s="1"/>
  <c r="AC36218" i="2" s="1"/>
  <c r="AC36219" i="2" s="1"/>
  <c r="AC36220" i="2" s="1"/>
  <c r="AC36221" i="2" s="1"/>
  <c r="AC36222" i="2" s="1"/>
  <c r="AC36223" i="2" s="1"/>
  <c r="AC36224" i="2" s="1"/>
  <c r="AC36225" i="2" s="1"/>
  <c r="AC36226" i="2" s="1"/>
  <c r="AC36227" i="2" s="1"/>
  <c r="AC36228" i="2" s="1"/>
  <c r="AC36229" i="2" s="1"/>
  <c r="AC36230" i="2" s="1"/>
  <c r="AC36231" i="2" s="1"/>
  <c r="AC36232" i="2" s="1"/>
  <c r="AC36233" i="2" s="1"/>
  <c r="AC36234" i="2" s="1"/>
  <c r="AC36235" i="2" s="1"/>
  <c r="AC36236" i="2" s="1"/>
  <c r="AC36237" i="2" s="1"/>
  <c r="AC36238" i="2" s="1"/>
  <c r="AC36239" i="2" s="1"/>
  <c r="AC36240" i="2" s="1"/>
  <c r="AC36241" i="2" s="1"/>
  <c r="AC36242" i="2" s="1"/>
  <c r="AC36243" i="2" s="1"/>
  <c r="AC36244" i="2" s="1"/>
  <c r="AC36245" i="2" s="1"/>
  <c r="AC36246" i="2" s="1"/>
  <c r="AC36247" i="2" s="1"/>
  <c r="AC36248" i="2" s="1"/>
  <c r="AC36249" i="2" s="1"/>
  <c r="AC36250" i="2" s="1"/>
  <c r="AC36251" i="2" s="1"/>
  <c r="AC36252" i="2" s="1"/>
  <c r="AC36253" i="2" s="1"/>
  <c r="AC36254" i="2" s="1"/>
  <c r="AC36255" i="2" s="1"/>
  <c r="AC36256" i="2" s="1"/>
  <c r="AC36257" i="2" s="1"/>
  <c r="AC36258" i="2" s="1"/>
  <c r="AC36259" i="2" s="1"/>
  <c r="AC36260" i="2" s="1"/>
  <c r="AC36261" i="2" s="1"/>
  <c r="AC36262" i="2" s="1"/>
  <c r="AC36263" i="2" s="1"/>
  <c r="AC36264" i="2" s="1"/>
  <c r="AC36265" i="2" s="1"/>
  <c r="AC36266" i="2" s="1"/>
  <c r="AC36267" i="2" s="1"/>
  <c r="AC36268" i="2" s="1"/>
  <c r="AC36269" i="2" s="1"/>
  <c r="AC36270" i="2" s="1"/>
  <c r="AC36271" i="2" s="1"/>
  <c r="AC36272" i="2" s="1"/>
  <c r="AC36273" i="2" s="1"/>
  <c r="AC36274" i="2" s="1"/>
  <c r="AC36275" i="2" s="1"/>
  <c r="AC36276" i="2" s="1"/>
  <c r="AC36277" i="2" s="1"/>
  <c r="AC36278" i="2" s="1"/>
  <c r="AC36279" i="2" s="1"/>
  <c r="AC36280" i="2" s="1"/>
  <c r="AC36281" i="2" s="1"/>
  <c r="AC36282" i="2" s="1"/>
  <c r="AC36283" i="2" s="1"/>
  <c r="AC36284" i="2" s="1"/>
  <c r="AC36285" i="2" s="1"/>
  <c r="AC36286" i="2" s="1"/>
  <c r="AC36287" i="2" s="1"/>
  <c r="AC36288" i="2" s="1"/>
  <c r="AC36289" i="2" s="1"/>
  <c r="AC36290" i="2" s="1"/>
  <c r="AC36291" i="2" s="1"/>
  <c r="AC36292" i="2" s="1"/>
  <c r="AC36293" i="2" s="1"/>
  <c r="AC36294" i="2" s="1"/>
  <c r="AC36295" i="2" s="1"/>
  <c r="AC36296" i="2" s="1"/>
  <c r="AC36297" i="2" s="1"/>
  <c r="AC36298" i="2" s="1"/>
  <c r="AC36299" i="2" s="1"/>
  <c r="AC36300" i="2" s="1"/>
  <c r="AC36301" i="2" s="1"/>
  <c r="AC36302" i="2" s="1"/>
  <c r="AC36303" i="2" s="1"/>
  <c r="AC36304" i="2" s="1"/>
  <c r="AC36305" i="2" s="1"/>
  <c r="AC36306" i="2" s="1"/>
  <c r="AC36307" i="2" s="1"/>
  <c r="AC36308" i="2" s="1"/>
  <c r="AC36309" i="2" s="1"/>
  <c r="AC36310" i="2" s="1"/>
  <c r="AC36311" i="2" s="1"/>
  <c r="AC36312" i="2" s="1"/>
  <c r="AC36313" i="2" s="1"/>
  <c r="AC36314" i="2" s="1"/>
  <c r="AC36315" i="2" s="1"/>
  <c r="AC36316" i="2" s="1"/>
  <c r="AC36317" i="2" s="1"/>
  <c r="AC36318" i="2" s="1"/>
  <c r="AC36319" i="2" s="1"/>
  <c r="AC36320" i="2" s="1"/>
  <c r="AC36321" i="2" s="1"/>
  <c r="AC36322" i="2" s="1"/>
  <c r="AC36323" i="2" s="1"/>
  <c r="AC36324" i="2" s="1"/>
  <c r="AC36325" i="2" s="1"/>
  <c r="AC36326" i="2" s="1"/>
  <c r="AC36327" i="2" s="1"/>
  <c r="AC36328" i="2" s="1"/>
  <c r="AC36329" i="2" s="1"/>
  <c r="AC36330" i="2" s="1"/>
  <c r="AC36331" i="2" s="1"/>
  <c r="AC36332" i="2" s="1"/>
  <c r="AC36333" i="2" s="1"/>
  <c r="AC36334" i="2" s="1"/>
  <c r="AC36335" i="2" s="1"/>
  <c r="AC36336" i="2" s="1"/>
  <c r="AC36337" i="2" s="1"/>
  <c r="AC36338" i="2" s="1"/>
  <c r="AC36339" i="2" s="1"/>
  <c r="AC36340" i="2" s="1"/>
  <c r="AC36341" i="2" s="1"/>
  <c r="AC36342" i="2" s="1"/>
  <c r="AC36343" i="2" s="1"/>
  <c r="AC36344" i="2" s="1"/>
  <c r="AC36345" i="2" s="1"/>
  <c r="AC36346" i="2" s="1"/>
  <c r="AC36347" i="2" s="1"/>
  <c r="AC36348" i="2" s="1"/>
  <c r="AC36349" i="2" s="1"/>
  <c r="AC36350" i="2" s="1"/>
  <c r="AC36351" i="2" s="1"/>
  <c r="AC36352" i="2" s="1"/>
  <c r="AC36353" i="2" s="1"/>
  <c r="AC36354" i="2" s="1"/>
  <c r="AC36355" i="2" s="1"/>
  <c r="AC36356" i="2" s="1"/>
  <c r="AC36357" i="2" s="1"/>
  <c r="AC36358" i="2" s="1"/>
  <c r="AC36359" i="2" s="1"/>
  <c r="AC36360" i="2" s="1"/>
  <c r="AC36361" i="2" s="1"/>
  <c r="AC36362" i="2" s="1"/>
  <c r="AC36363" i="2" s="1"/>
  <c r="AC36364" i="2" s="1"/>
  <c r="AC36365" i="2" s="1"/>
  <c r="AD36182" i="2"/>
  <c r="AF36182" i="2" s="1"/>
  <c r="AG3618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7E33F-1376-475B-9DFB-DE414BD3EDDD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</connections>
</file>

<file path=xl/sharedStrings.xml><?xml version="1.0" encoding="utf-8"?>
<sst xmlns="http://schemas.openxmlformats.org/spreadsheetml/2006/main" count="423" uniqueCount="53">
  <si>
    <t>time</t>
  </si>
  <si>
    <t>accelx</t>
  </si>
  <si>
    <t>accely</t>
  </si>
  <si>
    <t>accelz</t>
  </si>
  <si>
    <t>gyrox</t>
  </si>
  <si>
    <t>gyroy</t>
  </si>
  <si>
    <t>gyroz</t>
  </si>
  <si>
    <t>magx</t>
  </si>
  <si>
    <t>magy</t>
  </si>
  <si>
    <t>magz</t>
  </si>
  <si>
    <t>altitude</t>
  </si>
  <si>
    <t>pressure</t>
  </si>
  <si>
    <t>temp</t>
  </si>
  <si>
    <t>apogee1</t>
  </si>
  <si>
    <t>apogee2</t>
  </si>
  <si>
    <t>apogee3</t>
  </si>
  <si>
    <t>apogee4</t>
  </si>
  <si>
    <t>flightStage</t>
  </si>
  <si>
    <t>PRE_FLIGHT</t>
  </si>
  <si>
    <t>.</t>
  </si>
  <si>
    <t>mass</t>
  </si>
  <si>
    <t>k</t>
  </si>
  <si>
    <t>Velocity (m/s)</t>
  </si>
  <si>
    <t>Altitude (m/s)</t>
  </si>
  <si>
    <t>Acceleration (m/s^2)</t>
  </si>
  <si>
    <t>Time since last check (s)</t>
  </si>
  <si>
    <t>Time Elapsed (s)</t>
  </si>
  <si>
    <t>Predicted Apogee (m)</t>
  </si>
  <si>
    <t>Difference from measured (m)</t>
  </si>
  <si>
    <t>% Accuracy</t>
  </si>
  <si>
    <t>rho</t>
  </si>
  <si>
    <t>Cd</t>
  </si>
  <si>
    <t>A</t>
  </si>
  <si>
    <t>Appred (variable k)</t>
  </si>
  <si>
    <t xml:space="preserve"> </t>
  </si>
  <si>
    <t>% Error</t>
  </si>
  <si>
    <t>Difference</t>
  </si>
  <si>
    <t>Appred (m)</t>
  </si>
  <si>
    <t>Current Altitude (m)</t>
  </si>
  <si>
    <t>Time Elapsed since last data (s)</t>
  </si>
  <si>
    <t>azvect = az*sin(opit) + ay*cos(opit)*sin(orol) + ax*cos(opit)*cos(orol)</t>
  </si>
  <si>
    <t>roll = x</t>
  </si>
  <si>
    <t>pitch = y</t>
  </si>
  <si>
    <t>yaw = z</t>
  </si>
  <si>
    <t>gyro x</t>
  </si>
  <si>
    <t>gyro y</t>
  </si>
  <si>
    <t>gyro z</t>
  </si>
  <si>
    <t>ox</t>
  </si>
  <si>
    <t>oy</t>
  </si>
  <si>
    <t>oz</t>
  </si>
  <si>
    <t>ox (rad)</t>
  </si>
  <si>
    <t>oy (rad)</t>
  </si>
  <si>
    <t>oz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</si>
</sst>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1" fillId="2" borderId="0" xfId="1"/>
    <xf numFmtId="0" fontId="1" fillId="2" borderId="0" xfId="1" applyNumberFormat="1"/>
    <xf numFmtId="0" fontId="2" fillId="0" borderId="0" xfId="1" applyFont="1" applyFill="1"/>
    <xf numFmtId="0" fontId="2" fillId="3" borderId="0" xfId="1" applyFont="1" applyFill="1"/>
    <xf numFmtId="0" fontId="0" fillId="4" borderId="0" xfId="0" applyFill="1"/>
    <xf numFmtId="0" fontId="2" fillId="4" borderId="0" xfId="1" applyFont="1" applyFill="1"/>
    <xf numFmtId="2" fontId="0" fillId="0" borderId="0" xfId="0" applyNumberFormat="1"/>
    <xf numFmtId="2" fontId="0" fillId="4" borderId="0" xfId="0" applyNumberFormat="1" applyFill="1"/>
    <xf numFmtId="2" fontId="1" fillId="2" borderId="0" xfId="1" applyNumberFormat="1"/>
  </cellXfs>
  <cellStyles count="2">
    <cellStyle name="Bad" xfId="1" builtinId="27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Apogee Prediction</a:t>
            </a:r>
            <a:r>
              <a:rPr lang="en-US" baseline="0"/>
              <a:t> (Eric's Rocket)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Apogee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data2!$BM$36055:$BM$36365</c:f>
              <c:numCache>
                <c:formatCode>General</c:formatCode>
                <c:ptCount val="311"/>
                <c:pt idx="0">
                  <c:v>577.28800000000001</c:v>
                </c:pt>
                <c:pt idx="1">
                  <c:v>577.28800000000001</c:v>
                </c:pt>
                <c:pt idx="2">
                  <c:v>577.28800000000001</c:v>
                </c:pt>
                <c:pt idx="3">
                  <c:v>577.28800000000001</c:v>
                </c:pt>
                <c:pt idx="4">
                  <c:v>577.28800000000001</c:v>
                </c:pt>
                <c:pt idx="5">
                  <c:v>577.28800000000001</c:v>
                </c:pt>
                <c:pt idx="6">
                  <c:v>577.28800000000001</c:v>
                </c:pt>
                <c:pt idx="7">
                  <c:v>577.28800000000001</c:v>
                </c:pt>
                <c:pt idx="8">
                  <c:v>577.28800000000001</c:v>
                </c:pt>
                <c:pt idx="9">
                  <c:v>577.28800000000001</c:v>
                </c:pt>
                <c:pt idx="10">
                  <c:v>577.28800000000001</c:v>
                </c:pt>
                <c:pt idx="11">
                  <c:v>577.28800000000001</c:v>
                </c:pt>
                <c:pt idx="12">
                  <c:v>577.28800000000001</c:v>
                </c:pt>
                <c:pt idx="13">
                  <c:v>577.28800000000001</c:v>
                </c:pt>
                <c:pt idx="14">
                  <c:v>577.28800000000001</c:v>
                </c:pt>
                <c:pt idx="15">
                  <c:v>577.28800000000001</c:v>
                </c:pt>
                <c:pt idx="16">
                  <c:v>577.28800000000001</c:v>
                </c:pt>
                <c:pt idx="17">
                  <c:v>577.28800000000001</c:v>
                </c:pt>
                <c:pt idx="18">
                  <c:v>577.28800000000001</c:v>
                </c:pt>
                <c:pt idx="19">
                  <c:v>577.28800000000001</c:v>
                </c:pt>
                <c:pt idx="20">
                  <c:v>577.28800000000001</c:v>
                </c:pt>
                <c:pt idx="21">
                  <c:v>577.28800000000001</c:v>
                </c:pt>
                <c:pt idx="22">
                  <c:v>577.28800000000001</c:v>
                </c:pt>
                <c:pt idx="23">
                  <c:v>577.28800000000001</c:v>
                </c:pt>
                <c:pt idx="24">
                  <c:v>577.28800000000001</c:v>
                </c:pt>
                <c:pt idx="25">
                  <c:v>577.28800000000001</c:v>
                </c:pt>
                <c:pt idx="26">
                  <c:v>577.28800000000001</c:v>
                </c:pt>
                <c:pt idx="27">
                  <c:v>577.28800000000001</c:v>
                </c:pt>
                <c:pt idx="28">
                  <c:v>577.28800000000001</c:v>
                </c:pt>
                <c:pt idx="29">
                  <c:v>577.28800000000001</c:v>
                </c:pt>
                <c:pt idx="30">
                  <c:v>577.28800000000001</c:v>
                </c:pt>
                <c:pt idx="31">
                  <c:v>577.28800000000001</c:v>
                </c:pt>
                <c:pt idx="32">
                  <c:v>577.28800000000001</c:v>
                </c:pt>
                <c:pt idx="33">
                  <c:v>577.28800000000001</c:v>
                </c:pt>
                <c:pt idx="34">
                  <c:v>577.28800000000001</c:v>
                </c:pt>
                <c:pt idx="35">
                  <c:v>577.28800000000001</c:v>
                </c:pt>
                <c:pt idx="36">
                  <c:v>577.28800000000001</c:v>
                </c:pt>
                <c:pt idx="37">
                  <c:v>577.28800000000001</c:v>
                </c:pt>
                <c:pt idx="38">
                  <c:v>577.28800000000001</c:v>
                </c:pt>
                <c:pt idx="39">
                  <c:v>577.28800000000001</c:v>
                </c:pt>
                <c:pt idx="40">
                  <c:v>577.28800000000001</c:v>
                </c:pt>
                <c:pt idx="41">
                  <c:v>577.28800000000001</c:v>
                </c:pt>
                <c:pt idx="42">
                  <c:v>577.28800000000001</c:v>
                </c:pt>
                <c:pt idx="43">
                  <c:v>577.28800000000001</c:v>
                </c:pt>
                <c:pt idx="44">
                  <c:v>577.28800000000001</c:v>
                </c:pt>
                <c:pt idx="45">
                  <c:v>577.28800000000001</c:v>
                </c:pt>
                <c:pt idx="46">
                  <c:v>577.28800000000001</c:v>
                </c:pt>
                <c:pt idx="47">
                  <c:v>577.28800000000001</c:v>
                </c:pt>
                <c:pt idx="48">
                  <c:v>577.28800000000001</c:v>
                </c:pt>
                <c:pt idx="49">
                  <c:v>577.28800000000001</c:v>
                </c:pt>
                <c:pt idx="50">
                  <c:v>577.28800000000001</c:v>
                </c:pt>
                <c:pt idx="51">
                  <c:v>577.28800000000001</c:v>
                </c:pt>
                <c:pt idx="52">
                  <c:v>577.28800000000001</c:v>
                </c:pt>
                <c:pt idx="53">
                  <c:v>577.28800000000001</c:v>
                </c:pt>
                <c:pt idx="54">
                  <c:v>577.28800000000001</c:v>
                </c:pt>
                <c:pt idx="55">
                  <c:v>577.28800000000001</c:v>
                </c:pt>
                <c:pt idx="56">
                  <c:v>577.28800000000001</c:v>
                </c:pt>
                <c:pt idx="57">
                  <c:v>577.28800000000001</c:v>
                </c:pt>
                <c:pt idx="58">
                  <c:v>577.28800000000001</c:v>
                </c:pt>
                <c:pt idx="59">
                  <c:v>577.28800000000001</c:v>
                </c:pt>
                <c:pt idx="60">
                  <c:v>577.28800000000001</c:v>
                </c:pt>
                <c:pt idx="61">
                  <c:v>577.28800000000001</c:v>
                </c:pt>
                <c:pt idx="62">
                  <c:v>577.28800000000001</c:v>
                </c:pt>
                <c:pt idx="63">
                  <c:v>577.28800000000001</c:v>
                </c:pt>
                <c:pt idx="64">
                  <c:v>577.28800000000001</c:v>
                </c:pt>
                <c:pt idx="65">
                  <c:v>577.28800000000001</c:v>
                </c:pt>
                <c:pt idx="66">
                  <c:v>577.28800000000001</c:v>
                </c:pt>
                <c:pt idx="67">
                  <c:v>577.28800000000001</c:v>
                </c:pt>
                <c:pt idx="68">
                  <c:v>577.28800000000001</c:v>
                </c:pt>
                <c:pt idx="69">
                  <c:v>577.28800000000001</c:v>
                </c:pt>
                <c:pt idx="70">
                  <c:v>577.28800000000001</c:v>
                </c:pt>
                <c:pt idx="71">
                  <c:v>577.28800000000001</c:v>
                </c:pt>
                <c:pt idx="72">
                  <c:v>577.28800000000001</c:v>
                </c:pt>
                <c:pt idx="73">
                  <c:v>577.28800000000001</c:v>
                </c:pt>
                <c:pt idx="74">
                  <c:v>577.28800000000001</c:v>
                </c:pt>
                <c:pt idx="75">
                  <c:v>577.28800000000001</c:v>
                </c:pt>
                <c:pt idx="76">
                  <c:v>577.28800000000001</c:v>
                </c:pt>
                <c:pt idx="77">
                  <c:v>577.28800000000001</c:v>
                </c:pt>
                <c:pt idx="78">
                  <c:v>577.28800000000001</c:v>
                </c:pt>
                <c:pt idx="79">
                  <c:v>577.28800000000001</c:v>
                </c:pt>
                <c:pt idx="80">
                  <c:v>577.28800000000001</c:v>
                </c:pt>
                <c:pt idx="81">
                  <c:v>577.28800000000001</c:v>
                </c:pt>
                <c:pt idx="82">
                  <c:v>577.28800000000001</c:v>
                </c:pt>
                <c:pt idx="83">
                  <c:v>577.28800000000001</c:v>
                </c:pt>
                <c:pt idx="84">
                  <c:v>577.28800000000001</c:v>
                </c:pt>
                <c:pt idx="85">
                  <c:v>577.28800000000001</c:v>
                </c:pt>
                <c:pt idx="86">
                  <c:v>577.28800000000001</c:v>
                </c:pt>
                <c:pt idx="87">
                  <c:v>577.28800000000001</c:v>
                </c:pt>
                <c:pt idx="88">
                  <c:v>577.28800000000001</c:v>
                </c:pt>
                <c:pt idx="89">
                  <c:v>577.28800000000001</c:v>
                </c:pt>
                <c:pt idx="90">
                  <c:v>577.28800000000001</c:v>
                </c:pt>
                <c:pt idx="91">
                  <c:v>577.28800000000001</c:v>
                </c:pt>
                <c:pt idx="92">
                  <c:v>577.28800000000001</c:v>
                </c:pt>
                <c:pt idx="93">
                  <c:v>577.28800000000001</c:v>
                </c:pt>
                <c:pt idx="94">
                  <c:v>577.28800000000001</c:v>
                </c:pt>
                <c:pt idx="95">
                  <c:v>577.28800000000001</c:v>
                </c:pt>
                <c:pt idx="96">
                  <c:v>577.28800000000001</c:v>
                </c:pt>
                <c:pt idx="97">
                  <c:v>577.28800000000001</c:v>
                </c:pt>
                <c:pt idx="98">
                  <c:v>577.28800000000001</c:v>
                </c:pt>
                <c:pt idx="99">
                  <c:v>577.28800000000001</c:v>
                </c:pt>
                <c:pt idx="100">
                  <c:v>577.28800000000001</c:v>
                </c:pt>
                <c:pt idx="101">
                  <c:v>577.28800000000001</c:v>
                </c:pt>
                <c:pt idx="102">
                  <c:v>577.28800000000001</c:v>
                </c:pt>
                <c:pt idx="103">
                  <c:v>577.28800000000001</c:v>
                </c:pt>
                <c:pt idx="104">
                  <c:v>577.28800000000001</c:v>
                </c:pt>
                <c:pt idx="105">
                  <c:v>577.28800000000001</c:v>
                </c:pt>
                <c:pt idx="106">
                  <c:v>577.28800000000001</c:v>
                </c:pt>
                <c:pt idx="107">
                  <c:v>577.28800000000001</c:v>
                </c:pt>
                <c:pt idx="108">
                  <c:v>577.28800000000001</c:v>
                </c:pt>
                <c:pt idx="109">
                  <c:v>577.28800000000001</c:v>
                </c:pt>
                <c:pt idx="110">
                  <c:v>577.28800000000001</c:v>
                </c:pt>
                <c:pt idx="111">
                  <c:v>577.28800000000001</c:v>
                </c:pt>
                <c:pt idx="112">
                  <c:v>577.28800000000001</c:v>
                </c:pt>
                <c:pt idx="113">
                  <c:v>577.28800000000001</c:v>
                </c:pt>
                <c:pt idx="114">
                  <c:v>577.28800000000001</c:v>
                </c:pt>
                <c:pt idx="115">
                  <c:v>577.28800000000001</c:v>
                </c:pt>
                <c:pt idx="116">
                  <c:v>577.28800000000001</c:v>
                </c:pt>
                <c:pt idx="117">
                  <c:v>577.28800000000001</c:v>
                </c:pt>
                <c:pt idx="118">
                  <c:v>577.28800000000001</c:v>
                </c:pt>
                <c:pt idx="119">
                  <c:v>577.28800000000001</c:v>
                </c:pt>
                <c:pt idx="120">
                  <c:v>577.28800000000001</c:v>
                </c:pt>
                <c:pt idx="121">
                  <c:v>577.28800000000001</c:v>
                </c:pt>
                <c:pt idx="122">
                  <c:v>577.28800000000001</c:v>
                </c:pt>
                <c:pt idx="123">
                  <c:v>577.28800000000001</c:v>
                </c:pt>
                <c:pt idx="124">
                  <c:v>577.28800000000001</c:v>
                </c:pt>
                <c:pt idx="125">
                  <c:v>577.28800000000001</c:v>
                </c:pt>
                <c:pt idx="126">
                  <c:v>577.28800000000001</c:v>
                </c:pt>
                <c:pt idx="127">
                  <c:v>577.28800000000001</c:v>
                </c:pt>
                <c:pt idx="128">
                  <c:v>577.28800000000001</c:v>
                </c:pt>
                <c:pt idx="129">
                  <c:v>577.28800000000001</c:v>
                </c:pt>
                <c:pt idx="130">
                  <c:v>577.28800000000001</c:v>
                </c:pt>
                <c:pt idx="131">
                  <c:v>577.28800000000001</c:v>
                </c:pt>
                <c:pt idx="132">
                  <c:v>577.28800000000001</c:v>
                </c:pt>
                <c:pt idx="133">
                  <c:v>577.28800000000001</c:v>
                </c:pt>
                <c:pt idx="134">
                  <c:v>577.28800000000001</c:v>
                </c:pt>
                <c:pt idx="135">
                  <c:v>577.28800000000001</c:v>
                </c:pt>
                <c:pt idx="136">
                  <c:v>577.28800000000001</c:v>
                </c:pt>
                <c:pt idx="137">
                  <c:v>577.28800000000001</c:v>
                </c:pt>
                <c:pt idx="138">
                  <c:v>577.28800000000001</c:v>
                </c:pt>
                <c:pt idx="139">
                  <c:v>577.28800000000001</c:v>
                </c:pt>
                <c:pt idx="140">
                  <c:v>577.28800000000001</c:v>
                </c:pt>
                <c:pt idx="141">
                  <c:v>577.28800000000001</c:v>
                </c:pt>
                <c:pt idx="142">
                  <c:v>577.28800000000001</c:v>
                </c:pt>
                <c:pt idx="143">
                  <c:v>577.28800000000001</c:v>
                </c:pt>
                <c:pt idx="144">
                  <c:v>577.28800000000001</c:v>
                </c:pt>
                <c:pt idx="145">
                  <c:v>577.28800000000001</c:v>
                </c:pt>
                <c:pt idx="146">
                  <c:v>577.28800000000001</c:v>
                </c:pt>
                <c:pt idx="147">
                  <c:v>577.28800000000001</c:v>
                </c:pt>
                <c:pt idx="148">
                  <c:v>577.28800000000001</c:v>
                </c:pt>
                <c:pt idx="149">
                  <c:v>577.28800000000001</c:v>
                </c:pt>
                <c:pt idx="150">
                  <c:v>577.28800000000001</c:v>
                </c:pt>
                <c:pt idx="151">
                  <c:v>577.28800000000001</c:v>
                </c:pt>
                <c:pt idx="152">
                  <c:v>577.28800000000001</c:v>
                </c:pt>
                <c:pt idx="153">
                  <c:v>577.28800000000001</c:v>
                </c:pt>
                <c:pt idx="154">
                  <c:v>577.28800000000001</c:v>
                </c:pt>
                <c:pt idx="155">
                  <c:v>577.28800000000001</c:v>
                </c:pt>
                <c:pt idx="156">
                  <c:v>577.28800000000001</c:v>
                </c:pt>
                <c:pt idx="157">
                  <c:v>577.28800000000001</c:v>
                </c:pt>
                <c:pt idx="158">
                  <c:v>577.28800000000001</c:v>
                </c:pt>
                <c:pt idx="159">
                  <c:v>577.28800000000001</c:v>
                </c:pt>
                <c:pt idx="160">
                  <c:v>577.28800000000001</c:v>
                </c:pt>
                <c:pt idx="161">
                  <c:v>577.28800000000001</c:v>
                </c:pt>
                <c:pt idx="162">
                  <c:v>577.28800000000001</c:v>
                </c:pt>
                <c:pt idx="163">
                  <c:v>577.28800000000001</c:v>
                </c:pt>
                <c:pt idx="164">
                  <c:v>577.28800000000001</c:v>
                </c:pt>
                <c:pt idx="165">
                  <c:v>577.28800000000001</c:v>
                </c:pt>
                <c:pt idx="166">
                  <c:v>577.28800000000001</c:v>
                </c:pt>
                <c:pt idx="167">
                  <c:v>577.28800000000001</c:v>
                </c:pt>
                <c:pt idx="168">
                  <c:v>577.28800000000001</c:v>
                </c:pt>
                <c:pt idx="169">
                  <c:v>577.28800000000001</c:v>
                </c:pt>
                <c:pt idx="170">
                  <c:v>577.28800000000001</c:v>
                </c:pt>
                <c:pt idx="171">
                  <c:v>577.28800000000001</c:v>
                </c:pt>
                <c:pt idx="172">
                  <c:v>577.28800000000001</c:v>
                </c:pt>
                <c:pt idx="173">
                  <c:v>577.28800000000001</c:v>
                </c:pt>
                <c:pt idx="174">
                  <c:v>577.28800000000001</c:v>
                </c:pt>
                <c:pt idx="175">
                  <c:v>577.28800000000001</c:v>
                </c:pt>
                <c:pt idx="176">
                  <c:v>577.28800000000001</c:v>
                </c:pt>
                <c:pt idx="177">
                  <c:v>577.28800000000001</c:v>
                </c:pt>
                <c:pt idx="178">
                  <c:v>577.28800000000001</c:v>
                </c:pt>
                <c:pt idx="179">
                  <c:v>577.28800000000001</c:v>
                </c:pt>
                <c:pt idx="180">
                  <c:v>577.28800000000001</c:v>
                </c:pt>
                <c:pt idx="181">
                  <c:v>577.28800000000001</c:v>
                </c:pt>
                <c:pt idx="182">
                  <c:v>577.28800000000001</c:v>
                </c:pt>
                <c:pt idx="183">
                  <c:v>577.28800000000001</c:v>
                </c:pt>
                <c:pt idx="184">
                  <c:v>577.28800000000001</c:v>
                </c:pt>
                <c:pt idx="185">
                  <c:v>577.28800000000001</c:v>
                </c:pt>
                <c:pt idx="186">
                  <c:v>577.28800000000001</c:v>
                </c:pt>
                <c:pt idx="187">
                  <c:v>577.28800000000001</c:v>
                </c:pt>
                <c:pt idx="188">
                  <c:v>577.28800000000001</c:v>
                </c:pt>
                <c:pt idx="189">
                  <c:v>577.28800000000001</c:v>
                </c:pt>
                <c:pt idx="190">
                  <c:v>577.28800000000001</c:v>
                </c:pt>
                <c:pt idx="191">
                  <c:v>577.28800000000001</c:v>
                </c:pt>
                <c:pt idx="192">
                  <c:v>577.28800000000001</c:v>
                </c:pt>
                <c:pt idx="193">
                  <c:v>577.28800000000001</c:v>
                </c:pt>
                <c:pt idx="194">
                  <c:v>577.28800000000001</c:v>
                </c:pt>
                <c:pt idx="195">
                  <c:v>577.28800000000001</c:v>
                </c:pt>
                <c:pt idx="196">
                  <c:v>577.28800000000001</c:v>
                </c:pt>
                <c:pt idx="197">
                  <c:v>577.28800000000001</c:v>
                </c:pt>
                <c:pt idx="198">
                  <c:v>577.28800000000001</c:v>
                </c:pt>
                <c:pt idx="199">
                  <c:v>577.28800000000001</c:v>
                </c:pt>
                <c:pt idx="200">
                  <c:v>577.28800000000001</c:v>
                </c:pt>
                <c:pt idx="201">
                  <c:v>577.28800000000001</c:v>
                </c:pt>
                <c:pt idx="202">
                  <c:v>577.28800000000001</c:v>
                </c:pt>
                <c:pt idx="203">
                  <c:v>577.28800000000001</c:v>
                </c:pt>
                <c:pt idx="204">
                  <c:v>577.28800000000001</c:v>
                </c:pt>
                <c:pt idx="205">
                  <c:v>577.28800000000001</c:v>
                </c:pt>
                <c:pt idx="206">
                  <c:v>577.28800000000001</c:v>
                </c:pt>
                <c:pt idx="207">
                  <c:v>577.28800000000001</c:v>
                </c:pt>
                <c:pt idx="208">
                  <c:v>577.28800000000001</c:v>
                </c:pt>
                <c:pt idx="209">
                  <c:v>577.28800000000001</c:v>
                </c:pt>
                <c:pt idx="210">
                  <c:v>577.28800000000001</c:v>
                </c:pt>
                <c:pt idx="211">
                  <c:v>577.28800000000001</c:v>
                </c:pt>
                <c:pt idx="212">
                  <c:v>577.28800000000001</c:v>
                </c:pt>
                <c:pt idx="213">
                  <c:v>577.28800000000001</c:v>
                </c:pt>
                <c:pt idx="214">
                  <c:v>577.28800000000001</c:v>
                </c:pt>
                <c:pt idx="215">
                  <c:v>577.28800000000001</c:v>
                </c:pt>
                <c:pt idx="216">
                  <c:v>577.28800000000001</c:v>
                </c:pt>
                <c:pt idx="217">
                  <c:v>577.28800000000001</c:v>
                </c:pt>
                <c:pt idx="218">
                  <c:v>577.28800000000001</c:v>
                </c:pt>
                <c:pt idx="219">
                  <c:v>577.28800000000001</c:v>
                </c:pt>
                <c:pt idx="220">
                  <c:v>577.28800000000001</c:v>
                </c:pt>
                <c:pt idx="221">
                  <c:v>577.28800000000001</c:v>
                </c:pt>
                <c:pt idx="222">
                  <c:v>577.28800000000001</c:v>
                </c:pt>
                <c:pt idx="223">
                  <c:v>577.28800000000001</c:v>
                </c:pt>
                <c:pt idx="224">
                  <c:v>577.28800000000001</c:v>
                </c:pt>
                <c:pt idx="225">
                  <c:v>577.28800000000001</c:v>
                </c:pt>
                <c:pt idx="226">
                  <c:v>577.28800000000001</c:v>
                </c:pt>
                <c:pt idx="227">
                  <c:v>577.28800000000001</c:v>
                </c:pt>
                <c:pt idx="228">
                  <c:v>577.28800000000001</c:v>
                </c:pt>
                <c:pt idx="229">
                  <c:v>577.28800000000001</c:v>
                </c:pt>
                <c:pt idx="230">
                  <c:v>577.28800000000001</c:v>
                </c:pt>
                <c:pt idx="231">
                  <c:v>577.28800000000001</c:v>
                </c:pt>
                <c:pt idx="232">
                  <c:v>577.28800000000001</c:v>
                </c:pt>
                <c:pt idx="233">
                  <c:v>577.28800000000001</c:v>
                </c:pt>
                <c:pt idx="234">
                  <c:v>577.28800000000001</c:v>
                </c:pt>
                <c:pt idx="235">
                  <c:v>577.28800000000001</c:v>
                </c:pt>
                <c:pt idx="236">
                  <c:v>577.28800000000001</c:v>
                </c:pt>
                <c:pt idx="237">
                  <c:v>577.28800000000001</c:v>
                </c:pt>
                <c:pt idx="238">
                  <c:v>577.28800000000001</c:v>
                </c:pt>
                <c:pt idx="239">
                  <c:v>577.28800000000001</c:v>
                </c:pt>
                <c:pt idx="240">
                  <c:v>577.28800000000001</c:v>
                </c:pt>
                <c:pt idx="241">
                  <c:v>577.28800000000001</c:v>
                </c:pt>
                <c:pt idx="242">
                  <c:v>577.28800000000001</c:v>
                </c:pt>
                <c:pt idx="243">
                  <c:v>577.28800000000001</c:v>
                </c:pt>
                <c:pt idx="244">
                  <c:v>577.28800000000001</c:v>
                </c:pt>
                <c:pt idx="245">
                  <c:v>577.28800000000001</c:v>
                </c:pt>
                <c:pt idx="246">
                  <c:v>577.28800000000001</c:v>
                </c:pt>
                <c:pt idx="247">
                  <c:v>577.28800000000001</c:v>
                </c:pt>
                <c:pt idx="248">
                  <c:v>577.28800000000001</c:v>
                </c:pt>
                <c:pt idx="249">
                  <c:v>577.28800000000001</c:v>
                </c:pt>
                <c:pt idx="250">
                  <c:v>577.28800000000001</c:v>
                </c:pt>
                <c:pt idx="251">
                  <c:v>577.28800000000001</c:v>
                </c:pt>
                <c:pt idx="252">
                  <c:v>577.28800000000001</c:v>
                </c:pt>
                <c:pt idx="253">
                  <c:v>577.28800000000001</c:v>
                </c:pt>
                <c:pt idx="254">
                  <c:v>577.28800000000001</c:v>
                </c:pt>
                <c:pt idx="255">
                  <c:v>577.28800000000001</c:v>
                </c:pt>
                <c:pt idx="256">
                  <c:v>577.28800000000001</c:v>
                </c:pt>
                <c:pt idx="257">
                  <c:v>577.28800000000001</c:v>
                </c:pt>
                <c:pt idx="258">
                  <c:v>577.28800000000001</c:v>
                </c:pt>
                <c:pt idx="259">
                  <c:v>577.28800000000001</c:v>
                </c:pt>
                <c:pt idx="260">
                  <c:v>577.28800000000001</c:v>
                </c:pt>
                <c:pt idx="261">
                  <c:v>577.28800000000001</c:v>
                </c:pt>
                <c:pt idx="262">
                  <c:v>577.28800000000001</c:v>
                </c:pt>
                <c:pt idx="263">
                  <c:v>577.28800000000001</c:v>
                </c:pt>
                <c:pt idx="264">
                  <c:v>577.28800000000001</c:v>
                </c:pt>
                <c:pt idx="265">
                  <c:v>577.28800000000001</c:v>
                </c:pt>
                <c:pt idx="266">
                  <c:v>577.28800000000001</c:v>
                </c:pt>
                <c:pt idx="267">
                  <c:v>577.28800000000001</c:v>
                </c:pt>
                <c:pt idx="268">
                  <c:v>577.28800000000001</c:v>
                </c:pt>
                <c:pt idx="269">
                  <c:v>577.28800000000001</c:v>
                </c:pt>
                <c:pt idx="270">
                  <c:v>577.28800000000001</c:v>
                </c:pt>
                <c:pt idx="271">
                  <c:v>577.28800000000001</c:v>
                </c:pt>
                <c:pt idx="272">
                  <c:v>577.28800000000001</c:v>
                </c:pt>
                <c:pt idx="273">
                  <c:v>577.28800000000001</c:v>
                </c:pt>
                <c:pt idx="274">
                  <c:v>577.28800000000001</c:v>
                </c:pt>
                <c:pt idx="275">
                  <c:v>577.28800000000001</c:v>
                </c:pt>
                <c:pt idx="276">
                  <c:v>577.28800000000001</c:v>
                </c:pt>
                <c:pt idx="277">
                  <c:v>577.28800000000001</c:v>
                </c:pt>
                <c:pt idx="278">
                  <c:v>577.28800000000001</c:v>
                </c:pt>
                <c:pt idx="279">
                  <c:v>577.28800000000001</c:v>
                </c:pt>
                <c:pt idx="280">
                  <c:v>577.28800000000001</c:v>
                </c:pt>
                <c:pt idx="281">
                  <c:v>577.28800000000001</c:v>
                </c:pt>
                <c:pt idx="282">
                  <c:v>577.28800000000001</c:v>
                </c:pt>
                <c:pt idx="283">
                  <c:v>577.28800000000001</c:v>
                </c:pt>
                <c:pt idx="284">
                  <c:v>577.28800000000001</c:v>
                </c:pt>
                <c:pt idx="285">
                  <c:v>577.28800000000001</c:v>
                </c:pt>
                <c:pt idx="286">
                  <c:v>577.28800000000001</c:v>
                </c:pt>
                <c:pt idx="287">
                  <c:v>577.28800000000001</c:v>
                </c:pt>
                <c:pt idx="288">
                  <c:v>577.28800000000001</c:v>
                </c:pt>
                <c:pt idx="289">
                  <c:v>577.28800000000001</c:v>
                </c:pt>
                <c:pt idx="290">
                  <c:v>577.28800000000001</c:v>
                </c:pt>
                <c:pt idx="291">
                  <c:v>577.28800000000001</c:v>
                </c:pt>
                <c:pt idx="292">
                  <c:v>577.28800000000001</c:v>
                </c:pt>
                <c:pt idx="293">
                  <c:v>577.28800000000001</c:v>
                </c:pt>
                <c:pt idx="294">
                  <c:v>577.28800000000001</c:v>
                </c:pt>
                <c:pt idx="295">
                  <c:v>577.28800000000001</c:v>
                </c:pt>
                <c:pt idx="296">
                  <c:v>577.28800000000001</c:v>
                </c:pt>
                <c:pt idx="297">
                  <c:v>577.28800000000001</c:v>
                </c:pt>
                <c:pt idx="298">
                  <c:v>577.28800000000001</c:v>
                </c:pt>
                <c:pt idx="299">
                  <c:v>577.28800000000001</c:v>
                </c:pt>
                <c:pt idx="300">
                  <c:v>577.28800000000001</c:v>
                </c:pt>
                <c:pt idx="301">
                  <c:v>577.28800000000001</c:v>
                </c:pt>
                <c:pt idx="302">
                  <c:v>577.28800000000001</c:v>
                </c:pt>
                <c:pt idx="303">
                  <c:v>577.28800000000001</c:v>
                </c:pt>
                <c:pt idx="304">
                  <c:v>577.28800000000001</c:v>
                </c:pt>
                <c:pt idx="305">
                  <c:v>577.28800000000001</c:v>
                </c:pt>
                <c:pt idx="306">
                  <c:v>577.28800000000001</c:v>
                </c:pt>
                <c:pt idx="307">
                  <c:v>577.28800000000001</c:v>
                </c:pt>
                <c:pt idx="308">
                  <c:v>577.28800000000001</c:v>
                </c:pt>
                <c:pt idx="309">
                  <c:v>577.28800000000001</c:v>
                </c:pt>
                <c:pt idx="310">
                  <c:v>577.28800000000001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F7-452B-8910-40C98397AA6A}"/>
            </c:ext>
          </c:extLst>
        </c:ser>
        <c:ser>
          <c:idx val="0"/>
          <c:order val="1"/>
          <c:tx>
            <c:v>Recorded 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data2!$AB$36055:$AB$36365</c:f>
              <c:numCache>
                <c:formatCode>General</c:formatCode>
                <c:ptCount val="311"/>
                <c:pt idx="0">
                  <c:v>2.8929100000000001</c:v>
                </c:pt>
                <c:pt idx="1">
                  <c:v>3.6746500000000002</c:v>
                </c:pt>
                <c:pt idx="2">
                  <c:v>5.3648400000000001</c:v>
                </c:pt>
                <c:pt idx="3">
                  <c:v>5.25922</c:v>
                </c:pt>
                <c:pt idx="4">
                  <c:v>8.47058</c:v>
                </c:pt>
                <c:pt idx="5">
                  <c:v>10.689</c:v>
                </c:pt>
                <c:pt idx="6">
                  <c:v>14.724299999999999</c:v>
                </c:pt>
                <c:pt idx="7">
                  <c:v>18.717500000000001</c:v>
                </c:pt>
                <c:pt idx="8">
                  <c:v>22.520399999999999</c:v>
                </c:pt>
                <c:pt idx="9">
                  <c:v>26.914899999999999</c:v>
                </c:pt>
                <c:pt idx="10">
                  <c:v>34.119399999999999</c:v>
                </c:pt>
                <c:pt idx="11">
                  <c:v>37.922400000000003</c:v>
                </c:pt>
                <c:pt idx="12">
                  <c:v>45.295900000000003</c:v>
                </c:pt>
                <c:pt idx="13">
                  <c:v>53.789200000000001</c:v>
                </c:pt>
                <c:pt idx="14">
                  <c:v>61.606400000000001</c:v>
                </c:pt>
                <c:pt idx="15">
                  <c:v>68.472800000000007</c:v>
                </c:pt>
                <c:pt idx="16">
                  <c:v>78.497799999999998</c:v>
                </c:pt>
                <c:pt idx="17">
                  <c:v>86.082599999999999</c:v>
                </c:pt>
                <c:pt idx="18">
                  <c:v>95.273099999999999</c:v>
                </c:pt>
                <c:pt idx="19">
                  <c:v>105.837</c:v>
                </c:pt>
                <c:pt idx="20">
                  <c:v>113.348</c:v>
                </c:pt>
                <c:pt idx="21">
                  <c:v>123.595</c:v>
                </c:pt>
                <c:pt idx="22">
                  <c:v>133.334</c:v>
                </c:pt>
                <c:pt idx="23">
                  <c:v>141.72200000000001</c:v>
                </c:pt>
                <c:pt idx="24">
                  <c:v>152.339</c:v>
                </c:pt>
                <c:pt idx="25">
                  <c:v>162.01499999999999</c:v>
                </c:pt>
                <c:pt idx="26">
                  <c:v>171.44800000000001</c:v>
                </c:pt>
                <c:pt idx="27">
                  <c:v>180.12100000000001</c:v>
                </c:pt>
                <c:pt idx="28">
                  <c:v>188.023</c:v>
                </c:pt>
                <c:pt idx="29">
                  <c:v>201.09</c:v>
                </c:pt>
                <c:pt idx="30">
                  <c:v>205.05199999999999</c:v>
                </c:pt>
                <c:pt idx="31">
                  <c:v>214.95</c:v>
                </c:pt>
                <c:pt idx="32">
                  <c:v>224.87</c:v>
                </c:pt>
                <c:pt idx="33">
                  <c:v>230.04599999999999</c:v>
                </c:pt>
                <c:pt idx="34">
                  <c:v>242.131</c:v>
                </c:pt>
                <c:pt idx="35">
                  <c:v>247.74</c:v>
                </c:pt>
                <c:pt idx="36">
                  <c:v>255.441</c:v>
                </c:pt>
                <c:pt idx="37">
                  <c:v>262.96199999999999</c:v>
                </c:pt>
                <c:pt idx="38">
                  <c:v>271.44499999999999</c:v>
                </c:pt>
                <c:pt idx="39">
                  <c:v>278.62900000000002</c:v>
                </c:pt>
                <c:pt idx="40">
                  <c:v>286.18200000000002</c:v>
                </c:pt>
                <c:pt idx="41">
                  <c:v>293.73500000000001</c:v>
                </c:pt>
                <c:pt idx="42">
                  <c:v>300.23099999999999</c:v>
                </c:pt>
                <c:pt idx="43">
                  <c:v>308.32299999999998</c:v>
                </c:pt>
                <c:pt idx="44">
                  <c:v>313.62599999999998</c:v>
                </c:pt>
                <c:pt idx="45">
                  <c:v>319.53100000000001</c:v>
                </c:pt>
                <c:pt idx="46">
                  <c:v>326.76799999999997</c:v>
                </c:pt>
                <c:pt idx="47">
                  <c:v>333.46499999999997</c:v>
                </c:pt>
                <c:pt idx="48">
                  <c:v>341.21899999999999</c:v>
                </c:pt>
                <c:pt idx="49">
                  <c:v>347.49400000000003</c:v>
                </c:pt>
                <c:pt idx="50">
                  <c:v>353.52600000000001</c:v>
                </c:pt>
                <c:pt idx="51">
                  <c:v>359.452</c:v>
                </c:pt>
                <c:pt idx="52">
                  <c:v>365.399</c:v>
                </c:pt>
                <c:pt idx="53">
                  <c:v>370.47</c:v>
                </c:pt>
                <c:pt idx="54">
                  <c:v>374.83300000000003</c:v>
                </c:pt>
                <c:pt idx="55">
                  <c:v>383.14600000000002</c:v>
                </c:pt>
                <c:pt idx="56">
                  <c:v>387.26600000000002</c:v>
                </c:pt>
                <c:pt idx="57">
                  <c:v>392.95</c:v>
                </c:pt>
                <c:pt idx="58">
                  <c:v>398.57</c:v>
                </c:pt>
                <c:pt idx="59">
                  <c:v>403.14400000000001</c:v>
                </c:pt>
                <c:pt idx="60">
                  <c:v>408.92200000000003</c:v>
                </c:pt>
                <c:pt idx="61">
                  <c:v>413.65499999999997</c:v>
                </c:pt>
                <c:pt idx="62">
                  <c:v>419.62299999999999</c:v>
                </c:pt>
                <c:pt idx="63">
                  <c:v>424.89499999999998</c:v>
                </c:pt>
                <c:pt idx="64">
                  <c:v>428.76100000000002</c:v>
                </c:pt>
                <c:pt idx="65">
                  <c:v>433.59899999999999</c:v>
                </c:pt>
                <c:pt idx="66">
                  <c:v>437.90899999999999</c:v>
                </c:pt>
                <c:pt idx="67">
                  <c:v>442.483</c:v>
                </c:pt>
                <c:pt idx="68">
                  <c:v>445.21899999999999</c:v>
                </c:pt>
                <c:pt idx="69">
                  <c:v>450.58600000000001</c:v>
                </c:pt>
                <c:pt idx="70">
                  <c:v>455.86799999999999</c:v>
                </c:pt>
                <c:pt idx="71">
                  <c:v>459.67099999999999</c:v>
                </c:pt>
                <c:pt idx="72">
                  <c:v>463.27300000000002</c:v>
                </c:pt>
                <c:pt idx="73">
                  <c:v>467.85700000000003</c:v>
                </c:pt>
                <c:pt idx="74">
                  <c:v>472.09300000000002</c:v>
                </c:pt>
                <c:pt idx="75">
                  <c:v>476.68900000000002</c:v>
                </c:pt>
                <c:pt idx="76">
                  <c:v>480.745</c:v>
                </c:pt>
                <c:pt idx="77">
                  <c:v>483.75599999999997</c:v>
                </c:pt>
                <c:pt idx="78">
                  <c:v>486.57600000000002</c:v>
                </c:pt>
                <c:pt idx="79">
                  <c:v>490.99200000000002</c:v>
                </c:pt>
                <c:pt idx="80">
                  <c:v>494.36200000000002</c:v>
                </c:pt>
                <c:pt idx="81">
                  <c:v>497.71100000000001</c:v>
                </c:pt>
                <c:pt idx="82">
                  <c:v>500.73200000000003</c:v>
                </c:pt>
                <c:pt idx="83">
                  <c:v>504.63</c:v>
                </c:pt>
                <c:pt idx="84">
                  <c:v>507.82</c:v>
                </c:pt>
                <c:pt idx="85">
                  <c:v>510.65100000000001</c:v>
                </c:pt>
                <c:pt idx="86">
                  <c:v>513.49300000000005</c:v>
                </c:pt>
                <c:pt idx="87">
                  <c:v>517.03200000000004</c:v>
                </c:pt>
                <c:pt idx="88">
                  <c:v>519.15499999999997</c:v>
                </c:pt>
                <c:pt idx="89">
                  <c:v>521.45799999999997</c:v>
                </c:pt>
                <c:pt idx="90">
                  <c:v>524.21500000000003</c:v>
                </c:pt>
                <c:pt idx="91">
                  <c:v>526.96199999999999</c:v>
                </c:pt>
                <c:pt idx="92">
                  <c:v>530.51099999999997</c:v>
                </c:pt>
                <c:pt idx="93">
                  <c:v>531.22900000000004</c:v>
                </c:pt>
                <c:pt idx="94">
                  <c:v>534.58900000000006</c:v>
                </c:pt>
                <c:pt idx="95">
                  <c:v>536.91300000000001</c:v>
                </c:pt>
                <c:pt idx="96">
                  <c:v>539.56399999999996</c:v>
                </c:pt>
                <c:pt idx="97">
                  <c:v>542.51099999999997</c:v>
                </c:pt>
                <c:pt idx="98">
                  <c:v>543.11400000000003</c:v>
                </c:pt>
                <c:pt idx="99">
                  <c:v>546.14499999999998</c:v>
                </c:pt>
                <c:pt idx="100">
                  <c:v>547.572</c:v>
                </c:pt>
                <c:pt idx="101">
                  <c:v>550.49800000000005</c:v>
                </c:pt>
                <c:pt idx="102">
                  <c:v>551.83900000000006</c:v>
                </c:pt>
                <c:pt idx="103">
                  <c:v>553.78300000000002</c:v>
                </c:pt>
                <c:pt idx="104">
                  <c:v>554.85</c:v>
                </c:pt>
                <c:pt idx="105">
                  <c:v>558.05100000000004</c:v>
                </c:pt>
                <c:pt idx="106">
                  <c:v>558.32500000000005</c:v>
                </c:pt>
                <c:pt idx="107">
                  <c:v>560.375</c:v>
                </c:pt>
                <c:pt idx="108">
                  <c:v>561.97</c:v>
                </c:pt>
                <c:pt idx="109">
                  <c:v>562.678</c:v>
                </c:pt>
                <c:pt idx="110">
                  <c:v>563.22699999999998</c:v>
                </c:pt>
                <c:pt idx="111">
                  <c:v>564.65300000000002</c:v>
                </c:pt>
                <c:pt idx="112">
                  <c:v>566.23800000000006</c:v>
                </c:pt>
                <c:pt idx="113">
                  <c:v>567.66399999999999</c:v>
                </c:pt>
                <c:pt idx="114">
                  <c:v>569.09</c:v>
                </c:pt>
                <c:pt idx="115">
                  <c:v>569.73400000000004</c:v>
                </c:pt>
                <c:pt idx="116">
                  <c:v>570.79100000000005</c:v>
                </c:pt>
                <c:pt idx="117">
                  <c:v>571.30799999999999</c:v>
                </c:pt>
                <c:pt idx="118">
                  <c:v>572.22799999999995</c:v>
                </c:pt>
                <c:pt idx="119">
                  <c:v>573.19899999999996</c:v>
                </c:pt>
                <c:pt idx="120">
                  <c:v>574.07600000000002</c:v>
                </c:pt>
                <c:pt idx="121">
                  <c:v>573.125</c:v>
                </c:pt>
                <c:pt idx="122">
                  <c:v>574.07600000000002</c:v>
                </c:pt>
                <c:pt idx="123">
                  <c:v>574.98500000000001</c:v>
                </c:pt>
                <c:pt idx="124">
                  <c:v>574.63599999999997</c:v>
                </c:pt>
                <c:pt idx="125">
                  <c:v>575.428</c:v>
                </c:pt>
                <c:pt idx="126">
                  <c:v>575.17499999999995</c:v>
                </c:pt>
                <c:pt idx="127">
                  <c:v>577.28800000000001</c:v>
                </c:pt>
                <c:pt idx="128">
                  <c:v>576.495</c:v>
                </c:pt>
                <c:pt idx="129">
                  <c:v>576.22</c:v>
                </c:pt>
                <c:pt idx="130">
                  <c:v>576.928</c:v>
                </c:pt>
                <c:pt idx="131">
                  <c:v>576.05200000000002</c:v>
                </c:pt>
                <c:pt idx="132">
                  <c:v>575.69200000000001</c:v>
                </c:pt>
                <c:pt idx="133">
                  <c:v>575.50199999999995</c:v>
                </c:pt>
                <c:pt idx="134">
                  <c:v>575.34400000000005</c:v>
                </c:pt>
                <c:pt idx="135">
                  <c:v>575.428</c:v>
                </c:pt>
                <c:pt idx="136">
                  <c:v>574.07600000000002</c:v>
                </c:pt>
                <c:pt idx="137">
                  <c:v>573.72799999999995</c:v>
                </c:pt>
                <c:pt idx="138">
                  <c:v>573.36800000000005</c:v>
                </c:pt>
                <c:pt idx="139">
                  <c:v>572.66099999999994</c:v>
                </c:pt>
                <c:pt idx="140">
                  <c:v>572.30100000000004</c:v>
                </c:pt>
                <c:pt idx="141">
                  <c:v>572.66099999999994</c:v>
                </c:pt>
                <c:pt idx="142">
                  <c:v>570.875</c:v>
                </c:pt>
                <c:pt idx="143">
                  <c:v>569.99900000000002</c:v>
                </c:pt>
                <c:pt idx="144">
                  <c:v>568.74099999999999</c:v>
                </c:pt>
                <c:pt idx="145">
                  <c:v>568.21299999999997</c:v>
                </c:pt>
                <c:pt idx="146">
                  <c:v>568.10799999999995</c:v>
                </c:pt>
                <c:pt idx="147">
                  <c:v>565.53</c:v>
                </c:pt>
                <c:pt idx="148">
                  <c:v>564.38900000000001</c:v>
                </c:pt>
                <c:pt idx="149">
                  <c:v>563.58600000000001</c:v>
                </c:pt>
                <c:pt idx="150">
                  <c:v>563.03700000000003</c:v>
                </c:pt>
                <c:pt idx="151">
                  <c:v>561.25199999999995</c:v>
                </c:pt>
                <c:pt idx="152">
                  <c:v>559.83600000000001</c:v>
                </c:pt>
                <c:pt idx="153">
                  <c:v>558.32500000000005</c:v>
                </c:pt>
                <c:pt idx="154">
                  <c:v>556.27599999999995</c:v>
                </c:pt>
                <c:pt idx="155">
                  <c:v>554.85</c:v>
                </c:pt>
                <c:pt idx="156">
                  <c:v>551.99800000000005</c:v>
                </c:pt>
                <c:pt idx="157">
                  <c:v>551.21600000000001</c:v>
                </c:pt>
                <c:pt idx="158">
                  <c:v>548.79700000000003</c:v>
                </c:pt>
                <c:pt idx="159">
                  <c:v>546.33600000000001</c:v>
                </c:pt>
                <c:pt idx="160">
                  <c:v>545.596</c:v>
                </c:pt>
                <c:pt idx="161">
                  <c:v>542.13099999999997</c:v>
                </c:pt>
                <c:pt idx="162">
                  <c:v>540.63099999999997</c:v>
                </c:pt>
                <c:pt idx="163">
                  <c:v>539.20500000000004</c:v>
                </c:pt>
                <c:pt idx="164">
                  <c:v>536.79700000000003</c:v>
                </c:pt>
                <c:pt idx="165">
                  <c:v>534.673</c:v>
                </c:pt>
                <c:pt idx="166">
                  <c:v>527.38400000000001</c:v>
                </c:pt>
                <c:pt idx="167">
                  <c:v>525.52499999999998</c:v>
                </c:pt>
                <c:pt idx="168">
                  <c:v>523.04200000000003</c:v>
                </c:pt>
                <c:pt idx="169">
                  <c:v>520.74</c:v>
                </c:pt>
                <c:pt idx="170">
                  <c:v>517.54899999999998</c:v>
                </c:pt>
                <c:pt idx="171">
                  <c:v>515.70100000000002</c:v>
                </c:pt>
                <c:pt idx="172">
                  <c:v>512.94399999999996</c:v>
                </c:pt>
                <c:pt idx="173">
                  <c:v>509.40499999999997</c:v>
                </c:pt>
                <c:pt idx="174">
                  <c:v>507.27100000000002</c:v>
                </c:pt>
                <c:pt idx="175">
                  <c:v>503.19299999999998</c:v>
                </c:pt>
                <c:pt idx="176">
                  <c:v>500.54199999999997</c:v>
                </c:pt>
                <c:pt idx="177">
                  <c:v>496.84399999999999</c:v>
                </c:pt>
                <c:pt idx="178">
                  <c:v>493.04199999999997</c:v>
                </c:pt>
                <c:pt idx="179">
                  <c:v>491.077</c:v>
                </c:pt>
                <c:pt idx="180">
                  <c:v>488.52</c:v>
                </c:pt>
                <c:pt idx="181">
                  <c:v>484.62200000000001</c:v>
                </c:pt>
                <c:pt idx="182">
                  <c:v>481.63299999999998</c:v>
                </c:pt>
                <c:pt idx="183">
                  <c:v>478.43200000000002</c:v>
                </c:pt>
                <c:pt idx="184">
                  <c:v>474.81900000000002</c:v>
                </c:pt>
                <c:pt idx="185">
                  <c:v>471.03699999999998</c:v>
                </c:pt>
                <c:pt idx="186">
                  <c:v>467.60399999999998</c:v>
                </c:pt>
                <c:pt idx="187">
                  <c:v>463.63200000000001</c:v>
                </c:pt>
                <c:pt idx="188">
                  <c:v>445.82100000000003</c:v>
                </c:pt>
                <c:pt idx="189">
                  <c:v>441.58499999999998</c:v>
                </c:pt>
                <c:pt idx="190">
                  <c:v>440.71899999999999</c:v>
                </c:pt>
                <c:pt idx="191">
                  <c:v>435.25799999999998</c:v>
                </c:pt>
                <c:pt idx="192">
                  <c:v>431.74</c:v>
                </c:pt>
                <c:pt idx="193">
                  <c:v>420.49</c:v>
                </c:pt>
                <c:pt idx="194">
                  <c:v>408.55200000000002</c:v>
                </c:pt>
                <c:pt idx="195">
                  <c:v>404.52800000000002</c:v>
                </c:pt>
                <c:pt idx="196">
                  <c:v>396.62599999999998</c:v>
                </c:pt>
                <c:pt idx="197">
                  <c:v>392.59100000000001</c:v>
                </c:pt>
                <c:pt idx="198">
                  <c:v>388.99900000000002</c:v>
                </c:pt>
                <c:pt idx="199">
                  <c:v>385.935</c:v>
                </c:pt>
                <c:pt idx="200">
                  <c:v>381.38200000000001</c:v>
                </c:pt>
                <c:pt idx="201">
                  <c:v>377.36799999999999</c:v>
                </c:pt>
                <c:pt idx="202">
                  <c:v>373.16399999999999</c:v>
                </c:pt>
                <c:pt idx="203">
                  <c:v>370.1</c:v>
                </c:pt>
                <c:pt idx="204">
                  <c:v>366.17099999999999</c:v>
                </c:pt>
                <c:pt idx="205">
                  <c:v>363.10700000000003</c:v>
                </c:pt>
                <c:pt idx="206">
                  <c:v>359.536</c:v>
                </c:pt>
                <c:pt idx="207">
                  <c:v>357.60300000000001</c:v>
                </c:pt>
                <c:pt idx="208">
                  <c:v>354.11700000000002</c:v>
                </c:pt>
                <c:pt idx="209">
                  <c:v>347.83199999999999</c:v>
                </c:pt>
                <c:pt idx="210">
                  <c:v>342.68700000000001</c:v>
                </c:pt>
                <c:pt idx="211">
                  <c:v>338.75799999999998</c:v>
                </c:pt>
                <c:pt idx="212">
                  <c:v>337.363</c:v>
                </c:pt>
                <c:pt idx="213">
                  <c:v>335.197</c:v>
                </c:pt>
                <c:pt idx="214">
                  <c:v>330.75</c:v>
                </c:pt>
                <c:pt idx="215">
                  <c:v>326.74599999999998</c:v>
                </c:pt>
                <c:pt idx="216">
                  <c:v>322.29899999999998</c:v>
                </c:pt>
                <c:pt idx="217">
                  <c:v>316.30900000000003</c:v>
                </c:pt>
                <c:pt idx="218">
                  <c:v>312.99200000000002</c:v>
                </c:pt>
                <c:pt idx="219">
                  <c:v>307.964</c:v>
                </c:pt>
                <c:pt idx="220">
                  <c:v>303.09399999999999</c:v>
                </c:pt>
                <c:pt idx="221">
                  <c:v>300.31599999999997</c:v>
                </c:pt>
                <c:pt idx="222">
                  <c:v>296.661</c:v>
                </c:pt>
                <c:pt idx="223">
                  <c:v>293.44900000000001</c:v>
                </c:pt>
                <c:pt idx="224">
                  <c:v>290.94600000000003</c:v>
                </c:pt>
                <c:pt idx="225">
                  <c:v>287.63900000000001</c:v>
                </c:pt>
                <c:pt idx="226">
                  <c:v>283.91000000000003</c:v>
                </c:pt>
                <c:pt idx="227">
                  <c:v>281.39600000000002</c:v>
                </c:pt>
                <c:pt idx="228">
                  <c:v>278.11099999999999</c:v>
                </c:pt>
                <c:pt idx="229">
                  <c:v>275.15300000000002</c:v>
                </c:pt>
                <c:pt idx="230">
                  <c:v>271.09699999999998</c:v>
                </c:pt>
                <c:pt idx="231">
                  <c:v>267.18799999999999</c:v>
                </c:pt>
                <c:pt idx="232">
                  <c:v>263.55399999999997</c:v>
                </c:pt>
                <c:pt idx="233">
                  <c:v>259.75099999999998</c:v>
                </c:pt>
                <c:pt idx="234">
                  <c:v>256.37099999999998</c:v>
                </c:pt>
                <c:pt idx="235">
                  <c:v>250.41300000000001</c:v>
                </c:pt>
                <c:pt idx="236">
                  <c:v>248.416</c:v>
                </c:pt>
                <c:pt idx="237">
                  <c:v>242.279</c:v>
                </c:pt>
                <c:pt idx="238">
                  <c:v>238.40199999999999</c:v>
                </c:pt>
                <c:pt idx="239">
                  <c:v>233.99700000000001</c:v>
                </c:pt>
                <c:pt idx="240">
                  <c:v>232.19</c:v>
                </c:pt>
                <c:pt idx="241">
                  <c:v>228.47200000000001</c:v>
                </c:pt>
                <c:pt idx="242">
                  <c:v>225.63</c:v>
                </c:pt>
                <c:pt idx="243">
                  <c:v>221.22499999999999</c:v>
                </c:pt>
                <c:pt idx="244">
                  <c:v>217.01</c:v>
                </c:pt>
                <c:pt idx="245">
                  <c:v>213.55600000000001</c:v>
                </c:pt>
                <c:pt idx="246">
                  <c:v>209.172</c:v>
                </c:pt>
                <c:pt idx="247">
                  <c:v>206.75299999999999</c:v>
                </c:pt>
                <c:pt idx="248">
                  <c:v>202.80199999999999</c:v>
                </c:pt>
                <c:pt idx="249">
                  <c:v>198.67099999999999</c:v>
                </c:pt>
                <c:pt idx="250">
                  <c:v>195.999</c:v>
                </c:pt>
                <c:pt idx="251">
                  <c:v>192.48099999999999</c:v>
                </c:pt>
                <c:pt idx="252">
                  <c:v>190.42099999999999</c:v>
                </c:pt>
                <c:pt idx="253">
                  <c:v>188.08600000000001</c:v>
                </c:pt>
                <c:pt idx="254">
                  <c:v>184.738</c:v>
                </c:pt>
                <c:pt idx="255">
                  <c:v>178.04</c:v>
                </c:pt>
                <c:pt idx="256">
                  <c:v>174.77600000000001</c:v>
                </c:pt>
                <c:pt idx="257">
                  <c:v>171.501</c:v>
                </c:pt>
                <c:pt idx="258">
                  <c:v>168.86</c:v>
                </c:pt>
                <c:pt idx="259">
                  <c:v>166.01900000000001</c:v>
                </c:pt>
                <c:pt idx="260">
                  <c:v>161.22300000000001</c:v>
                </c:pt>
                <c:pt idx="261">
                  <c:v>155.899</c:v>
                </c:pt>
                <c:pt idx="262">
                  <c:v>152.053</c:v>
                </c:pt>
                <c:pt idx="263">
                  <c:v>150.25800000000001</c:v>
                </c:pt>
                <c:pt idx="264">
                  <c:v>145.96899999999999</c:v>
                </c:pt>
                <c:pt idx="265">
                  <c:v>142.88399999999999</c:v>
                </c:pt>
                <c:pt idx="266">
                  <c:v>140.148</c:v>
                </c:pt>
                <c:pt idx="267">
                  <c:v>136.03899999999999</c:v>
                </c:pt>
                <c:pt idx="268">
                  <c:v>132.458</c:v>
                </c:pt>
                <c:pt idx="269">
                  <c:v>130.40799999999999</c:v>
                </c:pt>
                <c:pt idx="270">
                  <c:v>126.119</c:v>
                </c:pt>
                <c:pt idx="271">
                  <c:v>123.996</c:v>
                </c:pt>
                <c:pt idx="272">
                  <c:v>119.813</c:v>
                </c:pt>
                <c:pt idx="273">
                  <c:v>116.401</c:v>
                </c:pt>
                <c:pt idx="274">
                  <c:v>110.601</c:v>
                </c:pt>
                <c:pt idx="275">
                  <c:v>106.925</c:v>
                </c:pt>
                <c:pt idx="276">
                  <c:v>103.34399999999999</c:v>
                </c:pt>
                <c:pt idx="277">
                  <c:v>99.424700000000001</c:v>
                </c:pt>
                <c:pt idx="278">
                  <c:v>97.459800000000001</c:v>
                </c:pt>
                <c:pt idx="279">
                  <c:v>94.913899999999998</c:v>
                </c:pt>
                <c:pt idx="280">
                  <c:v>90.054599999999994</c:v>
                </c:pt>
                <c:pt idx="281">
                  <c:v>87.413700000000006</c:v>
                </c:pt>
                <c:pt idx="282">
                  <c:v>81.286699999999996</c:v>
                </c:pt>
                <c:pt idx="283">
                  <c:v>77.800600000000003</c:v>
                </c:pt>
                <c:pt idx="284">
                  <c:v>74.916700000000006</c:v>
                </c:pt>
                <c:pt idx="285">
                  <c:v>72.613799999999998</c:v>
                </c:pt>
                <c:pt idx="286">
                  <c:v>67.944599999999994</c:v>
                </c:pt>
                <c:pt idx="287">
                  <c:v>64.036000000000001</c:v>
                </c:pt>
                <c:pt idx="288">
                  <c:v>60.402099999999997</c:v>
                </c:pt>
                <c:pt idx="289">
                  <c:v>58.690800000000003</c:v>
                </c:pt>
                <c:pt idx="290">
                  <c:v>53.598999999999997</c:v>
                </c:pt>
                <c:pt idx="291">
                  <c:v>51.739800000000002</c:v>
                </c:pt>
                <c:pt idx="292">
                  <c:v>49.436900000000001</c:v>
                </c:pt>
                <c:pt idx="293">
                  <c:v>44.619799999999998</c:v>
                </c:pt>
                <c:pt idx="294">
                  <c:v>41.5563</c:v>
                </c:pt>
                <c:pt idx="295">
                  <c:v>36.654699999999998</c:v>
                </c:pt>
                <c:pt idx="296">
                  <c:v>32.408099999999997</c:v>
                </c:pt>
                <c:pt idx="297">
                  <c:v>29.872800000000002</c:v>
                </c:pt>
                <c:pt idx="298">
                  <c:v>24.105</c:v>
                </c:pt>
                <c:pt idx="299">
                  <c:v>19.8795</c:v>
                </c:pt>
                <c:pt idx="300">
                  <c:v>15.0624</c:v>
                </c:pt>
                <c:pt idx="301">
                  <c:v>11.682</c:v>
                </c:pt>
                <c:pt idx="302">
                  <c:v>7.7099900000000003</c:v>
                </c:pt>
                <c:pt idx="303">
                  <c:v>5.93527</c:v>
                </c:pt>
                <c:pt idx="304">
                  <c:v>2.3013599999999999</c:v>
                </c:pt>
                <c:pt idx="305">
                  <c:v>-1.3959699999999999</c:v>
                </c:pt>
                <c:pt idx="306">
                  <c:v>-8.4103100000000008</c:v>
                </c:pt>
                <c:pt idx="307">
                  <c:v>-9.3399400000000004</c:v>
                </c:pt>
                <c:pt idx="308">
                  <c:v>-12.297800000000001</c:v>
                </c:pt>
                <c:pt idx="309">
                  <c:v>-16.924700000000001</c:v>
                </c:pt>
                <c:pt idx="310">
                  <c:v>-20.896699999999999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7-452B-8910-40C98397AA6A}"/>
            </c:ext>
          </c:extLst>
        </c:ser>
        <c:ser>
          <c:idx val="1"/>
          <c:order val="2"/>
          <c:tx>
            <c:v>Predicted Apogee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data2!$AD$36055:$AD$36182</c:f>
              <c:numCache>
                <c:formatCode>General</c:formatCode>
                <c:ptCount val="128"/>
                <c:pt idx="0">
                  <c:v>2.9007441176514868</c:v>
                </c:pt>
                <c:pt idx="1">
                  <c:v>6.1043395315255964</c:v>
                </c:pt>
                <c:pt idx="2">
                  <c:v>15.190877660283636</c:v>
                </c:pt>
                <c:pt idx="3">
                  <c:v>29.711511815479525</c:v>
                </c:pt>
                <c:pt idx="4">
                  <c:v>51.02116790968482</c:v>
                </c:pt>
                <c:pt idx="5">
                  <c:v>74.822615938103041</c:v>
                </c:pt>
                <c:pt idx="6">
                  <c:v>104.6816669752658</c:v>
                </c:pt>
                <c:pt idx="7">
                  <c:v>134.96052790408518</c:v>
                </c:pt>
                <c:pt idx="8">
                  <c:v>166.40686660966963</c:v>
                </c:pt>
                <c:pt idx="9">
                  <c:v>200.90120693410179</c:v>
                </c:pt>
                <c:pt idx="10">
                  <c:v>236.52621283737869</c:v>
                </c:pt>
                <c:pt idx="11">
                  <c:v>268.31870219416976</c:v>
                </c:pt>
                <c:pt idx="12">
                  <c:v>304.78300730261174</c:v>
                </c:pt>
                <c:pt idx="13">
                  <c:v>339.84510580869676</c:v>
                </c:pt>
                <c:pt idx="14">
                  <c:v>373.39171485583489</c:v>
                </c:pt>
                <c:pt idx="15">
                  <c:v>405.75693785301343</c:v>
                </c:pt>
                <c:pt idx="16">
                  <c:v>437.99570286116722</c:v>
                </c:pt>
                <c:pt idx="17">
                  <c:v>465.91769793250137</c:v>
                </c:pt>
                <c:pt idx="18">
                  <c:v>493.57604795118772</c:v>
                </c:pt>
                <c:pt idx="19">
                  <c:v>521.83229242931043</c:v>
                </c:pt>
                <c:pt idx="20">
                  <c:v>543.39322539823797</c:v>
                </c:pt>
                <c:pt idx="21">
                  <c:v>558.9921314674084</c:v>
                </c:pt>
                <c:pt idx="22">
                  <c:v>571.63742238093573</c:v>
                </c:pt>
                <c:pt idx="23">
                  <c:v>581.95067687719529</c:v>
                </c:pt>
                <c:pt idx="24">
                  <c:v>585.60539555315006</c:v>
                </c:pt>
                <c:pt idx="25">
                  <c:v>587.63556350819329</c:v>
                </c:pt>
                <c:pt idx="26">
                  <c:v>588.31474885094269</c:v>
                </c:pt>
                <c:pt idx="27">
                  <c:v>587.77960404045109</c:v>
                </c:pt>
                <c:pt idx="28">
                  <c:v>586.17020837768723</c:v>
                </c:pt>
                <c:pt idx="29">
                  <c:v>589.9466915549483</c:v>
                </c:pt>
                <c:pt idx="30">
                  <c:v>585.35600668503798</c:v>
                </c:pt>
                <c:pt idx="31">
                  <c:v>586.14570542348542</c:v>
                </c:pt>
                <c:pt idx="32">
                  <c:v>586.35770285193621</c:v>
                </c:pt>
                <c:pt idx="33">
                  <c:v>582.8888775329151</c:v>
                </c:pt>
                <c:pt idx="34">
                  <c:v>585.98659651230162</c:v>
                </c:pt>
                <c:pt idx="35">
                  <c:v>582.47174125597257</c:v>
                </c:pt>
                <c:pt idx="36">
                  <c:v>581.77472174718548</c:v>
                </c:pt>
                <c:pt idx="37">
                  <c:v>580.97580795175941</c:v>
                </c:pt>
                <c:pt idx="38">
                  <c:v>580.6965205030898</c:v>
                </c:pt>
                <c:pt idx="39">
                  <c:v>579.89468580516564</c:v>
                </c:pt>
                <c:pt idx="40">
                  <c:v>579.59272168084613</c:v>
                </c:pt>
                <c:pt idx="41">
                  <c:v>579.05726429240099</c:v>
                </c:pt>
                <c:pt idx="42">
                  <c:v>578.02773641352996</c:v>
                </c:pt>
                <c:pt idx="43">
                  <c:v>578.78663120013857</c:v>
                </c:pt>
                <c:pt idx="44">
                  <c:v>576.39323365304881</c:v>
                </c:pt>
                <c:pt idx="45">
                  <c:v>575.32110007379811</c:v>
                </c:pt>
                <c:pt idx="46">
                  <c:v>575.67944979661115</c:v>
                </c:pt>
                <c:pt idx="47">
                  <c:v>575.46416300728208</c:v>
                </c:pt>
                <c:pt idx="48">
                  <c:v>575.95411408740438</c:v>
                </c:pt>
                <c:pt idx="49">
                  <c:v>575.53597510506734</c:v>
                </c:pt>
                <c:pt idx="50">
                  <c:v>575.02992559243194</c:v>
                </c:pt>
                <c:pt idx="51">
                  <c:v>574.05127657494404</c:v>
                </c:pt>
                <c:pt idx="52">
                  <c:v>573.54212674252585</c:v>
                </c:pt>
                <c:pt idx="53">
                  <c:v>572.46856905603886</c:v>
                </c:pt>
                <c:pt idx="54">
                  <c:v>570.52228521216216</c:v>
                </c:pt>
                <c:pt idx="55">
                  <c:v>572.8512121506667</c:v>
                </c:pt>
                <c:pt idx="56">
                  <c:v>571.21077584763088</c:v>
                </c:pt>
                <c:pt idx="57">
                  <c:v>570.8835507534792</c:v>
                </c:pt>
                <c:pt idx="58">
                  <c:v>570.97812257777707</c:v>
                </c:pt>
                <c:pt idx="59">
                  <c:v>570.20512252709057</c:v>
                </c:pt>
                <c:pt idx="60">
                  <c:v>570.39833903091835</c:v>
                </c:pt>
                <c:pt idx="61">
                  <c:v>569.87404464274164</c:v>
                </c:pt>
                <c:pt idx="62">
                  <c:v>570.64884284120546</c:v>
                </c:pt>
                <c:pt idx="63">
                  <c:v>570.79610781473787</c:v>
                </c:pt>
                <c:pt idx="64">
                  <c:v>569.43829428446827</c:v>
                </c:pt>
                <c:pt idx="65">
                  <c:v>569.50927320454548</c:v>
                </c:pt>
                <c:pt idx="66">
                  <c:v>569.05231560653442</c:v>
                </c:pt>
                <c:pt idx="67">
                  <c:v>568.6613856730936</c:v>
                </c:pt>
                <c:pt idx="68">
                  <c:v>566.86964364972221</c:v>
                </c:pt>
                <c:pt idx="69">
                  <c:v>567.81571967366096</c:v>
                </c:pt>
                <c:pt idx="70">
                  <c:v>568.54243133916043</c:v>
                </c:pt>
                <c:pt idx="71">
                  <c:v>568.04816846829067</c:v>
                </c:pt>
                <c:pt idx="72">
                  <c:v>567.44967700194366</c:v>
                </c:pt>
                <c:pt idx="73">
                  <c:v>567.73664487718111</c:v>
                </c:pt>
                <c:pt idx="74">
                  <c:v>567.97045261877713</c:v>
                </c:pt>
                <c:pt idx="75">
                  <c:v>568.58364455670039</c:v>
                </c:pt>
                <c:pt idx="76">
                  <c:v>568.48330210831818</c:v>
                </c:pt>
                <c:pt idx="77">
                  <c:v>567.70647434985995</c:v>
                </c:pt>
                <c:pt idx="78">
                  <c:v>566.82606437108655</c:v>
                </c:pt>
                <c:pt idx="79">
                  <c:v>567.68008293633488</c:v>
                </c:pt>
                <c:pt idx="80">
                  <c:v>567.36145002679098</c:v>
                </c:pt>
                <c:pt idx="81">
                  <c:v>567.34376804174065</c:v>
                </c:pt>
                <c:pt idx="82">
                  <c:v>567.09632272361227</c:v>
                </c:pt>
                <c:pt idx="83">
                  <c:v>567.6324625135926</c:v>
                </c:pt>
                <c:pt idx="84">
                  <c:v>567.7690701008197</c:v>
                </c:pt>
                <c:pt idx="85">
                  <c:v>567.63600753647393</c:v>
                </c:pt>
                <c:pt idx="86">
                  <c:v>567.43780177333178</c:v>
                </c:pt>
                <c:pt idx="87">
                  <c:v>568.18060598260115</c:v>
                </c:pt>
                <c:pt idx="88">
                  <c:v>567.60432433088204</c:v>
                </c:pt>
                <c:pt idx="89">
                  <c:v>567.09934414057807</c:v>
                </c:pt>
                <c:pt idx="90">
                  <c:v>567.30713971125897</c:v>
                </c:pt>
                <c:pt idx="91">
                  <c:v>567.59316019526955</c:v>
                </c:pt>
                <c:pt idx="92">
                  <c:v>568.58892547811422</c:v>
                </c:pt>
                <c:pt idx="93">
                  <c:v>566.97074043795806</c:v>
                </c:pt>
                <c:pt idx="94">
                  <c:v>568.06000739687602</c:v>
                </c:pt>
                <c:pt idx="95">
                  <c:v>568.05153654193987</c:v>
                </c:pt>
                <c:pt idx="96">
                  <c:v>568.58345746500709</c:v>
                </c:pt>
                <c:pt idx="97">
                  <c:v>569.4846191366845</c:v>
                </c:pt>
                <c:pt idx="98">
                  <c:v>568.01551352588092</c:v>
                </c:pt>
                <c:pt idx="99">
                  <c:v>569.16481211664677</c:v>
                </c:pt>
                <c:pt idx="100">
                  <c:v>568.77333620557044</c:v>
                </c:pt>
                <c:pt idx="101">
                  <c:v>569.96989742374217</c:v>
                </c:pt>
                <c:pt idx="102">
                  <c:v>569.54644272941346</c:v>
                </c:pt>
                <c:pt idx="103">
                  <c:v>569.91292021852041</c:v>
                </c:pt>
                <c:pt idx="104">
                  <c:v>569.49105151153162</c:v>
                </c:pt>
                <c:pt idx="105">
                  <c:v>571.20366845772401</c:v>
                </c:pt>
                <c:pt idx="106">
                  <c:v>570.1498668059246</c:v>
                </c:pt>
                <c:pt idx="107">
                  <c:v>570.94806463697</c:v>
                </c:pt>
                <c:pt idx="108">
                  <c:v>571.03701004848324</c:v>
                </c:pt>
                <c:pt idx="109">
                  <c:v>570.59167376575056</c:v>
                </c:pt>
                <c:pt idx="110">
                  <c:v>570.12745823289833</c:v>
                </c:pt>
                <c:pt idx="111">
                  <c:v>570.55789461264783</c:v>
                </c:pt>
                <c:pt idx="112">
                  <c:v>571.27441587147644</c:v>
                </c:pt>
                <c:pt idx="113">
                  <c:v>571.89727691918802</c:v>
                </c:pt>
                <c:pt idx="114">
                  <c:v>572.55262719258701</c:v>
                </c:pt>
                <c:pt idx="115">
                  <c:v>572.53879683064406</c:v>
                </c:pt>
                <c:pt idx="116">
                  <c:v>573.00992376956367</c:v>
                </c:pt>
                <c:pt idx="117">
                  <c:v>572.97740713775238</c:v>
                </c:pt>
                <c:pt idx="118">
                  <c:v>573.44827546308841</c:v>
                </c:pt>
                <c:pt idx="119">
                  <c:v>574.04025276276116</c:v>
                </c:pt>
                <c:pt idx="120">
                  <c:v>574.5906131315046</c:v>
                </c:pt>
                <c:pt idx="121">
                  <c:v>573.40367184851152</c:v>
                </c:pt>
                <c:pt idx="122">
                  <c:v>574.18957237514644</c:v>
                </c:pt>
                <c:pt idx="123">
                  <c:v>575.00305693258588</c:v>
                </c:pt>
                <c:pt idx="124">
                  <c:v>574.63917871079218</c:v>
                </c:pt>
                <c:pt idx="125">
                  <c:v>575.49069731804195</c:v>
                </c:pt>
                <c:pt idx="126">
                  <c:v>575.37401696936888</c:v>
                </c:pt>
                <c:pt idx="127">
                  <c:v>577.71623775152477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7-452B-8910-40C98397AA6A}"/>
            </c:ext>
          </c:extLst>
        </c:ser>
        <c:ser>
          <c:idx val="3"/>
          <c:order val="3"/>
          <c:tx>
            <c:v>Motor Burnout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data2!$T$35972:$T$35973</c:f>
              <c:numCache>
                <c:formatCode>General</c:formatCode>
                <c:ptCount val="2"/>
                <c:pt idx="0">
                  <c:v>1.9729000000000001</c:v>
                </c:pt>
                <c:pt idx="1">
                  <c:v>1.9729000000000001</c:v>
                </c:pt>
              </c:numCache>
            </c:numRef>
          </c:xVal>
          <c:yVal>
            <c:numRef>
              <c:f>data2!$U$35972:$U$35973</c:f>
              <c:numCache>
                <c:formatCode>General</c:formatCode>
                <c:ptCount val="2"/>
                <c:pt idx="0">
                  <c:v>0</c:v>
                </c:pt>
                <c:pt idx="1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F7-452B-8910-40C98397AA6A}"/>
            </c:ext>
          </c:extLst>
        </c:ser>
        <c:ser>
          <c:idx val="4"/>
          <c:order val="4"/>
          <c:tx>
            <c:v>Predicted Apogee (variable k)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data2!$AK$36055:$AK$36182</c:f>
              <c:numCache>
                <c:formatCode>General</c:formatCode>
                <c:ptCount val="128"/>
                <c:pt idx="0">
                  <c:v>2.9007441190883587</c:v>
                </c:pt>
                <c:pt idx="1">
                  <c:v>6.104478106705586</c:v>
                </c:pt>
                <c:pt idx="2">
                  <c:v>15.193135081290833</c:v>
                </c:pt>
                <c:pt idx="3">
                  <c:v>29.725512326256379</c:v>
                </c:pt>
                <c:pt idx="4">
                  <c:v>51.063408285892429</c:v>
                </c:pt>
                <c:pt idx="5">
                  <c:v>74.919271292514424</c:v>
                </c:pt>
                <c:pt idx="6">
                  <c:v>104.87128319801351</c:v>
                </c:pt>
                <c:pt idx="7">
                  <c:v>135.27964506313094</c:v>
                </c:pt>
                <c:pt idx="8">
                  <c:v>166.89653463186343</c:v>
                </c:pt>
                <c:pt idx="9">
                  <c:v>201.62236364352498</c:v>
                </c:pt>
                <c:pt idx="10">
                  <c:v>237.4961801042021</c:v>
                </c:pt>
                <c:pt idx="11">
                  <c:v>269.59074245424915</c:v>
                </c:pt>
                <c:pt idx="12">
                  <c:v>306.4148944547203</c:v>
                </c:pt>
                <c:pt idx="13">
                  <c:v>341.86245802501861</c:v>
                </c:pt>
                <c:pt idx="14">
                  <c:v>375.83620903793081</c:v>
                </c:pt>
                <c:pt idx="15">
                  <c:v>408.63103203354382</c:v>
                </c:pt>
                <c:pt idx="16">
                  <c:v>441.3587801947524</c:v>
                </c:pt>
                <c:pt idx="17">
                  <c:v>469.71803194434841</c:v>
                </c:pt>
                <c:pt idx="18">
                  <c:v>497.8649799389292</c:v>
                </c:pt>
                <c:pt idx="19">
                  <c:v>526.5823110445773</c:v>
                </c:pt>
                <c:pt idx="20">
                  <c:v>548.62041815961766</c:v>
                </c:pt>
                <c:pt idx="21">
                  <c:v>564.53249351109071</c:v>
                </c:pt>
                <c:pt idx="22">
                  <c:v>577.37837767312067</c:v>
                </c:pt>
                <c:pt idx="23">
                  <c:v>587.83750697020014</c:v>
                </c:pt>
                <c:pt idx="24">
                  <c:v>591.6081075453834</c:v>
                </c:pt>
                <c:pt idx="25">
                  <c:v>593.57946518799781</c:v>
                </c:pt>
                <c:pt idx="26">
                  <c:v>594.1773115321289</c:v>
                </c:pt>
                <c:pt idx="27">
                  <c:v>593.53279353070945</c:v>
                </c:pt>
                <c:pt idx="28">
                  <c:v>591.85510308309745</c:v>
                </c:pt>
                <c:pt idx="29">
                  <c:v>595.54159112961338</c:v>
                </c:pt>
                <c:pt idx="30">
                  <c:v>590.80465092766167</c:v>
                </c:pt>
                <c:pt idx="31">
                  <c:v>591.5140772492756</c:v>
                </c:pt>
                <c:pt idx="32">
                  <c:v>591.58444528737436</c:v>
                </c:pt>
                <c:pt idx="33">
                  <c:v>587.97100637272149</c:v>
                </c:pt>
                <c:pt idx="34">
                  <c:v>590.9510552931589</c:v>
                </c:pt>
                <c:pt idx="35">
                  <c:v>587.27424983995184</c:v>
                </c:pt>
                <c:pt idx="36">
                  <c:v>586.43589433483589</c:v>
                </c:pt>
                <c:pt idx="37">
                  <c:v>585.49064411983943</c:v>
                </c:pt>
                <c:pt idx="38">
                  <c:v>585.08926453087906</c:v>
                </c:pt>
                <c:pt idx="39">
                  <c:v>584.12736514296944</c:v>
                </c:pt>
                <c:pt idx="40">
                  <c:v>583.69669649080129</c:v>
                </c:pt>
                <c:pt idx="41">
                  <c:v>583.02366061888426</c:v>
                </c:pt>
                <c:pt idx="42">
                  <c:v>581.84585476070959</c:v>
                </c:pt>
                <c:pt idx="43">
                  <c:v>582.46363721304283</c:v>
                </c:pt>
                <c:pt idx="44">
                  <c:v>579.92830012606134</c:v>
                </c:pt>
                <c:pt idx="45">
                  <c:v>578.72667645384649</c:v>
                </c:pt>
                <c:pt idx="46">
                  <c:v>578.96056981011566</c:v>
                </c:pt>
                <c:pt idx="47">
                  <c:v>578.61973943692669</c:v>
                </c:pt>
                <c:pt idx="48">
                  <c:v>578.98329757642034</c:v>
                </c:pt>
                <c:pt idx="49">
                  <c:v>578.42422424987899</c:v>
                </c:pt>
                <c:pt idx="50">
                  <c:v>577.79071480579046</c:v>
                </c:pt>
                <c:pt idx="51">
                  <c:v>576.69118833688424</c:v>
                </c:pt>
                <c:pt idx="52">
                  <c:v>576.06332025730421</c:v>
                </c:pt>
                <c:pt idx="53">
                  <c:v>574.86975656542313</c:v>
                </c:pt>
                <c:pt idx="54">
                  <c:v>572.80821229188234</c:v>
                </c:pt>
                <c:pt idx="55">
                  <c:v>575.03011848964252</c:v>
                </c:pt>
                <c:pt idx="56">
                  <c:v>573.28064932955942</c:v>
                </c:pt>
                <c:pt idx="57">
                  <c:v>572.85060110397194</c:v>
                </c:pt>
                <c:pt idx="58">
                  <c:v>572.84456472383454</c:v>
                </c:pt>
                <c:pt idx="59">
                  <c:v>571.97597631029248</c:v>
                </c:pt>
                <c:pt idx="60">
                  <c:v>572.07498979669003</c:v>
                </c:pt>
                <c:pt idx="61">
                  <c:v>571.45867937606113</c:v>
                </c:pt>
                <c:pt idx="62">
                  <c:v>572.15295574400272</c:v>
                </c:pt>
                <c:pt idx="63">
                  <c:v>572.21296220026227</c:v>
                </c:pt>
                <c:pt idx="64">
                  <c:v>570.7694557384325</c:v>
                </c:pt>
                <c:pt idx="65">
                  <c:v>570.76188567912288</c:v>
                </c:pt>
                <c:pt idx="66">
                  <c:v>570.23148003637652</c:v>
                </c:pt>
                <c:pt idx="67">
                  <c:v>569.76348397264132</c:v>
                </c:pt>
                <c:pt idx="68">
                  <c:v>567.90277374361551</c:v>
                </c:pt>
                <c:pt idx="69">
                  <c:v>568.78385479037229</c:v>
                </c:pt>
                <c:pt idx="70">
                  <c:v>569.44585213336836</c:v>
                </c:pt>
                <c:pt idx="71">
                  <c:v>568.89091207794763</c:v>
                </c:pt>
                <c:pt idx="72">
                  <c:v>568.23656715362199</c:v>
                </c:pt>
                <c:pt idx="73">
                  <c:v>568.46569971270912</c:v>
                </c:pt>
                <c:pt idx="74">
                  <c:v>568.64704332976214</c:v>
                </c:pt>
                <c:pt idx="75">
                  <c:v>569.21162420003225</c:v>
                </c:pt>
                <c:pt idx="76">
                  <c:v>569.05962263090441</c:v>
                </c:pt>
                <c:pt idx="77">
                  <c:v>568.23821253721781</c:v>
                </c:pt>
                <c:pt idx="78">
                  <c:v>567.31492986281864</c:v>
                </c:pt>
                <c:pt idx="79">
                  <c:v>568.12957412662968</c:v>
                </c:pt>
                <c:pt idx="80">
                  <c:v>567.77156227481851</c:v>
                </c:pt>
                <c:pt idx="81">
                  <c:v>567.71918733900804</c:v>
                </c:pt>
                <c:pt idx="82">
                  <c:v>567.43987883124896</c:v>
                </c:pt>
                <c:pt idx="83">
                  <c:v>567.94462083531232</c:v>
                </c:pt>
                <c:pt idx="84">
                  <c:v>568.05300419643368</c:v>
                </c:pt>
                <c:pt idx="85">
                  <c:v>567.89383907683828</c:v>
                </c:pt>
                <c:pt idx="86">
                  <c:v>567.67069108962414</c:v>
                </c:pt>
                <c:pt idx="87">
                  <c:v>568.39101299971651</c:v>
                </c:pt>
                <c:pt idx="88">
                  <c:v>567.79415794900308</c:v>
                </c:pt>
                <c:pt idx="89">
                  <c:v>567.26873207212873</c:v>
                </c:pt>
                <c:pt idx="90">
                  <c:v>567.4589027418815</c:v>
                </c:pt>
                <c:pt idx="91">
                  <c:v>567.72878760275739</c:v>
                </c:pt>
                <c:pt idx="92">
                  <c:v>568.70858739929577</c:v>
                </c:pt>
                <c:pt idx="93">
                  <c:v>567.07648180887816</c:v>
                </c:pt>
                <c:pt idx="94">
                  <c:v>568.1532381150065</c:v>
                </c:pt>
                <c:pt idx="95">
                  <c:v>568.13264792632208</c:v>
                </c:pt>
                <c:pt idx="96">
                  <c:v>568.65418904082378</c:v>
                </c:pt>
                <c:pt idx="97">
                  <c:v>569.54597281622819</c:v>
                </c:pt>
                <c:pt idx="98">
                  <c:v>568.06801163866567</c:v>
                </c:pt>
                <c:pt idx="99">
                  <c:v>569.20981156383618</c:v>
                </c:pt>
                <c:pt idx="100">
                  <c:v>568.811703003513</c:v>
                </c:pt>
                <c:pt idx="101">
                  <c:v>570.00237516185985</c:v>
                </c:pt>
                <c:pt idx="102">
                  <c:v>569.57337378222735</c:v>
                </c:pt>
                <c:pt idx="103">
                  <c:v>569.93533130362516</c:v>
                </c:pt>
                <c:pt idx="104">
                  <c:v>569.50957539511285</c:v>
                </c:pt>
                <c:pt idx="105">
                  <c:v>571.21868058908387</c:v>
                </c:pt>
                <c:pt idx="106">
                  <c:v>570.16201612690554</c:v>
                </c:pt>
                <c:pt idx="107">
                  <c:v>570.95779965190195</c:v>
                </c:pt>
                <c:pt idx="108">
                  <c:v>571.04419120808893</c:v>
                </c:pt>
                <c:pt idx="109">
                  <c:v>570.59716110411023</c:v>
                </c:pt>
                <c:pt idx="110">
                  <c:v>570.13164005192584</c:v>
                </c:pt>
                <c:pt idx="111">
                  <c:v>570.56096248952053</c:v>
                </c:pt>
                <c:pt idx="112">
                  <c:v>571.27664966386408</c:v>
                </c:pt>
                <c:pt idx="113">
                  <c:v>571.89885996014539</c:v>
                </c:pt>
                <c:pt idx="114">
                  <c:v>572.55368704413002</c:v>
                </c:pt>
                <c:pt idx="115">
                  <c:v>572.53949342460533</c:v>
                </c:pt>
                <c:pt idx="116">
                  <c:v>573.01036024486064</c:v>
                </c:pt>
                <c:pt idx="117">
                  <c:v>572.97765478266706</c:v>
                </c:pt>
                <c:pt idx="118">
                  <c:v>573.44840795079983</c:v>
                </c:pt>
                <c:pt idx="119">
                  <c:v>574.04031581680692</c:v>
                </c:pt>
                <c:pt idx="120">
                  <c:v>574.59063673094442</c:v>
                </c:pt>
                <c:pt idx="121">
                  <c:v>573.40367877302504</c:v>
                </c:pt>
                <c:pt idx="122">
                  <c:v>574.1895735267907</c:v>
                </c:pt>
                <c:pt idx="123">
                  <c:v>575.00305696169403</c:v>
                </c:pt>
                <c:pt idx="124">
                  <c:v>574.63917871169531</c:v>
                </c:pt>
                <c:pt idx="125">
                  <c:v>575.49069767000128</c:v>
                </c:pt>
                <c:pt idx="126">
                  <c:v>575.37402050867559</c:v>
                </c:pt>
                <c:pt idx="127">
                  <c:v>577.71625414819937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F-42DD-BA37-231019EC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15168"/>
        <c:axId val="1513154976"/>
      </c:scatterChart>
      <c:valAx>
        <c:axId val="20540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54976"/>
        <c:crosses val="autoZero"/>
        <c:crossBetween val="midCat"/>
      </c:valAx>
      <c:valAx>
        <c:axId val="15131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1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data2!$J$36055:$J$36365</c:f>
              <c:numCache>
                <c:formatCode>General</c:formatCode>
                <c:ptCount val="311"/>
                <c:pt idx="0">
                  <c:v>17.217199999999998</c:v>
                </c:pt>
                <c:pt idx="1">
                  <c:v>16.501000000000001</c:v>
                </c:pt>
                <c:pt idx="2">
                  <c:v>15.6387</c:v>
                </c:pt>
                <c:pt idx="3">
                  <c:v>17.275700000000001</c:v>
                </c:pt>
                <c:pt idx="4">
                  <c:v>19.2926</c:v>
                </c:pt>
                <c:pt idx="5">
                  <c:v>20.5349</c:v>
                </c:pt>
                <c:pt idx="6">
                  <c:v>22.537299999999998</c:v>
                </c:pt>
                <c:pt idx="7">
                  <c:v>24.554200000000002</c:v>
                </c:pt>
                <c:pt idx="8">
                  <c:v>26.395800000000001</c:v>
                </c:pt>
                <c:pt idx="9">
                  <c:v>28.076599999999999</c:v>
                </c:pt>
                <c:pt idx="10">
                  <c:v>29.275099999999998</c:v>
                </c:pt>
                <c:pt idx="11">
                  <c:v>31.1312</c:v>
                </c:pt>
                <c:pt idx="12">
                  <c:v>34.390500000000003</c:v>
                </c:pt>
                <c:pt idx="13">
                  <c:v>35.486699999999999</c:v>
                </c:pt>
                <c:pt idx="14">
                  <c:v>33.908200000000001</c:v>
                </c:pt>
                <c:pt idx="15">
                  <c:v>31.2043</c:v>
                </c:pt>
                <c:pt idx="16">
                  <c:v>26.176500000000001</c:v>
                </c:pt>
                <c:pt idx="17">
                  <c:v>19.073399999999999</c:v>
                </c:pt>
                <c:pt idx="18">
                  <c:v>12.7156</c:v>
                </c:pt>
                <c:pt idx="19">
                  <c:v>9.7778399999999994</c:v>
                </c:pt>
                <c:pt idx="20">
                  <c:v>10.844799999999999</c:v>
                </c:pt>
                <c:pt idx="21">
                  <c:v>17.845600000000001</c:v>
                </c:pt>
                <c:pt idx="22">
                  <c:v>27.418900000000001</c:v>
                </c:pt>
                <c:pt idx="23">
                  <c:v>34.960500000000003</c:v>
                </c:pt>
                <c:pt idx="24">
                  <c:v>35.399000000000001</c:v>
                </c:pt>
                <c:pt idx="25">
                  <c:v>27.784300000000002</c:v>
                </c:pt>
                <c:pt idx="26">
                  <c:v>17.757999999999999</c:v>
                </c:pt>
                <c:pt idx="27">
                  <c:v>10.6694</c:v>
                </c:pt>
                <c:pt idx="28">
                  <c:v>13.4902</c:v>
                </c:pt>
                <c:pt idx="29">
                  <c:v>22.4057</c:v>
                </c:pt>
                <c:pt idx="30">
                  <c:v>32.1982</c:v>
                </c:pt>
                <c:pt idx="31">
                  <c:v>35.969000000000001</c:v>
                </c:pt>
                <c:pt idx="32">
                  <c:v>30.736599999999999</c:v>
                </c:pt>
                <c:pt idx="33">
                  <c:v>22.610299999999999</c:v>
                </c:pt>
                <c:pt idx="34">
                  <c:v>14.3818</c:v>
                </c:pt>
                <c:pt idx="35">
                  <c:v>10.026300000000001</c:v>
                </c:pt>
                <c:pt idx="36">
                  <c:v>15.3756</c:v>
                </c:pt>
                <c:pt idx="37">
                  <c:v>23.077999999999999</c:v>
                </c:pt>
                <c:pt idx="38">
                  <c:v>32.680500000000002</c:v>
                </c:pt>
                <c:pt idx="39">
                  <c:v>36.4221</c:v>
                </c:pt>
                <c:pt idx="40">
                  <c:v>33.572099999999999</c:v>
                </c:pt>
                <c:pt idx="41">
                  <c:v>24.773499999999999</c:v>
                </c:pt>
                <c:pt idx="42">
                  <c:v>16.939499999999999</c:v>
                </c:pt>
                <c:pt idx="43">
                  <c:v>11.8825</c:v>
                </c:pt>
                <c:pt idx="44">
                  <c:v>11.7509</c:v>
                </c:pt>
                <c:pt idx="45">
                  <c:v>18.342600000000001</c:v>
                </c:pt>
                <c:pt idx="46">
                  <c:v>26.001200000000001</c:v>
                </c:pt>
                <c:pt idx="47">
                  <c:v>31.993600000000001</c:v>
                </c:pt>
                <c:pt idx="48">
                  <c:v>35.267499999999998</c:v>
                </c:pt>
                <c:pt idx="49">
                  <c:v>33.7913</c:v>
                </c:pt>
                <c:pt idx="50">
                  <c:v>29.275099999999998</c:v>
                </c:pt>
                <c:pt idx="51">
                  <c:v>22.084199999999999</c:v>
                </c:pt>
                <c:pt idx="52">
                  <c:v>14.981</c:v>
                </c:pt>
                <c:pt idx="53">
                  <c:v>12.204000000000001</c:v>
                </c:pt>
                <c:pt idx="54">
                  <c:v>14.2941</c:v>
                </c:pt>
                <c:pt idx="55">
                  <c:v>18.284099999999999</c:v>
                </c:pt>
                <c:pt idx="56">
                  <c:v>22.844200000000001</c:v>
                </c:pt>
                <c:pt idx="57">
                  <c:v>27.652699999999999</c:v>
                </c:pt>
                <c:pt idx="58">
                  <c:v>31.978999999999999</c:v>
                </c:pt>
                <c:pt idx="59">
                  <c:v>33.922800000000002</c:v>
                </c:pt>
                <c:pt idx="60">
                  <c:v>33.177399999999999</c:v>
                </c:pt>
                <c:pt idx="61">
                  <c:v>30.619700000000002</c:v>
                </c:pt>
                <c:pt idx="62">
                  <c:v>25.226500000000001</c:v>
                </c:pt>
                <c:pt idx="63">
                  <c:v>21.075700000000001</c:v>
                </c:pt>
                <c:pt idx="64">
                  <c:v>17.9772</c:v>
                </c:pt>
                <c:pt idx="65">
                  <c:v>15.1564</c:v>
                </c:pt>
                <c:pt idx="66">
                  <c:v>15.2148</c:v>
                </c:pt>
                <c:pt idx="67">
                  <c:v>16.2818</c:v>
                </c:pt>
                <c:pt idx="68">
                  <c:v>18.210999999999999</c:v>
                </c:pt>
                <c:pt idx="69">
                  <c:v>21.835699999999999</c:v>
                </c:pt>
                <c:pt idx="70">
                  <c:v>24.8904</c:v>
                </c:pt>
                <c:pt idx="71">
                  <c:v>27.711200000000002</c:v>
                </c:pt>
                <c:pt idx="72">
                  <c:v>29.4358</c:v>
                </c:pt>
                <c:pt idx="73">
                  <c:v>30.897400000000001</c:v>
                </c:pt>
                <c:pt idx="74">
                  <c:v>31.613600000000002</c:v>
                </c:pt>
                <c:pt idx="75">
                  <c:v>30.8535</c:v>
                </c:pt>
                <c:pt idx="76">
                  <c:v>29.1435</c:v>
                </c:pt>
                <c:pt idx="77">
                  <c:v>26.863499999999998</c:v>
                </c:pt>
                <c:pt idx="78">
                  <c:v>25.372699999999998</c:v>
                </c:pt>
                <c:pt idx="79">
                  <c:v>22.829599999999999</c:v>
                </c:pt>
                <c:pt idx="80">
                  <c:v>21.294899999999998</c:v>
                </c:pt>
                <c:pt idx="81">
                  <c:v>19.453399999999998</c:v>
                </c:pt>
                <c:pt idx="82">
                  <c:v>18.210999999999999</c:v>
                </c:pt>
                <c:pt idx="83">
                  <c:v>17.465599999999998</c:v>
                </c:pt>
                <c:pt idx="84">
                  <c:v>18.2987</c:v>
                </c:pt>
                <c:pt idx="85">
                  <c:v>19.5703</c:v>
                </c:pt>
                <c:pt idx="86">
                  <c:v>20.257200000000001</c:v>
                </c:pt>
                <c:pt idx="87">
                  <c:v>21.426500000000001</c:v>
                </c:pt>
                <c:pt idx="88">
                  <c:v>22.917300000000001</c:v>
                </c:pt>
                <c:pt idx="89">
                  <c:v>23.531099999999999</c:v>
                </c:pt>
                <c:pt idx="90">
                  <c:v>24.8611</c:v>
                </c:pt>
                <c:pt idx="91">
                  <c:v>24.232700000000001</c:v>
                </c:pt>
                <c:pt idx="92">
                  <c:v>24.671199999999999</c:v>
                </c:pt>
                <c:pt idx="93">
                  <c:v>25.343499999999999</c:v>
                </c:pt>
                <c:pt idx="94">
                  <c:v>25.182700000000001</c:v>
                </c:pt>
                <c:pt idx="95">
                  <c:v>25.299600000000002</c:v>
                </c:pt>
                <c:pt idx="96">
                  <c:v>26.5566</c:v>
                </c:pt>
                <c:pt idx="97">
                  <c:v>27.184999999999999</c:v>
                </c:pt>
                <c:pt idx="98">
                  <c:v>27.097300000000001</c:v>
                </c:pt>
                <c:pt idx="99">
                  <c:v>27.7989</c:v>
                </c:pt>
                <c:pt idx="100">
                  <c:v>28.383500000000002</c:v>
                </c:pt>
                <c:pt idx="101">
                  <c:v>29.245799999999999</c:v>
                </c:pt>
                <c:pt idx="102">
                  <c:v>28.909700000000001</c:v>
                </c:pt>
                <c:pt idx="103">
                  <c:v>29.231200000000001</c:v>
                </c:pt>
                <c:pt idx="104">
                  <c:v>28.895099999999999</c:v>
                </c:pt>
                <c:pt idx="105">
                  <c:v>30.3566</c:v>
                </c:pt>
                <c:pt idx="106">
                  <c:v>30.546600000000002</c:v>
                </c:pt>
                <c:pt idx="107">
                  <c:v>30.195799999999998</c:v>
                </c:pt>
                <c:pt idx="108">
                  <c:v>29.4358</c:v>
                </c:pt>
                <c:pt idx="109">
                  <c:v>28.778099999999998</c:v>
                </c:pt>
                <c:pt idx="110">
                  <c:v>27.740400000000001</c:v>
                </c:pt>
                <c:pt idx="111">
                  <c:v>26.264199999999999</c:v>
                </c:pt>
                <c:pt idx="112">
                  <c:v>24.8611</c:v>
                </c:pt>
                <c:pt idx="113">
                  <c:v>22.069600000000001</c:v>
                </c:pt>
                <c:pt idx="114">
                  <c:v>19.774899999999999</c:v>
                </c:pt>
                <c:pt idx="115">
                  <c:v>16.822600000000001</c:v>
                </c:pt>
                <c:pt idx="116">
                  <c:v>13.3294</c:v>
                </c:pt>
                <c:pt idx="117">
                  <c:v>9.9386100000000006</c:v>
                </c:pt>
                <c:pt idx="118">
                  <c:v>6.1093200000000003</c:v>
                </c:pt>
                <c:pt idx="119">
                  <c:v>3.6831299999999998</c:v>
                </c:pt>
                <c:pt idx="120">
                  <c:v>0.68693400000000004</c:v>
                </c:pt>
                <c:pt idx="121">
                  <c:v>-1.8269500000000001</c:v>
                </c:pt>
                <c:pt idx="122">
                  <c:v>-3.9316</c:v>
                </c:pt>
                <c:pt idx="123">
                  <c:v>-5.5539300000000003</c:v>
                </c:pt>
                <c:pt idx="124">
                  <c:v>-5.3785400000000001</c:v>
                </c:pt>
                <c:pt idx="125">
                  <c:v>-3.25928</c:v>
                </c:pt>
                <c:pt idx="126">
                  <c:v>-8.7693699999999999E-2</c:v>
                </c:pt>
                <c:pt idx="127">
                  <c:v>4.0923699999999998</c:v>
                </c:pt>
                <c:pt idx="128">
                  <c:v>11.356299999999999</c:v>
                </c:pt>
                <c:pt idx="129">
                  <c:v>18.6495</c:v>
                </c:pt>
                <c:pt idx="130">
                  <c:v>27.228899999999999</c:v>
                </c:pt>
                <c:pt idx="131">
                  <c:v>35.764400000000002</c:v>
                </c:pt>
                <c:pt idx="132">
                  <c:v>43.656799999999997</c:v>
                </c:pt>
                <c:pt idx="133">
                  <c:v>50.219200000000001</c:v>
                </c:pt>
                <c:pt idx="134">
                  <c:v>54.121600000000001</c:v>
                </c:pt>
                <c:pt idx="135">
                  <c:v>58.038600000000002</c:v>
                </c:pt>
                <c:pt idx="136">
                  <c:v>60.859400000000001</c:v>
                </c:pt>
                <c:pt idx="137">
                  <c:v>63.592500000000001</c:v>
                </c:pt>
                <c:pt idx="138">
                  <c:v>65.229500000000002</c:v>
                </c:pt>
                <c:pt idx="139">
                  <c:v>66.939499999999995</c:v>
                </c:pt>
                <c:pt idx="140">
                  <c:v>67.436400000000006</c:v>
                </c:pt>
                <c:pt idx="141">
                  <c:v>68.094099999999997</c:v>
                </c:pt>
                <c:pt idx="142">
                  <c:v>68.021000000000001</c:v>
                </c:pt>
                <c:pt idx="143">
                  <c:v>67.465599999999995</c:v>
                </c:pt>
                <c:pt idx="144">
                  <c:v>66.018699999999995</c:v>
                </c:pt>
                <c:pt idx="145">
                  <c:v>64.221000000000004</c:v>
                </c:pt>
                <c:pt idx="146">
                  <c:v>61.692500000000003</c:v>
                </c:pt>
                <c:pt idx="147">
                  <c:v>59.090899999999998</c:v>
                </c:pt>
                <c:pt idx="148">
                  <c:v>54.487000000000002</c:v>
                </c:pt>
                <c:pt idx="149">
                  <c:v>50.19</c:v>
                </c:pt>
                <c:pt idx="150">
                  <c:v>43.700699999999998</c:v>
                </c:pt>
                <c:pt idx="151">
                  <c:v>36.816699999999997</c:v>
                </c:pt>
                <c:pt idx="152">
                  <c:v>29.6112</c:v>
                </c:pt>
                <c:pt idx="153">
                  <c:v>20.929600000000001</c:v>
                </c:pt>
                <c:pt idx="154">
                  <c:v>11.8971</c:v>
                </c:pt>
                <c:pt idx="155">
                  <c:v>3.2738999999999998</c:v>
                </c:pt>
                <c:pt idx="156">
                  <c:v>-4.3262200000000002</c:v>
                </c:pt>
                <c:pt idx="157">
                  <c:v>-10.040900000000001</c:v>
                </c:pt>
                <c:pt idx="158">
                  <c:v>-16.179500000000001</c:v>
                </c:pt>
                <c:pt idx="159">
                  <c:v>-18.781099999999999</c:v>
                </c:pt>
                <c:pt idx="160">
                  <c:v>-20.871099999999998</c:v>
                </c:pt>
                <c:pt idx="161">
                  <c:v>-20.008800000000001</c:v>
                </c:pt>
                <c:pt idx="162">
                  <c:v>-16.9541</c:v>
                </c:pt>
                <c:pt idx="163">
                  <c:v>-12.891</c:v>
                </c:pt>
                <c:pt idx="164">
                  <c:v>-5.6270100000000003</c:v>
                </c:pt>
                <c:pt idx="165">
                  <c:v>11.4733</c:v>
                </c:pt>
                <c:pt idx="166">
                  <c:v>17.757999999999999</c:v>
                </c:pt>
                <c:pt idx="167">
                  <c:v>25.3142</c:v>
                </c:pt>
                <c:pt idx="168">
                  <c:v>32.490499999999997</c:v>
                </c:pt>
                <c:pt idx="169">
                  <c:v>38.643700000000003</c:v>
                </c:pt>
                <c:pt idx="170">
                  <c:v>45.600700000000003</c:v>
                </c:pt>
                <c:pt idx="171">
                  <c:v>49.736899999999999</c:v>
                </c:pt>
                <c:pt idx="172">
                  <c:v>53.9024</c:v>
                </c:pt>
                <c:pt idx="173">
                  <c:v>55.641599999999997</c:v>
                </c:pt>
                <c:pt idx="174">
                  <c:v>56.430900000000001</c:v>
                </c:pt>
                <c:pt idx="175">
                  <c:v>53.7562</c:v>
                </c:pt>
                <c:pt idx="176">
                  <c:v>50.803800000000003</c:v>
                </c:pt>
                <c:pt idx="177">
                  <c:v>44.884500000000003</c:v>
                </c:pt>
                <c:pt idx="178">
                  <c:v>37.825200000000002</c:v>
                </c:pt>
                <c:pt idx="179">
                  <c:v>30.809699999999999</c:v>
                </c:pt>
                <c:pt idx="180">
                  <c:v>23.385000000000002</c:v>
                </c:pt>
                <c:pt idx="181">
                  <c:v>15.010199999999999</c:v>
                </c:pt>
                <c:pt idx="182">
                  <c:v>7.5854999999999997</c:v>
                </c:pt>
                <c:pt idx="183">
                  <c:v>0.862321</c:v>
                </c:pt>
                <c:pt idx="184">
                  <c:v>-4.26776</c:v>
                </c:pt>
                <c:pt idx="185">
                  <c:v>-9.7193799999999992</c:v>
                </c:pt>
                <c:pt idx="186">
                  <c:v>-13.7094</c:v>
                </c:pt>
                <c:pt idx="187">
                  <c:v>-14.615600000000001</c:v>
                </c:pt>
                <c:pt idx="188">
                  <c:v>-13.870200000000001</c:v>
                </c:pt>
                <c:pt idx="189">
                  <c:v>-10.917899999999999</c:v>
                </c:pt>
                <c:pt idx="190">
                  <c:v>-5.2031599999999996</c:v>
                </c:pt>
                <c:pt idx="191">
                  <c:v>2.0461800000000001</c:v>
                </c:pt>
                <c:pt idx="192">
                  <c:v>9.01783</c:v>
                </c:pt>
                <c:pt idx="193">
                  <c:v>15.507199999999999</c:v>
                </c:pt>
                <c:pt idx="194">
                  <c:v>20.301100000000002</c:v>
                </c:pt>
                <c:pt idx="195">
                  <c:v>39.4621</c:v>
                </c:pt>
                <c:pt idx="196">
                  <c:v>56.518599999999999</c:v>
                </c:pt>
                <c:pt idx="197">
                  <c:v>51.198500000000003</c:v>
                </c:pt>
                <c:pt idx="198">
                  <c:v>32.695099999999996</c:v>
                </c:pt>
                <c:pt idx="199">
                  <c:v>14.191800000000001</c:v>
                </c:pt>
                <c:pt idx="200">
                  <c:v>3.8585199999999999</c:v>
                </c:pt>
                <c:pt idx="201">
                  <c:v>-3.3615900000000001</c:v>
                </c:pt>
                <c:pt idx="202">
                  <c:v>-8.1555099999999996</c:v>
                </c:pt>
                <c:pt idx="203">
                  <c:v>-7.0008800000000004</c:v>
                </c:pt>
                <c:pt idx="204">
                  <c:v>5.6270100000000003</c:v>
                </c:pt>
                <c:pt idx="205">
                  <c:v>18.138000000000002</c:v>
                </c:pt>
                <c:pt idx="206">
                  <c:v>22.683399999999999</c:v>
                </c:pt>
                <c:pt idx="207">
                  <c:v>22.259599999999999</c:v>
                </c:pt>
                <c:pt idx="208">
                  <c:v>31.1751</c:v>
                </c:pt>
                <c:pt idx="209">
                  <c:v>47.705300000000001</c:v>
                </c:pt>
                <c:pt idx="210">
                  <c:v>53.244700000000002</c:v>
                </c:pt>
                <c:pt idx="211">
                  <c:v>50.862299999999998</c:v>
                </c:pt>
                <c:pt idx="212">
                  <c:v>46.3461</c:v>
                </c:pt>
                <c:pt idx="213">
                  <c:v>44.753</c:v>
                </c:pt>
                <c:pt idx="214">
                  <c:v>45.717599999999997</c:v>
                </c:pt>
                <c:pt idx="215">
                  <c:v>48.363</c:v>
                </c:pt>
                <c:pt idx="216">
                  <c:v>48.903799999999997</c:v>
                </c:pt>
                <c:pt idx="217">
                  <c:v>50.029200000000003</c:v>
                </c:pt>
                <c:pt idx="218">
                  <c:v>51.154600000000002</c:v>
                </c:pt>
                <c:pt idx="219">
                  <c:v>51.8123</c:v>
                </c:pt>
                <c:pt idx="220">
                  <c:v>52.616199999999999</c:v>
                </c:pt>
                <c:pt idx="221">
                  <c:v>51.987699999999997</c:v>
                </c:pt>
                <c:pt idx="222">
                  <c:v>51.359200000000001</c:v>
                </c:pt>
                <c:pt idx="223">
                  <c:v>50.160800000000002</c:v>
                </c:pt>
                <c:pt idx="224">
                  <c:v>50.540799999999997</c:v>
                </c:pt>
                <c:pt idx="225">
                  <c:v>50.409199999999998</c:v>
                </c:pt>
                <c:pt idx="226">
                  <c:v>48.319200000000002</c:v>
                </c:pt>
                <c:pt idx="227">
                  <c:v>46.521500000000003</c:v>
                </c:pt>
                <c:pt idx="228">
                  <c:v>45.308399999999999</c:v>
                </c:pt>
                <c:pt idx="229">
                  <c:v>44.387599999999999</c:v>
                </c:pt>
                <c:pt idx="230">
                  <c:v>43.5107</c:v>
                </c:pt>
                <c:pt idx="231">
                  <c:v>42.721400000000003</c:v>
                </c:pt>
                <c:pt idx="232">
                  <c:v>42.005200000000002</c:v>
                </c:pt>
                <c:pt idx="233">
                  <c:v>42.034500000000001</c:v>
                </c:pt>
                <c:pt idx="234">
                  <c:v>42.6922</c:v>
                </c:pt>
                <c:pt idx="235">
                  <c:v>43.788400000000003</c:v>
                </c:pt>
                <c:pt idx="236">
                  <c:v>43.642200000000003</c:v>
                </c:pt>
                <c:pt idx="237">
                  <c:v>45.147599999999997</c:v>
                </c:pt>
                <c:pt idx="238">
                  <c:v>44.694499999999998</c:v>
                </c:pt>
                <c:pt idx="239">
                  <c:v>42.633699999999997</c:v>
                </c:pt>
                <c:pt idx="240">
                  <c:v>32.885100000000001</c:v>
                </c:pt>
                <c:pt idx="241">
                  <c:v>17.173300000000001</c:v>
                </c:pt>
                <c:pt idx="242">
                  <c:v>4.0192899999999998</c:v>
                </c:pt>
                <c:pt idx="243">
                  <c:v>-2.9669699999999999</c:v>
                </c:pt>
                <c:pt idx="244">
                  <c:v>1.1254</c:v>
                </c:pt>
                <c:pt idx="245">
                  <c:v>16.325600000000001</c:v>
                </c:pt>
                <c:pt idx="246">
                  <c:v>34.478200000000001</c:v>
                </c:pt>
                <c:pt idx="247">
                  <c:v>47.106099999999998</c:v>
                </c:pt>
                <c:pt idx="248">
                  <c:v>50.979199999999999</c:v>
                </c:pt>
                <c:pt idx="249">
                  <c:v>50.175400000000003</c:v>
                </c:pt>
                <c:pt idx="250">
                  <c:v>47.296100000000003</c:v>
                </c:pt>
                <c:pt idx="251">
                  <c:v>40.792200000000001</c:v>
                </c:pt>
                <c:pt idx="252">
                  <c:v>32.8705</c:v>
                </c:pt>
                <c:pt idx="253">
                  <c:v>23.077999999999999</c:v>
                </c:pt>
                <c:pt idx="254">
                  <c:v>13.5487</c:v>
                </c:pt>
                <c:pt idx="255">
                  <c:v>5.7000900000000003</c:v>
                </c:pt>
                <c:pt idx="256">
                  <c:v>-1.3446400000000001</c:v>
                </c:pt>
                <c:pt idx="257">
                  <c:v>-7.1762600000000001</c:v>
                </c:pt>
                <c:pt idx="258">
                  <c:v>-6.8547200000000004</c:v>
                </c:pt>
                <c:pt idx="259">
                  <c:v>7.2639500000000004</c:v>
                </c:pt>
                <c:pt idx="260">
                  <c:v>25.796500000000002</c:v>
                </c:pt>
                <c:pt idx="261">
                  <c:v>38.146700000000003</c:v>
                </c:pt>
                <c:pt idx="262">
                  <c:v>42.049100000000003</c:v>
                </c:pt>
                <c:pt idx="263">
                  <c:v>44.0807</c:v>
                </c:pt>
                <c:pt idx="264">
                  <c:v>43.656799999999997</c:v>
                </c:pt>
                <c:pt idx="265">
                  <c:v>39.710599999999999</c:v>
                </c:pt>
                <c:pt idx="266">
                  <c:v>28.032699999999998</c:v>
                </c:pt>
                <c:pt idx="267">
                  <c:v>16.7056</c:v>
                </c:pt>
                <c:pt idx="268">
                  <c:v>8.2870500000000007</c:v>
                </c:pt>
                <c:pt idx="269">
                  <c:v>1.2277100000000001</c:v>
                </c:pt>
                <c:pt idx="270">
                  <c:v>-5.1154599999999997</c:v>
                </c:pt>
                <c:pt idx="271">
                  <c:v>-6.7085600000000003</c:v>
                </c:pt>
                <c:pt idx="272">
                  <c:v>2.9231199999999999</c:v>
                </c:pt>
                <c:pt idx="273">
                  <c:v>20.154900000000001</c:v>
                </c:pt>
                <c:pt idx="274">
                  <c:v>35.135899999999999</c:v>
                </c:pt>
                <c:pt idx="275">
                  <c:v>43.5837</c:v>
                </c:pt>
                <c:pt idx="276">
                  <c:v>47.924599999999998</c:v>
                </c:pt>
                <c:pt idx="277">
                  <c:v>44.460700000000003</c:v>
                </c:pt>
                <c:pt idx="278">
                  <c:v>38.555999999999997</c:v>
                </c:pt>
                <c:pt idx="279">
                  <c:v>31.058199999999999</c:v>
                </c:pt>
                <c:pt idx="280">
                  <c:v>22.7273</c:v>
                </c:pt>
                <c:pt idx="281">
                  <c:v>13.0663</c:v>
                </c:pt>
                <c:pt idx="282">
                  <c:v>0.116925</c:v>
                </c:pt>
                <c:pt idx="283">
                  <c:v>2.4992700000000001</c:v>
                </c:pt>
                <c:pt idx="284">
                  <c:v>11.6633</c:v>
                </c:pt>
                <c:pt idx="285">
                  <c:v>21.090299999999999</c:v>
                </c:pt>
                <c:pt idx="286">
                  <c:v>28.5151</c:v>
                </c:pt>
                <c:pt idx="287">
                  <c:v>35.165100000000002</c:v>
                </c:pt>
                <c:pt idx="288">
                  <c:v>36.2759</c:v>
                </c:pt>
                <c:pt idx="289">
                  <c:v>37.4452</c:v>
                </c:pt>
                <c:pt idx="290">
                  <c:v>39.710599999999999</c:v>
                </c:pt>
                <c:pt idx="291">
                  <c:v>41.259900000000002</c:v>
                </c:pt>
                <c:pt idx="292">
                  <c:v>38.8337</c:v>
                </c:pt>
                <c:pt idx="293">
                  <c:v>36.918999999999997</c:v>
                </c:pt>
                <c:pt idx="294">
                  <c:v>37.679000000000002</c:v>
                </c:pt>
                <c:pt idx="295">
                  <c:v>39.622900000000001</c:v>
                </c:pt>
                <c:pt idx="296">
                  <c:v>42.239100000000001</c:v>
                </c:pt>
                <c:pt idx="297">
                  <c:v>44.051400000000001</c:v>
                </c:pt>
                <c:pt idx="298">
                  <c:v>44.636099999999999</c:v>
                </c:pt>
                <c:pt idx="299">
                  <c:v>44.709099999999999</c:v>
                </c:pt>
                <c:pt idx="300">
                  <c:v>44.0807</c:v>
                </c:pt>
                <c:pt idx="301">
                  <c:v>37.372100000000003</c:v>
                </c:pt>
                <c:pt idx="302">
                  <c:v>27.2727</c:v>
                </c:pt>
                <c:pt idx="303">
                  <c:v>15.2879</c:v>
                </c:pt>
                <c:pt idx="304">
                  <c:v>6.4893299999999998</c:v>
                </c:pt>
                <c:pt idx="305">
                  <c:v>-1.6954100000000001</c:v>
                </c:pt>
                <c:pt idx="306">
                  <c:v>-6.5039400000000001</c:v>
                </c:pt>
                <c:pt idx="307">
                  <c:v>-6.5624099999999999</c:v>
                </c:pt>
                <c:pt idx="308">
                  <c:v>1.53464</c:v>
                </c:pt>
                <c:pt idx="309">
                  <c:v>21.9526</c:v>
                </c:pt>
                <c:pt idx="310">
                  <c:v>43.481400000000001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8-40DC-B1BD-68F90B098114}"/>
            </c:ext>
          </c:extLst>
        </c:ser>
        <c:ser>
          <c:idx val="1"/>
          <c:order val="1"/>
          <c:tx>
            <c:v>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data2!$H$36055:$H$36365</c:f>
              <c:numCache>
                <c:formatCode>General</c:formatCode>
                <c:ptCount val="311"/>
                <c:pt idx="0">
                  <c:v>-56.021599999999999</c:v>
                </c:pt>
                <c:pt idx="1">
                  <c:v>-56.4893</c:v>
                </c:pt>
                <c:pt idx="2">
                  <c:v>-56.708500000000001</c:v>
                </c:pt>
                <c:pt idx="3">
                  <c:v>-56.226199999999999</c:v>
                </c:pt>
                <c:pt idx="4">
                  <c:v>-56.576999999999998</c:v>
                </c:pt>
                <c:pt idx="5">
                  <c:v>-56.474699999999999</c:v>
                </c:pt>
                <c:pt idx="6">
                  <c:v>-57.0886</c:v>
                </c:pt>
                <c:pt idx="7">
                  <c:v>-57.7316</c:v>
                </c:pt>
                <c:pt idx="8">
                  <c:v>-57.804699999999997</c:v>
                </c:pt>
                <c:pt idx="9">
                  <c:v>-57.892400000000002</c:v>
                </c:pt>
                <c:pt idx="10">
                  <c:v>-57.760899999999999</c:v>
                </c:pt>
                <c:pt idx="11">
                  <c:v>-57.351599999999998</c:v>
                </c:pt>
                <c:pt idx="12">
                  <c:v>-57.249299999999998</c:v>
                </c:pt>
                <c:pt idx="13">
                  <c:v>-57.380899999999997</c:v>
                </c:pt>
                <c:pt idx="14">
                  <c:v>-56.5916</c:v>
                </c:pt>
                <c:pt idx="15">
                  <c:v>-56.226199999999999</c:v>
                </c:pt>
                <c:pt idx="16">
                  <c:v>-56.2408</c:v>
                </c:pt>
                <c:pt idx="17">
                  <c:v>-56.284700000000001</c:v>
                </c:pt>
                <c:pt idx="18">
                  <c:v>-56.299300000000002</c:v>
                </c:pt>
                <c:pt idx="19">
                  <c:v>-57.117800000000003</c:v>
                </c:pt>
                <c:pt idx="20">
                  <c:v>-58.053199999999997</c:v>
                </c:pt>
                <c:pt idx="21">
                  <c:v>-57.936300000000003</c:v>
                </c:pt>
                <c:pt idx="22">
                  <c:v>-57.366199999999999</c:v>
                </c:pt>
                <c:pt idx="23">
                  <c:v>-56.927799999999998</c:v>
                </c:pt>
                <c:pt idx="24">
                  <c:v>-56.503900000000002</c:v>
                </c:pt>
                <c:pt idx="25">
                  <c:v>-55.831600000000002</c:v>
                </c:pt>
                <c:pt idx="26">
                  <c:v>-56.767000000000003</c:v>
                </c:pt>
                <c:pt idx="27">
                  <c:v>-57.746299999999998</c:v>
                </c:pt>
                <c:pt idx="28">
                  <c:v>-58.389299999999999</c:v>
                </c:pt>
                <c:pt idx="29">
                  <c:v>-58.360100000000003</c:v>
                </c:pt>
                <c:pt idx="30">
                  <c:v>-57.249299999999998</c:v>
                </c:pt>
                <c:pt idx="31">
                  <c:v>-56.138500000000001</c:v>
                </c:pt>
                <c:pt idx="32">
                  <c:v>-56.123899999999999</c:v>
                </c:pt>
                <c:pt idx="33">
                  <c:v>-55.831600000000002</c:v>
                </c:pt>
                <c:pt idx="34">
                  <c:v>-56.971600000000002</c:v>
                </c:pt>
                <c:pt idx="35">
                  <c:v>-58.067799999999998</c:v>
                </c:pt>
                <c:pt idx="36">
                  <c:v>-58.097000000000001</c:v>
                </c:pt>
                <c:pt idx="37">
                  <c:v>-58.506300000000003</c:v>
                </c:pt>
                <c:pt idx="38">
                  <c:v>-57.1616</c:v>
                </c:pt>
                <c:pt idx="39">
                  <c:v>-56.401600000000002</c:v>
                </c:pt>
                <c:pt idx="40">
                  <c:v>-55.714700000000001</c:v>
                </c:pt>
                <c:pt idx="41">
                  <c:v>-55.846200000000003</c:v>
                </c:pt>
                <c:pt idx="42">
                  <c:v>-56.8401</c:v>
                </c:pt>
                <c:pt idx="43">
                  <c:v>-57.527000000000001</c:v>
                </c:pt>
                <c:pt idx="44">
                  <c:v>-58.374699999999997</c:v>
                </c:pt>
                <c:pt idx="45">
                  <c:v>-58.564700000000002</c:v>
                </c:pt>
                <c:pt idx="46">
                  <c:v>-58.608600000000003</c:v>
                </c:pt>
                <c:pt idx="47">
                  <c:v>-57.351599999999998</c:v>
                </c:pt>
                <c:pt idx="48">
                  <c:v>-56.854700000000001</c:v>
                </c:pt>
                <c:pt idx="49">
                  <c:v>-56.445500000000003</c:v>
                </c:pt>
                <c:pt idx="50">
                  <c:v>-56.357799999999997</c:v>
                </c:pt>
                <c:pt idx="51">
                  <c:v>-56.606200000000001</c:v>
                </c:pt>
                <c:pt idx="52">
                  <c:v>-56.825499999999998</c:v>
                </c:pt>
                <c:pt idx="53">
                  <c:v>-58.0824</c:v>
                </c:pt>
                <c:pt idx="54">
                  <c:v>-58.696300000000001</c:v>
                </c:pt>
                <c:pt idx="55">
                  <c:v>-58.506300000000003</c:v>
                </c:pt>
                <c:pt idx="56">
                  <c:v>-58.520899999999997</c:v>
                </c:pt>
                <c:pt idx="57">
                  <c:v>-58.3309</c:v>
                </c:pt>
                <c:pt idx="58">
                  <c:v>-57.643999999999998</c:v>
                </c:pt>
                <c:pt idx="59">
                  <c:v>-56.767000000000003</c:v>
                </c:pt>
                <c:pt idx="60">
                  <c:v>-56.884</c:v>
                </c:pt>
                <c:pt idx="61">
                  <c:v>-56.416200000000003</c:v>
                </c:pt>
                <c:pt idx="62">
                  <c:v>-56.664700000000003</c:v>
                </c:pt>
                <c:pt idx="63">
                  <c:v>-57.293199999999999</c:v>
                </c:pt>
                <c:pt idx="64">
                  <c:v>-57.643999999999998</c:v>
                </c:pt>
                <c:pt idx="65">
                  <c:v>-57.848599999999998</c:v>
                </c:pt>
                <c:pt idx="66">
                  <c:v>-58.257800000000003</c:v>
                </c:pt>
                <c:pt idx="67">
                  <c:v>-58.535499999999999</c:v>
                </c:pt>
                <c:pt idx="68">
                  <c:v>-58.886299999999999</c:v>
                </c:pt>
                <c:pt idx="69">
                  <c:v>-58.9009</c:v>
                </c:pt>
                <c:pt idx="70">
                  <c:v>-58.608600000000003</c:v>
                </c:pt>
                <c:pt idx="71">
                  <c:v>-58.404000000000003</c:v>
                </c:pt>
                <c:pt idx="72">
                  <c:v>-58.506300000000003</c:v>
                </c:pt>
                <c:pt idx="73">
                  <c:v>-58.126300000000001</c:v>
                </c:pt>
                <c:pt idx="74">
                  <c:v>-57.541699999999999</c:v>
                </c:pt>
                <c:pt idx="75">
                  <c:v>-57.380899999999997</c:v>
                </c:pt>
                <c:pt idx="76">
                  <c:v>-57.702399999999997</c:v>
                </c:pt>
                <c:pt idx="77">
                  <c:v>-57.468600000000002</c:v>
                </c:pt>
                <c:pt idx="78">
                  <c:v>-57.497799999999998</c:v>
                </c:pt>
                <c:pt idx="79">
                  <c:v>-57.600099999999998</c:v>
                </c:pt>
                <c:pt idx="80">
                  <c:v>-57.863199999999999</c:v>
                </c:pt>
                <c:pt idx="81">
                  <c:v>-58.316299999999998</c:v>
                </c:pt>
                <c:pt idx="82">
                  <c:v>-58.6524</c:v>
                </c:pt>
                <c:pt idx="83">
                  <c:v>-58.418599999999998</c:v>
                </c:pt>
                <c:pt idx="84">
                  <c:v>-58.740099999999998</c:v>
                </c:pt>
                <c:pt idx="85">
                  <c:v>-58.535499999999999</c:v>
                </c:pt>
                <c:pt idx="86">
                  <c:v>-58.886299999999999</c:v>
                </c:pt>
                <c:pt idx="87">
                  <c:v>-59.105499999999999</c:v>
                </c:pt>
                <c:pt idx="88">
                  <c:v>-58.725499999999997</c:v>
                </c:pt>
                <c:pt idx="89">
                  <c:v>-58.710900000000002</c:v>
                </c:pt>
                <c:pt idx="90">
                  <c:v>-58.696300000000001</c:v>
                </c:pt>
                <c:pt idx="91">
                  <c:v>-58.579300000000003</c:v>
                </c:pt>
                <c:pt idx="92">
                  <c:v>-58.827800000000003</c:v>
                </c:pt>
                <c:pt idx="93">
                  <c:v>-58.389299999999999</c:v>
                </c:pt>
                <c:pt idx="94">
                  <c:v>-58.433199999999999</c:v>
                </c:pt>
                <c:pt idx="95">
                  <c:v>-58.813200000000002</c:v>
                </c:pt>
                <c:pt idx="96">
                  <c:v>-58.7986</c:v>
                </c:pt>
                <c:pt idx="97">
                  <c:v>-58.3309</c:v>
                </c:pt>
                <c:pt idx="98">
                  <c:v>-58.404000000000003</c:v>
                </c:pt>
                <c:pt idx="99">
                  <c:v>-58.257800000000003</c:v>
                </c:pt>
                <c:pt idx="100">
                  <c:v>-57.863199999999999</c:v>
                </c:pt>
                <c:pt idx="101">
                  <c:v>-57.760899999999999</c:v>
                </c:pt>
                <c:pt idx="102">
                  <c:v>-57.570900000000002</c:v>
                </c:pt>
                <c:pt idx="103">
                  <c:v>-57.570900000000002</c:v>
                </c:pt>
                <c:pt idx="104">
                  <c:v>-57.293199999999999</c:v>
                </c:pt>
                <c:pt idx="105">
                  <c:v>-57.220100000000002</c:v>
                </c:pt>
                <c:pt idx="106">
                  <c:v>-56.708500000000001</c:v>
                </c:pt>
                <c:pt idx="107">
                  <c:v>-56.445500000000003</c:v>
                </c:pt>
                <c:pt idx="108">
                  <c:v>-56.547800000000002</c:v>
                </c:pt>
                <c:pt idx="109">
                  <c:v>-56.153199999999998</c:v>
                </c:pt>
                <c:pt idx="110">
                  <c:v>-55.787799999999997</c:v>
                </c:pt>
                <c:pt idx="111">
                  <c:v>-55.349299999999999</c:v>
                </c:pt>
                <c:pt idx="112">
                  <c:v>-55.188499999999998</c:v>
                </c:pt>
                <c:pt idx="113">
                  <c:v>-54.954700000000003</c:v>
                </c:pt>
                <c:pt idx="114">
                  <c:v>-54.9985</c:v>
                </c:pt>
                <c:pt idx="115">
                  <c:v>-54.501600000000003</c:v>
                </c:pt>
                <c:pt idx="116">
                  <c:v>-53.931600000000003</c:v>
                </c:pt>
                <c:pt idx="117">
                  <c:v>-54.019300000000001</c:v>
                </c:pt>
                <c:pt idx="118">
                  <c:v>-53.843899999999998</c:v>
                </c:pt>
                <c:pt idx="119">
                  <c:v>-53.347000000000001</c:v>
                </c:pt>
                <c:pt idx="120">
                  <c:v>-52.762300000000003</c:v>
                </c:pt>
                <c:pt idx="121">
                  <c:v>-52.587000000000003</c:v>
                </c:pt>
                <c:pt idx="122">
                  <c:v>-52.046199999999999</c:v>
                </c:pt>
                <c:pt idx="123">
                  <c:v>-51.388500000000001</c:v>
                </c:pt>
                <c:pt idx="124">
                  <c:v>-50.906199999999998</c:v>
                </c:pt>
                <c:pt idx="125">
                  <c:v>-49.883099999999999</c:v>
                </c:pt>
                <c:pt idx="126">
                  <c:v>-49.064599999999999</c:v>
                </c:pt>
                <c:pt idx="127">
                  <c:v>-47.705300000000001</c:v>
                </c:pt>
                <c:pt idx="128">
                  <c:v>-46.448399999999999</c:v>
                </c:pt>
                <c:pt idx="129">
                  <c:v>-44.577599999999997</c:v>
                </c:pt>
                <c:pt idx="130">
                  <c:v>-42.779899999999998</c:v>
                </c:pt>
                <c:pt idx="131">
                  <c:v>-40.733699999999999</c:v>
                </c:pt>
                <c:pt idx="132">
                  <c:v>-37.810600000000001</c:v>
                </c:pt>
                <c:pt idx="133">
                  <c:v>-35.545200000000001</c:v>
                </c:pt>
                <c:pt idx="134">
                  <c:v>-32.826599999999999</c:v>
                </c:pt>
                <c:pt idx="135">
                  <c:v>-29.4358</c:v>
                </c:pt>
                <c:pt idx="136">
                  <c:v>-26.805</c:v>
                </c:pt>
                <c:pt idx="137">
                  <c:v>-23.355699999999999</c:v>
                </c:pt>
                <c:pt idx="138">
                  <c:v>-19.5411</c:v>
                </c:pt>
                <c:pt idx="139">
                  <c:v>-16.544899999999998</c:v>
                </c:pt>
                <c:pt idx="140">
                  <c:v>-13.0517</c:v>
                </c:pt>
                <c:pt idx="141">
                  <c:v>-8.8862900000000007</c:v>
                </c:pt>
                <c:pt idx="142">
                  <c:v>-5.7146999999999997</c:v>
                </c:pt>
                <c:pt idx="143">
                  <c:v>-3.0108100000000002</c:v>
                </c:pt>
                <c:pt idx="144">
                  <c:v>7.3078000000000004E-2</c:v>
                </c:pt>
                <c:pt idx="145">
                  <c:v>2.6308099999999999</c:v>
                </c:pt>
                <c:pt idx="146">
                  <c:v>4.2092900000000002</c:v>
                </c:pt>
                <c:pt idx="147">
                  <c:v>5.94855</c:v>
                </c:pt>
                <c:pt idx="148">
                  <c:v>7.14703</c:v>
                </c:pt>
                <c:pt idx="149">
                  <c:v>8.1847399999999997</c:v>
                </c:pt>
                <c:pt idx="150">
                  <c:v>8.8862900000000007</c:v>
                </c:pt>
                <c:pt idx="151">
                  <c:v>8.4916599999999995</c:v>
                </c:pt>
                <c:pt idx="152">
                  <c:v>8.3016699999999997</c:v>
                </c:pt>
                <c:pt idx="153">
                  <c:v>8.3308900000000001</c:v>
                </c:pt>
                <c:pt idx="154">
                  <c:v>7.2493400000000001</c:v>
                </c:pt>
                <c:pt idx="155">
                  <c:v>7.4247300000000003</c:v>
                </c:pt>
                <c:pt idx="156">
                  <c:v>6.4600999999999997</c:v>
                </c:pt>
                <c:pt idx="157">
                  <c:v>5.53932</c:v>
                </c:pt>
                <c:pt idx="158">
                  <c:v>5.46624</c:v>
                </c:pt>
                <c:pt idx="159">
                  <c:v>5.1885399999999997</c:v>
                </c:pt>
                <c:pt idx="160">
                  <c:v>5.1446899999999998</c:v>
                </c:pt>
                <c:pt idx="161">
                  <c:v>5.3200799999999999</c:v>
                </c:pt>
                <c:pt idx="162">
                  <c:v>5.7000900000000003</c:v>
                </c:pt>
                <c:pt idx="163">
                  <c:v>6.1824000000000003</c:v>
                </c:pt>
                <c:pt idx="164">
                  <c:v>7.0593399999999997</c:v>
                </c:pt>
                <c:pt idx="165">
                  <c:v>8.4770500000000002</c:v>
                </c:pt>
                <c:pt idx="166">
                  <c:v>9.2955199999999998</c:v>
                </c:pt>
                <c:pt idx="167">
                  <c:v>10.289400000000001</c:v>
                </c:pt>
                <c:pt idx="168">
                  <c:v>10.596299999999999</c:v>
                </c:pt>
                <c:pt idx="169">
                  <c:v>11.2394</c:v>
                </c:pt>
                <c:pt idx="170">
                  <c:v>12.291700000000001</c:v>
                </c:pt>
                <c:pt idx="171">
                  <c:v>12.759399999999999</c:v>
                </c:pt>
                <c:pt idx="172">
                  <c:v>13.680199999999999</c:v>
                </c:pt>
                <c:pt idx="173">
                  <c:v>14.2941</c:v>
                </c:pt>
                <c:pt idx="174">
                  <c:v>14.922499999999999</c:v>
                </c:pt>
                <c:pt idx="175">
                  <c:v>15.170999999999999</c:v>
                </c:pt>
                <c:pt idx="176">
                  <c:v>16.398700000000002</c:v>
                </c:pt>
                <c:pt idx="177">
                  <c:v>16.369499999999999</c:v>
                </c:pt>
                <c:pt idx="178">
                  <c:v>16.4133</c:v>
                </c:pt>
                <c:pt idx="179">
                  <c:v>16.924900000000001</c:v>
                </c:pt>
                <c:pt idx="180">
                  <c:v>16.895600000000002</c:v>
                </c:pt>
                <c:pt idx="181">
                  <c:v>17.217199999999998</c:v>
                </c:pt>
                <c:pt idx="182">
                  <c:v>16.676400000000001</c:v>
                </c:pt>
                <c:pt idx="183">
                  <c:v>16.690999999999999</c:v>
                </c:pt>
                <c:pt idx="184">
                  <c:v>15.916399999999999</c:v>
                </c:pt>
                <c:pt idx="185">
                  <c:v>15.7118</c:v>
                </c:pt>
                <c:pt idx="186">
                  <c:v>14.674099999999999</c:v>
                </c:pt>
                <c:pt idx="187">
                  <c:v>14.1479</c:v>
                </c:pt>
                <c:pt idx="188">
                  <c:v>14.016400000000001</c:v>
                </c:pt>
                <c:pt idx="189">
                  <c:v>13.870200000000001</c:v>
                </c:pt>
                <c:pt idx="190">
                  <c:v>14.4841</c:v>
                </c:pt>
                <c:pt idx="191">
                  <c:v>14.776400000000001</c:v>
                </c:pt>
                <c:pt idx="192">
                  <c:v>14.4694</c:v>
                </c:pt>
                <c:pt idx="193">
                  <c:v>13.767899999999999</c:v>
                </c:pt>
                <c:pt idx="194">
                  <c:v>12.861700000000001</c:v>
                </c:pt>
                <c:pt idx="195">
                  <c:v>12.5548</c:v>
                </c:pt>
                <c:pt idx="196">
                  <c:v>12.598699999999999</c:v>
                </c:pt>
                <c:pt idx="197">
                  <c:v>15.0687</c:v>
                </c:pt>
                <c:pt idx="198">
                  <c:v>16.968699999999998</c:v>
                </c:pt>
                <c:pt idx="199">
                  <c:v>18.6934</c:v>
                </c:pt>
                <c:pt idx="200">
                  <c:v>20.257200000000001</c:v>
                </c:pt>
                <c:pt idx="201">
                  <c:v>20.1111</c:v>
                </c:pt>
                <c:pt idx="202">
                  <c:v>19.745699999999999</c:v>
                </c:pt>
                <c:pt idx="203">
                  <c:v>17.787199999999999</c:v>
                </c:pt>
                <c:pt idx="204">
                  <c:v>15.6387</c:v>
                </c:pt>
                <c:pt idx="205">
                  <c:v>13.7241</c:v>
                </c:pt>
                <c:pt idx="206">
                  <c:v>11.634</c:v>
                </c:pt>
                <c:pt idx="207">
                  <c:v>10.698600000000001</c:v>
                </c:pt>
                <c:pt idx="208">
                  <c:v>11.3125</c:v>
                </c:pt>
                <c:pt idx="209">
                  <c:v>13.022500000000001</c:v>
                </c:pt>
                <c:pt idx="210">
                  <c:v>15.2441</c:v>
                </c:pt>
                <c:pt idx="211">
                  <c:v>17.684899999999999</c:v>
                </c:pt>
                <c:pt idx="212">
                  <c:v>19.453399999999998</c:v>
                </c:pt>
                <c:pt idx="213">
                  <c:v>20.4618</c:v>
                </c:pt>
                <c:pt idx="214">
                  <c:v>20.841899999999999</c:v>
                </c:pt>
                <c:pt idx="215">
                  <c:v>20.403400000000001</c:v>
                </c:pt>
                <c:pt idx="216">
                  <c:v>20.081800000000001</c:v>
                </c:pt>
                <c:pt idx="217">
                  <c:v>19.3657</c:v>
                </c:pt>
                <c:pt idx="218">
                  <c:v>18.518000000000001</c:v>
                </c:pt>
                <c:pt idx="219">
                  <c:v>17.962599999999998</c:v>
                </c:pt>
                <c:pt idx="220">
                  <c:v>16.968699999999998</c:v>
                </c:pt>
                <c:pt idx="221">
                  <c:v>17.100300000000001</c:v>
                </c:pt>
                <c:pt idx="222">
                  <c:v>17.2026</c:v>
                </c:pt>
                <c:pt idx="223">
                  <c:v>16.881</c:v>
                </c:pt>
                <c:pt idx="224">
                  <c:v>17.918700000000001</c:v>
                </c:pt>
                <c:pt idx="225">
                  <c:v>18.6934</c:v>
                </c:pt>
                <c:pt idx="226">
                  <c:v>19.497199999999999</c:v>
                </c:pt>
                <c:pt idx="227">
                  <c:v>20.3157</c:v>
                </c:pt>
                <c:pt idx="228">
                  <c:v>21.178000000000001</c:v>
                </c:pt>
                <c:pt idx="229">
                  <c:v>21.675000000000001</c:v>
                </c:pt>
                <c:pt idx="230">
                  <c:v>22.318000000000001</c:v>
                </c:pt>
                <c:pt idx="231">
                  <c:v>22.507999999999999</c:v>
                </c:pt>
                <c:pt idx="232">
                  <c:v>23.2973</c:v>
                </c:pt>
                <c:pt idx="233">
                  <c:v>22.858799999999999</c:v>
                </c:pt>
                <c:pt idx="234">
                  <c:v>22.215699999999998</c:v>
                </c:pt>
                <c:pt idx="235">
                  <c:v>21.835699999999999</c:v>
                </c:pt>
                <c:pt idx="236">
                  <c:v>21.2072</c:v>
                </c:pt>
                <c:pt idx="237">
                  <c:v>21.2803</c:v>
                </c:pt>
                <c:pt idx="238">
                  <c:v>21.2803</c:v>
                </c:pt>
                <c:pt idx="239">
                  <c:v>21.7773</c:v>
                </c:pt>
                <c:pt idx="240">
                  <c:v>22.917300000000001</c:v>
                </c:pt>
                <c:pt idx="241">
                  <c:v>23.209599999999998</c:v>
                </c:pt>
                <c:pt idx="242">
                  <c:v>22.756499999999999</c:v>
                </c:pt>
                <c:pt idx="243">
                  <c:v>22.128</c:v>
                </c:pt>
                <c:pt idx="244">
                  <c:v>21.426500000000001</c:v>
                </c:pt>
                <c:pt idx="245">
                  <c:v>20.184200000000001</c:v>
                </c:pt>
                <c:pt idx="246">
                  <c:v>19.234100000000002</c:v>
                </c:pt>
                <c:pt idx="247">
                  <c:v>17.757999999999999</c:v>
                </c:pt>
                <c:pt idx="248">
                  <c:v>17.597200000000001</c:v>
                </c:pt>
                <c:pt idx="249">
                  <c:v>18.459499999999998</c:v>
                </c:pt>
                <c:pt idx="250">
                  <c:v>20.198799999999999</c:v>
                </c:pt>
                <c:pt idx="251">
                  <c:v>22.157299999999999</c:v>
                </c:pt>
                <c:pt idx="252">
                  <c:v>24.422699999999999</c:v>
                </c:pt>
                <c:pt idx="253">
                  <c:v>25.021899999999999</c:v>
                </c:pt>
                <c:pt idx="254">
                  <c:v>25.182700000000001</c:v>
                </c:pt>
                <c:pt idx="255">
                  <c:v>24.3934</c:v>
                </c:pt>
                <c:pt idx="256">
                  <c:v>22.493400000000001</c:v>
                </c:pt>
                <c:pt idx="257">
                  <c:v>19.8918</c:v>
                </c:pt>
                <c:pt idx="258">
                  <c:v>17.962599999999998</c:v>
                </c:pt>
                <c:pt idx="259">
                  <c:v>16.004100000000001</c:v>
                </c:pt>
                <c:pt idx="260">
                  <c:v>15.843299999999999</c:v>
                </c:pt>
                <c:pt idx="261">
                  <c:v>16.427900000000001</c:v>
                </c:pt>
                <c:pt idx="262">
                  <c:v>17.568000000000001</c:v>
                </c:pt>
                <c:pt idx="263">
                  <c:v>19.687200000000001</c:v>
                </c:pt>
                <c:pt idx="264">
                  <c:v>21.791899999999998</c:v>
                </c:pt>
                <c:pt idx="265">
                  <c:v>23.1219</c:v>
                </c:pt>
                <c:pt idx="266">
                  <c:v>24.203399999999998</c:v>
                </c:pt>
                <c:pt idx="267">
                  <c:v>25.0365</c:v>
                </c:pt>
                <c:pt idx="268">
                  <c:v>24.6858</c:v>
                </c:pt>
                <c:pt idx="269">
                  <c:v>23.004999999999999</c:v>
                </c:pt>
                <c:pt idx="270">
                  <c:v>20.7395</c:v>
                </c:pt>
                <c:pt idx="271">
                  <c:v>18.678799999999999</c:v>
                </c:pt>
                <c:pt idx="272">
                  <c:v>16.720300000000002</c:v>
                </c:pt>
                <c:pt idx="273">
                  <c:v>15.5656</c:v>
                </c:pt>
                <c:pt idx="274">
                  <c:v>16.267199999999999</c:v>
                </c:pt>
                <c:pt idx="275">
                  <c:v>17.290299999999998</c:v>
                </c:pt>
                <c:pt idx="276">
                  <c:v>19.380299999999998</c:v>
                </c:pt>
                <c:pt idx="277">
                  <c:v>21.9819</c:v>
                </c:pt>
                <c:pt idx="278">
                  <c:v>24.071899999999999</c:v>
                </c:pt>
                <c:pt idx="279">
                  <c:v>24.802700000000002</c:v>
                </c:pt>
                <c:pt idx="280">
                  <c:v>25.051100000000002</c:v>
                </c:pt>
                <c:pt idx="281">
                  <c:v>24.992699999999999</c:v>
                </c:pt>
                <c:pt idx="282">
                  <c:v>23.662700000000001</c:v>
                </c:pt>
                <c:pt idx="283">
                  <c:v>21.7773</c:v>
                </c:pt>
                <c:pt idx="284">
                  <c:v>19.774899999999999</c:v>
                </c:pt>
                <c:pt idx="285">
                  <c:v>17.743300000000001</c:v>
                </c:pt>
                <c:pt idx="286">
                  <c:v>17.260999999999999</c:v>
                </c:pt>
                <c:pt idx="287">
                  <c:v>16.9541</c:v>
                </c:pt>
                <c:pt idx="288">
                  <c:v>17.948</c:v>
                </c:pt>
                <c:pt idx="289">
                  <c:v>19.277999999999999</c:v>
                </c:pt>
                <c:pt idx="290">
                  <c:v>20.7395</c:v>
                </c:pt>
                <c:pt idx="291">
                  <c:v>22.142600000000002</c:v>
                </c:pt>
                <c:pt idx="292">
                  <c:v>23.107299999999999</c:v>
                </c:pt>
                <c:pt idx="293">
                  <c:v>22.902699999999999</c:v>
                </c:pt>
                <c:pt idx="294">
                  <c:v>23.516500000000001</c:v>
                </c:pt>
                <c:pt idx="295">
                  <c:v>23.341100000000001</c:v>
                </c:pt>
                <c:pt idx="296">
                  <c:v>22.8003</c:v>
                </c:pt>
                <c:pt idx="297">
                  <c:v>21.908799999999999</c:v>
                </c:pt>
                <c:pt idx="298">
                  <c:v>21.864899999999999</c:v>
                </c:pt>
                <c:pt idx="299">
                  <c:v>21.148800000000001</c:v>
                </c:pt>
                <c:pt idx="300">
                  <c:v>20.8565</c:v>
                </c:pt>
                <c:pt idx="301">
                  <c:v>20.651800000000001</c:v>
                </c:pt>
                <c:pt idx="302">
                  <c:v>19.906500000000001</c:v>
                </c:pt>
                <c:pt idx="303">
                  <c:v>19.497199999999999</c:v>
                </c:pt>
                <c:pt idx="304">
                  <c:v>19.8626</c:v>
                </c:pt>
                <c:pt idx="305">
                  <c:v>19.847999999999999</c:v>
                </c:pt>
                <c:pt idx="306">
                  <c:v>19.424099999999999</c:v>
                </c:pt>
                <c:pt idx="307">
                  <c:v>19.950299999999999</c:v>
                </c:pt>
                <c:pt idx="308">
                  <c:v>20.900300000000001</c:v>
                </c:pt>
                <c:pt idx="309">
                  <c:v>21.411899999999999</c:v>
                </c:pt>
                <c:pt idx="310">
                  <c:v>22.098800000000001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8-40DC-B1BD-68F90B098114}"/>
            </c:ext>
          </c:extLst>
        </c:ser>
        <c:ser>
          <c:idx val="2"/>
          <c:order val="2"/>
          <c:tx>
            <c:v>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data2!$I$36055:$I$36365</c:f>
              <c:numCache>
                <c:formatCode>General</c:formatCode>
                <c:ptCount val="311"/>
                <c:pt idx="0">
                  <c:v>-15.0687</c:v>
                </c:pt>
                <c:pt idx="1">
                  <c:v>-15.2879</c:v>
                </c:pt>
                <c:pt idx="2">
                  <c:v>-15.112500000000001</c:v>
                </c:pt>
                <c:pt idx="3">
                  <c:v>-15.083299999999999</c:v>
                </c:pt>
                <c:pt idx="4">
                  <c:v>-15.6387</c:v>
                </c:pt>
                <c:pt idx="5">
                  <c:v>-16.647200000000002</c:v>
                </c:pt>
                <c:pt idx="6">
                  <c:v>-17.524100000000001</c:v>
                </c:pt>
                <c:pt idx="7">
                  <c:v>-18.6934</c:v>
                </c:pt>
                <c:pt idx="8">
                  <c:v>-19.8918</c:v>
                </c:pt>
                <c:pt idx="9">
                  <c:v>-20.5349</c:v>
                </c:pt>
                <c:pt idx="10">
                  <c:v>-22.3034</c:v>
                </c:pt>
                <c:pt idx="11">
                  <c:v>-23.209599999999998</c:v>
                </c:pt>
                <c:pt idx="12">
                  <c:v>-26.351900000000001</c:v>
                </c:pt>
                <c:pt idx="13">
                  <c:v>-30.8828</c:v>
                </c:pt>
                <c:pt idx="14">
                  <c:v>-34.653599999999997</c:v>
                </c:pt>
                <c:pt idx="15">
                  <c:v>-38.497500000000002</c:v>
                </c:pt>
                <c:pt idx="16">
                  <c:v>-40.456000000000003</c:v>
                </c:pt>
                <c:pt idx="17">
                  <c:v>-40.660600000000002</c:v>
                </c:pt>
                <c:pt idx="18">
                  <c:v>-37.752099999999999</c:v>
                </c:pt>
                <c:pt idx="19">
                  <c:v>-32.256700000000002</c:v>
                </c:pt>
                <c:pt idx="20">
                  <c:v>-25.898800000000001</c:v>
                </c:pt>
                <c:pt idx="21">
                  <c:v>-21.645700000000001</c:v>
                </c:pt>
                <c:pt idx="22">
                  <c:v>-21.601900000000001</c:v>
                </c:pt>
                <c:pt idx="23">
                  <c:v>-26.585799999999999</c:v>
                </c:pt>
                <c:pt idx="24">
                  <c:v>-34.595100000000002</c:v>
                </c:pt>
                <c:pt idx="25">
                  <c:v>-39.622900000000001</c:v>
                </c:pt>
                <c:pt idx="26">
                  <c:v>-39.798299999999998</c:v>
                </c:pt>
                <c:pt idx="27">
                  <c:v>-33.849699999999999</c:v>
                </c:pt>
                <c:pt idx="28">
                  <c:v>-24.802700000000002</c:v>
                </c:pt>
                <c:pt idx="29">
                  <c:v>-20.330300000000001</c:v>
                </c:pt>
                <c:pt idx="30">
                  <c:v>-23.501899999999999</c:v>
                </c:pt>
                <c:pt idx="31">
                  <c:v>-32.037399999999998</c:v>
                </c:pt>
                <c:pt idx="32">
                  <c:v>-38.775199999999998</c:v>
                </c:pt>
                <c:pt idx="33">
                  <c:v>-40.865200000000002</c:v>
                </c:pt>
                <c:pt idx="34">
                  <c:v>-38.395200000000003</c:v>
                </c:pt>
                <c:pt idx="35">
                  <c:v>-30.122800000000002</c:v>
                </c:pt>
                <c:pt idx="36">
                  <c:v>-23.487300000000001</c:v>
                </c:pt>
                <c:pt idx="37">
                  <c:v>-21.163399999999999</c:v>
                </c:pt>
                <c:pt idx="38">
                  <c:v>-23.911100000000001</c:v>
                </c:pt>
                <c:pt idx="39">
                  <c:v>-30.648900000000001</c:v>
                </c:pt>
                <c:pt idx="40">
                  <c:v>-37.211300000000001</c:v>
                </c:pt>
                <c:pt idx="41">
                  <c:v>-40.806800000000003</c:v>
                </c:pt>
                <c:pt idx="42">
                  <c:v>-38.979799999999997</c:v>
                </c:pt>
                <c:pt idx="43">
                  <c:v>-33.499000000000002</c:v>
                </c:pt>
                <c:pt idx="44">
                  <c:v>-26.805</c:v>
                </c:pt>
                <c:pt idx="45">
                  <c:v>-22.186499999999999</c:v>
                </c:pt>
                <c:pt idx="46">
                  <c:v>-21.324200000000001</c:v>
                </c:pt>
                <c:pt idx="47">
                  <c:v>-24.758800000000001</c:v>
                </c:pt>
                <c:pt idx="48">
                  <c:v>-30.298100000000002</c:v>
                </c:pt>
                <c:pt idx="49">
                  <c:v>-35.866700000000002</c:v>
                </c:pt>
                <c:pt idx="50">
                  <c:v>-39.4621</c:v>
                </c:pt>
                <c:pt idx="51">
                  <c:v>-39.973700000000001</c:v>
                </c:pt>
                <c:pt idx="52">
                  <c:v>-36.8459</c:v>
                </c:pt>
                <c:pt idx="53">
                  <c:v>-32.154299999999999</c:v>
                </c:pt>
                <c:pt idx="54">
                  <c:v>-27.082699999999999</c:v>
                </c:pt>
                <c:pt idx="55">
                  <c:v>-23.633400000000002</c:v>
                </c:pt>
                <c:pt idx="56">
                  <c:v>-22.2742</c:v>
                </c:pt>
                <c:pt idx="57">
                  <c:v>-23.3996</c:v>
                </c:pt>
                <c:pt idx="58">
                  <c:v>-25.694199999999999</c:v>
                </c:pt>
                <c:pt idx="59">
                  <c:v>-29.582000000000001</c:v>
                </c:pt>
                <c:pt idx="60">
                  <c:v>-33.7913</c:v>
                </c:pt>
                <c:pt idx="61">
                  <c:v>-37.065199999999997</c:v>
                </c:pt>
                <c:pt idx="62">
                  <c:v>-38.205199999999998</c:v>
                </c:pt>
                <c:pt idx="63">
                  <c:v>-37.298999999999999</c:v>
                </c:pt>
                <c:pt idx="64">
                  <c:v>-35.662100000000002</c:v>
                </c:pt>
                <c:pt idx="65">
                  <c:v>-33.177399999999999</c:v>
                </c:pt>
                <c:pt idx="66">
                  <c:v>-30.122800000000002</c:v>
                </c:pt>
                <c:pt idx="67">
                  <c:v>-27.535799999999998</c:v>
                </c:pt>
                <c:pt idx="68">
                  <c:v>-25.051100000000002</c:v>
                </c:pt>
                <c:pt idx="69">
                  <c:v>-23.984200000000001</c:v>
                </c:pt>
                <c:pt idx="70">
                  <c:v>-24.203399999999998</c:v>
                </c:pt>
                <c:pt idx="71">
                  <c:v>-25.3142</c:v>
                </c:pt>
                <c:pt idx="72">
                  <c:v>-27.038900000000002</c:v>
                </c:pt>
                <c:pt idx="73">
                  <c:v>-28.3689</c:v>
                </c:pt>
                <c:pt idx="74">
                  <c:v>-30.897400000000001</c:v>
                </c:pt>
                <c:pt idx="75">
                  <c:v>-32.899700000000003</c:v>
                </c:pt>
                <c:pt idx="76">
                  <c:v>-34.726700000000001</c:v>
                </c:pt>
                <c:pt idx="77">
                  <c:v>-35.472099999999998</c:v>
                </c:pt>
                <c:pt idx="78">
                  <c:v>-35.939799999999998</c:v>
                </c:pt>
                <c:pt idx="79">
                  <c:v>-35.340499999999999</c:v>
                </c:pt>
                <c:pt idx="80">
                  <c:v>-34.7121</c:v>
                </c:pt>
                <c:pt idx="81">
                  <c:v>-33.689</c:v>
                </c:pt>
                <c:pt idx="82">
                  <c:v>-32.373600000000003</c:v>
                </c:pt>
                <c:pt idx="83">
                  <c:v>-30.1812</c:v>
                </c:pt>
                <c:pt idx="84">
                  <c:v>-28.558900000000001</c:v>
                </c:pt>
                <c:pt idx="85">
                  <c:v>-28.135000000000002</c:v>
                </c:pt>
                <c:pt idx="86">
                  <c:v>-27.068100000000001</c:v>
                </c:pt>
                <c:pt idx="87">
                  <c:v>-26.819600000000001</c:v>
                </c:pt>
                <c:pt idx="88">
                  <c:v>-27.228899999999999</c:v>
                </c:pt>
                <c:pt idx="89">
                  <c:v>-27.2727</c:v>
                </c:pt>
                <c:pt idx="90">
                  <c:v>-27.5943</c:v>
                </c:pt>
                <c:pt idx="91">
                  <c:v>-27.901199999999999</c:v>
                </c:pt>
                <c:pt idx="92">
                  <c:v>-28.2227</c:v>
                </c:pt>
                <c:pt idx="93">
                  <c:v>-28.383500000000002</c:v>
                </c:pt>
                <c:pt idx="94">
                  <c:v>-28.3689</c:v>
                </c:pt>
                <c:pt idx="95">
                  <c:v>-28.7927</c:v>
                </c:pt>
                <c:pt idx="96">
                  <c:v>-28.588100000000001</c:v>
                </c:pt>
                <c:pt idx="97">
                  <c:v>-28.9681</c:v>
                </c:pt>
                <c:pt idx="98">
                  <c:v>-29.260400000000001</c:v>
                </c:pt>
                <c:pt idx="99">
                  <c:v>-29.567399999999999</c:v>
                </c:pt>
                <c:pt idx="100">
                  <c:v>-30.3566</c:v>
                </c:pt>
                <c:pt idx="101">
                  <c:v>-30.7805</c:v>
                </c:pt>
                <c:pt idx="102">
                  <c:v>-32.066600000000001</c:v>
                </c:pt>
                <c:pt idx="103">
                  <c:v>-32.373600000000003</c:v>
                </c:pt>
                <c:pt idx="104">
                  <c:v>-33.177399999999999</c:v>
                </c:pt>
                <c:pt idx="105">
                  <c:v>-33.572099999999999</c:v>
                </c:pt>
                <c:pt idx="106">
                  <c:v>-34.375900000000001</c:v>
                </c:pt>
                <c:pt idx="107">
                  <c:v>-35.6036</c:v>
                </c:pt>
                <c:pt idx="108">
                  <c:v>-36.933599999999998</c:v>
                </c:pt>
                <c:pt idx="109">
                  <c:v>-38.453699999999998</c:v>
                </c:pt>
                <c:pt idx="110">
                  <c:v>-39.783700000000003</c:v>
                </c:pt>
                <c:pt idx="111">
                  <c:v>-41.3476</c:v>
                </c:pt>
                <c:pt idx="112">
                  <c:v>-41.6691</c:v>
                </c:pt>
                <c:pt idx="113">
                  <c:v>-42.195300000000003</c:v>
                </c:pt>
                <c:pt idx="114">
                  <c:v>-42.969900000000003</c:v>
                </c:pt>
                <c:pt idx="115">
                  <c:v>-43.379100000000001</c:v>
                </c:pt>
                <c:pt idx="116">
                  <c:v>-42.545999999999999</c:v>
                </c:pt>
                <c:pt idx="117">
                  <c:v>-42.4437</c:v>
                </c:pt>
                <c:pt idx="118">
                  <c:v>-41.435200000000002</c:v>
                </c:pt>
                <c:pt idx="119">
                  <c:v>-39.125999999999998</c:v>
                </c:pt>
                <c:pt idx="120">
                  <c:v>-36.2759</c:v>
                </c:pt>
                <c:pt idx="121">
                  <c:v>-33.162799999999997</c:v>
                </c:pt>
                <c:pt idx="122">
                  <c:v>-29.4651</c:v>
                </c:pt>
                <c:pt idx="123">
                  <c:v>-24.729600000000001</c:v>
                </c:pt>
                <c:pt idx="124">
                  <c:v>-19.804099999999998</c:v>
                </c:pt>
                <c:pt idx="125">
                  <c:v>-14.6302</c:v>
                </c:pt>
                <c:pt idx="126">
                  <c:v>-9.7486099999999993</c:v>
                </c:pt>
                <c:pt idx="127">
                  <c:v>-5.94855</c:v>
                </c:pt>
                <c:pt idx="128">
                  <c:v>-2.8062</c:v>
                </c:pt>
                <c:pt idx="129">
                  <c:v>-0.54077699999999995</c:v>
                </c:pt>
                <c:pt idx="130">
                  <c:v>0.116925</c:v>
                </c:pt>
                <c:pt idx="131">
                  <c:v>-0.24846499999999999</c:v>
                </c:pt>
                <c:pt idx="132">
                  <c:v>-2.6454200000000001</c:v>
                </c:pt>
                <c:pt idx="133">
                  <c:v>-4.9693100000000001</c:v>
                </c:pt>
                <c:pt idx="134">
                  <c:v>-7.1177999999999999</c:v>
                </c:pt>
                <c:pt idx="135">
                  <c:v>-9.3978300000000008</c:v>
                </c:pt>
                <c:pt idx="136">
                  <c:v>-11.6633</c:v>
                </c:pt>
                <c:pt idx="137">
                  <c:v>-14.2941</c:v>
                </c:pt>
                <c:pt idx="138">
                  <c:v>-16.617899999999999</c:v>
                </c:pt>
                <c:pt idx="139">
                  <c:v>-18.985700000000001</c:v>
                </c:pt>
                <c:pt idx="140">
                  <c:v>-21.587299999999999</c:v>
                </c:pt>
                <c:pt idx="141">
                  <c:v>-24.320399999999999</c:v>
                </c:pt>
                <c:pt idx="142">
                  <c:v>-27.462700000000002</c:v>
                </c:pt>
                <c:pt idx="143">
                  <c:v>-30.941199999999998</c:v>
                </c:pt>
                <c:pt idx="144">
                  <c:v>-34.302799999999998</c:v>
                </c:pt>
                <c:pt idx="145">
                  <c:v>-37.430599999999998</c:v>
                </c:pt>
                <c:pt idx="146">
                  <c:v>-42.779899999999998</c:v>
                </c:pt>
                <c:pt idx="147">
                  <c:v>-47.076900000000002</c:v>
                </c:pt>
                <c:pt idx="148">
                  <c:v>-50.496899999999997</c:v>
                </c:pt>
                <c:pt idx="149">
                  <c:v>-54.677</c:v>
                </c:pt>
                <c:pt idx="150">
                  <c:v>-58.038600000000002</c:v>
                </c:pt>
                <c:pt idx="151">
                  <c:v>-60.3917</c:v>
                </c:pt>
                <c:pt idx="152">
                  <c:v>-61.853200000000001</c:v>
                </c:pt>
                <c:pt idx="153">
                  <c:v>-62.9786</c:v>
                </c:pt>
                <c:pt idx="154">
                  <c:v>-62.131</c:v>
                </c:pt>
                <c:pt idx="155">
                  <c:v>-60.216299999999997</c:v>
                </c:pt>
                <c:pt idx="156">
                  <c:v>-56.328600000000002</c:v>
                </c:pt>
                <c:pt idx="157">
                  <c:v>-52.1631</c:v>
                </c:pt>
                <c:pt idx="158">
                  <c:v>-45.936900000000001</c:v>
                </c:pt>
                <c:pt idx="159">
                  <c:v>-39.155200000000001</c:v>
                </c:pt>
                <c:pt idx="160">
                  <c:v>-31.891300000000001</c:v>
                </c:pt>
                <c:pt idx="161">
                  <c:v>-24.159600000000001</c:v>
                </c:pt>
                <c:pt idx="162">
                  <c:v>-17.772600000000001</c:v>
                </c:pt>
                <c:pt idx="163">
                  <c:v>-11.619400000000001</c:v>
                </c:pt>
                <c:pt idx="164">
                  <c:v>-6.7962600000000002</c:v>
                </c:pt>
                <c:pt idx="165">
                  <c:v>-0.97924599999999995</c:v>
                </c:pt>
                <c:pt idx="166">
                  <c:v>-0.49693100000000001</c:v>
                </c:pt>
                <c:pt idx="167">
                  <c:v>-1.62233</c:v>
                </c:pt>
                <c:pt idx="168">
                  <c:v>-3.28851</c:v>
                </c:pt>
                <c:pt idx="169">
                  <c:v>-5.7439299999999998</c:v>
                </c:pt>
                <c:pt idx="170">
                  <c:v>-9.8216900000000003</c:v>
                </c:pt>
                <c:pt idx="171">
                  <c:v>-14.279500000000001</c:v>
                </c:pt>
                <c:pt idx="172">
                  <c:v>-20.184200000000001</c:v>
                </c:pt>
                <c:pt idx="173">
                  <c:v>-26.074200000000001</c:v>
                </c:pt>
                <c:pt idx="174">
                  <c:v>-32.943600000000004</c:v>
                </c:pt>
                <c:pt idx="175">
                  <c:v>-39.023699999999998</c:v>
                </c:pt>
                <c:pt idx="176">
                  <c:v>-45.0745</c:v>
                </c:pt>
                <c:pt idx="177">
                  <c:v>-50.19</c:v>
                </c:pt>
                <c:pt idx="178">
                  <c:v>-53.61</c:v>
                </c:pt>
                <c:pt idx="179">
                  <c:v>-55.817</c:v>
                </c:pt>
                <c:pt idx="180">
                  <c:v>-56.474699999999999</c:v>
                </c:pt>
                <c:pt idx="181">
                  <c:v>-55.846200000000003</c:v>
                </c:pt>
                <c:pt idx="182">
                  <c:v>-54.18</c:v>
                </c:pt>
                <c:pt idx="183">
                  <c:v>-51.300800000000002</c:v>
                </c:pt>
                <c:pt idx="184">
                  <c:v>-47.982999999999997</c:v>
                </c:pt>
                <c:pt idx="185">
                  <c:v>-43.042999999999999</c:v>
                </c:pt>
                <c:pt idx="186">
                  <c:v>-37.152900000000002</c:v>
                </c:pt>
                <c:pt idx="187">
                  <c:v>-31.160499999999999</c:v>
                </c:pt>
                <c:pt idx="188">
                  <c:v>-24.5688</c:v>
                </c:pt>
                <c:pt idx="189">
                  <c:v>-18.883400000000002</c:v>
                </c:pt>
                <c:pt idx="190">
                  <c:v>-11.9556</c:v>
                </c:pt>
                <c:pt idx="191">
                  <c:v>-8.2139699999999998</c:v>
                </c:pt>
                <c:pt idx="192">
                  <c:v>-5.8462399999999999</c:v>
                </c:pt>
                <c:pt idx="193">
                  <c:v>-3.9169800000000001</c:v>
                </c:pt>
                <c:pt idx="194">
                  <c:v>-3.0400499999999999</c:v>
                </c:pt>
                <c:pt idx="195">
                  <c:v>-6.5185599999999999</c:v>
                </c:pt>
                <c:pt idx="196">
                  <c:v>-25.664999999999999</c:v>
                </c:pt>
                <c:pt idx="197">
                  <c:v>-44.0807</c:v>
                </c:pt>
                <c:pt idx="198">
                  <c:v>-55.378500000000003</c:v>
                </c:pt>
                <c:pt idx="199">
                  <c:v>-54.3262</c:v>
                </c:pt>
                <c:pt idx="200">
                  <c:v>-48.845399999999998</c:v>
                </c:pt>
                <c:pt idx="201">
                  <c:v>-42.940600000000003</c:v>
                </c:pt>
                <c:pt idx="202">
                  <c:v>-33.659700000000001</c:v>
                </c:pt>
                <c:pt idx="203">
                  <c:v>-18.941800000000001</c:v>
                </c:pt>
                <c:pt idx="204">
                  <c:v>-7.6293499999999996</c:v>
                </c:pt>
                <c:pt idx="205">
                  <c:v>-3.7269800000000002</c:v>
                </c:pt>
                <c:pt idx="206">
                  <c:v>-2.3092700000000002</c:v>
                </c:pt>
                <c:pt idx="207">
                  <c:v>-1.7684899999999999</c:v>
                </c:pt>
                <c:pt idx="208">
                  <c:v>-2.9377399999999998</c:v>
                </c:pt>
                <c:pt idx="209">
                  <c:v>-12.204000000000001</c:v>
                </c:pt>
                <c:pt idx="210">
                  <c:v>-26.688099999999999</c:v>
                </c:pt>
                <c:pt idx="211">
                  <c:v>-36.977499999999999</c:v>
                </c:pt>
                <c:pt idx="212">
                  <c:v>-41.595999999999997</c:v>
                </c:pt>
                <c:pt idx="213">
                  <c:v>-42.282899999999998</c:v>
                </c:pt>
                <c:pt idx="214">
                  <c:v>-38.716700000000003</c:v>
                </c:pt>
                <c:pt idx="215">
                  <c:v>-33.557400000000001</c:v>
                </c:pt>
                <c:pt idx="216">
                  <c:v>-36.2029</c:v>
                </c:pt>
                <c:pt idx="217">
                  <c:v>-37.3429</c:v>
                </c:pt>
                <c:pt idx="218">
                  <c:v>-35.588999999999999</c:v>
                </c:pt>
                <c:pt idx="219">
                  <c:v>-33.659700000000001</c:v>
                </c:pt>
                <c:pt idx="220">
                  <c:v>-34.478200000000001</c:v>
                </c:pt>
                <c:pt idx="221">
                  <c:v>-37.839799999999997</c:v>
                </c:pt>
                <c:pt idx="222">
                  <c:v>-40.017499999999998</c:v>
                </c:pt>
                <c:pt idx="223">
                  <c:v>-40.1783</c:v>
                </c:pt>
                <c:pt idx="224">
                  <c:v>-35.7498</c:v>
                </c:pt>
                <c:pt idx="225">
                  <c:v>-31.3066</c:v>
                </c:pt>
                <c:pt idx="226">
                  <c:v>-27.5504</c:v>
                </c:pt>
                <c:pt idx="227">
                  <c:v>-26.234999999999999</c:v>
                </c:pt>
                <c:pt idx="228">
                  <c:v>-26.614999999999998</c:v>
                </c:pt>
                <c:pt idx="229">
                  <c:v>-28.442</c:v>
                </c:pt>
                <c:pt idx="230">
                  <c:v>-31.160499999999999</c:v>
                </c:pt>
                <c:pt idx="231">
                  <c:v>-33.192</c:v>
                </c:pt>
                <c:pt idx="232">
                  <c:v>-33.016599999999997</c:v>
                </c:pt>
                <c:pt idx="233">
                  <c:v>-30.415099999999999</c:v>
                </c:pt>
                <c:pt idx="234">
                  <c:v>-28.836600000000001</c:v>
                </c:pt>
                <c:pt idx="235">
                  <c:v>-26.834199999999999</c:v>
                </c:pt>
                <c:pt idx="236">
                  <c:v>-26.2789</c:v>
                </c:pt>
                <c:pt idx="237">
                  <c:v>-28.310400000000001</c:v>
                </c:pt>
                <c:pt idx="238">
                  <c:v>-32.022799999999997</c:v>
                </c:pt>
                <c:pt idx="239">
                  <c:v>-39.023699999999998</c:v>
                </c:pt>
                <c:pt idx="240">
                  <c:v>-46.755299999999998</c:v>
                </c:pt>
                <c:pt idx="241">
                  <c:v>-48.626100000000001</c:v>
                </c:pt>
                <c:pt idx="242">
                  <c:v>-43.496099999999998</c:v>
                </c:pt>
                <c:pt idx="243">
                  <c:v>-32.958199999999998</c:v>
                </c:pt>
                <c:pt idx="244">
                  <c:v>-19.3218</c:v>
                </c:pt>
                <c:pt idx="245">
                  <c:v>-11.3271</c:v>
                </c:pt>
                <c:pt idx="246">
                  <c:v>-12.891</c:v>
                </c:pt>
                <c:pt idx="247">
                  <c:v>-21.2072</c:v>
                </c:pt>
                <c:pt idx="248">
                  <c:v>-29.231200000000001</c:v>
                </c:pt>
                <c:pt idx="249">
                  <c:v>-33.893599999999999</c:v>
                </c:pt>
                <c:pt idx="250">
                  <c:v>-37.138300000000001</c:v>
                </c:pt>
                <c:pt idx="251">
                  <c:v>-40.835999999999999</c:v>
                </c:pt>
                <c:pt idx="252">
                  <c:v>-43.379100000000001</c:v>
                </c:pt>
                <c:pt idx="253">
                  <c:v>-45.264499999999998</c:v>
                </c:pt>
                <c:pt idx="254">
                  <c:v>-44.197600000000001</c:v>
                </c:pt>
                <c:pt idx="255">
                  <c:v>-41.0991</c:v>
                </c:pt>
                <c:pt idx="256">
                  <c:v>-36.553600000000003</c:v>
                </c:pt>
                <c:pt idx="257">
                  <c:v>-29.655100000000001</c:v>
                </c:pt>
                <c:pt idx="258">
                  <c:v>-19.307200000000002</c:v>
                </c:pt>
                <c:pt idx="259">
                  <c:v>-8.0970499999999994</c:v>
                </c:pt>
                <c:pt idx="260">
                  <c:v>-6.4600999999999997</c:v>
                </c:pt>
                <c:pt idx="261">
                  <c:v>-11.3856</c:v>
                </c:pt>
                <c:pt idx="262">
                  <c:v>-15.9895</c:v>
                </c:pt>
                <c:pt idx="263">
                  <c:v>-20.403400000000001</c:v>
                </c:pt>
                <c:pt idx="264">
                  <c:v>-28.178899999999999</c:v>
                </c:pt>
                <c:pt idx="265">
                  <c:v>-38.3367</c:v>
                </c:pt>
                <c:pt idx="266">
                  <c:v>-45.001399999999997</c:v>
                </c:pt>
                <c:pt idx="267">
                  <c:v>-44.621400000000001</c:v>
                </c:pt>
                <c:pt idx="268">
                  <c:v>-42.136800000000001</c:v>
                </c:pt>
                <c:pt idx="269">
                  <c:v>-38.760599999999997</c:v>
                </c:pt>
                <c:pt idx="270">
                  <c:v>-32.388199999999998</c:v>
                </c:pt>
                <c:pt idx="271">
                  <c:v>-22.8003</c:v>
                </c:pt>
                <c:pt idx="272">
                  <c:v>-10.6694</c:v>
                </c:pt>
                <c:pt idx="273">
                  <c:v>-6.2847099999999996</c:v>
                </c:pt>
                <c:pt idx="274">
                  <c:v>-9.0762900000000002</c:v>
                </c:pt>
                <c:pt idx="275">
                  <c:v>-15.2295</c:v>
                </c:pt>
                <c:pt idx="276">
                  <c:v>-26.498100000000001</c:v>
                </c:pt>
                <c:pt idx="277">
                  <c:v>-34.814399999999999</c:v>
                </c:pt>
                <c:pt idx="278">
                  <c:v>-40.558300000000003</c:v>
                </c:pt>
                <c:pt idx="279">
                  <c:v>-42.926000000000002</c:v>
                </c:pt>
                <c:pt idx="280">
                  <c:v>-44.095300000000002</c:v>
                </c:pt>
                <c:pt idx="281">
                  <c:v>-43.569099999999999</c:v>
                </c:pt>
                <c:pt idx="282">
                  <c:v>-32.1982</c:v>
                </c:pt>
                <c:pt idx="283">
                  <c:v>-19.058700000000002</c:v>
                </c:pt>
                <c:pt idx="284">
                  <c:v>-11.254</c:v>
                </c:pt>
                <c:pt idx="285">
                  <c:v>-8.8716699999999999</c:v>
                </c:pt>
                <c:pt idx="286">
                  <c:v>-8.4039699999999993</c:v>
                </c:pt>
                <c:pt idx="287">
                  <c:v>-10.9032</c:v>
                </c:pt>
                <c:pt idx="288">
                  <c:v>-12.876300000000001</c:v>
                </c:pt>
                <c:pt idx="289">
                  <c:v>-14.937099999999999</c:v>
                </c:pt>
                <c:pt idx="290">
                  <c:v>-19.7165</c:v>
                </c:pt>
                <c:pt idx="291">
                  <c:v>-25.0365</c:v>
                </c:pt>
                <c:pt idx="292">
                  <c:v>-23.838100000000001</c:v>
                </c:pt>
                <c:pt idx="293">
                  <c:v>-22.771100000000001</c:v>
                </c:pt>
                <c:pt idx="294">
                  <c:v>-23.180399999999999</c:v>
                </c:pt>
                <c:pt idx="295">
                  <c:v>-25.855</c:v>
                </c:pt>
                <c:pt idx="296">
                  <c:v>-28.5443</c:v>
                </c:pt>
                <c:pt idx="297">
                  <c:v>-30.3858</c:v>
                </c:pt>
                <c:pt idx="298">
                  <c:v>-30.868200000000002</c:v>
                </c:pt>
                <c:pt idx="299">
                  <c:v>-31.4236</c:v>
                </c:pt>
                <c:pt idx="300">
                  <c:v>-25.489599999999999</c:v>
                </c:pt>
                <c:pt idx="301">
                  <c:v>-16.501000000000001</c:v>
                </c:pt>
                <c:pt idx="302">
                  <c:v>-11.780200000000001</c:v>
                </c:pt>
                <c:pt idx="303">
                  <c:v>-10.844799999999999</c:v>
                </c:pt>
                <c:pt idx="304">
                  <c:v>-12.934799999999999</c:v>
                </c:pt>
                <c:pt idx="305">
                  <c:v>-17.991800000000001</c:v>
                </c:pt>
                <c:pt idx="306">
                  <c:v>-24.8904</c:v>
                </c:pt>
                <c:pt idx="307">
                  <c:v>-35.486699999999999</c:v>
                </c:pt>
                <c:pt idx="308">
                  <c:v>-45.469099999999997</c:v>
                </c:pt>
                <c:pt idx="309">
                  <c:v>-51.578499999999998</c:v>
                </c:pt>
                <c:pt idx="310">
                  <c:v>-36.085900000000002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8-40DC-B1BD-68F90B09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33216"/>
        <c:axId val="1514938624"/>
      </c:scatterChart>
      <c:valAx>
        <c:axId val="15149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8624"/>
        <c:crosses val="autoZero"/>
        <c:crossBetween val="midCat"/>
      </c:valAx>
      <c:valAx>
        <c:axId val="1514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data2!$E$36055:$E$36365</c:f>
              <c:numCache>
                <c:formatCode>General</c:formatCode>
                <c:ptCount val="311"/>
                <c:pt idx="0">
                  <c:v>-0.109192</c:v>
                </c:pt>
                <c:pt idx="1">
                  <c:v>0.82573700000000005</c:v>
                </c:pt>
                <c:pt idx="2">
                  <c:v>1.06352</c:v>
                </c:pt>
                <c:pt idx="3">
                  <c:v>-0.91431200000000001</c:v>
                </c:pt>
                <c:pt idx="4">
                  <c:v>-0.97020600000000001</c:v>
                </c:pt>
                <c:pt idx="5">
                  <c:v>-1.12598</c:v>
                </c:pt>
                <c:pt idx="6">
                  <c:v>-1.39415</c:v>
                </c:pt>
                <c:pt idx="7">
                  <c:v>-1.6003099999999999</c:v>
                </c:pt>
                <c:pt idx="8">
                  <c:v>-1.80511</c:v>
                </c:pt>
                <c:pt idx="9">
                  <c:v>-2.0912999999999999</c:v>
                </c:pt>
                <c:pt idx="10">
                  <c:v>-2.4246799999999999</c:v>
                </c:pt>
                <c:pt idx="11">
                  <c:v>-2.8325800000000001</c:v>
                </c:pt>
                <c:pt idx="12">
                  <c:v>-3.5350799999999998</c:v>
                </c:pt>
                <c:pt idx="13">
                  <c:v>-4.3496600000000001</c:v>
                </c:pt>
                <c:pt idx="14">
                  <c:v>-4.7167899999999996</c:v>
                </c:pt>
                <c:pt idx="15">
                  <c:v>-5.0035999999999996</c:v>
                </c:pt>
                <c:pt idx="16">
                  <c:v>-5.0035999999999996</c:v>
                </c:pt>
                <c:pt idx="17">
                  <c:v>-5.0035999999999996</c:v>
                </c:pt>
                <c:pt idx="18">
                  <c:v>-5.0035999999999996</c:v>
                </c:pt>
                <c:pt idx="19">
                  <c:v>-5.0035999999999996</c:v>
                </c:pt>
                <c:pt idx="20">
                  <c:v>-5.0035999999999996</c:v>
                </c:pt>
                <c:pt idx="21">
                  <c:v>-5.0035999999999996</c:v>
                </c:pt>
                <c:pt idx="22">
                  <c:v>-5.0035999999999996</c:v>
                </c:pt>
                <c:pt idx="23">
                  <c:v>-5.0035999999999996</c:v>
                </c:pt>
                <c:pt idx="24">
                  <c:v>-5.0035999999999996</c:v>
                </c:pt>
                <c:pt idx="25">
                  <c:v>-5.0035999999999996</c:v>
                </c:pt>
                <c:pt idx="26">
                  <c:v>-5.0035999999999996</c:v>
                </c:pt>
                <c:pt idx="27">
                  <c:v>-5.0035999999999996</c:v>
                </c:pt>
                <c:pt idx="28">
                  <c:v>-5.0035999999999996</c:v>
                </c:pt>
                <c:pt idx="29">
                  <c:v>-5.0035999999999996</c:v>
                </c:pt>
                <c:pt idx="30">
                  <c:v>-5.0035999999999996</c:v>
                </c:pt>
                <c:pt idx="31">
                  <c:v>-5.0035999999999996</c:v>
                </c:pt>
                <c:pt idx="32">
                  <c:v>-5.0035999999999996</c:v>
                </c:pt>
                <c:pt idx="33">
                  <c:v>-5.0035999999999996</c:v>
                </c:pt>
                <c:pt idx="34">
                  <c:v>-5.0035999999999996</c:v>
                </c:pt>
                <c:pt idx="35">
                  <c:v>-5.0035999999999996</c:v>
                </c:pt>
                <c:pt idx="36">
                  <c:v>-5.0035999999999996</c:v>
                </c:pt>
                <c:pt idx="37">
                  <c:v>-5.0035999999999996</c:v>
                </c:pt>
                <c:pt idx="38">
                  <c:v>-5.0035999999999996</c:v>
                </c:pt>
                <c:pt idx="39">
                  <c:v>-5.0035999999999996</c:v>
                </c:pt>
                <c:pt idx="40">
                  <c:v>-5.0035999999999996</c:v>
                </c:pt>
                <c:pt idx="41">
                  <c:v>-5.0035999999999996</c:v>
                </c:pt>
                <c:pt idx="42">
                  <c:v>-5.0035999999999996</c:v>
                </c:pt>
                <c:pt idx="43">
                  <c:v>-5.0035999999999996</c:v>
                </c:pt>
                <c:pt idx="44">
                  <c:v>-5.0035999999999996</c:v>
                </c:pt>
                <c:pt idx="45">
                  <c:v>-5.0035999999999996</c:v>
                </c:pt>
                <c:pt idx="46">
                  <c:v>-5.0035999999999996</c:v>
                </c:pt>
                <c:pt idx="47">
                  <c:v>-5.0035999999999996</c:v>
                </c:pt>
                <c:pt idx="48">
                  <c:v>-5.0035999999999996</c:v>
                </c:pt>
                <c:pt idx="49">
                  <c:v>-5.0035999999999996</c:v>
                </c:pt>
                <c:pt idx="50">
                  <c:v>-5.0035999999999996</c:v>
                </c:pt>
                <c:pt idx="51">
                  <c:v>-5.0035999999999996</c:v>
                </c:pt>
                <c:pt idx="52">
                  <c:v>-5.0035999999999996</c:v>
                </c:pt>
                <c:pt idx="53">
                  <c:v>-5.0035999999999996</c:v>
                </c:pt>
                <c:pt idx="54">
                  <c:v>-5.0035999999999996</c:v>
                </c:pt>
                <c:pt idx="55">
                  <c:v>-5.0035999999999996</c:v>
                </c:pt>
                <c:pt idx="56">
                  <c:v>-5.0035999999999996</c:v>
                </c:pt>
                <c:pt idx="57">
                  <c:v>-5.0035999999999996</c:v>
                </c:pt>
                <c:pt idx="58">
                  <c:v>-5.0035999999999996</c:v>
                </c:pt>
                <c:pt idx="59">
                  <c:v>-5.0035999999999996</c:v>
                </c:pt>
                <c:pt idx="60">
                  <c:v>-5.0035999999999996</c:v>
                </c:pt>
                <c:pt idx="61">
                  <c:v>-5.0035999999999996</c:v>
                </c:pt>
                <c:pt idx="62">
                  <c:v>-5.0035999999999996</c:v>
                </c:pt>
                <c:pt idx="63">
                  <c:v>-5.0035999999999996</c:v>
                </c:pt>
                <c:pt idx="64">
                  <c:v>-5.0035999999999996</c:v>
                </c:pt>
                <c:pt idx="65">
                  <c:v>-5.0035999999999996</c:v>
                </c:pt>
                <c:pt idx="66">
                  <c:v>-5.0035999999999996</c:v>
                </c:pt>
                <c:pt idx="67">
                  <c:v>-5.0035999999999996</c:v>
                </c:pt>
                <c:pt idx="68">
                  <c:v>-5.0035999999999996</c:v>
                </c:pt>
                <c:pt idx="69">
                  <c:v>-4.9536600000000002</c:v>
                </c:pt>
                <c:pt idx="70">
                  <c:v>-4.9761100000000003</c:v>
                </c:pt>
                <c:pt idx="71">
                  <c:v>-4.8870699999999996</c:v>
                </c:pt>
                <c:pt idx="72">
                  <c:v>-4.7847499999999998</c:v>
                </c:pt>
                <c:pt idx="73">
                  <c:v>-4.5375100000000002</c:v>
                </c:pt>
                <c:pt idx="74">
                  <c:v>-4.4771799999999997</c:v>
                </c:pt>
                <c:pt idx="75">
                  <c:v>-4.4150299999999998</c:v>
                </c:pt>
                <c:pt idx="76">
                  <c:v>-4.3802099999999999</c:v>
                </c:pt>
                <c:pt idx="77">
                  <c:v>-4.3544</c:v>
                </c:pt>
                <c:pt idx="78">
                  <c:v>-4.2997300000000003</c:v>
                </c:pt>
                <c:pt idx="79">
                  <c:v>-4.2470400000000001</c:v>
                </c:pt>
                <c:pt idx="80">
                  <c:v>-4.3708900000000002</c:v>
                </c:pt>
                <c:pt idx="81">
                  <c:v>-4.4692400000000001</c:v>
                </c:pt>
                <c:pt idx="82">
                  <c:v>-4.3956299999999997</c:v>
                </c:pt>
                <c:pt idx="83">
                  <c:v>-4.2076399999999996</c:v>
                </c:pt>
                <c:pt idx="84">
                  <c:v>-4.0143000000000004</c:v>
                </c:pt>
                <c:pt idx="85">
                  <c:v>-3.8795999999999999</c:v>
                </c:pt>
                <c:pt idx="86">
                  <c:v>-3.7726999999999999</c:v>
                </c:pt>
                <c:pt idx="87">
                  <c:v>-3.6786300000000001</c:v>
                </c:pt>
                <c:pt idx="88">
                  <c:v>-3.6461000000000001</c:v>
                </c:pt>
                <c:pt idx="89">
                  <c:v>-3.5711200000000001</c:v>
                </c:pt>
                <c:pt idx="90">
                  <c:v>-3.4788800000000002</c:v>
                </c:pt>
                <c:pt idx="91">
                  <c:v>-3.3631199999999999</c:v>
                </c:pt>
                <c:pt idx="92">
                  <c:v>-3.2488899999999998</c:v>
                </c:pt>
                <c:pt idx="93">
                  <c:v>-3.1774100000000001</c:v>
                </c:pt>
                <c:pt idx="94">
                  <c:v>-3.1471800000000001</c:v>
                </c:pt>
                <c:pt idx="95">
                  <c:v>-3.1248800000000001</c:v>
                </c:pt>
                <c:pt idx="96">
                  <c:v>-3.0650200000000001</c:v>
                </c:pt>
                <c:pt idx="97">
                  <c:v>-2.9753699999999998</c:v>
                </c:pt>
                <c:pt idx="98">
                  <c:v>-2.8733599999999999</c:v>
                </c:pt>
                <c:pt idx="99">
                  <c:v>-2.8483100000000001</c:v>
                </c:pt>
                <c:pt idx="100">
                  <c:v>-2.8067700000000002</c:v>
                </c:pt>
                <c:pt idx="101">
                  <c:v>-2.7482799999999998</c:v>
                </c:pt>
                <c:pt idx="102">
                  <c:v>-2.6416900000000001</c:v>
                </c:pt>
                <c:pt idx="103">
                  <c:v>-2.5506700000000002</c:v>
                </c:pt>
                <c:pt idx="104">
                  <c:v>-2.43506</c:v>
                </c:pt>
                <c:pt idx="105">
                  <c:v>-2.3218999999999999</c:v>
                </c:pt>
                <c:pt idx="106">
                  <c:v>-2.2142300000000001</c:v>
                </c:pt>
                <c:pt idx="107">
                  <c:v>-2.16032</c:v>
                </c:pt>
                <c:pt idx="108">
                  <c:v>-2.0801500000000002</c:v>
                </c:pt>
                <c:pt idx="109">
                  <c:v>-2.0406</c:v>
                </c:pt>
                <c:pt idx="110">
                  <c:v>-2.0085199999999999</c:v>
                </c:pt>
                <c:pt idx="111">
                  <c:v>-1.98149</c:v>
                </c:pt>
                <c:pt idx="112">
                  <c:v>-1.97584</c:v>
                </c:pt>
                <c:pt idx="113">
                  <c:v>-1.9992099999999999</c:v>
                </c:pt>
                <c:pt idx="114">
                  <c:v>-2.0276100000000001</c:v>
                </c:pt>
                <c:pt idx="115">
                  <c:v>-2.0447199999999999</c:v>
                </c:pt>
                <c:pt idx="116">
                  <c:v>-2.0384600000000002</c:v>
                </c:pt>
                <c:pt idx="117">
                  <c:v>-2.0329600000000001</c:v>
                </c:pt>
                <c:pt idx="118">
                  <c:v>-2.0606</c:v>
                </c:pt>
                <c:pt idx="119">
                  <c:v>-2.1093199999999999</c:v>
                </c:pt>
                <c:pt idx="120">
                  <c:v>-2.1943800000000002</c:v>
                </c:pt>
                <c:pt idx="121">
                  <c:v>-2.3101400000000001</c:v>
                </c:pt>
                <c:pt idx="122">
                  <c:v>-2.41994</c:v>
                </c:pt>
                <c:pt idx="123">
                  <c:v>-2.5757099999999999</c:v>
                </c:pt>
                <c:pt idx="124">
                  <c:v>-2.6804800000000002</c:v>
                </c:pt>
                <c:pt idx="125">
                  <c:v>-2.7163599999999999</c:v>
                </c:pt>
                <c:pt idx="126">
                  <c:v>-2.6128200000000001</c:v>
                </c:pt>
                <c:pt idx="127">
                  <c:v>-2.49661</c:v>
                </c:pt>
                <c:pt idx="128">
                  <c:v>-2.4798100000000001</c:v>
                </c:pt>
                <c:pt idx="129">
                  <c:v>-2.5847199999999999</c:v>
                </c:pt>
                <c:pt idx="130">
                  <c:v>-2.6871900000000002</c:v>
                </c:pt>
                <c:pt idx="131">
                  <c:v>-2.5447099999999998</c:v>
                </c:pt>
                <c:pt idx="132">
                  <c:v>-2.2449300000000001</c:v>
                </c:pt>
                <c:pt idx="133">
                  <c:v>-1.7348600000000001</c:v>
                </c:pt>
                <c:pt idx="134">
                  <c:v>-1.4051400000000001</c:v>
                </c:pt>
                <c:pt idx="135">
                  <c:v>-1.1522399999999999</c:v>
                </c:pt>
                <c:pt idx="136">
                  <c:v>-0.97020600000000001</c:v>
                </c:pt>
                <c:pt idx="137">
                  <c:v>-0.87766</c:v>
                </c:pt>
                <c:pt idx="138">
                  <c:v>-0.80527300000000002</c:v>
                </c:pt>
                <c:pt idx="139">
                  <c:v>-0.779922</c:v>
                </c:pt>
                <c:pt idx="140">
                  <c:v>-0.80298199999999997</c:v>
                </c:pt>
                <c:pt idx="141">
                  <c:v>-0.87323200000000001</c:v>
                </c:pt>
                <c:pt idx="142">
                  <c:v>-0.96806899999999996</c:v>
                </c:pt>
                <c:pt idx="143">
                  <c:v>-1.06382</c:v>
                </c:pt>
                <c:pt idx="144">
                  <c:v>-1.1789700000000001</c:v>
                </c:pt>
                <c:pt idx="145">
                  <c:v>-1.34619</c:v>
                </c:pt>
                <c:pt idx="146">
                  <c:v>-1.56809</c:v>
                </c:pt>
                <c:pt idx="147">
                  <c:v>-1.7093499999999999</c:v>
                </c:pt>
                <c:pt idx="148">
                  <c:v>-1.80358</c:v>
                </c:pt>
                <c:pt idx="149">
                  <c:v>-1.91751</c:v>
                </c:pt>
                <c:pt idx="150">
                  <c:v>-2.0560200000000002</c:v>
                </c:pt>
                <c:pt idx="151">
                  <c:v>-2.1391</c:v>
                </c:pt>
                <c:pt idx="152">
                  <c:v>-2.29074</c:v>
                </c:pt>
                <c:pt idx="153">
                  <c:v>-2.37581</c:v>
                </c:pt>
                <c:pt idx="154">
                  <c:v>-2.41506</c:v>
                </c:pt>
                <c:pt idx="155">
                  <c:v>-2.4617900000000001</c:v>
                </c:pt>
                <c:pt idx="156">
                  <c:v>-2.45614</c:v>
                </c:pt>
                <c:pt idx="157">
                  <c:v>-2.5120300000000002</c:v>
                </c:pt>
                <c:pt idx="158">
                  <c:v>-2.5937299999999999</c:v>
                </c:pt>
                <c:pt idx="159">
                  <c:v>-2.70506</c:v>
                </c:pt>
                <c:pt idx="160">
                  <c:v>-2.78234</c:v>
                </c:pt>
                <c:pt idx="161">
                  <c:v>-2.7850899999999998</c:v>
                </c:pt>
                <c:pt idx="162">
                  <c:v>-2.7748499999999998</c:v>
                </c:pt>
                <c:pt idx="163">
                  <c:v>-2.7293500000000002</c:v>
                </c:pt>
                <c:pt idx="164">
                  <c:v>-2.6250399999999998</c:v>
                </c:pt>
                <c:pt idx="165">
                  <c:v>-2.51783</c:v>
                </c:pt>
                <c:pt idx="166">
                  <c:v>-2.3342700000000001</c:v>
                </c:pt>
                <c:pt idx="167">
                  <c:v>-2.3605299999999998</c:v>
                </c:pt>
                <c:pt idx="168">
                  <c:v>-2.4194800000000001</c:v>
                </c:pt>
                <c:pt idx="169">
                  <c:v>-2.4848499999999998</c:v>
                </c:pt>
                <c:pt idx="170">
                  <c:v>-2.54318</c:v>
                </c:pt>
                <c:pt idx="171">
                  <c:v>-2.5667</c:v>
                </c:pt>
                <c:pt idx="172">
                  <c:v>-2.61496</c:v>
                </c:pt>
                <c:pt idx="173">
                  <c:v>-2.63924</c:v>
                </c:pt>
                <c:pt idx="174">
                  <c:v>-2.6589399999999999</c:v>
                </c:pt>
                <c:pt idx="175">
                  <c:v>-2.6792500000000001</c:v>
                </c:pt>
                <c:pt idx="176">
                  <c:v>-2.7169699999999999</c:v>
                </c:pt>
                <c:pt idx="177">
                  <c:v>-2.7609599999999999</c:v>
                </c:pt>
                <c:pt idx="178">
                  <c:v>-2.7922600000000002</c:v>
                </c:pt>
                <c:pt idx="179">
                  <c:v>-2.87717</c:v>
                </c:pt>
                <c:pt idx="180">
                  <c:v>-2.9055800000000001</c:v>
                </c:pt>
                <c:pt idx="181">
                  <c:v>-2.8289200000000001</c:v>
                </c:pt>
                <c:pt idx="182">
                  <c:v>-2.7214</c:v>
                </c:pt>
                <c:pt idx="183">
                  <c:v>-2.6080899999999998</c:v>
                </c:pt>
                <c:pt idx="184">
                  <c:v>-2.5825900000000002</c:v>
                </c:pt>
                <c:pt idx="185">
                  <c:v>-2.6329799999999999</c:v>
                </c:pt>
                <c:pt idx="186">
                  <c:v>-2.75943</c:v>
                </c:pt>
                <c:pt idx="187">
                  <c:v>-2.8959600000000001</c:v>
                </c:pt>
                <c:pt idx="188">
                  <c:v>-3.1146500000000001</c:v>
                </c:pt>
                <c:pt idx="189">
                  <c:v>-3.2194099999999999</c:v>
                </c:pt>
                <c:pt idx="190">
                  <c:v>-3.9348900000000002</c:v>
                </c:pt>
                <c:pt idx="191">
                  <c:v>-3.5049899999999998</c:v>
                </c:pt>
                <c:pt idx="192">
                  <c:v>-2.8302900000000002</c:v>
                </c:pt>
                <c:pt idx="193">
                  <c:v>-2.3382399999999999</c:v>
                </c:pt>
                <c:pt idx="194">
                  <c:v>-0.98104899999999995</c:v>
                </c:pt>
                <c:pt idx="195">
                  <c:v>-5.0035999999999996</c:v>
                </c:pt>
                <c:pt idx="196">
                  <c:v>-5.0035999999999996</c:v>
                </c:pt>
                <c:pt idx="197">
                  <c:v>-5.0035999999999996</c:v>
                </c:pt>
                <c:pt idx="198">
                  <c:v>-5.0035999999999996</c:v>
                </c:pt>
                <c:pt idx="199">
                  <c:v>-5.0035999999999996</c:v>
                </c:pt>
                <c:pt idx="200">
                  <c:v>-5.0035999999999996</c:v>
                </c:pt>
                <c:pt idx="201">
                  <c:v>-3.8893800000000001</c:v>
                </c:pt>
                <c:pt idx="202">
                  <c:v>-4.77834</c:v>
                </c:pt>
                <c:pt idx="203">
                  <c:v>-5.0035999999999996</c:v>
                </c:pt>
                <c:pt idx="204">
                  <c:v>-5.0035999999999996</c:v>
                </c:pt>
                <c:pt idx="205">
                  <c:v>-4.8316400000000002</c:v>
                </c:pt>
                <c:pt idx="206">
                  <c:v>-1.5241100000000001</c:v>
                </c:pt>
                <c:pt idx="207">
                  <c:v>-8.4604799999999994E-2</c:v>
                </c:pt>
                <c:pt idx="208">
                  <c:v>-2.74004</c:v>
                </c:pt>
                <c:pt idx="209">
                  <c:v>-5.0035999999999996</c:v>
                </c:pt>
                <c:pt idx="210">
                  <c:v>-5.0035999999999996</c:v>
                </c:pt>
                <c:pt idx="211">
                  <c:v>-4.84049</c:v>
                </c:pt>
                <c:pt idx="212">
                  <c:v>-2.8374700000000002</c:v>
                </c:pt>
                <c:pt idx="213">
                  <c:v>-0.36224299999999998</c:v>
                </c:pt>
                <c:pt idx="214">
                  <c:v>1.8892500000000001</c:v>
                </c:pt>
                <c:pt idx="215">
                  <c:v>3.71055</c:v>
                </c:pt>
                <c:pt idx="216">
                  <c:v>-0.84039799999999998</c:v>
                </c:pt>
                <c:pt idx="217">
                  <c:v>1.7256899999999999E-2</c:v>
                </c:pt>
                <c:pt idx="218">
                  <c:v>1.0184599999999999</c:v>
                </c:pt>
                <c:pt idx="219">
                  <c:v>0.58917900000000001</c:v>
                </c:pt>
                <c:pt idx="220">
                  <c:v>-0.70875600000000005</c:v>
                </c:pt>
                <c:pt idx="221">
                  <c:v>-1.8385499999999999</c:v>
                </c:pt>
                <c:pt idx="222">
                  <c:v>-1.76861</c:v>
                </c:pt>
                <c:pt idx="223">
                  <c:v>8.0634200000000003E-2</c:v>
                </c:pt>
                <c:pt idx="224">
                  <c:v>2.0318900000000002</c:v>
                </c:pt>
                <c:pt idx="225">
                  <c:v>2.54792</c:v>
                </c:pt>
                <c:pt idx="226">
                  <c:v>2.0318900000000002</c:v>
                </c:pt>
                <c:pt idx="227">
                  <c:v>0.69882999999999995</c:v>
                </c:pt>
                <c:pt idx="228">
                  <c:v>-0.32650699999999999</c:v>
                </c:pt>
                <c:pt idx="229">
                  <c:v>-1.2345600000000001</c:v>
                </c:pt>
                <c:pt idx="230">
                  <c:v>-1.5099100000000001</c:v>
                </c:pt>
                <c:pt idx="231">
                  <c:v>-0.50900299999999998</c:v>
                </c:pt>
                <c:pt idx="232">
                  <c:v>0.76404000000000005</c:v>
                </c:pt>
                <c:pt idx="233">
                  <c:v>1.2282999999999999</c:v>
                </c:pt>
                <c:pt idx="234">
                  <c:v>0.57894800000000002</c:v>
                </c:pt>
                <c:pt idx="235">
                  <c:v>-2.6114499999999999E-2</c:v>
                </c:pt>
                <c:pt idx="236">
                  <c:v>-0.28787000000000001</c:v>
                </c:pt>
                <c:pt idx="237">
                  <c:v>-1.65422</c:v>
                </c:pt>
                <c:pt idx="238">
                  <c:v>-2.1580300000000001</c:v>
                </c:pt>
                <c:pt idx="239">
                  <c:v>-4.3734900000000003</c:v>
                </c:pt>
                <c:pt idx="240">
                  <c:v>-5.0035999999999996</c:v>
                </c:pt>
                <c:pt idx="241">
                  <c:v>-5.0035999999999996</c:v>
                </c:pt>
                <c:pt idx="242">
                  <c:v>-5.0035999999999996</c:v>
                </c:pt>
                <c:pt idx="243">
                  <c:v>-5.0035999999999996</c:v>
                </c:pt>
                <c:pt idx="244">
                  <c:v>-5.0035999999999996</c:v>
                </c:pt>
                <c:pt idx="245">
                  <c:v>-5.0035999999999996</c:v>
                </c:pt>
                <c:pt idx="246">
                  <c:v>-5.0035999999999996</c:v>
                </c:pt>
                <c:pt idx="247">
                  <c:v>-5.0035999999999996</c:v>
                </c:pt>
                <c:pt idx="248">
                  <c:v>-4.9849600000000001</c:v>
                </c:pt>
                <c:pt idx="249">
                  <c:v>-2.63985</c:v>
                </c:pt>
                <c:pt idx="250">
                  <c:v>-1.9089499999999999</c:v>
                </c:pt>
                <c:pt idx="251">
                  <c:v>-2.7638600000000002</c:v>
                </c:pt>
                <c:pt idx="252">
                  <c:v>-4.0535500000000004</c:v>
                </c:pt>
                <c:pt idx="253">
                  <c:v>-4.9953500000000002</c:v>
                </c:pt>
                <c:pt idx="254">
                  <c:v>-5.0035999999999996</c:v>
                </c:pt>
                <c:pt idx="255">
                  <c:v>-4.9686199999999996</c:v>
                </c:pt>
                <c:pt idx="256">
                  <c:v>-4.2343599999999997</c:v>
                </c:pt>
                <c:pt idx="257">
                  <c:v>-4.3346999999999998</c:v>
                </c:pt>
                <c:pt idx="258">
                  <c:v>-5.0035999999999996</c:v>
                </c:pt>
                <c:pt idx="259">
                  <c:v>-5.0035999999999996</c:v>
                </c:pt>
                <c:pt idx="260">
                  <c:v>-5.0035999999999996</c:v>
                </c:pt>
                <c:pt idx="261">
                  <c:v>-5.0035999999999996</c:v>
                </c:pt>
                <c:pt idx="262">
                  <c:v>-3.89839</c:v>
                </c:pt>
                <c:pt idx="263">
                  <c:v>-3.5127799999999998</c:v>
                </c:pt>
                <c:pt idx="264">
                  <c:v>-5.0035999999999996</c:v>
                </c:pt>
                <c:pt idx="265">
                  <c:v>-5.0035999999999996</c:v>
                </c:pt>
                <c:pt idx="266">
                  <c:v>-5.0035999999999996</c:v>
                </c:pt>
                <c:pt idx="267">
                  <c:v>-5.0035999999999996</c:v>
                </c:pt>
                <c:pt idx="268">
                  <c:v>-3.6051700000000002</c:v>
                </c:pt>
                <c:pt idx="269">
                  <c:v>-2.7464499999999998</c:v>
                </c:pt>
                <c:pt idx="270">
                  <c:v>-3.8637199999999998</c:v>
                </c:pt>
                <c:pt idx="271">
                  <c:v>-5.0035999999999996</c:v>
                </c:pt>
                <c:pt idx="272">
                  <c:v>-5.0035999999999996</c:v>
                </c:pt>
                <c:pt idx="273">
                  <c:v>-5.0035999999999996</c:v>
                </c:pt>
                <c:pt idx="274">
                  <c:v>-5.0035999999999996</c:v>
                </c:pt>
                <c:pt idx="275">
                  <c:v>-5.0035999999999996</c:v>
                </c:pt>
                <c:pt idx="276">
                  <c:v>-5.0035999999999996</c:v>
                </c:pt>
                <c:pt idx="277">
                  <c:v>-5.0035999999999996</c:v>
                </c:pt>
                <c:pt idx="278">
                  <c:v>-4.3438600000000003</c:v>
                </c:pt>
                <c:pt idx="279">
                  <c:v>-4.0124700000000004</c:v>
                </c:pt>
                <c:pt idx="280">
                  <c:v>-4.3837200000000003</c:v>
                </c:pt>
                <c:pt idx="281">
                  <c:v>-4.8154500000000002</c:v>
                </c:pt>
                <c:pt idx="282">
                  <c:v>-5.0035999999999996</c:v>
                </c:pt>
                <c:pt idx="283">
                  <c:v>-5.0035999999999996</c:v>
                </c:pt>
                <c:pt idx="284">
                  <c:v>-5.0035999999999996</c:v>
                </c:pt>
                <c:pt idx="285">
                  <c:v>-4.9351799999999999</c:v>
                </c:pt>
                <c:pt idx="286">
                  <c:v>-2.3083100000000001</c:v>
                </c:pt>
                <c:pt idx="287">
                  <c:v>-4.0978399999999997</c:v>
                </c:pt>
                <c:pt idx="288">
                  <c:v>-1.9819500000000001</c:v>
                </c:pt>
                <c:pt idx="289">
                  <c:v>-2.5210400000000002</c:v>
                </c:pt>
                <c:pt idx="290">
                  <c:v>-3.2090299999999998</c:v>
                </c:pt>
                <c:pt idx="291">
                  <c:v>-4.4660299999999999</c:v>
                </c:pt>
                <c:pt idx="292">
                  <c:v>1.2004999999999999</c:v>
                </c:pt>
                <c:pt idx="293">
                  <c:v>2.3724500000000002</c:v>
                </c:pt>
                <c:pt idx="294">
                  <c:v>0.29947699999999999</c:v>
                </c:pt>
                <c:pt idx="295">
                  <c:v>-1.0932999999999999</c:v>
                </c:pt>
                <c:pt idx="296">
                  <c:v>-1.5589299999999999</c:v>
                </c:pt>
                <c:pt idx="297">
                  <c:v>-0.14019400000000001</c:v>
                </c:pt>
                <c:pt idx="298">
                  <c:v>-0.53572900000000001</c:v>
                </c:pt>
                <c:pt idx="299">
                  <c:v>-0.70646500000000001</c:v>
                </c:pt>
                <c:pt idx="300">
                  <c:v>3.20078</c:v>
                </c:pt>
                <c:pt idx="301">
                  <c:v>4.99749</c:v>
                </c:pt>
                <c:pt idx="302">
                  <c:v>4.8740899999999998</c:v>
                </c:pt>
                <c:pt idx="303">
                  <c:v>4.9741200000000001</c:v>
                </c:pt>
                <c:pt idx="304">
                  <c:v>3.89656</c:v>
                </c:pt>
                <c:pt idx="305">
                  <c:v>4.6754100000000003</c:v>
                </c:pt>
                <c:pt idx="306">
                  <c:v>4.7537500000000001</c:v>
                </c:pt>
                <c:pt idx="307">
                  <c:v>5.0035999999999996</c:v>
                </c:pt>
                <c:pt idx="308">
                  <c:v>5.0035999999999996</c:v>
                </c:pt>
                <c:pt idx="309">
                  <c:v>5.0035999999999996</c:v>
                </c:pt>
                <c:pt idx="310">
                  <c:v>5.0035999999999996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2-44B4-BFCB-FD4AD7F0C88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data2!$F$36055:$F$36365</c:f>
              <c:numCache>
                <c:formatCode>General</c:formatCode>
                <c:ptCount val="311"/>
                <c:pt idx="0">
                  <c:v>-1.2522699999999999E-2</c:v>
                </c:pt>
                <c:pt idx="1">
                  <c:v>-0.17318</c:v>
                </c:pt>
                <c:pt idx="2">
                  <c:v>0.120951</c:v>
                </c:pt>
                <c:pt idx="3">
                  <c:v>-1.31336E-2</c:v>
                </c:pt>
                <c:pt idx="4">
                  <c:v>-6.9944099999999995E-2</c:v>
                </c:pt>
                <c:pt idx="5">
                  <c:v>-9.3920500000000004E-2</c:v>
                </c:pt>
                <c:pt idx="6">
                  <c:v>-8.5521099999999999E-3</c:v>
                </c:pt>
                <c:pt idx="7">
                  <c:v>2.7183499999999999E-2</c:v>
                </c:pt>
                <c:pt idx="8">
                  <c:v>7.9259800000000005E-2</c:v>
                </c:pt>
                <c:pt idx="9">
                  <c:v>0.112552</c:v>
                </c:pt>
                <c:pt idx="10">
                  <c:v>8.6895600000000003E-2</c:v>
                </c:pt>
                <c:pt idx="11">
                  <c:v>-5.78795E-2</c:v>
                </c:pt>
                <c:pt idx="12">
                  <c:v>-0.21013799999999999</c:v>
                </c:pt>
                <c:pt idx="13">
                  <c:v>-0.14111000000000001</c:v>
                </c:pt>
                <c:pt idx="14">
                  <c:v>-0.165544</c:v>
                </c:pt>
                <c:pt idx="15">
                  <c:v>-0.27565299999999998</c:v>
                </c:pt>
                <c:pt idx="16">
                  <c:v>-0.34498600000000001</c:v>
                </c:pt>
                <c:pt idx="17">
                  <c:v>-0.28374700000000003</c:v>
                </c:pt>
                <c:pt idx="18">
                  <c:v>-0.26511499999999999</c:v>
                </c:pt>
                <c:pt idx="19">
                  <c:v>-0.43829600000000002</c:v>
                </c:pt>
                <c:pt idx="20">
                  <c:v>-0.445932</c:v>
                </c:pt>
                <c:pt idx="21">
                  <c:v>-0.33093600000000001</c:v>
                </c:pt>
                <c:pt idx="22">
                  <c:v>-0.34376400000000001</c:v>
                </c:pt>
                <c:pt idx="23">
                  <c:v>-0.49388500000000002</c:v>
                </c:pt>
                <c:pt idx="24">
                  <c:v>-0.35873100000000002</c:v>
                </c:pt>
                <c:pt idx="25">
                  <c:v>-0.47662700000000002</c:v>
                </c:pt>
                <c:pt idx="26">
                  <c:v>-0.521984</c:v>
                </c:pt>
                <c:pt idx="27">
                  <c:v>-0.44532100000000002</c:v>
                </c:pt>
                <c:pt idx="28">
                  <c:v>-0.448986</c:v>
                </c:pt>
                <c:pt idx="29">
                  <c:v>-0.38530300000000001</c:v>
                </c:pt>
                <c:pt idx="30">
                  <c:v>-0.64018699999999995</c:v>
                </c:pt>
                <c:pt idx="31">
                  <c:v>-0.47219899999999998</c:v>
                </c:pt>
                <c:pt idx="32">
                  <c:v>-0.41523599999999999</c:v>
                </c:pt>
                <c:pt idx="33">
                  <c:v>-0.66492700000000005</c:v>
                </c:pt>
                <c:pt idx="34">
                  <c:v>-0.46609</c:v>
                </c:pt>
                <c:pt idx="35">
                  <c:v>-0.40882099999999999</c:v>
                </c:pt>
                <c:pt idx="36">
                  <c:v>-0.53924099999999997</c:v>
                </c:pt>
                <c:pt idx="37">
                  <c:v>-0.47051900000000002</c:v>
                </c:pt>
                <c:pt idx="38">
                  <c:v>-0.43295099999999997</c:v>
                </c:pt>
                <c:pt idx="39">
                  <c:v>-0.51893</c:v>
                </c:pt>
                <c:pt idx="40">
                  <c:v>-0.482736</c:v>
                </c:pt>
                <c:pt idx="41">
                  <c:v>-0.43493599999999999</c:v>
                </c:pt>
                <c:pt idx="42">
                  <c:v>-0.50381100000000001</c:v>
                </c:pt>
                <c:pt idx="43">
                  <c:v>-0.46563199999999999</c:v>
                </c:pt>
                <c:pt idx="44">
                  <c:v>-0.40821099999999999</c:v>
                </c:pt>
                <c:pt idx="45">
                  <c:v>-0.45066600000000001</c:v>
                </c:pt>
                <c:pt idx="46">
                  <c:v>-0.460592</c:v>
                </c:pt>
                <c:pt idx="47">
                  <c:v>-0.36560300000000001</c:v>
                </c:pt>
                <c:pt idx="48">
                  <c:v>-0.318108</c:v>
                </c:pt>
                <c:pt idx="49">
                  <c:v>-0.39385500000000001</c:v>
                </c:pt>
                <c:pt idx="50">
                  <c:v>-0.42867499999999997</c:v>
                </c:pt>
                <c:pt idx="51">
                  <c:v>-0.35674499999999998</c:v>
                </c:pt>
                <c:pt idx="52">
                  <c:v>-0.32162000000000002</c:v>
                </c:pt>
                <c:pt idx="53">
                  <c:v>-0.39721499999999998</c:v>
                </c:pt>
                <c:pt idx="54">
                  <c:v>-0.41370800000000002</c:v>
                </c:pt>
                <c:pt idx="55">
                  <c:v>-0.25625799999999999</c:v>
                </c:pt>
                <c:pt idx="56">
                  <c:v>-0.25045499999999998</c:v>
                </c:pt>
                <c:pt idx="57">
                  <c:v>-0.238848</c:v>
                </c:pt>
                <c:pt idx="58">
                  <c:v>-0.21456600000000001</c:v>
                </c:pt>
                <c:pt idx="59">
                  <c:v>-0.236099</c:v>
                </c:pt>
                <c:pt idx="60">
                  <c:v>-0.26160299999999997</c:v>
                </c:pt>
                <c:pt idx="61">
                  <c:v>-0.21517700000000001</c:v>
                </c:pt>
                <c:pt idx="62">
                  <c:v>-0.16921</c:v>
                </c:pt>
                <c:pt idx="63">
                  <c:v>-0.237321</c:v>
                </c:pt>
                <c:pt idx="64">
                  <c:v>-0.31474800000000003</c:v>
                </c:pt>
                <c:pt idx="65">
                  <c:v>-0.31276300000000001</c:v>
                </c:pt>
                <c:pt idx="66">
                  <c:v>-0.28496899999999997</c:v>
                </c:pt>
                <c:pt idx="67">
                  <c:v>-0.253967</c:v>
                </c:pt>
                <c:pt idx="68">
                  <c:v>-0.253967</c:v>
                </c:pt>
                <c:pt idx="69">
                  <c:v>-0.27305699999999999</c:v>
                </c:pt>
                <c:pt idx="70">
                  <c:v>-0.18188499999999999</c:v>
                </c:pt>
                <c:pt idx="71">
                  <c:v>-0.15454899999999999</c:v>
                </c:pt>
                <c:pt idx="72">
                  <c:v>-0.147982</c:v>
                </c:pt>
                <c:pt idx="73">
                  <c:v>-0.203876</c:v>
                </c:pt>
                <c:pt idx="74">
                  <c:v>-0.21639900000000001</c:v>
                </c:pt>
                <c:pt idx="75">
                  <c:v>-0.21196999999999999</c:v>
                </c:pt>
                <c:pt idx="76">
                  <c:v>-0.19700400000000001</c:v>
                </c:pt>
                <c:pt idx="77">
                  <c:v>-0.197768</c:v>
                </c:pt>
                <c:pt idx="78">
                  <c:v>-0.23289199999999999</c:v>
                </c:pt>
                <c:pt idx="79">
                  <c:v>-0.26145000000000002</c:v>
                </c:pt>
                <c:pt idx="80">
                  <c:v>-0.22189700000000001</c:v>
                </c:pt>
                <c:pt idx="81">
                  <c:v>-0.148288</c:v>
                </c:pt>
                <c:pt idx="82">
                  <c:v>-0.121715</c:v>
                </c:pt>
                <c:pt idx="83">
                  <c:v>-0.145539</c:v>
                </c:pt>
                <c:pt idx="84">
                  <c:v>-0.17577599999999999</c:v>
                </c:pt>
                <c:pt idx="85">
                  <c:v>-0.202654</c:v>
                </c:pt>
                <c:pt idx="86">
                  <c:v>-0.173791</c:v>
                </c:pt>
                <c:pt idx="87">
                  <c:v>-0.13439000000000001</c:v>
                </c:pt>
                <c:pt idx="88">
                  <c:v>-6.4751699999999995E-2</c:v>
                </c:pt>
                <c:pt idx="89">
                  <c:v>-3.20704E-3</c:v>
                </c:pt>
                <c:pt idx="90">
                  <c:v>1.74097E-2</c:v>
                </c:pt>
                <c:pt idx="91">
                  <c:v>1.5729799999999999E-2</c:v>
                </c:pt>
                <c:pt idx="92">
                  <c:v>-1.5271600000000001E-3</c:v>
                </c:pt>
                <c:pt idx="93">
                  <c:v>-2.3518299999999999E-2</c:v>
                </c:pt>
                <c:pt idx="94">
                  <c:v>-3.8637199999999997E-2</c:v>
                </c:pt>
                <c:pt idx="95">
                  <c:v>-5.8490300000000002E-2</c:v>
                </c:pt>
                <c:pt idx="96">
                  <c:v>-7.6358099999999998E-2</c:v>
                </c:pt>
                <c:pt idx="97">
                  <c:v>-0.12446400000000001</c:v>
                </c:pt>
                <c:pt idx="98">
                  <c:v>-0.15012</c:v>
                </c:pt>
                <c:pt idx="99">
                  <c:v>-0.163406</c:v>
                </c:pt>
                <c:pt idx="100">
                  <c:v>-0.18326000000000001</c:v>
                </c:pt>
                <c:pt idx="101">
                  <c:v>-0.20632</c:v>
                </c:pt>
                <c:pt idx="102">
                  <c:v>-0.234878</c:v>
                </c:pt>
                <c:pt idx="103">
                  <c:v>-0.26801700000000001</c:v>
                </c:pt>
                <c:pt idx="104">
                  <c:v>-0.29229899999999998</c:v>
                </c:pt>
                <c:pt idx="105">
                  <c:v>-0.32253700000000002</c:v>
                </c:pt>
                <c:pt idx="106">
                  <c:v>-0.337503</c:v>
                </c:pt>
                <c:pt idx="107">
                  <c:v>-0.340557</c:v>
                </c:pt>
                <c:pt idx="108">
                  <c:v>-0.33490700000000001</c:v>
                </c:pt>
                <c:pt idx="109">
                  <c:v>-0.30940299999999998</c:v>
                </c:pt>
                <c:pt idx="110">
                  <c:v>-0.27534700000000001</c:v>
                </c:pt>
                <c:pt idx="111">
                  <c:v>-0.23380899999999999</c:v>
                </c:pt>
                <c:pt idx="112">
                  <c:v>-0.18448100000000001</c:v>
                </c:pt>
                <c:pt idx="113">
                  <c:v>-0.136376</c:v>
                </c:pt>
                <c:pt idx="114">
                  <c:v>-7.9259800000000005E-2</c:v>
                </c:pt>
                <c:pt idx="115">
                  <c:v>-9.46841E-3</c:v>
                </c:pt>
                <c:pt idx="116">
                  <c:v>4.5814899999999999E-2</c:v>
                </c:pt>
                <c:pt idx="117">
                  <c:v>0.106749</c:v>
                </c:pt>
                <c:pt idx="118">
                  <c:v>0.16691900000000001</c:v>
                </c:pt>
                <c:pt idx="119">
                  <c:v>0.22892199999999999</c:v>
                </c:pt>
                <c:pt idx="120">
                  <c:v>0.294437</c:v>
                </c:pt>
                <c:pt idx="121">
                  <c:v>0.35109499999999999</c:v>
                </c:pt>
                <c:pt idx="122">
                  <c:v>0.38606699999999999</c:v>
                </c:pt>
                <c:pt idx="123">
                  <c:v>0.41599900000000001</c:v>
                </c:pt>
                <c:pt idx="124">
                  <c:v>0.421039</c:v>
                </c:pt>
                <c:pt idx="125">
                  <c:v>0.39828400000000003</c:v>
                </c:pt>
                <c:pt idx="126">
                  <c:v>0.32803500000000002</c:v>
                </c:pt>
                <c:pt idx="127">
                  <c:v>0.24037500000000001</c:v>
                </c:pt>
                <c:pt idx="128">
                  <c:v>0.15531200000000001</c:v>
                </c:pt>
                <c:pt idx="129">
                  <c:v>3.5277500000000003E-2</c:v>
                </c:pt>
                <c:pt idx="130">
                  <c:v>-0.111483</c:v>
                </c:pt>
                <c:pt idx="131">
                  <c:v>-0.25992300000000002</c:v>
                </c:pt>
                <c:pt idx="132">
                  <c:v>-0.41844300000000001</c:v>
                </c:pt>
                <c:pt idx="133">
                  <c:v>-0.55863600000000002</c:v>
                </c:pt>
                <c:pt idx="134">
                  <c:v>-0.65591600000000005</c:v>
                </c:pt>
                <c:pt idx="135">
                  <c:v>-0.75212800000000002</c:v>
                </c:pt>
                <c:pt idx="136">
                  <c:v>-0.83291400000000004</c:v>
                </c:pt>
                <c:pt idx="137">
                  <c:v>-0.88224199999999997</c:v>
                </c:pt>
                <c:pt idx="138">
                  <c:v>-0.92515499999999995</c:v>
                </c:pt>
                <c:pt idx="139">
                  <c:v>-0.95279700000000001</c:v>
                </c:pt>
                <c:pt idx="140">
                  <c:v>-0.96654099999999998</c:v>
                </c:pt>
                <c:pt idx="141">
                  <c:v>-0.94103800000000004</c:v>
                </c:pt>
                <c:pt idx="142">
                  <c:v>-0.89736099999999996</c:v>
                </c:pt>
                <c:pt idx="143">
                  <c:v>-0.84803300000000004</c:v>
                </c:pt>
                <c:pt idx="144">
                  <c:v>-0.78099099999999999</c:v>
                </c:pt>
                <c:pt idx="145">
                  <c:v>-0.68783399999999995</c:v>
                </c:pt>
                <c:pt idx="146">
                  <c:v>-0.58490299999999995</c:v>
                </c:pt>
                <c:pt idx="147">
                  <c:v>-0.50029900000000005</c:v>
                </c:pt>
                <c:pt idx="148">
                  <c:v>-0.41966399999999998</c:v>
                </c:pt>
                <c:pt idx="149">
                  <c:v>-0.351858</c:v>
                </c:pt>
                <c:pt idx="150">
                  <c:v>-0.29855999999999999</c:v>
                </c:pt>
                <c:pt idx="151">
                  <c:v>-0.25763200000000003</c:v>
                </c:pt>
                <c:pt idx="152">
                  <c:v>-0.22617300000000001</c:v>
                </c:pt>
                <c:pt idx="153">
                  <c:v>-0.21181800000000001</c:v>
                </c:pt>
                <c:pt idx="154">
                  <c:v>-0.19486600000000001</c:v>
                </c:pt>
                <c:pt idx="155">
                  <c:v>-0.175929</c:v>
                </c:pt>
                <c:pt idx="156">
                  <c:v>-0.14813499999999999</c:v>
                </c:pt>
                <c:pt idx="157">
                  <c:v>-9.1324299999999997E-2</c:v>
                </c:pt>
                <c:pt idx="158">
                  <c:v>-3.0237799999999999E-2</c:v>
                </c:pt>
                <c:pt idx="159">
                  <c:v>3.8331799999999999E-2</c:v>
                </c:pt>
                <c:pt idx="160">
                  <c:v>0.106901</c:v>
                </c:pt>
                <c:pt idx="161">
                  <c:v>0.141568</c:v>
                </c:pt>
                <c:pt idx="162">
                  <c:v>0.151953</c:v>
                </c:pt>
                <c:pt idx="163">
                  <c:v>0.119424</c:v>
                </c:pt>
                <c:pt idx="164">
                  <c:v>5.8643099999999997E-2</c:v>
                </c:pt>
                <c:pt idx="165">
                  <c:v>-1.26754E-2</c:v>
                </c:pt>
                <c:pt idx="166">
                  <c:v>-0.19547700000000001</c:v>
                </c:pt>
                <c:pt idx="167">
                  <c:v>-0.208458</c:v>
                </c:pt>
                <c:pt idx="168">
                  <c:v>-0.19227</c:v>
                </c:pt>
                <c:pt idx="169">
                  <c:v>-0.16004699999999999</c:v>
                </c:pt>
                <c:pt idx="170">
                  <c:v>-0.12599099999999999</c:v>
                </c:pt>
                <c:pt idx="171">
                  <c:v>-0.12843399999999999</c:v>
                </c:pt>
                <c:pt idx="172">
                  <c:v>-0.105069</c:v>
                </c:pt>
                <c:pt idx="173">
                  <c:v>-0.104611</c:v>
                </c:pt>
                <c:pt idx="174">
                  <c:v>-0.120799</c:v>
                </c:pt>
                <c:pt idx="175">
                  <c:v>-0.15271599999999999</c:v>
                </c:pt>
                <c:pt idx="176">
                  <c:v>-0.17821999999999999</c:v>
                </c:pt>
                <c:pt idx="177">
                  <c:v>-0.19227</c:v>
                </c:pt>
                <c:pt idx="178">
                  <c:v>-0.17760899999999999</c:v>
                </c:pt>
                <c:pt idx="179">
                  <c:v>-0.106901</c:v>
                </c:pt>
                <c:pt idx="180">
                  <c:v>-4.2760600000000003E-2</c:v>
                </c:pt>
                <c:pt idx="181">
                  <c:v>-2.51982E-2</c:v>
                </c:pt>
                <c:pt idx="182">
                  <c:v>-5.0854499999999997E-2</c:v>
                </c:pt>
                <c:pt idx="183">
                  <c:v>-0.10568</c:v>
                </c:pt>
                <c:pt idx="184">
                  <c:v>-0.147982</c:v>
                </c:pt>
                <c:pt idx="185">
                  <c:v>-0.15607599999999999</c:v>
                </c:pt>
                <c:pt idx="186">
                  <c:v>-0.12843399999999999</c:v>
                </c:pt>
                <c:pt idx="187">
                  <c:v>-7.7579899999999993E-2</c:v>
                </c:pt>
                <c:pt idx="188">
                  <c:v>0.103542</c:v>
                </c:pt>
                <c:pt idx="189">
                  <c:v>7.6968999999999996E-2</c:v>
                </c:pt>
                <c:pt idx="190">
                  <c:v>-4.5204000000000001E-2</c:v>
                </c:pt>
                <c:pt idx="191">
                  <c:v>-5.5894100000000002E-2</c:v>
                </c:pt>
                <c:pt idx="192">
                  <c:v>7.0249500000000006E-2</c:v>
                </c:pt>
                <c:pt idx="193">
                  <c:v>0.13087799999999999</c:v>
                </c:pt>
                <c:pt idx="194">
                  <c:v>0.151036</c:v>
                </c:pt>
                <c:pt idx="195">
                  <c:v>0.312305</c:v>
                </c:pt>
                <c:pt idx="196">
                  <c:v>8.9186299999999996E-2</c:v>
                </c:pt>
                <c:pt idx="197">
                  <c:v>-0.41340300000000002</c:v>
                </c:pt>
                <c:pt idx="198">
                  <c:v>-0.34406999999999999</c:v>
                </c:pt>
                <c:pt idx="199">
                  <c:v>0.16722400000000001</c:v>
                </c:pt>
                <c:pt idx="200">
                  <c:v>0.31092999999999998</c:v>
                </c:pt>
                <c:pt idx="201">
                  <c:v>4.3829600000000003E-2</c:v>
                </c:pt>
                <c:pt idx="202">
                  <c:v>-0.35017799999999999</c:v>
                </c:pt>
                <c:pt idx="203">
                  <c:v>-0.50564399999999998</c:v>
                </c:pt>
                <c:pt idx="204">
                  <c:v>-0.35262199999999999</c:v>
                </c:pt>
                <c:pt idx="205">
                  <c:v>-0.115301</c:v>
                </c:pt>
                <c:pt idx="206">
                  <c:v>-0.172875</c:v>
                </c:pt>
                <c:pt idx="207">
                  <c:v>-0.35170600000000002</c:v>
                </c:pt>
                <c:pt idx="208">
                  <c:v>-0.115301</c:v>
                </c:pt>
                <c:pt idx="209">
                  <c:v>-0.31245699999999998</c:v>
                </c:pt>
                <c:pt idx="210">
                  <c:v>-0.80313500000000004</c:v>
                </c:pt>
                <c:pt idx="211">
                  <c:v>-0.87124599999999996</c:v>
                </c:pt>
                <c:pt idx="212">
                  <c:v>-0.563828</c:v>
                </c:pt>
                <c:pt idx="213">
                  <c:v>-0.43722699999999998</c:v>
                </c:pt>
                <c:pt idx="214">
                  <c:v>-0.194408</c:v>
                </c:pt>
                <c:pt idx="215">
                  <c:v>0.10277799999999999</c:v>
                </c:pt>
                <c:pt idx="216">
                  <c:v>0.22861600000000001</c:v>
                </c:pt>
                <c:pt idx="217">
                  <c:v>0.23533599999999999</c:v>
                </c:pt>
                <c:pt idx="218">
                  <c:v>0.284663</c:v>
                </c:pt>
                <c:pt idx="219">
                  <c:v>0.27336199999999999</c:v>
                </c:pt>
                <c:pt idx="220">
                  <c:v>0.35750900000000002</c:v>
                </c:pt>
                <c:pt idx="221">
                  <c:v>0.21517700000000001</c:v>
                </c:pt>
                <c:pt idx="222">
                  <c:v>-5.4977900000000003E-2</c:v>
                </c:pt>
                <c:pt idx="223">
                  <c:v>-0.21181800000000001</c:v>
                </c:pt>
                <c:pt idx="224">
                  <c:v>-0.38362299999999999</c:v>
                </c:pt>
                <c:pt idx="225">
                  <c:v>-0.40103299999999997</c:v>
                </c:pt>
                <c:pt idx="226">
                  <c:v>-0.41737400000000002</c:v>
                </c:pt>
                <c:pt idx="227">
                  <c:v>-0.465785</c:v>
                </c:pt>
                <c:pt idx="228">
                  <c:v>-0.46227200000000002</c:v>
                </c:pt>
                <c:pt idx="229">
                  <c:v>-0.362701</c:v>
                </c:pt>
                <c:pt idx="230">
                  <c:v>-0.31917699999999999</c:v>
                </c:pt>
                <c:pt idx="231">
                  <c:v>-0.27305699999999999</c:v>
                </c:pt>
                <c:pt idx="232">
                  <c:v>-0.112857</c:v>
                </c:pt>
                <c:pt idx="233">
                  <c:v>8.2466800000000007E-2</c:v>
                </c:pt>
                <c:pt idx="234">
                  <c:v>0.196546</c:v>
                </c:pt>
                <c:pt idx="235">
                  <c:v>0.20066899999999999</c:v>
                </c:pt>
                <c:pt idx="236">
                  <c:v>0.105222</c:v>
                </c:pt>
                <c:pt idx="237">
                  <c:v>4.5814899999999997E-3</c:v>
                </c:pt>
                <c:pt idx="238">
                  <c:v>-2.56563E-2</c:v>
                </c:pt>
                <c:pt idx="239">
                  <c:v>-0.27229300000000001</c:v>
                </c:pt>
                <c:pt idx="240">
                  <c:v>-0.57955800000000002</c:v>
                </c:pt>
                <c:pt idx="241">
                  <c:v>-0.71562800000000004</c:v>
                </c:pt>
                <c:pt idx="242">
                  <c:v>-0.484263</c:v>
                </c:pt>
                <c:pt idx="243">
                  <c:v>-0.15470200000000001</c:v>
                </c:pt>
                <c:pt idx="244">
                  <c:v>-0.25717400000000001</c:v>
                </c:pt>
                <c:pt idx="245">
                  <c:v>-0.51236300000000001</c:v>
                </c:pt>
                <c:pt idx="246">
                  <c:v>-0.344528</c:v>
                </c:pt>
                <c:pt idx="247">
                  <c:v>0.249386</c:v>
                </c:pt>
                <c:pt idx="248">
                  <c:v>0.19150600000000001</c:v>
                </c:pt>
                <c:pt idx="249">
                  <c:v>-0.229991</c:v>
                </c:pt>
                <c:pt idx="250">
                  <c:v>-0.81046499999999999</c:v>
                </c:pt>
                <c:pt idx="251">
                  <c:v>-1.09849</c:v>
                </c:pt>
                <c:pt idx="252">
                  <c:v>-1.03328</c:v>
                </c:pt>
                <c:pt idx="253">
                  <c:v>-0.59192800000000001</c:v>
                </c:pt>
                <c:pt idx="254">
                  <c:v>-0.29626999999999998</c:v>
                </c:pt>
                <c:pt idx="255">
                  <c:v>-0.50915600000000005</c:v>
                </c:pt>
                <c:pt idx="256">
                  <c:v>-1.03572</c:v>
                </c:pt>
                <c:pt idx="257">
                  <c:v>-1.1603399999999999</c:v>
                </c:pt>
                <c:pt idx="258">
                  <c:v>-0.94332899999999997</c:v>
                </c:pt>
                <c:pt idx="259">
                  <c:v>-0.537103</c:v>
                </c:pt>
                <c:pt idx="260">
                  <c:v>-0.43554700000000002</c:v>
                </c:pt>
                <c:pt idx="261">
                  <c:v>-0.78725199999999995</c:v>
                </c:pt>
                <c:pt idx="262">
                  <c:v>-1.07436</c:v>
                </c:pt>
                <c:pt idx="263">
                  <c:v>-1.22845</c:v>
                </c:pt>
                <c:pt idx="264">
                  <c:v>-1.05389</c:v>
                </c:pt>
                <c:pt idx="265">
                  <c:v>-0.77900599999999998</c:v>
                </c:pt>
                <c:pt idx="266">
                  <c:v>-0.707534</c:v>
                </c:pt>
                <c:pt idx="267">
                  <c:v>-0.85200399999999998</c:v>
                </c:pt>
                <c:pt idx="268">
                  <c:v>-1.02518</c:v>
                </c:pt>
                <c:pt idx="269">
                  <c:v>-1.1892</c:v>
                </c:pt>
                <c:pt idx="270">
                  <c:v>-1.1847700000000001</c:v>
                </c:pt>
                <c:pt idx="271">
                  <c:v>-1.07955</c:v>
                </c:pt>
                <c:pt idx="272">
                  <c:v>-0.84833899999999995</c:v>
                </c:pt>
                <c:pt idx="273">
                  <c:v>-0.74831000000000003</c:v>
                </c:pt>
                <c:pt idx="274">
                  <c:v>-0.87796600000000002</c:v>
                </c:pt>
                <c:pt idx="275">
                  <c:v>-0.97814800000000002</c:v>
                </c:pt>
                <c:pt idx="276">
                  <c:v>-0.96745800000000004</c:v>
                </c:pt>
                <c:pt idx="277">
                  <c:v>-0.98547799999999997</c:v>
                </c:pt>
                <c:pt idx="278">
                  <c:v>-0.90041499999999997</c:v>
                </c:pt>
                <c:pt idx="279">
                  <c:v>-0.789238</c:v>
                </c:pt>
                <c:pt idx="280">
                  <c:v>-0.71730799999999995</c:v>
                </c:pt>
                <c:pt idx="281">
                  <c:v>-0.83092900000000003</c:v>
                </c:pt>
                <c:pt idx="282">
                  <c:v>-0.73884099999999997</c:v>
                </c:pt>
                <c:pt idx="283">
                  <c:v>-0.75121099999999996</c:v>
                </c:pt>
                <c:pt idx="284">
                  <c:v>-0.598495</c:v>
                </c:pt>
                <c:pt idx="285">
                  <c:v>-0.16997300000000001</c:v>
                </c:pt>
                <c:pt idx="286">
                  <c:v>-0.52946700000000002</c:v>
                </c:pt>
                <c:pt idx="287">
                  <c:v>-0.72494400000000003</c:v>
                </c:pt>
                <c:pt idx="288">
                  <c:v>-1.06291</c:v>
                </c:pt>
                <c:pt idx="289">
                  <c:v>-1.02366</c:v>
                </c:pt>
                <c:pt idx="290">
                  <c:v>-0.82390399999999997</c:v>
                </c:pt>
                <c:pt idx="291">
                  <c:v>-0.56779900000000005</c:v>
                </c:pt>
                <c:pt idx="292">
                  <c:v>-0.363923</c:v>
                </c:pt>
                <c:pt idx="293">
                  <c:v>-8.7811899999999998E-2</c:v>
                </c:pt>
                <c:pt idx="294">
                  <c:v>0.38530300000000001</c:v>
                </c:pt>
                <c:pt idx="295">
                  <c:v>0.419817</c:v>
                </c:pt>
                <c:pt idx="296">
                  <c:v>0.55940000000000001</c:v>
                </c:pt>
                <c:pt idx="297">
                  <c:v>0.52656599999999998</c:v>
                </c:pt>
                <c:pt idx="298">
                  <c:v>0.17363799999999999</c:v>
                </c:pt>
                <c:pt idx="299">
                  <c:v>-3.8179100000000001E-2</c:v>
                </c:pt>
                <c:pt idx="300">
                  <c:v>3.4972000000000003E-2</c:v>
                </c:pt>
                <c:pt idx="301">
                  <c:v>-0.121868</c:v>
                </c:pt>
                <c:pt idx="302">
                  <c:v>-0.422871</c:v>
                </c:pt>
                <c:pt idx="303">
                  <c:v>-0.34743000000000002</c:v>
                </c:pt>
                <c:pt idx="304">
                  <c:v>-0.232129</c:v>
                </c:pt>
                <c:pt idx="305">
                  <c:v>-3.9095400000000002E-2</c:v>
                </c:pt>
                <c:pt idx="306">
                  <c:v>6.7042400000000002E-2</c:v>
                </c:pt>
                <c:pt idx="307">
                  <c:v>-1.26754E-2</c:v>
                </c:pt>
                <c:pt idx="308">
                  <c:v>-0.32986700000000002</c:v>
                </c:pt>
                <c:pt idx="309">
                  <c:v>-0.49617499999999998</c:v>
                </c:pt>
                <c:pt idx="310">
                  <c:v>-0.50701799999999997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2-44B4-BFCB-FD4AD7F0C88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data2!$G$36055:$G$36365</c:f>
              <c:numCache>
                <c:formatCode>General</c:formatCode>
                <c:ptCount val="311"/>
                <c:pt idx="0">
                  <c:v>-7.1776699999999997E-3</c:v>
                </c:pt>
                <c:pt idx="1">
                  <c:v>-0.14905099999999999</c:v>
                </c:pt>
                <c:pt idx="2">
                  <c:v>0.13087799999999999</c:v>
                </c:pt>
                <c:pt idx="3">
                  <c:v>-3.1612300000000003E-2</c:v>
                </c:pt>
                <c:pt idx="4">
                  <c:v>-0.17394399999999999</c:v>
                </c:pt>
                <c:pt idx="5">
                  <c:v>-0.27275100000000002</c:v>
                </c:pt>
                <c:pt idx="6">
                  <c:v>-0.34406999999999999</c:v>
                </c:pt>
                <c:pt idx="7">
                  <c:v>-0.26664300000000002</c:v>
                </c:pt>
                <c:pt idx="8">
                  <c:v>-8.47575E-2</c:v>
                </c:pt>
                <c:pt idx="9">
                  <c:v>7.2387499999999994E-2</c:v>
                </c:pt>
                <c:pt idx="10">
                  <c:v>0.16203200000000001</c:v>
                </c:pt>
                <c:pt idx="11">
                  <c:v>0.16172600000000001</c:v>
                </c:pt>
                <c:pt idx="12">
                  <c:v>2.4434600000000001E-2</c:v>
                </c:pt>
                <c:pt idx="13">
                  <c:v>6.41408E-3</c:v>
                </c:pt>
                <c:pt idx="14">
                  <c:v>0.16661300000000001</c:v>
                </c:pt>
                <c:pt idx="15">
                  <c:v>0.30436299999999999</c:v>
                </c:pt>
                <c:pt idx="16">
                  <c:v>0.28115099999999998</c:v>
                </c:pt>
                <c:pt idx="17">
                  <c:v>0.33689200000000002</c:v>
                </c:pt>
                <c:pt idx="18">
                  <c:v>0.41111199999999998</c:v>
                </c:pt>
                <c:pt idx="19">
                  <c:v>0.51358499999999996</c:v>
                </c:pt>
                <c:pt idx="20">
                  <c:v>0.49693900000000002</c:v>
                </c:pt>
                <c:pt idx="21">
                  <c:v>0.56489699999999998</c:v>
                </c:pt>
                <c:pt idx="22">
                  <c:v>0.79015400000000002</c:v>
                </c:pt>
                <c:pt idx="23">
                  <c:v>0.73441299999999998</c:v>
                </c:pt>
                <c:pt idx="24">
                  <c:v>0.72799800000000003</c:v>
                </c:pt>
                <c:pt idx="25">
                  <c:v>0.93279100000000004</c:v>
                </c:pt>
                <c:pt idx="26">
                  <c:v>0.84528400000000004</c:v>
                </c:pt>
                <c:pt idx="27">
                  <c:v>0.92775200000000002</c:v>
                </c:pt>
                <c:pt idx="28">
                  <c:v>0.835816</c:v>
                </c:pt>
                <c:pt idx="29">
                  <c:v>0.88438000000000005</c:v>
                </c:pt>
                <c:pt idx="30">
                  <c:v>0.856433</c:v>
                </c:pt>
                <c:pt idx="31">
                  <c:v>0.54336499999999999</c:v>
                </c:pt>
                <c:pt idx="32">
                  <c:v>0.962723</c:v>
                </c:pt>
                <c:pt idx="33">
                  <c:v>0.76510900000000004</c:v>
                </c:pt>
                <c:pt idx="34">
                  <c:v>0.68142000000000003</c:v>
                </c:pt>
                <c:pt idx="35">
                  <c:v>0.91614499999999999</c:v>
                </c:pt>
                <c:pt idx="36">
                  <c:v>0.86437399999999998</c:v>
                </c:pt>
                <c:pt idx="37">
                  <c:v>0.75731999999999999</c:v>
                </c:pt>
                <c:pt idx="38">
                  <c:v>0.80893800000000005</c:v>
                </c:pt>
                <c:pt idx="39">
                  <c:v>0.87674399999999997</c:v>
                </c:pt>
                <c:pt idx="40">
                  <c:v>0.82039200000000001</c:v>
                </c:pt>
                <c:pt idx="41">
                  <c:v>0.89751400000000003</c:v>
                </c:pt>
                <c:pt idx="42">
                  <c:v>0.86605399999999999</c:v>
                </c:pt>
                <c:pt idx="43">
                  <c:v>0.74571299999999996</c:v>
                </c:pt>
                <c:pt idx="44">
                  <c:v>0.73441299999999998</c:v>
                </c:pt>
                <c:pt idx="45">
                  <c:v>0.74892000000000003</c:v>
                </c:pt>
                <c:pt idx="46">
                  <c:v>0.67073000000000005</c:v>
                </c:pt>
                <c:pt idx="47">
                  <c:v>0.60002200000000006</c:v>
                </c:pt>
                <c:pt idx="48">
                  <c:v>0.70432700000000004</c:v>
                </c:pt>
                <c:pt idx="49">
                  <c:v>0.77808900000000003</c:v>
                </c:pt>
                <c:pt idx="50">
                  <c:v>0.72891499999999998</c:v>
                </c:pt>
                <c:pt idx="51">
                  <c:v>0.63667399999999996</c:v>
                </c:pt>
                <c:pt idx="52">
                  <c:v>0.72265299999999999</c:v>
                </c:pt>
                <c:pt idx="53">
                  <c:v>0.72876200000000002</c:v>
                </c:pt>
                <c:pt idx="54">
                  <c:v>0.574519</c:v>
                </c:pt>
                <c:pt idx="55">
                  <c:v>0.48869200000000002</c:v>
                </c:pt>
                <c:pt idx="56">
                  <c:v>0.54718199999999995</c:v>
                </c:pt>
                <c:pt idx="57">
                  <c:v>0.52488599999999996</c:v>
                </c:pt>
                <c:pt idx="58">
                  <c:v>0.53038399999999997</c:v>
                </c:pt>
                <c:pt idx="59">
                  <c:v>0.55222199999999999</c:v>
                </c:pt>
                <c:pt idx="60">
                  <c:v>0.51434800000000003</c:v>
                </c:pt>
                <c:pt idx="61">
                  <c:v>0.46105000000000002</c:v>
                </c:pt>
                <c:pt idx="62">
                  <c:v>0.51602800000000004</c:v>
                </c:pt>
                <c:pt idx="63">
                  <c:v>0.56108000000000002</c:v>
                </c:pt>
                <c:pt idx="64">
                  <c:v>0.53420199999999995</c:v>
                </c:pt>
                <c:pt idx="65">
                  <c:v>0.46364699999999998</c:v>
                </c:pt>
                <c:pt idx="66">
                  <c:v>0.43203399999999997</c:v>
                </c:pt>
                <c:pt idx="67">
                  <c:v>0.419817</c:v>
                </c:pt>
                <c:pt idx="68">
                  <c:v>0.45433099999999998</c:v>
                </c:pt>
                <c:pt idx="69">
                  <c:v>0.41019600000000001</c:v>
                </c:pt>
                <c:pt idx="70">
                  <c:v>0.34437499999999999</c:v>
                </c:pt>
                <c:pt idx="71">
                  <c:v>0.36224299999999998</c:v>
                </c:pt>
                <c:pt idx="72">
                  <c:v>0.41309699999999999</c:v>
                </c:pt>
                <c:pt idx="73">
                  <c:v>0.44562600000000002</c:v>
                </c:pt>
                <c:pt idx="74">
                  <c:v>0.40760000000000002</c:v>
                </c:pt>
                <c:pt idx="75">
                  <c:v>0.406225</c:v>
                </c:pt>
                <c:pt idx="76">
                  <c:v>0.45341500000000001</c:v>
                </c:pt>
                <c:pt idx="77">
                  <c:v>0.51541700000000001</c:v>
                </c:pt>
                <c:pt idx="78">
                  <c:v>0.53969900000000004</c:v>
                </c:pt>
                <c:pt idx="79">
                  <c:v>0.524733</c:v>
                </c:pt>
                <c:pt idx="80">
                  <c:v>0.438448</c:v>
                </c:pt>
                <c:pt idx="81">
                  <c:v>0.38866299999999998</c:v>
                </c:pt>
                <c:pt idx="82">
                  <c:v>0.38392900000000002</c:v>
                </c:pt>
                <c:pt idx="83">
                  <c:v>0.38087399999999999</c:v>
                </c:pt>
                <c:pt idx="84">
                  <c:v>0.34513899999999997</c:v>
                </c:pt>
                <c:pt idx="85">
                  <c:v>0.29504799999999998</c:v>
                </c:pt>
                <c:pt idx="86">
                  <c:v>0.228158</c:v>
                </c:pt>
                <c:pt idx="87">
                  <c:v>0.16203200000000001</c:v>
                </c:pt>
                <c:pt idx="88">
                  <c:v>0.139125</c:v>
                </c:pt>
                <c:pt idx="89">
                  <c:v>0.16233700000000001</c:v>
                </c:pt>
                <c:pt idx="90">
                  <c:v>0.21044299999999999</c:v>
                </c:pt>
                <c:pt idx="91">
                  <c:v>0.255494</c:v>
                </c:pt>
                <c:pt idx="92">
                  <c:v>0.28542699999999999</c:v>
                </c:pt>
                <c:pt idx="93">
                  <c:v>0.29993500000000001</c:v>
                </c:pt>
                <c:pt idx="94">
                  <c:v>0.30848700000000001</c:v>
                </c:pt>
                <c:pt idx="95">
                  <c:v>0.33399000000000001</c:v>
                </c:pt>
                <c:pt idx="96">
                  <c:v>0.35506500000000002</c:v>
                </c:pt>
                <c:pt idx="97">
                  <c:v>0.36590800000000001</c:v>
                </c:pt>
                <c:pt idx="98">
                  <c:v>0.36148000000000002</c:v>
                </c:pt>
                <c:pt idx="99">
                  <c:v>0.33551799999999998</c:v>
                </c:pt>
                <c:pt idx="100">
                  <c:v>0.32589699999999999</c:v>
                </c:pt>
                <c:pt idx="101">
                  <c:v>0.32666000000000001</c:v>
                </c:pt>
                <c:pt idx="102">
                  <c:v>0.31215199999999999</c:v>
                </c:pt>
                <c:pt idx="103">
                  <c:v>0.29520099999999999</c:v>
                </c:pt>
                <c:pt idx="104">
                  <c:v>0.26893299999999998</c:v>
                </c:pt>
                <c:pt idx="105">
                  <c:v>0.22861600000000001</c:v>
                </c:pt>
                <c:pt idx="106">
                  <c:v>0.17318</c:v>
                </c:pt>
                <c:pt idx="107">
                  <c:v>0.121868</c:v>
                </c:pt>
                <c:pt idx="108">
                  <c:v>4.8105599999999998E-2</c:v>
                </c:pt>
                <c:pt idx="109">
                  <c:v>-1.8326E-3</c:v>
                </c:pt>
                <c:pt idx="110">
                  <c:v>-4.0622499999999999E-2</c:v>
                </c:pt>
                <c:pt idx="111">
                  <c:v>-7.8496200000000002E-2</c:v>
                </c:pt>
                <c:pt idx="112">
                  <c:v>-0.111636</c:v>
                </c:pt>
                <c:pt idx="113">
                  <c:v>-0.122478</c:v>
                </c:pt>
                <c:pt idx="114">
                  <c:v>-0.13775000000000001</c:v>
                </c:pt>
                <c:pt idx="115">
                  <c:v>-0.142179</c:v>
                </c:pt>
                <c:pt idx="116">
                  <c:v>-0.13607</c:v>
                </c:pt>
                <c:pt idx="117">
                  <c:v>-0.13240499999999999</c:v>
                </c:pt>
                <c:pt idx="118">
                  <c:v>-0.12858700000000001</c:v>
                </c:pt>
                <c:pt idx="119">
                  <c:v>-0.105832</c:v>
                </c:pt>
                <c:pt idx="120">
                  <c:v>-6.9638599999999995E-2</c:v>
                </c:pt>
                <c:pt idx="121">
                  <c:v>-9.9265599999999992E-3</c:v>
                </c:pt>
                <c:pt idx="122">
                  <c:v>6.7958699999999997E-2</c:v>
                </c:pt>
                <c:pt idx="123">
                  <c:v>0.15821399999999999</c:v>
                </c:pt>
                <c:pt idx="124">
                  <c:v>0.27168199999999998</c:v>
                </c:pt>
                <c:pt idx="125">
                  <c:v>0.38408100000000001</c:v>
                </c:pt>
                <c:pt idx="126">
                  <c:v>0.50029900000000005</c:v>
                </c:pt>
                <c:pt idx="127">
                  <c:v>0.59834200000000004</c:v>
                </c:pt>
                <c:pt idx="128">
                  <c:v>0.66569</c:v>
                </c:pt>
                <c:pt idx="129">
                  <c:v>0.73303799999999997</c:v>
                </c:pt>
                <c:pt idx="130">
                  <c:v>0.76816300000000004</c:v>
                </c:pt>
                <c:pt idx="131">
                  <c:v>0.76006899999999999</c:v>
                </c:pt>
                <c:pt idx="132">
                  <c:v>0.70814500000000002</c:v>
                </c:pt>
                <c:pt idx="133">
                  <c:v>0.62735799999999997</c:v>
                </c:pt>
                <c:pt idx="134">
                  <c:v>0.55726200000000004</c:v>
                </c:pt>
                <c:pt idx="135">
                  <c:v>0.47983500000000001</c:v>
                </c:pt>
                <c:pt idx="136">
                  <c:v>0.40790500000000002</c:v>
                </c:pt>
                <c:pt idx="137">
                  <c:v>0.36102099999999998</c:v>
                </c:pt>
                <c:pt idx="138">
                  <c:v>0.31367899999999999</c:v>
                </c:pt>
                <c:pt idx="139">
                  <c:v>0.26954400000000001</c:v>
                </c:pt>
                <c:pt idx="140">
                  <c:v>0.22678400000000001</c:v>
                </c:pt>
                <c:pt idx="141">
                  <c:v>0.200211</c:v>
                </c:pt>
                <c:pt idx="142">
                  <c:v>0.149204</c:v>
                </c:pt>
                <c:pt idx="143">
                  <c:v>0.106596</c:v>
                </c:pt>
                <c:pt idx="144">
                  <c:v>6.0322899999999999E-2</c:v>
                </c:pt>
                <c:pt idx="145">
                  <c:v>1.7715100000000001E-2</c:v>
                </c:pt>
                <c:pt idx="146">
                  <c:v>-4.4287700000000003E-3</c:v>
                </c:pt>
                <c:pt idx="147">
                  <c:v>2.13803E-3</c:v>
                </c:pt>
                <c:pt idx="148">
                  <c:v>3.0237799999999999E-2</c:v>
                </c:pt>
                <c:pt idx="149">
                  <c:v>8.0328800000000006E-2</c:v>
                </c:pt>
                <c:pt idx="150">
                  <c:v>0.12797600000000001</c:v>
                </c:pt>
                <c:pt idx="151">
                  <c:v>0.16966800000000001</c:v>
                </c:pt>
                <c:pt idx="152">
                  <c:v>0.20296</c:v>
                </c:pt>
                <c:pt idx="153">
                  <c:v>0.22006400000000001</c:v>
                </c:pt>
                <c:pt idx="154">
                  <c:v>0.21074799999999999</c:v>
                </c:pt>
                <c:pt idx="155">
                  <c:v>0.18234300000000001</c:v>
                </c:pt>
                <c:pt idx="156">
                  <c:v>0.16447500000000001</c:v>
                </c:pt>
                <c:pt idx="157">
                  <c:v>0.12950300000000001</c:v>
                </c:pt>
                <c:pt idx="158">
                  <c:v>9.72803E-2</c:v>
                </c:pt>
                <c:pt idx="159">
                  <c:v>9.1629799999999997E-2</c:v>
                </c:pt>
                <c:pt idx="160">
                  <c:v>0.12644900000000001</c:v>
                </c:pt>
                <c:pt idx="161">
                  <c:v>0.18723000000000001</c:v>
                </c:pt>
                <c:pt idx="162">
                  <c:v>0.26007599999999997</c:v>
                </c:pt>
                <c:pt idx="163">
                  <c:v>0.33551799999999998</c:v>
                </c:pt>
                <c:pt idx="164">
                  <c:v>0.39981100000000003</c:v>
                </c:pt>
                <c:pt idx="165">
                  <c:v>0.42058099999999998</c:v>
                </c:pt>
                <c:pt idx="166">
                  <c:v>0.34269500000000003</c:v>
                </c:pt>
                <c:pt idx="167">
                  <c:v>0.28023399999999998</c:v>
                </c:pt>
                <c:pt idx="168">
                  <c:v>0.23105999999999999</c:v>
                </c:pt>
                <c:pt idx="169">
                  <c:v>0.198378</c:v>
                </c:pt>
                <c:pt idx="170">
                  <c:v>0.222049</c:v>
                </c:pt>
                <c:pt idx="171">
                  <c:v>0.246637</c:v>
                </c:pt>
                <c:pt idx="172">
                  <c:v>0.28267799999999998</c:v>
                </c:pt>
                <c:pt idx="173">
                  <c:v>0.33185199999999998</c:v>
                </c:pt>
                <c:pt idx="174">
                  <c:v>0.33169999999999999</c:v>
                </c:pt>
                <c:pt idx="175">
                  <c:v>0.29993500000000001</c:v>
                </c:pt>
                <c:pt idx="176">
                  <c:v>0.25152400000000003</c:v>
                </c:pt>
                <c:pt idx="177">
                  <c:v>0.149815</c:v>
                </c:pt>
                <c:pt idx="178">
                  <c:v>5.6199600000000002E-2</c:v>
                </c:pt>
                <c:pt idx="179">
                  <c:v>1.22173E-2</c:v>
                </c:pt>
                <c:pt idx="180">
                  <c:v>1.4508E-2</c:v>
                </c:pt>
                <c:pt idx="181">
                  <c:v>6.7500599999999994E-2</c:v>
                </c:pt>
                <c:pt idx="182">
                  <c:v>0.13026699999999999</c:v>
                </c:pt>
                <c:pt idx="183">
                  <c:v>0.17608199999999999</c:v>
                </c:pt>
                <c:pt idx="184">
                  <c:v>0.18845200000000001</c:v>
                </c:pt>
                <c:pt idx="185">
                  <c:v>0.18570300000000001</c:v>
                </c:pt>
                <c:pt idx="186">
                  <c:v>0.166766</c:v>
                </c:pt>
                <c:pt idx="187">
                  <c:v>0.16294800000000001</c:v>
                </c:pt>
                <c:pt idx="188">
                  <c:v>0.21884200000000001</c:v>
                </c:pt>
                <c:pt idx="189">
                  <c:v>0.57848900000000003</c:v>
                </c:pt>
                <c:pt idx="190">
                  <c:v>0.56993700000000003</c:v>
                </c:pt>
                <c:pt idx="191">
                  <c:v>0.26038099999999997</c:v>
                </c:pt>
                <c:pt idx="192">
                  <c:v>1.5271600000000001E-3</c:v>
                </c:pt>
                <c:pt idx="193">
                  <c:v>-0.117592</c:v>
                </c:pt>
                <c:pt idx="194">
                  <c:v>-0.48227799999999998</c:v>
                </c:pt>
                <c:pt idx="195">
                  <c:v>-6.9180500000000006E-2</c:v>
                </c:pt>
                <c:pt idx="196">
                  <c:v>0.40653099999999998</c:v>
                </c:pt>
                <c:pt idx="197">
                  <c:v>9.9723699999999998E-2</c:v>
                </c:pt>
                <c:pt idx="198">
                  <c:v>-0.36376999999999998</c:v>
                </c:pt>
                <c:pt idx="199">
                  <c:v>-0.70448</c:v>
                </c:pt>
                <c:pt idx="200">
                  <c:v>-0.44226599999999999</c:v>
                </c:pt>
                <c:pt idx="201">
                  <c:v>-0.176235</c:v>
                </c:pt>
                <c:pt idx="202">
                  <c:v>-2.9474199999999999E-2</c:v>
                </c:pt>
                <c:pt idx="203">
                  <c:v>-0.15515999999999999</c:v>
                </c:pt>
                <c:pt idx="204">
                  <c:v>-0.46777000000000002</c:v>
                </c:pt>
                <c:pt idx="205">
                  <c:v>-0.65637400000000001</c:v>
                </c:pt>
                <c:pt idx="206">
                  <c:v>-0.60445099999999996</c:v>
                </c:pt>
                <c:pt idx="207">
                  <c:v>-0.29901800000000001</c:v>
                </c:pt>
                <c:pt idx="208">
                  <c:v>0.169515</c:v>
                </c:pt>
                <c:pt idx="209">
                  <c:v>0.54794600000000004</c:v>
                </c:pt>
                <c:pt idx="210">
                  <c:v>0.30451600000000001</c:v>
                </c:pt>
                <c:pt idx="211">
                  <c:v>-0.24480399999999999</c:v>
                </c:pt>
                <c:pt idx="212">
                  <c:v>-0.406225</c:v>
                </c:pt>
                <c:pt idx="213">
                  <c:v>-0.24862200000000001</c:v>
                </c:pt>
                <c:pt idx="214">
                  <c:v>-5.0854499999999997E-2</c:v>
                </c:pt>
                <c:pt idx="215">
                  <c:v>0.13943</c:v>
                </c:pt>
                <c:pt idx="216">
                  <c:v>0.68279500000000004</c:v>
                </c:pt>
                <c:pt idx="217">
                  <c:v>0.35918899999999998</c:v>
                </c:pt>
                <c:pt idx="218">
                  <c:v>5.5741400000000003E-2</c:v>
                </c:pt>
                <c:pt idx="219">
                  <c:v>-0.16478100000000001</c:v>
                </c:pt>
                <c:pt idx="220">
                  <c:v>-0.260687</c:v>
                </c:pt>
                <c:pt idx="221">
                  <c:v>-0.117133</c:v>
                </c:pt>
                <c:pt idx="222">
                  <c:v>-7.36092E-2</c:v>
                </c:pt>
                <c:pt idx="223">
                  <c:v>-0.104458</c:v>
                </c:pt>
                <c:pt idx="224">
                  <c:v>-0.111941</c:v>
                </c:pt>
                <c:pt idx="225">
                  <c:v>-6.5362600000000007E-2</c:v>
                </c:pt>
                <c:pt idx="226">
                  <c:v>-4.5051300000000002E-2</c:v>
                </c:pt>
                <c:pt idx="227">
                  <c:v>-2.8405199999999999E-2</c:v>
                </c:pt>
                <c:pt idx="228">
                  <c:v>1.9242200000000001E-2</c:v>
                </c:pt>
                <c:pt idx="229">
                  <c:v>0.120188</c:v>
                </c:pt>
                <c:pt idx="230">
                  <c:v>0.21151200000000001</c:v>
                </c:pt>
                <c:pt idx="231">
                  <c:v>0.30543300000000001</c:v>
                </c:pt>
                <c:pt idx="232">
                  <c:v>0.21578800000000001</c:v>
                </c:pt>
                <c:pt idx="233">
                  <c:v>-7.1623999999999993E-2</c:v>
                </c:pt>
                <c:pt idx="234">
                  <c:v>-0.37843100000000002</c:v>
                </c:pt>
                <c:pt idx="235">
                  <c:v>-0.52320599999999995</c:v>
                </c:pt>
                <c:pt idx="236">
                  <c:v>-0.51572300000000004</c:v>
                </c:pt>
                <c:pt idx="237">
                  <c:v>-0.23655799999999999</c:v>
                </c:pt>
                <c:pt idx="238">
                  <c:v>0.109803</c:v>
                </c:pt>
                <c:pt idx="239">
                  <c:v>0.51388999999999996</c:v>
                </c:pt>
                <c:pt idx="240">
                  <c:v>0.448986</c:v>
                </c:pt>
                <c:pt idx="241">
                  <c:v>0.14172100000000001</c:v>
                </c:pt>
                <c:pt idx="242">
                  <c:v>-0.12614400000000001</c:v>
                </c:pt>
                <c:pt idx="243">
                  <c:v>9.9571000000000007E-2</c:v>
                </c:pt>
                <c:pt idx="244">
                  <c:v>0.37339099999999997</c:v>
                </c:pt>
                <c:pt idx="245">
                  <c:v>6.76533E-2</c:v>
                </c:pt>
                <c:pt idx="246">
                  <c:v>-0.54336499999999999</c:v>
                </c:pt>
                <c:pt idx="247">
                  <c:v>-0.64736400000000005</c:v>
                </c:pt>
                <c:pt idx="248">
                  <c:v>-0.43188199999999999</c:v>
                </c:pt>
                <c:pt idx="249">
                  <c:v>-0.29932399999999998</c:v>
                </c:pt>
                <c:pt idx="250">
                  <c:v>-0.24510999999999999</c:v>
                </c:pt>
                <c:pt idx="251">
                  <c:v>-0.202349</c:v>
                </c:pt>
                <c:pt idx="252">
                  <c:v>-0.316581</c:v>
                </c:pt>
                <c:pt idx="253">
                  <c:v>-0.22556200000000001</c:v>
                </c:pt>
                <c:pt idx="254">
                  <c:v>3.5735599999999999E-2</c:v>
                </c:pt>
                <c:pt idx="255">
                  <c:v>0.378278</c:v>
                </c:pt>
                <c:pt idx="256">
                  <c:v>0.35521799999999998</c:v>
                </c:pt>
                <c:pt idx="257">
                  <c:v>0.170126</c:v>
                </c:pt>
                <c:pt idx="258">
                  <c:v>-8.8728199999999993E-2</c:v>
                </c:pt>
                <c:pt idx="259">
                  <c:v>-3.9858900000000003E-2</c:v>
                </c:pt>
                <c:pt idx="260">
                  <c:v>0.19089500000000001</c:v>
                </c:pt>
                <c:pt idx="261">
                  <c:v>-2.2143900000000001E-2</c:v>
                </c:pt>
                <c:pt idx="262">
                  <c:v>-0.147371</c:v>
                </c:pt>
                <c:pt idx="263">
                  <c:v>-0.16630800000000001</c:v>
                </c:pt>
                <c:pt idx="264">
                  <c:v>-0.12629599999999999</c:v>
                </c:pt>
                <c:pt idx="265">
                  <c:v>9.46841E-3</c:v>
                </c:pt>
                <c:pt idx="266">
                  <c:v>-2.0311300000000001E-2</c:v>
                </c:pt>
                <c:pt idx="267">
                  <c:v>-0.142179</c:v>
                </c:pt>
                <c:pt idx="268">
                  <c:v>-0.17577599999999999</c:v>
                </c:pt>
                <c:pt idx="269">
                  <c:v>-0.114079</c:v>
                </c:pt>
                <c:pt idx="270">
                  <c:v>0.14752399999999999</c:v>
                </c:pt>
                <c:pt idx="271">
                  <c:v>0.219301</c:v>
                </c:pt>
                <c:pt idx="272">
                  <c:v>0.22983799999999999</c:v>
                </c:pt>
                <c:pt idx="273">
                  <c:v>0.134848</c:v>
                </c:pt>
                <c:pt idx="274">
                  <c:v>-1.89368E-2</c:v>
                </c:pt>
                <c:pt idx="275">
                  <c:v>-4.93274E-2</c:v>
                </c:pt>
                <c:pt idx="276">
                  <c:v>-8.2619499999999998E-2</c:v>
                </c:pt>
                <c:pt idx="277">
                  <c:v>-0.27107100000000001</c:v>
                </c:pt>
                <c:pt idx="278">
                  <c:v>-0.35689799999999999</c:v>
                </c:pt>
                <c:pt idx="279">
                  <c:v>-0.29245199999999999</c:v>
                </c:pt>
                <c:pt idx="280">
                  <c:v>4.6273000000000002E-2</c:v>
                </c:pt>
                <c:pt idx="281">
                  <c:v>0.29886600000000002</c:v>
                </c:pt>
                <c:pt idx="282">
                  <c:v>0.40225499999999997</c:v>
                </c:pt>
                <c:pt idx="283">
                  <c:v>-0.365145</c:v>
                </c:pt>
                <c:pt idx="284">
                  <c:v>-0.58551399999999998</c:v>
                </c:pt>
                <c:pt idx="285">
                  <c:v>-0.57650400000000002</c:v>
                </c:pt>
                <c:pt idx="286">
                  <c:v>-0.29779699999999998</c:v>
                </c:pt>
                <c:pt idx="287">
                  <c:v>-7.9412499999999997E-2</c:v>
                </c:pt>
                <c:pt idx="288">
                  <c:v>-0.20066899999999999</c:v>
                </c:pt>
                <c:pt idx="289">
                  <c:v>2.9474199999999999E-2</c:v>
                </c:pt>
                <c:pt idx="290">
                  <c:v>0.174402</c:v>
                </c:pt>
                <c:pt idx="291">
                  <c:v>0.423788</c:v>
                </c:pt>
                <c:pt idx="292">
                  <c:v>0.151953</c:v>
                </c:pt>
                <c:pt idx="293">
                  <c:v>0.375224</c:v>
                </c:pt>
                <c:pt idx="294">
                  <c:v>0.51404300000000003</c:v>
                </c:pt>
                <c:pt idx="295">
                  <c:v>0.64201900000000001</c:v>
                </c:pt>
                <c:pt idx="296">
                  <c:v>0.46532699999999999</c:v>
                </c:pt>
                <c:pt idx="297">
                  <c:v>0.17302799999999999</c:v>
                </c:pt>
                <c:pt idx="298">
                  <c:v>-5.3450700000000004E-3</c:v>
                </c:pt>
                <c:pt idx="299">
                  <c:v>-9.7738400000000003E-2</c:v>
                </c:pt>
                <c:pt idx="300">
                  <c:v>-0.43402000000000002</c:v>
                </c:pt>
                <c:pt idx="301">
                  <c:v>-0.60445099999999996</c:v>
                </c:pt>
                <c:pt idx="302">
                  <c:v>-0.36071599999999998</c:v>
                </c:pt>
                <c:pt idx="303">
                  <c:v>-0.18341199999999999</c:v>
                </c:pt>
                <c:pt idx="304">
                  <c:v>-0.114995</c:v>
                </c:pt>
                <c:pt idx="305">
                  <c:v>-0.28557900000000003</c:v>
                </c:pt>
                <c:pt idx="306">
                  <c:v>-0.51465399999999994</c:v>
                </c:pt>
                <c:pt idx="307">
                  <c:v>-0.73746699999999998</c:v>
                </c:pt>
                <c:pt idx="308">
                  <c:v>-0.84574300000000002</c:v>
                </c:pt>
                <c:pt idx="309">
                  <c:v>-0.74479700000000004</c:v>
                </c:pt>
                <c:pt idx="310">
                  <c:v>-0.69745500000000005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2-44B4-BFCB-FD4AD7F0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95152"/>
        <c:axId val="2051592240"/>
      </c:scatterChart>
      <c:valAx>
        <c:axId val="20515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92240"/>
        <c:crosses val="autoZero"/>
        <c:crossBetween val="midCat"/>
      </c:valAx>
      <c:valAx>
        <c:axId val="20515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Apogee Prediction (Altitude</a:t>
            </a:r>
            <a:r>
              <a:rPr lang="en-US" baseline="0"/>
              <a:t>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Apogee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data2!$T$36055:$T$36182</c:f>
              <c:numCache>
                <c:formatCode>General</c:formatCode>
                <c:ptCount val="128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</c:numCache>
            </c:numRef>
          </c:xVal>
          <c:yVal>
            <c:numRef>
              <c:f>data2!$AP$36055:$AP$36182</c:f>
              <c:numCache>
                <c:formatCode>General</c:formatCode>
                <c:ptCount val="128"/>
                <c:pt idx="0">
                  <c:v>2.8929100000000001</c:v>
                </c:pt>
                <c:pt idx="1">
                  <c:v>8.4117468433133098</c:v>
                </c:pt>
                <c:pt idx="2">
                  <c:v>27.156594640180835</c:v>
                </c:pt>
                <c:pt idx="3">
                  <c:v>5.3369422630407195</c:v>
                </c:pt>
                <c:pt idx="4">
                  <c:v>82.940074913752284</c:v>
                </c:pt>
                <c:pt idx="5">
                  <c:v>47.672670354143889</c:v>
                </c:pt>
                <c:pt idx="6">
                  <c:v>116.80498947436593</c:v>
                </c:pt>
                <c:pt idx="7">
                  <c:v>129.5989406405011</c:v>
                </c:pt>
                <c:pt idx="8">
                  <c:v>124.01566902341185</c:v>
                </c:pt>
                <c:pt idx="9">
                  <c:v>145.98126009254767</c:v>
                </c:pt>
                <c:pt idx="10">
                  <c:v>329.13664497990186</c:v>
                </c:pt>
                <c:pt idx="11">
                  <c:v>139.6996927527785</c:v>
                </c:pt>
                <c:pt idx="12">
                  <c:v>326.13075014143402</c:v>
                </c:pt>
                <c:pt idx="13">
                  <c:v>428.27096167267086</c:v>
                </c:pt>
                <c:pt idx="14">
                  <c:v>394.74898131888961</c:v>
                </c:pt>
                <c:pt idx="15">
                  <c:v>320.08819283586286</c:v>
                </c:pt>
                <c:pt idx="16">
                  <c:v>546.50672418411409</c:v>
                </c:pt>
                <c:pt idx="17">
                  <c:v>404.87369449658371</c:v>
                </c:pt>
                <c:pt idx="18">
                  <c:v>512.30400274402007</c:v>
                </c:pt>
                <c:pt idx="19">
                  <c:v>571.340735638404</c:v>
                </c:pt>
                <c:pt idx="20">
                  <c:v>427.23493660581732</c:v>
                </c:pt>
                <c:pt idx="21">
                  <c:v>603.74580708608983</c:v>
                </c:pt>
                <c:pt idx="22">
                  <c:v>551.5965979201751</c:v>
                </c:pt>
                <c:pt idx="23">
                  <c:v>509.91264561411879</c:v>
                </c:pt>
                <c:pt idx="24">
                  <c:v>655.63902821224031</c:v>
                </c:pt>
                <c:pt idx="25">
                  <c:v>576.84091213239117</c:v>
                </c:pt>
                <c:pt idx="26">
                  <c:v>603.0290292440983</c:v>
                </c:pt>
                <c:pt idx="27">
                  <c:v>566.26251786923024</c:v>
                </c:pt>
                <c:pt idx="28">
                  <c:v>499.41481539082304</c:v>
                </c:pt>
                <c:pt idx="29">
                  <c:v>844.56771802761909</c:v>
                </c:pt>
                <c:pt idx="30">
                  <c:v>314.46106445774092</c:v>
                </c:pt>
                <c:pt idx="31">
                  <c:v>675.77228721141182</c:v>
                </c:pt>
                <c:pt idx="32">
                  <c:v>653.35550851958806</c:v>
                </c:pt>
                <c:pt idx="33">
                  <c:v>404.5603164507022</c:v>
                </c:pt>
                <c:pt idx="34">
                  <c:v>830.94627493414316</c:v>
                </c:pt>
                <c:pt idx="35">
                  <c:v>428.90710874509534</c:v>
                </c:pt>
                <c:pt idx="36">
                  <c:v>581.40644974646364</c:v>
                </c:pt>
                <c:pt idx="37">
                  <c:v>577.81579191810442</c:v>
                </c:pt>
                <c:pt idx="38">
                  <c:v>617.25924241892585</c:v>
                </c:pt>
                <c:pt idx="39">
                  <c:v>572.71996357841408</c:v>
                </c:pt>
                <c:pt idx="40">
                  <c:v>602.65851155216524</c:v>
                </c:pt>
                <c:pt idx="41">
                  <c:v>584.98150886588337</c:v>
                </c:pt>
                <c:pt idx="42">
                  <c:v>551.980467953725</c:v>
                </c:pt>
                <c:pt idx="43">
                  <c:v>658.62928447962804</c:v>
                </c:pt>
                <c:pt idx="44">
                  <c:v>478.55975360867518</c:v>
                </c:pt>
                <c:pt idx="45">
                  <c:v>536.39438806302633</c:v>
                </c:pt>
                <c:pt idx="46">
                  <c:v>623.78320926676224</c:v>
                </c:pt>
                <c:pt idx="47">
                  <c:v>597.88288758448834</c:v>
                </c:pt>
                <c:pt idx="48">
                  <c:v>646.09634915270726</c:v>
                </c:pt>
                <c:pt idx="49">
                  <c:v>585.7653411665641</c:v>
                </c:pt>
                <c:pt idx="50">
                  <c:v>577.80724038386825</c:v>
                </c:pt>
                <c:pt idx="51">
                  <c:v>558.36621095300711</c:v>
                </c:pt>
                <c:pt idx="52">
                  <c:v>583.95601112749364</c:v>
                </c:pt>
                <c:pt idx="53">
                  <c:v>538.73302056606383</c:v>
                </c:pt>
                <c:pt idx="54">
                  <c:v>492.38778915900599</c:v>
                </c:pt>
                <c:pt idx="55">
                  <c:v>747.48780944861346</c:v>
                </c:pt>
                <c:pt idx="56">
                  <c:v>504.66267606904933</c:v>
                </c:pt>
                <c:pt idx="57">
                  <c:v>578.28473518410908</c:v>
                </c:pt>
                <c:pt idx="58">
                  <c:v>602.17308213476883</c:v>
                </c:pt>
                <c:pt idx="59">
                  <c:v>547.41908303744833</c:v>
                </c:pt>
                <c:pt idx="60">
                  <c:v>599.48511977981093</c:v>
                </c:pt>
                <c:pt idx="61">
                  <c:v>563.41877033688581</c:v>
                </c:pt>
                <c:pt idx="62">
                  <c:v>640.09393484821351</c:v>
                </c:pt>
                <c:pt idx="63">
                  <c:v>604.75798562843966</c:v>
                </c:pt>
                <c:pt idx="64">
                  <c:v>523.21540824733336</c:v>
                </c:pt>
                <c:pt idx="65">
                  <c:v>592.48780936693242</c:v>
                </c:pt>
                <c:pt idx="66">
                  <c:v>564.96916905584339</c:v>
                </c:pt>
                <c:pt idx="67">
                  <c:v>570.2784778195944</c:v>
                </c:pt>
                <c:pt idx="68">
                  <c:v>500.53546071482862</c:v>
                </c:pt>
                <c:pt idx="69">
                  <c:v>635.77286008441035</c:v>
                </c:pt>
                <c:pt idx="70">
                  <c:v>622.81543711996255</c:v>
                </c:pt>
                <c:pt idx="71">
                  <c:v>561.30955437356442</c:v>
                </c:pt>
                <c:pt idx="72">
                  <c:v>555.43980178718334</c:v>
                </c:pt>
                <c:pt idx="73">
                  <c:v>596.22498528839742</c:v>
                </c:pt>
                <c:pt idx="74">
                  <c:v>595.24756635668973</c:v>
                </c:pt>
                <c:pt idx="75">
                  <c:v>616.82394480629046</c:v>
                </c:pt>
                <c:pt idx="76">
                  <c:v>583.77225178992671</c:v>
                </c:pt>
                <c:pt idx="77">
                  <c:v>549.85046424499774</c:v>
                </c:pt>
                <c:pt idx="78">
                  <c:v>545.10042343759517</c:v>
                </c:pt>
                <c:pt idx="79">
                  <c:v>623.85434457733891</c:v>
                </c:pt>
                <c:pt idx="80">
                  <c:v>567.74592568630362</c:v>
                </c:pt>
                <c:pt idx="81">
                  <c:v>578.30274761856185</c:v>
                </c:pt>
                <c:pt idx="82">
                  <c:v>567.3786107258145</c:v>
                </c:pt>
                <c:pt idx="83">
                  <c:v>600.50989864633834</c:v>
                </c:pt>
                <c:pt idx="84">
                  <c:v>581.47608107275153</c:v>
                </c:pt>
                <c:pt idx="85">
                  <c:v>569.64831790055848</c:v>
                </c:pt>
                <c:pt idx="86">
                  <c:v>566.82792427760455</c:v>
                </c:pt>
                <c:pt idx="87">
                  <c:v>606.3394657672128</c:v>
                </c:pt>
                <c:pt idx="88">
                  <c:v>553.98959898314718</c:v>
                </c:pt>
                <c:pt idx="89">
                  <c:v>557.17926548510854</c:v>
                </c:pt>
                <c:pt idx="90">
                  <c:v>581.5994398761228</c:v>
                </c:pt>
                <c:pt idx="91">
                  <c:v>583.95427101416635</c:v>
                </c:pt>
                <c:pt idx="92">
                  <c:v>611.21602860505971</c:v>
                </c:pt>
                <c:pt idx="93">
                  <c:v>535.24620946566768</c:v>
                </c:pt>
                <c:pt idx="94">
                  <c:v>615.61295480868239</c:v>
                </c:pt>
                <c:pt idx="95">
                  <c:v>573.23989652933631</c:v>
                </c:pt>
                <c:pt idx="96">
                  <c:v>591.63360220819243</c:v>
                </c:pt>
                <c:pt idx="97">
                  <c:v>606.17881212340785</c:v>
                </c:pt>
                <c:pt idx="98">
                  <c:v>545.63736477575935</c:v>
                </c:pt>
                <c:pt idx="99">
                  <c:v>613.10992217871535</c:v>
                </c:pt>
                <c:pt idx="100">
                  <c:v>563.21605338517747</c:v>
                </c:pt>
                <c:pt idx="101">
                  <c:v>613.27286678597522</c:v>
                </c:pt>
                <c:pt idx="102">
                  <c:v>564.05533921595679</c:v>
                </c:pt>
                <c:pt idx="103">
                  <c:v>582.42912116209448</c:v>
                </c:pt>
                <c:pt idx="104">
                  <c:v>563.65155344120433</c:v>
                </c:pt>
                <c:pt idx="105">
                  <c:v>624.68232677632125</c:v>
                </c:pt>
                <c:pt idx="106">
                  <c:v>558.91120318436208</c:v>
                </c:pt>
                <c:pt idx="107">
                  <c:v>592.19773146449143</c:v>
                </c:pt>
                <c:pt idx="108">
                  <c:v>573.77648568011773</c:v>
                </c:pt>
                <c:pt idx="109">
                  <c:v>566.14587160072415</c:v>
                </c:pt>
                <c:pt idx="110">
                  <c:v>565.57967400095697</c:v>
                </c:pt>
                <c:pt idx="111">
                  <c:v>578.65921445774313</c:v>
                </c:pt>
                <c:pt idx="112">
                  <c:v>585.50972552402118</c:v>
                </c:pt>
                <c:pt idx="113">
                  <c:v>583.29810249492584</c:v>
                </c:pt>
                <c:pt idx="114">
                  <c:v>583.08635724194755</c:v>
                </c:pt>
                <c:pt idx="115">
                  <c:v>572.96598164900672</c:v>
                </c:pt>
                <c:pt idx="116">
                  <c:v>579.44921378408878</c:v>
                </c:pt>
                <c:pt idx="117">
                  <c:v>573.16816264949523</c:v>
                </c:pt>
                <c:pt idx="118">
                  <c:v>578.79637472317529</c:v>
                </c:pt>
                <c:pt idx="119">
                  <c:v>580.51021597376712</c:v>
                </c:pt>
                <c:pt idx="120">
                  <c:v>579.41340401194975</c:v>
                </c:pt>
                <c:pt idx="121">
                  <c:v>580.13500631383329</c:v>
                </c:pt>
                <c:pt idx="122">
                  <c:v>581.09652998906756</c:v>
                </c:pt>
                <c:pt idx="123">
                  <c:v>580.72483608020502</c:v>
                </c:pt>
                <c:pt idx="124">
                  <c:v>575.6100598665081</c:v>
                </c:pt>
                <c:pt idx="125">
                  <c:v>580.31159972200294</c:v>
                </c:pt>
                <c:pt idx="126">
                  <c:v>575.67559036546879</c:v>
                </c:pt>
                <c:pt idx="127">
                  <c:v>607.5085523609614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EC7-BCF5-CB046BAA03CF}"/>
            </c:ext>
          </c:extLst>
        </c:ser>
        <c:ser>
          <c:idx val="1"/>
          <c:order val="1"/>
          <c:tx>
            <c:v>Apogee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data2!$T$36055:$T$36182</c:f>
              <c:numCache>
                <c:formatCode>General</c:formatCode>
                <c:ptCount val="128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</c:numCache>
            </c:numRef>
          </c:xVal>
          <c:yVal>
            <c:numRef>
              <c:f>data2!$BM$36055:$BM$36182</c:f>
              <c:numCache>
                <c:formatCode>General</c:formatCode>
                <c:ptCount val="128"/>
                <c:pt idx="0">
                  <c:v>577.28800000000001</c:v>
                </c:pt>
                <c:pt idx="1">
                  <c:v>577.28800000000001</c:v>
                </c:pt>
                <c:pt idx="2">
                  <c:v>577.28800000000001</c:v>
                </c:pt>
                <c:pt idx="3">
                  <c:v>577.28800000000001</c:v>
                </c:pt>
                <c:pt idx="4">
                  <c:v>577.28800000000001</c:v>
                </c:pt>
                <c:pt idx="5">
                  <c:v>577.28800000000001</c:v>
                </c:pt>
                <c:pt idx="6">
                  <c:v>577.28800000000001</c:v>
                </c:pt>
                <c:pt idx="7">
                  <c:v>577.28800000000001</c:v>
                </c:pt>
                <c:pt idx="8">
                  <c:v>577.28800000000001</c:v>
                </c:pt>
                <c:pt idx="9">
                  <c:v>577.28800000000001</c:v>
                </c:pt>
                <c:pt idx="10">
                  <c:v>577.28800000000001</c:v>
                </c:pt>
                <c:pt idx="11">
                  <c:v>577.28800000000001</c:v>
                </c:pt>
                <c:pt idx="12">
                  <c:v>577.28800000000001</c:v>
                </c:pt>
                <c:pt idx="13">
                  <c:v>577.28800000000001</c:v>
                </c:pt>
                <c:pt idx="14">
                  <c:v>577.28800000000001</c:v>
                </c:pt>
                <c:pt idx="15">
                  <c:v>577.28800000000001</c:v>
                </c:pt>
                <c:pt idx="16">
                  <c:v>577.28800000000001</c:v>
                </c:pt>
                <c:pt idx="17">
                  <c:v>577.28800000000001</c:v>
                </c:pt>
                <c:pt idx="18">
                  <c:v>577.28800000000001</c:v>
                </c:pt>
                <c:pt idx="19">
                  <c:v>577.28800000000001</c:v>
                </c:pt>
                <c:pt idx="20">
                  <c:v>577.28800000000001</c:v>
                </c:pt>
                <c:pt idx="21">
                  <c:v>577.28800000000001</c:v>
                </c:pt>
                <c:pt idx="22">
                  <c:v>577.28800000000001</c:v>
                </c:pt>
                <c:pt idx="23">
                  <c:v>577.28800000000001</c:v>
                </c:pt>
                <c:pt idx="24">
                  <c:v>577.28800000000001</c:v>
                </c:pt>
                <c:pt idx="25">
                  <c:v>577.28800000000001</c:v>
                </c:pt>
                <c:pt idx="26">
                  <c:v>577.28800000000001</c:v>
                </c:pt>
                <c:pt idx="27">
                  <c:v>577.28800000000001</c:v>
                </c:pt>
                <c:pt idx="28">
                  <c:v>577.28800000000001</c:v>
                </c:pt>
                <c:pt idx="29">
                  <c:v>577.28800000000001</c:v>
                </c:pt>
                <c:pt idx="30">
                  <c:v>577.28800000000001</c:v>
                </c:pt>
                <c:pt idx="31">
                  <c:v>577.28800000000001</c:v>
                </c:pt>
                <c:pt idx="32">
                  <c:v>577.28800000000001</c:v>
                </c:pt>
                <c:pt idx="33">
                  <c:v>577.28800000000001</c:v>
                </c:pt>
                <c:pt idx="34">
                  <c:v>577.28800000000001</c:v>
                </c:pt>
                <c:pt idx="35">
                  <c:v>577.28800000000001</c:v>
                </c:pt>
                <c:pt idx="36">
                  <c:v>577.28800000000001</c:v>
                </c:pt>
                <c:pt idx="37">
                  <c:v>577.28800000000001</c:v>
                </c:pt>
                <c:pt idx="38">
                  <c:v>577.28800000000001</c:v>
                </c:pt>
                <c:pt idx="39">
                  <c:v>577.28800000000001</c:v>
                </c:pt>
                <c:pt idx="40">
                  <c:v>577.28800000000001</c:v>
                </c:pt>
                <c:pt idx="41">
                  <c:v>577.28800000000001</c:v>
                </c:pt>
                <c:pt idx="42">
                  <c:v>577.28800000000001</c:v>
                </c:pt>
                <c:pt idx="43">
                  <c:v>577.28800000000001</c:v>
                </c:pt>
                <c:pt idx="44">
                  <c:v>577.28800000000001</c:v>
                </c:pt>
                <c:pt idx="45">
                  <c:v>577.28800000000001</c:v>
                </c:pt>
                <c:pt idx="46">
                  <c:v>577.28800000000001</c:v>
                </c:pt>
                <c:pt idx="47">
                  <c:v>577.28800000000001</c:v>
                </c:pt>
                <c:pt idx="48">
                  <c:v>577.28800000000001</c:v>
                </c:pt>
                <c:pt idx="49">
                  <c:v>577.28800000000001</c:v>
                </c:pt>
                <c:pt idx="50">
                  <c:v>577.28800000000001</c:v>
                </c:pt>
                <c:pt idx="51">
                  <c:v>577.28800000000001</c:v>
                </c:pt>
                <c:pt idx="52">
                  <c:v>577.28800000000001</c:v>
                </c:pt>
                <c:pt idx="53">
                  <c:v>577.28800000000001</c:v>
                </c:pt>
                <c:pt idx="54">
                  <c:v>577.28800000000001</c:v>
                </c:pt>
                <c:pt idx="55">
                  <c:v>577.28800000000001</c:v>
                </c:pt>
                <c:pt idx="56">
                  <c:v>577.28800000000001</c:v>
                </c:pt>
                <c:pt idx="57">
                  <c:v>577.28800000000001</c:v>
                </c:pt>
                <c:pt idx="58">
                  <c:v>577.28800000000001</c:v>
                </c:pt>
                <c:pt idx="59">
                  <c:v>577.28800000000001</c:v>
                </c:pt>
                <c:pt idx="60">
                  <c:v>577.28800000000001</c:v>
                </c:pt>
                <c:pt idx="61">
                  <c:v>577.28800000000001</c:v>
                </c:pt>
                <c:pt idx="62">
                  <c:v>577.28800000000001</c:v>
                </c:pt>
                <c:pt idx="63">
                  <c:v>577.28800000000001</c:v>
                </c:pt>
                <c:pt idx="64">
                  <c:v>577.28800000000001</c:v>
                </c:pt>
                <c:pt idx="65">
                  <c:v>577.28800000000001</c:v>
                </c:pt>
                <c:pt idx="66">
                  <c:v>577.28800000000001</c:v>
                </c:pt>
                <c:pt idx="67">
                  <c:v>577.28800000000001</c:v>
                </c:pt>
                <c:pt idx="68">
                  <c:v>577.28800000000001</c:v>
                </c:pt>
                <c:pt idx="69">
                  <c:v>577.28800000000001</c:v>
                </c:pt>
                <c:pt idx="70">
                  <c:v>577.28800000000001</c:v>
                </c:pt>
                <c:pt idx="71">
                  <c:v>577.28800000000001</c:v>
                </c:pt>
                <c:pt idx="72">
                  <c:v>577.28800000000001</c:v>
                </c:pt>
                <c:pt idx="73">
                  <c:v>577.28800000000001</c:v>
                </c:pt>
                <c:pt idx="74">
                  <c:v>577.28800000000001</c:v>
                </c:pt>
                <c:pt idx="75">
                  <c:v>577.28800000000001</c:v>
                </c:pt>
                <c:pt idx="76">
                  <c:v>577.28800000000001</c:v>
                </c:pt>
                <c:pt idx="77">
                  <c:v>577.28800000000001</c:v>
                </c:pt>
                <c:pt idx="78">
                  <c:v>577.28800000000001</c:v>
                </c:pt>
                <c:pt idx="79">
                  <c:v>577.28800000000001</c:v>
                </c:pt>
                <c:pt idx="80">
                  <c:v>577.28800000000001</c:v>
                </c:pt>
                <c:pt idx="81">
                  <c:v>577.28800000000001</c:v>
                </c:pt>
                <c:pt idx="82">
                  <c:v>577.28800000000001</c:v>
                </c:pt>
                <c:pt idx="83">
                  <c:v>577.28800000000001</c:v>
                </c:pt>
                <c:pt idx="84">
                  <c:v>577.28800000000001</c:v>
                </c:pt>
                <c:pt idx="85">
                  <c:v>577.28800000000001</c:v>
                </c:pt>
                <c:pt idx="86">
                  <c:v>577.28800000000001</c:v>
                </c:pt>
                <c:pt idx="87">
                  <c:v>577.28800000000001</c:v>
                </c:pt>
                <c:pt idx="88">
                  <c:v>577.28800000000001</c:v>
                </c:pt>
                <c:pt idx="89">
                  <c:v>577.28800000000001</c:v>
                </c:pt>
                <c:pt idx="90">
                  <c:v>577.28800000000001</c:v>
                </c:pt>
                <c:pt idx="91">
                  <c:v>577.28800000000001</c:v>
                </c:pt>
                <c:pt idx="92">
                  <c:v>577.28800000000001</c:v>
                </c:pt>
                <c:pt idx="93">
                  <c:v>577.28800000000001</c:v>
                </c:pt>
                <c:pt idx="94">
                  <c:v>577.28800000000001</c:v>
                </c:pt>
                <c:pt idx="95">
                  <c:v>577.28800000000001</c:v>
                </c:pt>
                <c:pt idx="96">
                  <c:v>577.28800000000001</c:v>
                </c:pt>
                <c:pt idx="97">
                  <c:v>577.28800000000001</c:v>
                </c:pt>
                <c:pt idx="98">
                  <c:v>577.28800000000001</c:v>
                </c:pt>
                <c:pt idx="99">
                  <c:v>577.28800000000001</c:v>
                </c:pt>
                <c:pt idx="100">
                  <c:v>577.28800000000001</c:v>
                </c:pt>
                <c:pt idx="101">
                  <c:v>577.28800000000001</c:v>
                </c:pt>
                <c:pt idx="102">
                  <c:v>577.28800000000001</c:v>
                </c:pt>
                <c:pt idx="103">
                  <c:v>577.28800000000001</c:v>
                </c:pt>
                <c:pt idx="104">
                  <c:v>577.28800000000001</c:v>
                </c:pt>
                <c:pt idx="105">
                  <c:v>577.28800000000001</c:v>
                </c:pt>
                <c:pt idx="106">
                  <c:v>577.28800000000001</c:v>
                </c:pt>
                <c:pt idx="107">
                  <c:v>577.28800000000001</c:v>
                </c:pt>
                <c:pt idx="108">
                  <c:v>577.28800000000001</c:v>
                </c:pt>
                <c:pt idx="109">
                  <c:v>577.28800000000001</c:v>
                </c:pt>
                <c:pt idx="110">
                  <c:v>577.28800000000001</c:v>
                </c:pt>
                <c:pt idx="111">
                  <c:v>577.28800000000001</c:v>
                </c:pt>
                <c:pt idx="112">
                  <c:v>577.28800000000001</c:v>
                </c:pt>
                <c:pt idx="113">
                  <c:v>577.28800000000001</c:v>
                </c:pt>
                <c:pt idx="114">
                  <c:v>577.28800000000001</c:v>
                </c:pt>
                <c:pt idx="115">
                  <c:v>577.28800000000001</c:v>
                </c:pt>
                <c:pt idx="116">
                  <c:v>577.28800000000001</c:v>
                </c:pt>
                <c:pt idx="117">
                  <c:v>577.28800000000001</c:v>
                </c:pt>
                <c:pt idx="118">
                  <c:v>577.28800000000001</c:v>
                </c:pt>
                <c:pt idx="119">
                  <c:v>577.28800000000001</c:v>
                </c:pt>
                <c:pt idx="120">
                  <c:v>577.28800000000001</c:v>
                </c:pt>
                <c:pt idx="121">
                  <c:v>577.28800000000001</c:v>
                </c:pt>
                <c:pt idx="122">
                  <c:v>577.28800000000001</c:v>
                </c:pt>
                <c:pt idx="123">
                  <c:v>577.28800000000001</c:v>
                </c:pt>
                <c:pt idx="124">
                  <c:v>577.28800000000001</c:v>
                </c:pt>
                <c:pt idx="125">
                  <c:v>577.28800000000001</c:v>
                </c:pt>
                <c:pt idx="126">
                  <c:v>577.28800000000001</c:v>
                </c:pt>
                <c:pt idx="127">
                  <c:v>577.28800000000001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EC7-BCF5-CB046BAA03CF}"/>
            </c:ext>
          </c:extLst>
        </c:ser>
        <c:ser>
          <c:idx val="2"/>
          <c:order val="2"/>
          <c:tx>
            <c:v>Altitude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data2!$T$36055:$T$36182</c:f>
              <c:numCache>
                <c:formatCode>General</c:formatCode>
                <c:ptCount val="128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</c:numCache>
            </c:numRef>
          </c:xVal>
          <c:yVal>
            <c:numRef>
              <c:f>data2!$V$36055:$V$36182</c:f>
              <c:numCache>
                <c:formatCode>General</c:formatCode>
                <c:ptCount val="128"/>
                <c:pt idx="0">
                  <c:v>2.8929100000000001</c:v>
                </c:pt>
                <c:pt idx="1">
                  <c:v>3.6746500000000002</c:v>
                </c:pt>
                <c:pt idx="2">
                  <c:v>5.3648400000000001</c:v>
                </c:pt>
                <c:pt idx="3">
                  <c:v>5.25922</c:v>
                </c:pt>
                <c:pt idx="4">
                  <c:v>8.47058</c:v>
                </c:pt>
                <c:pt idx="5">
                  <c:v>10.689</c:v>
                </c:pt>
                <c:pt idx="6">
                  <c:v>14.724299999999999</c:v>
                </c:pt>
                <c:pt idx="7">
                  <c:v>18.717500000000001</c:v>
                </c:pt>
                <c:pt idx="8">
                  <c:v>22.520399999999999</c:v>
                </c:pt>
                <c:pt idx="9">
                  <c:v>26.914899999999999</c:v>
                </c:pt>
                <c:pt idx="10">
                  <c:v>34.119399999999999</c:v>
                </c:pt>
                <c:pt idx="11">
                  <c:v>37.922400000000003</c:v>
                </c:pt>
                <c:pt idx="12">
                  <c:v>45.295900000000003</c:v>
                </c:pt>
                <c:pt idx="13">
                  <c:v>53.789200000000001</c:v>
                </c:pt>
                <c:pt idx="14">
                  <c:v>61.606400000000001</c:v>
                </c:pt>
                <c:pt idx="15">
                  <c:v>68.472800000000007</c:v>
                </c:pt>
                <c:pt idx="16">
                  <c:v>78.497799999999998</c:v>
                </c:pt>
                <c:pt idx="17">
                  <c:v>86.082599999999999</c:v>
                </c:pt>
                <c:pt idx="18">
                  <c:v>95.273099999999999</c:v>
                </c:pt>
                <c:pt idx="19">
                  <c:v>105.837</c:v>
                </c:pt>
                <c:pt idx="20">
                  <c:v>113.348</c:v>
                </c:pt>
                <c:pt idx="21">
                  <c:v>123.595</c:v>
                </c:pt>
                <c:pt idx="22">
                  <c:v>133.334</c:v>
                </c:pt>
                <c:pt idx="23">
                  <c:v>141.72200000000001</c:v>
                </c:pt>
                <c:pt idx="24">
                  <c:v>152.339</c:v>
                </c:pt>
                <c:pt idx="25">
                  <c:v>162.01499999999999</c:v>
                </c:pt>
                <c:pt idx="26">
                  <c:v>171.44800000000001</c:v>
                </c:pt>
                <c:pt idx="27">
                  <c:v>180.12100000000001</c:v>
                </c:pt>
                <c:pt idx="28">
                  <c:v>188.023</c:v>
                </c:pt>
                <c:pt idx="29">
                  <c:v>201.09</c:v>
                </c:pt>
                <c:pt idx="30">
                  <c:v>205.05199999999999</c:v>
                </c:pt>
                <c:pt idx="31">
                  <c:v>214.95</c:v>
                </c:pt>
                <c:pt idx="32">
                  <c:v>224.87</c:v>
                </c:pt>
                <c:pt idx="33">
                  <c:v>230.04599999999999</c:v>
                </c:pt>
                <c:pt idx="34">
                  <c:v>242.131</c:v>
                </c:pt>
                <c:pt idx="35">
                  <c:v>247.74</c:v>
                </c:pt>
                <c:pt idx="36">
                  <c:v>255.441</c:v>
                </c:pt>
                <c:pt idx="37">
                  <c:v>262.96199999999999</c:v>
                </c:pt>
                <c:pt idx="38">
                  <c:v>271.44499999999999</c:v>
                </c:pt>
                <c:pt idx="39">
                  <c:v>278.62900000000002</c:v>
                </c:pt>
                <c:pt idx="40">
                  <c:v>286.18200000000002</c:v>
                </c:pt>
                <c:pt idx="41">
                  <c:v>293.73500000000001</c:v>
                </c:pt>
                <c:pt idx="42">
                  <c:v>300.23099999999999</c:v>
                </c:pt>
                <c:pt idx="43">
                  <c:v>308.32299999999998</c:v>
                </c:pt>
                <c:pt idx="44">
                  <c:v>313.62599999999998</c:v>
                </c:pt>
                <c:pt idx="45">
                  <c:v>319.53100000000001</c:v>
                </c:pt>
                <c:pt idx="46">
                  <c:v>326.76799999999997</c:v>
                </c:pt>
                <c:pt idx="47">
                  <c:v>333.46499999999997</c:v>
                </c:pt>
                <c:pt idx="48">
                  <c:v>341.21899999999999</c:v>
                </c:pt>
                <c:pt idx="49">
                  <c:v>347.49400000000003</c:v>
                </c:pt>
                <c:pt idx="50">
                  <c:v>353.52600000000001</c:v>
                </c:pt>
                <c:pt idx="51">
                  <c:v>359.452</c:v>
                </c:pt>
                <c:pt idx="52">
                  <c:v>365.399</c:v>
                </c:pt>
                <c:pt idx="53">
                  <c:v>370.47</c:v>
                </c:pt>
                <c:pt idx="54">
                  <c:v>374.83300000000003</c:v>
                </c:pt>
                <c:pt idx="55">
                  <c:v>383.14600000000002</c:v>
                </c:pt>
                <c:pt idx="56">
                  <c:v>387.26600000000002</c:v>
                </c:pt>
                <c:pt idx="57">
                  <c:v>392.95</c:v>
                </c:pt>
                <c:pt idx="58">
                  <c:v>398.57</c:v>
                </c:pt>
                <c:pt idx="59">
                  <c:v>403.14400000000001</c:v>
                </c:pt>
                <c:pt idx="60">
                  <c:v>408.92200000000003</c:v>
                </c:pt>
                <c:pt idx="61">
                  <c:v>413.65499999999997</c:v>
                </c:pt>
                <c:pt idx="62">
                  <c:v>419.62299999999999</c:v>
                </c:pt>
                <c:pt idx="63">
                  <c:v>424.89499999999998</c:v>
                </c:pt>
                <c:pt idx="64">
                  <c:v>428.76100000000002</c:v>
                </c:pt>
                <c:pt idx="65">
                  <c:v>433.59899999999999</c:v>
                </c:pt>
                <c:pt idx="66">
                  <c:v>437.90899999999999</c:v>
                </c:pt>
                <c:pt idx="67">
                  <c:v>442.483</c:v>
                </c:pt>
                <c:pt idx="68">
                  <c:v>445.21899999999999</c:v>
                </c:pt>
                <c:pt idx="69">
                  <c:v>450.58600000000001</c:v>
                </c:pt>
                <c:pt idx="70">
                  <c:v>455.86799999999999</c:v>
                </c:pt>
                <c:pt idx="71">
                  <c:v>459.67099999999999</c:v>
                </c:pt>
                <c:pt idx="72">
                  <c:v>463.27300000000002</c:v>
                </c:pt>
                <c:pt idx="73">
                  <c:v>467.85700000000003</c:v>
                </c:pt>
                <c:pt idx="74">
                  <c:v>472.09300000000002</c:v>
                </c:pt>
                <c:pt idx="75">
                  <c:v>476.68900000000002</c:v>
                </c:pt>
                <c:pt idx="76">
                  <c:v>480.745</c:v>
                </c:pt>
                <c:pt idx="77">
                  <c:v>483.75599999999997</c:v>
                </c:pt>
                <c:pt idx="78">
                  <c:v>486.57600000000002</c:v>
                </c:pt>
                <c:pt idx="79">
                  <c:v>490.99200000000002</c:v>
                </c:pt>
                <c:pt idx="80">
                  <c:v>494.36200000000002</c:v>
                </c:pt>
                <c:pt idx="81">
                  <c:v>497.71100000000001</c:v>
                </c:pt>
                <c:pt idx="82">
                  <c:v>500.73200000000003</c:v>
                </c:pt>
                <c:pt idx="83">
                  <c:v>504.63</c:v>
                </c:pt>
                <c:pt idx="84">
                  <c:v>507.82</c:v>
                </c:pt>
                <c:pt idx="85">
                  <c:v>510.65100000000001</c:v>
                </c:pt>
                <c:pt idx="86">
                  <c:v>513.49300000000005</c:v>
                </c:pt>
                <c:pt idx="87">
                  <c:v>517.03200000000004</c:v>
                </c:pt>
                <c:pt idx="88">
                  <c:v>519.15499999999997</c:v>
                </c:pt>
                <c:pt idx="89">
                  <c:v>521.45799999999997</c:v>
                </c:pt>
                <c:pt idx="90">
                  <c:v>524.21500000000003</c:v>
                </c:pt>
                <c:pt idx="91">
                  <c:v>526.96199999999999</c:v>
                </c:pt>
                <c:pt idx="92">
                  <c:v>530.51099999999997</c:v>
                </c:pt>
                <c:pt idx="93">
                  <c:v>531.22900000000004</c:v>
                </c:pt>
                <c:pt idx="94">
                  <c:v>534.58900000000006</c:v>
                </c:pt>
                <c:pt idx="95">
                  <c:v>536.91300000000001</c:v>
                </c:pt>
                <c:pt idx="96">
                  <c:v>539.56399999999996</c:v>
                </c:pt>
                <c:pt idx="97">
                  <c:v>542.51099999999997</c:v>
                </c:pt>
                <c:pt idx="98">
                  <c:v>543.11400000000003</c:v>
                </c:pt>
                <c:pt idx="99">
                  <c:v>546.14499999999998</c:v>
                </c:pt>
                <c:pt idx="100">
                  <c:v>547.572</c:v>
                </c:pt>
                <c:pt idx="101">
                  <c:v>550.49800000000005</c:v>
                </c:pt>
                <c:pt idx="102">
                  <c:v>551.83900000000006</c:v>
                </c:pt>
                <c:pt idx="103">
                  <c:v>553.78300000000002</c:v>
                </c:pt>
                <c:pt idx="104">
                  <c:v>554.85</c:v>
                </c:pt>
                <c:pt idx="105">
                  <c:v>558.05100000000004</c:v>
                </c:pt>
                <c:pt idx="106">
                  <c:v>558.32500000000005</c:v>
                </c:pt>
                <c:pt idx="107">
                  <c:v>560.375</c:v>
                </c:pt>
                <c:pt idx="108">
                  <c:v>561.97</c:v>
                </c:pt>
                <c:pt idx="109">
                  <c:v>562.678</c:v>
                </c:pt>
                <c:pt idx="110">
                  <c:v>563.22699999999998</c:v>
                </c:pt>
                <c:pt idx="111">
                  <c:v>564.65300000000002</c:v>
                </c:pt>
                <c:pt idx="112">
                  <c:v>566.23800000000006</c:v>
                </c:pt>
                <c:pt idx="113">
                  <c:v>567.66399999999999</c:v>
                </c:pt>
                <c:pt idx="114">
                  <c:v>569.09</c:v>
                </c:pt>
                <c:pt idx="115">
                  <c:v>569.73400000000004</c:v>
                </c:pt>
                <c:pt idx="116">
                  <c:v>570.79100000000005</c:v>
                </c:pt>
                <c:pt idx="117">
                  <c:v>571.30799999999999</c:v>
                </c:pt>
                <c:pt idx="118">
                  <c:v>572.22799999999995</c:v>
                </c:pt>
                <c:pt idx="119">
                  <c:v>573.19899999999996</c:v>
                </c:pt>
                <c:pt idx="120">
                  <c:v>574.07600000000002</c:v>
                </c:pt>
                <c:pt idx="121">
                  <c:v>573.125</c:v>
                </c:pt>
                <c:pt idx="122">
                  <c:v>574.07600000000002</c:v>
                </c:pt>
                <c:pt idx="123">
                  <c:v>574.98500000000001</c:v>
                </c:pt>
                <c:pt idx="124">
                  <c:v>574.63599999999997</c:v>
                </c:pt>
                <c:pt idx="125">
                  <c:v>575.428</c:v>
                </c:pt>
                <c:pt idx="126">
                  <c:v>575.17499999999995</c:v>
                </c:pt>
                <c:pt idx="127">
                  <c:v>577.28800000000001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EC7-BCF5-CB046BAA03CF}"/>
            </c:ext>
          </c:extLst>
        </c:ser>
        <c:ser>
          <c:idx val="3"/>
          <c:order val="3"/>
          <c:tx>
            <c:v>Motor Burnout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data2!$T$35972:$T$35973</c:f>
              <c:numCache>
                <c:formatCode>General</c:formatCode>
                <c:ptCount val="2"/>
                <c:pt idx="0">
                  <c:v>1.9729000000000001</c:v>
                </c:pt>
                <c:pt idx="1">
                  <c:v>1.9729000000000001</c:v>
                </c:pt>
              </c:numCache>
            </c:numRef>
          </c:xVal>
          <c:yVal>
            <c:numRef>
              <c:f>data2!$U$35972:$U$35973</c:f>
              <c:numCache>
                <c:formatCode>General</c:formatCode>
                <c:ptCount val="2"/>
                <c:pt idx="0">
                  <c:v>0</c:v>
                </c:pt>
                <c:pt idx="1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F-4EC7-BCF5-CB046BAA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70815"/>
        <c:axId val="549270399"/>
      </c:scatterChart>
      <c:valAx>
        <c:axId val="5492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0399"/>
        <c:crosses val="autoZero"/>
        <c:crossBetween val="midCat"/>
      </c:valAx>
      <c:valAx>
        <c:axId val="5492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data2!$BA$36055:$BA$36365</c:f>
              <c:numCache>
                <c:formatCode>General</c:formatCode>
                <c:ptCount val="311"/>
                <c:pt idx="0">
                  <c:v>-1.7728837955792328E-2</c:v>
                </c:pt>
                <c:pt idx="1">
                  <c:v>4.9100217582199679E-2</c:v>
                </c:pt>
                <c:pt idx="2">
                  <c:v>0.13510875928027968</c:v>
                </c:pt>
                <c:pt idx="3">
                  <c:v>5.686989466330368E-2</c:v>
                </c:pt>
                <c:pt idx="4">
                  <c:v>-2.1592196511970321E-2</c:v>
                </c:pt>
                <c:pt idx="5">
                  <c:v>-0.11261761550273032</c:v>
                </c:pt>
                <c:pt idx="6">
                  <c:v>-0.23187429254558031</c:v>
                </c:pt>
                <c:pt idx="7">
                  <c:v>-0.36124505247480032</c:v>
                </c:pt>
                <c:pt idx="8">
                  <c:v>-0.50722714844349026</c:v>
                </c:pt>
                <c:pt idx="9">
                  <c:v>-0.68599093707069025</c:v>
                </c:pt>
                <c:pt idx="10">
                  <c:v>-0.88200464085617025</c:v>
                </c:pt>
                <c:pt idx="11">
                  <c:v>-1.1107340822268101</c:v>
                </c:pt>
                <c:pt idx="12">
                  <c:v>-1.4129118121112501</c:v>
                </c:pt>
                <c:pt idx="13">
                  <c:v>-1.76454294585017</c:v>
                </c:pt>
                <c:pt idx="14">
                  <c:v>-2.14556535996992</c:v>
                </c:pt>
                <c:pt idx="15">
                  <c:v>-2.5732717369979201</c:v>
                </c:pt>
                <c:pt idx="16">
                  <c:v>-2.9776154400031203</c:v>
                </c:pt>
                <c:pt idx="17">
                  <c:v>-0.24021372450692713</c:v>
                </c:pt>
                <c:pt idx="18">
                  <c:v>-0.64486275719132724</c:v>
                </c:pt>
                <c:pt idx="19">
                  <c:v>-1.0727219041345268</c:v>
                </c:pt>
                <c:pt idx="20">
                  <c:v>-1.4772182369541271</c:v>
                </c:pt>
                <c:pt idx="21">
                  <c:v>-1.8823253742365269</c:v>
                </c:pt>
                <c:pt idx="22">
                  <c:v>-2.3101844511293272</c:v>
                </c:pt>
                <c:pt idx="23">
                  <c:v>-2.714528154134527</c:v>
                </c:pt>
                <c:pt idx="24">
                  <c:v>-3.1188717870893266</c:v>
                </c:pt>
                <c:pt idx="25">
                  <c:v>-0.40498551052753307</c:v>
                </c:pt>
                <c:pt idx="26">
                  <c:v>-0.80978731312713315</c:v>
                </c:pt>
                <c:pt idx="27">
                  <c:v>-1.2138255513559333</c:v>
                </c:pt>
                <c:pt idx="28">
                  <c:v>-1.6416846282487336</c:v>
                </c:pt>
                <c:pt idx="29">
                  <c:v>-2.0457229315243328</c:v>
                </c:pt>
                <c:pt idx="30">
                  <c:v>-2.4500665644791333</c:v>
                </c:pt>
                <c:pt idx="31">
                  <c:v>-2.8541048027079334</c:v>
                </c:pt>
                <c:pt idx="32">
                  <c:v>-0.14052399092254042</c:v>
                </c:pt>
                <c:pt idx="33">
                  <c:v>-0.54440952928653985</c:v>
                </c:pt>
                <c:pt idx="34">
                  <c:v>-0.94844776251174068</c:v>
                </c:pt>
                <c:pt idx="35">
                  <c:v>-1.3764596093197401</c:v>
                </c:pt>
                <c:pt idx="36">
                  <c:v>-1.7806505424097399</c:v>
                </c:pt>
                <c:pt idx="37">
                  <c:v>-2.1848414805033407</c:v>
                </c:pt>
                <c:pt idx="38">
                  <c:v>-2.6122425228485397</c:v>
                </c:pt>
                <c:pt idx="39">
                  <c:v>-3.0164334609421406</c:v>
                </c:pt>
                <c:pt idx="40">
                  <c:v>-0.27933714017194688</c:v>
                </c:pt>
                <c:pt idx="41">
                  <c:v>-0.70704358725034666</c:v>
                </c:pt>
                <c:pt idx="42">
                  <c:v>-1.1115399200699461</c:v>
                </c:pt>
                <c:pt idx="43">
                  <c:v>-1.5155781582987462</c:v>
                </c:pt>
                <c:pt idx="44">
                  <c:v>-1.9434373002383456</c:v>
                </c:pt>
                <c:pt idx="45">
                  <c:v>-2.347322838602345</c:v>
                </c:pt>
                <c:pt idx="46">
                  <c:v>-2.7518191714219444</c:v>
                </c:pt>
                <c:pt idx="47">
                  <c:v>-1.4264821107751402E-2</c:v>
                </c:pt>
                <c:pt idx="48">
                  <c:v>-0.44013879975815229</c:v>
                </c:pt>
                <c:pt idx="49">
                  <c:v>-0.84478790249295344</c:v>
                </c:pt>
                <c:pt idx="50">
                  <c:v>-1.2488261407217536</c:v>
                </c:pt>
                <c:pt idx="51">
                  <c:v>-1.6762271180201544</c:v>
                </c:pt>
                <c:pt idx="52">
                  <c:v>-2.0810289206197545</c:v>
                </c:pt>
                <c:pt idx="53">
                  <c:v>-2.4853725535745532</c:v>
                </c:pt>
                <c:pt idx="54">
                  <c:v>-2.913078930602552</c:v>
                </c:pt>
                <c:pt idx="55">
                  <c:v>-0.17521918055875929</c:v>
                </c:pt>
                <c:pt idx="56">
                  <c:v>-0.57941011865235836</c:v>
                </c:pt>
                <c:pt idx="57">
                  <c:v>-1.0072691955451596</c:v>
                </c:pt>
                <c:pt idx="58">
                  <c:v>-1.4068792677883586</c:v>
                </c:pt>
                <c:pt idx="59">
                  <c:v>-1.8058784755255601</c:v>
                </c:pt>
                <c:pt idx="60">
                  <c:v>-2.2335848525535589</c:v>
                </c:pt>
                <c:pt idx="61">
                  <c:v>-2.6376231558291572</c:v>
                </c:pt>
                <c:pt idx="62">
                  <c:v>-3.0416613940579573</c:v>
                </c:pt>
                <c:pt idx="63">
                  <c:v>-0.30410697369336503</c:v>
                </c:pt>
                <c:pt idx="64">
                  <c:v>-0.73211882050136623</c:v>
                </c:pt>
                <c:pt idx="65">
                  <c:v>-1.1311180282385678</c:v>
                </c:pt>
                <c:pt idx="66">
                  <c:v>-1.5354616611933665</c:v>
                </c:pt>
                <c:pt idx="67">
                  <c:v>-1.9631681082717662</c:v>
                </c:pt>
                <c:pt idx="68">
                  <c:v>-2.3672063414969671</c:v>
                </c:pt>
                <c:pt idx="69">
                  <c:v>-2.7673631250921282</c:v>
                </c:pt>
                <c:pt idx="70">
                  <c:v>-4.6571317358203856E-2</c:v>
                </c:pt>
                <c:pt idx="71">
                  <c:v>-0.44149809773721316</c:v>
                </c:pt>
                <c:pt idx="72">
                  <c:v>-0.82801032714071354</c:v>
                </c:pt>
                <c:pt idx="73">
                  <c:v>-1.215737040070465</c:v>
                </c:pt>
                <c:pt idx="74">
                  <c:v>-1.5776770260356265</c:v>
                </c:pt>
                <c:pt idx="75">
                  <c:v>-1.9374222311787967</c:v>
                </c:pt>
                <c:pt idx="76">
                  <c:v>-2.3121087498196573</c:v>
                </c:pt>
                <c:pt idx="77">
                  <c:v>-2.6641230701924563</c:v>
                </c:pt>
                <c:pt idx="78">
                  <c:v>-3.0114554272819269</c:v>
                </c:pt>
                <c:pt idx="79">
                  <c:v>-0.21267954873469463</c:v>
                </c:pt>
                <c:pt idx="80">
                  <c:v>-0.58656882743643379</c:v>
                </c:pt>
                <c:pt idx="81">
                  <c:v>-0.94773060120311214</c:v>
                </c:pt>
                <c:pt idx="82">
                  <c:v>-1.3026755610531531</c:v>
                </c:pt>
                <c:pt idx="83">
                  <c:v>-1.6626003097053932</c:v>
                </c:pt>
                <c:pt idx="84">
                  <c:v>-1.9869980724702927</c:v>
                </c:pt>
                <c:pt idx="85">
                  <c:v>-2.3002739141418935</c:v>
                </c:pt>
                <c:pt idx="86">
                  <c:v>-2.6228784267714929</c:v>
                </c:pt>
                <c:pt idx="87">
                  <c:v>-2.9199260372077234</c:v>
                </c:pt>
                <c:pt idx="88">
                  <c:v>-6.9304790062229671E-2</c:v>
                </c:pt>
                <c:pt idx="89">
                  <c:v>-0.37445418001966857</c:v>
                </c:pt>
                <c:pt idx="90">
                  <c:v>-0.65208090008542996</c:v>
                </c:pt>
                <c:pt idx="91">
                  <c:v>-0.92046952256998793</c:v>
                </c:pt>
                <c:pt idx="92">
                  <c:v>-1.1984812114447507</c:v>
                </c:pt>
                <c:pt idx="93">
                  <c:v>-1.4550555469653617</c:v>
                </c:pt>
                <c:pt idx="94">
                  <c:v>-1.7094769173233431</c:v>
                </c:pt>
                <c:pt idx="95">
                  <c:v>-1.9765908160057464</c:v>
                </c:pt>
                <c:pt idx="96">
                  <c:v>-2.2241832511415254</c:v>
                </c:pt>
                <c:pt idx="97">
                  <c:v>-2.4643521124178278</c:v>
                </c:pt>
                <c:pt idx="98">
                  <c:v>-2.7104045954130314</c:v>
                </c:pt>
                <c:pt idx="99">
                  <c:v>-2.9405780731453603</c:v>
                </c:pt>
                <c:pt idx="100">
                  <c:v>-2.5887723633314152E-2</c:v>
                </c:pt>
                <c:pt idx="101">
                  <c:v>-0.24780998147955202</c:v>
                </c:pt>
                <c:pt idx="102">
                  <c:v>-0.47531393042707393</c:v>
                </c:pt>
                <c:pt idx="103">
                  <c:v>-0.68151279948794397</c:v>
                </c:pt>
                <c:pt idx="104">
                  <c:v>-0.87843994908274325</c:v>
                </c:pt>
                <c:pt idx="105">
                  <c:v>-1.0771279435870404</c:v>
                </c:pt>
                <c:pt idx="106">
                  <c:v>-1.2560610744281639</c:v>
                </c:pt>
                <c:pt idx="107">
                  <c:v>-1.4305058493904035</c:v>
                </c:pt>
                <c:pt idx="108">
                  <c:v>-1.647293936099306</c:v>
                </c:pt>
                <c:pt idx="109">
                  <c:v>-1.8222220999115031</c:v>
                </c:pt>
                <c:pt idx="110">
                  <c:v>-1.9844091017196597</c:v>
                </c:pt>
                <c:pt idx="111">
                  <c:v>-2.1537258608055403</c:v>
                </c:pt>
                <c:pt idx="112">
                  <c:v>-2.3132739943781822</c:v>
                </c:pt>
                <c:pt idx="113">
                  <c:v>-2.474831240049209</c:v>
                </c:pt>
                <c:pt idx="114">
                  <c:v>-2.6481507953945105</c:v>
                </c:pt>
                <c:pt idx="115">
                  <c:v>-2.8133233567385894</c:v>
                </c:pt>
                <c:pt idx="116">
                  <c:v>-2.9779902085385466</c:v>
                </c:pt>
                <c:pt idx="117">
                  <c:v>-1.0298510596115307E-2</c:v>
                </c:pt>
                <c:pt idx="118">
                  <c:v>-0.1768167443503188</c:v>
                </c:pt>
                <c:pt idx="119">
                  <c:v>-0.34727203891107905</c:v>
                </c:pt>
                <c:pt idx="120">
                  <c:v>-0.53491401691731966</c:v>
                </c:pt>
                <c:pt idx="121">
                  <c:v>-0.72166821791781643</c:v>
                </c:pt>
                <c:pt idx="122">
                  <c:v>-0.91715103403625875</c:v>
                </c:pt>
                <c:pt idx="123">
                  <c:v>-1.1372434238767752</c:v>
                </c:pt>
                <c:pt idx="124">
                  <c:v>-1.3512368481138921</c:v>
                </c:pt>
                <c:pt idx="125">
                  <c:v>-1.5705815816647686</c:v>
                </c:pt>
                <c:pt idx="126">
                  <c:v>-1.7815655085445101</c:v>
                </c:pt>
                <c:pt idx="127">
                  <c:v>-1.9949750922123499</c:v>
                </c:pt>
                <c:pt idx="128">
                  <c:v>-2.1976402178590533</c:v>
                </c:pt>
                <c:pt idx="129">
                  <c:v>-2.4066706055319358</c:v>
                </c:pt>
                <c:pt idx="130">
                  <c:v>-2.636698949468979</c:v>
                </c:pt>
                <c:pt idx="131">
                  <c:v>-2.8423383463465086</c:v>
                </c:pt>
                <c:pt idx="132">
                  <c:v>-3.023889382435911</c:v>
                </c:pt>
                <c:pt idx="133">
                  <c:v>-3.069798214887598E-2</c:v>
                </c:pt>
                <c:pt idx="134">
                  <c:v>-0.14424812821185284</c:v>
                </c:pt>
                <c:pt idx="135">
                  <c:v>-0.23732610421785338</c:v>
                </c:pt>
                <c:pt idx="136">
                  <c:v>-0.32022944239552587</c:v>
                </c:pt>
                <c:pt idx="137">
                  <c:v>-0.39112685142426429</c:v>
                </c:pt>
                <c:pt idx="138">
                  <c:v>-0.45617682530135895</c:v>
                </c:pt>
                <c:pt idx="139">
                  <c:v>-0.52282055576180753</c:v>
                </c:pt>
                <c:pt idx="140">
                  <c:v>-0.58773447340869112</c:v>
                </c:pt>
                <c:pt idx="141">
                  <c:v>-0.65830082549366509</c:v>
                </c:pt>
                <c:pt idx="142">
                  <c:v>-0.74119881988374559</c:v>
                </c:pt>
                <c:pt idx="143">
                  <c:v>-0.82713424097272892</c:v>
                </c:pt>
                <c:pt idx="144">
                  <c:v>-0.92125610955229931</c:v>
                </c:pt>
                <c:pt idx="145">
                  <c:v>-1.0364513163602602</c:v>
                </c:pt>
                <c:pt idx="146">
                  <c:v>-1.1632173772718382</c:v>
                </c:pt>
                <c:pt idx="147">
                  <c:v>-1.3012987369364915</c:v>
                </c:pt>
                <c:pt idx="148">
                  <c:v>-1.455468268369895</c:v>
                </c:pt>
                <c:pt idx="149">
                  <c:v>-1.6104232926778259</c:v>
                </c:pt>
                <c:pt idx="150">
                  <c:v>-1.7765714140809656</c:v>
                </c:pt>
                <c:pt idx="151">
                  <c:v>-1.9595516666315653</c:v>
                </c:pt>
                <c:pt idx="152">
                  <c:v>-2.1448074298007676</c:v>
                </c:pt>
                <c:pt idx="153">
                  <c:v>-2.3367979592269386</c:v>
                </c:pt>
                <c:pt idx="154">
                  <c:v>-2.5320339720055962</c:v>
                </c:pt>
                <c:pt idx="155">
                  <c:v>-2.7449463384572859</c:v>
                </c:pt>
                <c:pt idx="156">
                  <c:v>-2.9436532149828629</c:v>
                </c:pt>
                <c:pt idx="157">
                  <c:v>-4.9824427622411349E-3</c:v>
                </c:pt>
                <c:pt idx="158">
                  <c:v>-0.22693124921156027</c:v>
                </c:pt>
                <c:pt idx="159">
                  <c:v>-0.44561117238527714</c:v>
                </c:pt>
                <c:pt idx="160">
                  <c:v>-0.6707083129522573</c:v>
                </c:pt>
                <c:pt idx="161">
                  <c:v>-0.90886208854583828</c:v>
                </c:pt>
                <c:pt idx="162">
                  <c:v>-1.1330992237893867</c:v>
                </c:pt>
                <c:pt idx="163">
                  <c:v>-1.3538260706623859</c:v>
                </c:pt>
                <c:pt idx="164">
                  <c:v>-1.5782138152271088</c:v>
                </c:pt>
                <c:pt idx="165">
                  <c:v>-1.7816810272266324</c:v>
                </c:pt>
                <c:pt idx="166">
                  <c:v>-2.2878147058847418</c:v>
                </c:pt>
                <c:pt idx="167">
                  <c:v>-2.4898803275598027</c:v>
                </c:pt>
                <c:pt idx="168">
                  <c:v>-2.6857690085906398</c:v>
                </c:pt>
                <c:pt idx="169">
                  <c:v>-2.8866469538043873</c:v>
                </c:pt>
                <c:pt idx="170">
                  <c:v>-3.1045029701492268</c:v>
                </c:pt>
                <c:pt idx="171">
                  <c:v>-0.17048340094543235</c:v>
                </c:pt>
                <c:pt idx="172">
                  <c:v>-0.38179973846871107</c:v>
                </c:pt>
                <c:pt idx="173">
                  <c:v>-0.59515873725171176</c:v>
                </c:pt>
                <c:pt idx="174">
                  <c:v>-0.82244421053791328</c:v>
                </c:pt>
                <c:pt idx="175">
                  <c:v>-1.039119391252914</c:v>
                </c:pt>
                <c:pt idx="176">
                  <c:v>-1.2560259226104868</c:v>
                </c:pt>
                <c:pt idx="177">
                  <c:v>-1.4922848507756079</c:v>
                </c:pt>
                <c:pt idx="178">
                  <c:v>-1.7182697571277679</c:v>
                </c:pt>
                <c:pt idx="179">
                  <c:v>-1.9508632326051405</c:v>
                </c:pt>
                <c:pt idx="180">
                  <c:v>-2.1994088121575395</c:v>
                </c:pt>
                <c:pt idx="181">
                  <c:v>-2.4282743724027789</c:v>
                </c:pt>
                <c:pt idx="182">
                  <c:v>-2.6481091351591779</c:v>
                </c:pt>
                <c:pt idx="183">
                  <c:v>-2.8716051200092174</c:v>
                </c:pt>
                <c:pt idx="184">
                  <c:v>-3.0805420667004491</c:v>
                </c:pt>
                <c:pt idx="185">
                  <c:v>-0.15164164019687831</c:v>
                </c:pt>
                <c:pt idx="186">
                  <c:v>-0.38751697155078091</c:v>
                </c:pt>
                <c:pt idx="187">
                  <c:v>-0.62162945346030085</c:v>
                </c:pt>
                <c:pt idx="188">
                  <c:v>-0.87323100193165004</c:v>
                </c:pt>
                <c:pt idx="189">
                  <c:v>-1.1484252994909525</c:v>
                </c:pt>
                <c:pt idx="190">
                  <c:v>-1.4665259820092444</c:v>
                </c:pt>
                <c:pt idx="191">
                  <c:v>-1.7498731414734934</c:v>
                </c:pt>
                <c:pt idx="192">
                  <c:v>-1.975826459557986</c:v>
                </c:pt>
                <c:pt idx="193">
                  <c:v>-2.1759126586581488</c:v>
                </c:pt>
                <c:pt idx="194">
                  <c:v>-2.2551917620388053</c:v>
                </c:pt>
                <c:pt idx="195">
                  <c:v>-2.6596881649088076</c:v>
                </c:pt>
                <c:pt idx="196">
                  <c:v>-3.0880053413960056</c:v>
                </c:pt>
                <c:pt idx="197">
                  <c:v>-0.35090902062581009</c:v>
                </c:pt>
                <c:pt idx="198">
                  <c:v>-0.75525265858420809</c:v>
                </c:pt>
                <c:pt idx="199">
                  <c:v>-1.1832645003886064</c:v>
                </c:pt>
                <c:pt idx="200">
                  <c:v>-1.5876081383470044</c:v>
                </c:pt>
                <c:pt idx="201">
                  <c:v>-1.9017923519815021</c:v>
                </c:pt>
                <c:pt idx="202">
                  <c:v>-2.3102436319264648</c:v>
                </c:pt>
                <c:pt idx="203">
                  <c:v>-2.7153507642052652</c:v>
                </c:pt>
                <c:pt idx="204">
                  <c:v>-3.1195417022988643</c:v>
                </c:pt>
                <c:pt idx="205">
                  <c:v>-0.39169365412519142</c:v>
                </c:pt>
                <c:pt idx="206">
                  <c:v>-0.51481129955205063</c:v>
                </c:pt>
                <c:pt idx="207">
                  <c:v>-0.52165084134974649</c:v>
                </c:pt>
                <c:pt idx="208">
                  <c:v>-0.75611958236110866</c:v>
                </c:pt>
                <c:pt idx="209">
                  <c:v>-1.1607686850959098</c:v>
                </c:pt>
                <c:pt idx="210">
                  <c:v>-1.5652650229191067</c:v>
                </c:pt>
                <c:pt idx="211">
                  <c:v>-1.9565753702789976</c:v>
                </c:pt>
                <c:pt idx="212">
                  <c:v>-2.1992947275810195</c:v>
                </c:pt>
                <c:pt idx="213">
                  <c:v>-2.2285567312484957</c:v>
                </c:pt>
                <c:pt idx="214">
                  <c:v>-2.0758854109964986</c:v>
                </c:pt>
                <c:pt idx="215">
                  <c:v>-1.758595360280097</c:v>
                </c:pt>
                <c:pt idx="216">
                  <c:v>-1.8265596852941144</c:v>
                </c:pt>
                <c:pt idx="217">
                  <c:v>-1.8251640925424724</c:v>
                </c:pt>
                <c:pt idx="218">
                  <c:v>-1.7380442440021113</c:v>
                </c:pt>
                <c:pt idx="219">
                  <c:v>-1.6903964073692919</c:v>
                </c:pt>
                <c:pt idx="220">
                  <c:v>-1.7476497446907757</c:v>
                </c:pt>
                <c:pt idx="221">
                  <c:v>-1.9048646111511758</c:v>
                </c:pt>
                <c:pt idx="222">
                  <c:v>-2.0478948944863689</c:v>
                </c:pt>
                <c:pt idx="223">
                  <c:v>-2.0413763390766064</c:v>
                </c:pt>
                <c:pt idx="224">
                  <c:v>-1.8678149489249449</c:v>
                </c:pt>
                <c:pt idx="225">
                  <c:v>-1.6618383902339033</c:v>
                </c:pt>
                <c:pt idx="226">
                  <c:v>-1.4977022367901967</c:v>
                </c:pt>
                <c:pt idx="227">
                  <c:v>-1.4385422541258848</c:v>
                </c:pt>
                <c:pt idx="228">
                  <c:v>-1.4649573554375692</c:v>
                </c:pt>
                <c:pt idx="229">
                  <c:v>-1.5647228194036487</c:v>
                </c:pt>
                <c:pt idx="230">
                  <c:v>-1.6866934080901359</c:v>
                </c:pt>
                <c:pt idx="231">
                  <c:v>-1.7302494483599844</c:v>
                </c:pt>
                <c:pt idx="232">
                  <c:v>-1.6684603263767812</c:v>
                </c:pt>
                <c:pt idx="233">
                  <c:v>-1.5692757069286785</c:v>
                </c:pt>
                <c:pt idx="234">
                  <c:v>-1.5197343750941741</c:v>
                </c:pt>
                <c:pt idx="235">
                  <c:v>-1.5218447020193508</c:v>
                </c:pt>
                <c:pt idx="236">
                  <c:v>-1.5451252037539476</c:v>
                </c:pt>
                <c:pt idx="237">
                  <c:v>-1.6876381194056691</c:v>
                </c:pt>
                <c:pt idx="238">
                  <c:v>-1.8623589893136625</c:v>
                </c:pt>
                <c:pt idx="239">
                  <c:v>-2.2157830953922257</c:v>
                </c:pt>
                <c:pt idx="240">
                  <c:v>-2.6386032118438223</c:v>
                </c:pt>
                <c:pt idx="241">
                  <c:v>-3.0432522445282189</c:v>
                </c:pt>
                <c:pt idx="242">
                  <c:v>-0.30600322889682374</c:v>
                </c:pt>
                <c:pt idx="243">
                  <c:v>-0.73416777056602101</c:v>
                </c:pt>
                <c:pt idx="244">
                  <c:v>-1.138511408524419</c:v>
                </c:pt>
                <c:pt idx="245">
                  <c:v>-1.5428550414792177</c:v>
                </c:pt>
                <c:pt idx="246">
                  <c:v>-1.9475040791672207</c:v>
                </c:pt>
                <c:pt idx="247">
                  <c:v>-2.375515920971619</c:v>
                </c:pt>
                <c:pt idx="248">
                  <c:v>-2.7782011193805793</c:v>
                </c:pt>
                <c:pt idx="249">
                  <c:v>-2.9913677054345307</c:v>
                </c:pt>
                <c:pt idx="250">
                  <c:v>-1.3068123825739519E-2</c:v>
                </c:pt>
                <c:pt idx="251">
                  <c:v>-0.2364171512017208</c:v>
                </c:pt>
                <c:pt idx="252">
                  <c:v>-0.56386302559402424</c:v>
                </c:pt>
                <c:pt idx="253">
                  <c:v>-0.99101670788037666</c:v>
                </c:pt>
                <c:pt idx="254">
                  <c:v>-1.3958184454331786</c:v>
                </c:pt>
                <c:pt idx="255">
                  <c:v>-1.7973353255938349</c:v>
                </c:pt>
                <c:pt idx="256">
                  <c:v>-2.1596749477120767</c:v>
                </c:pt>
                <c:pt idx="257">
                  <c:v>-2.5100967555145814</c:v>
                </c:pt>
                <c:pt idx="258">
                  <c:v>-2.9145930933377855</c:v>
                </c:pt>
                <c:pt idx="259">
                  <c:v>-0.2008595166407936</c:v>
                </c:pt>
                <c:pt idx="260">
                  <c:v>-0.60596664891959406</c:v>
                </c:pt>
                <c:pt idx="261">
                  <c:v>-1.0106157516543881</c:v>
                </c:pt>
                <c:pt idx="262">
                  <c:v>-1.3258847104105946</c:v>
                </c:pt>
                <c:pt idx="263">
                  <c:v>-1.6262633993800399</c:v>
                </c:pt>
                <c:pt idx="264">
                  <c:v>-2.0351880282788422</c:v>
                </c:pt>
                <c:pt idx="265">
                  <c:v>-2.4354088349344387</c:v>
                </c:pt>
                <c:pt idx="266">
                  <c:v>-2.8637260114216367</c:v>
                </c:pt>
                <c:pt idx="267">
                  <c:v>-0.12662969565504767</c:v>
                </c:pt>
                <c:pt idx="268">
                  <c:v>-0.41807546354041136</c:v>
                </c:pt>
                <c:pt idx="269">
                  <c:v>-0.65317657109361704</c:v>
                </c:pt>
                <c:pt idx="270">
                  <c:v>-0.96575962131445436</c:v>
                </c:pt>
                <c:pt idx="271">
                  <c:v>-1.3702559591376584</c:v>
                </c:pt>
                <c:pt idx="272">
                  <c:v>-1.7984205008068628</c:v>
                </c:pt>
                <c:pt idx="273">
                  <c:v>-2.2029168386300668</c:v>
                </c:pt>
                <c:pt idx="274">
                  <c:v>-2.6075658713144705</c:v>
                </c:pt>
                <c:pt idx="275">
                  <c:v>-3.0352722483424728</c:v>
                </c:pt>
                <c:pt idx="276">
                  <c:v>-0.29359507172908295</c:v>
                </c:pt>
                <c:pt idx="277">
                  <c:v>-0.69274697933108698</c:v>
                </c:pt>
                <c:pt idx="278">
                  <c:v>-1.0643240911278404</c:v>
                </c:pt>
                <c:pt idx="279">
                  <c:v>-1.3885740267736359</c:v>
                </c:pt>
                <c:pt idx="280">
                  <c:v>-1.7388114106968793</c:v>
                </c:pt>
                <c:pt idx="281">
                  <c:v>-2.1276566241800303</c:v>
                </c:pt>
                <c:pt idx="282">
                  <c:v>-2.5559738006672283</c:v>
                </c:pt>
                <c:pt idx="283">
                  <c:v>-2.9603175036724245</c:v>
                </c:pt>
                <c:pt idx="284">
                  <c:v>-0.22322118790583545</c:v>
                </c:pt>
                <c:pt idx="285">
                  <c:v>-0.64507904180723585</c:v>
                </c:pt>
                <c:pt idx="286">
                  <c:v>-0.83182616133331067</c:v>
                </c:pt>
                <c:pt idx="287">
                  <c:v>-1.1630999521113097</c:v>
                </c:pt>
                <c:pt idx="288">
                  <c:v>-1.3326979584351051</c:v>
                </c:pt>
                <c:pt idx="289">
                  <c:v>-1.5365015093795904</c:v>
                </c:pt>
                <c:pt idx="290">
                  <c:v>-1.7960208325379625</c:v>
                </c:pt>
                <c:pt idx="291">
                  <c:v>-2.1814558173054479</c:v>
                </c:pt>
                <c:pt idx="292">
                  <c:v>-2.0852121176659466</c:v>
                </c:pt>
                <c:pt idx="293">
                  <c:v>-1.8934931425531403</c:v>
                </c:pt>
                <c:pt idx="294">
                  <c:v>-1.8678665072414731</c:v>
                </c:pt>
                <c:pt idx="295">
                  <c:v>-1.9552824599863783</c:v>
                </c:pt>
                <c:pt idx="296">
                  <c:v>-2.0813080167700377</c:v>
                </c:pt>
                <c:pt idx="297">
                  <c:v>-2.0926328915948886</c:v>
                </c:pt>
                <c:pt idx="298">
                  <c:v>-2.1385086162563738</c:v>
                </c:pt>
                <c:pt idx="299">
                  <c:v>-2.1956415563146123</c:v>
                </c:pt>
                <c:pt idx="300">
                  <c:v>-1.9368871018862563</c:v>
                </c:pt>
                <c:pt idx="301">
                  <c:v>-1.5100079678408207</c:v>
                </c:pt>
                <c:pt idx="302">
                  <c:v>-1.1159813559572456</c:v>
                </c:pt>
                <c:pt idx="303">
                  <c:v>-0.71432361819840651</c:v>
                </c:pt>
                <c:pt idx="304">
                  <c:v>-0.38088997581536432</c:v>
                </c:pt>
                <c:pt idx="305">
                  <c:v>-2.9248053496075954E-3</c:v>
                </c:pt>
                <c:pt idx="306">
                  <c:v>-2.7602192604569034</c:v>
                </c:pt>
                <c:pt idx="307">
                  <c:v>-2.3319020839697053</c:v>
                </c:pt>
                <c:pt idx="308">
                  <c:v>-1.9272530512853017</c:v>
                </c:pt>
                <c:pt idx="309">
                  <c:v>-1.5230620481449044</c:v>
                </c:pt>
                <c:pt idx="310">
                  <c:v>-1.0017519349161113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B-4484-AB7E-2BC50CD03DE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data2!$BB$36055:$BB$36365</c:f>
              <c:numCache>
                <c:formatCode>General</c:formatCode>
                <c:ptCount val="311"/>
                <c:pt idx="0">
                  <c:v>-2.6798483082596133E-2</c:v>
                </c:pt>
                <c:pt idx="1">
                  <c:v>-4.0814393521476131E-2</c:v>
                </c:pt>
                <c:pt idx="2">
                  <c:v>-3.1032895169847131E-2</c:v>
                </c:pt>
                <c:pt idx="3">
                  <c:v>-3.2156754369259931E-2</c:v>
                </c:pt>
                <c:pt idx="4">
                  <c:v>-3.7813244177993831E-2</c:v>
                </c:pt>
                <c:pt idx="5">
                  <c:v>-4.5405877141564834E-2</c:v>
                </c:pt>
                <c:pt idx="6">
                  <c:v>-4.6137431293058521E-2</c:v>
                </c:pt>
                <c:pt idx="7">
                  <c:v>-4.3939888284181522E-2</c:v>
                </c:pt>
                <c:pt idx="8">
                  <c:v>-3.7530023106957321E-2</c:v>
                </c:pt>
                <c:pt idx="9">
                  <c:v>-2.7909106960269322E-2</c:v>
                </c:pt>
                <c:pt idx="10">
                  <c:v>-2.088437446003772E-2</c:v>
                </c:pt>
                <c:pt idx="11">
                  <c:v>-2.5558115608323721E-2</c:v>
                </c:pt>
                <c:pt idx="12">
                  <c:v>-4.3520657842857718E-2</c:v>
                </c:pt>
                <c:pt idx="13">
                  <c:v>-5.4928140101677722E-2</c:v>
                </c:pt>
                <c:pt idx="14">
                  <c:v>-6.8300788560277728E-2</c:v>
                </c:pt>
                <c:pt idx="15">
                  <c:v>-9.1863532573967732E-2</c:v>
                </c:pt>
                <c:pt idx="16">
                  <c:v>-0.11974204339116973</c:v>
                </c:pt>
                <c:pt idx="17">
                  <c:v>-0.14266313342859174</c:v>
                </c:pt>
                <c:pt idx="18">
                  <c:v>-0.16410340209517674</c:v>
                </c:pt>
                <c:pt idx="19">
                  <c:v>-0.20158220788872874</c:v>
                </c:pt>
                <c:pt idx="20">
                  <c:v>-0.23763182390258075</c:v>
                </c:pt>
                <c:pt idx="21">
                  <c:v>-0.26442543961600473</c:v>
                </c:pt>
                <c:pt idx="22">
                  <c:v>-0.29382078450947674</c:v>
                </c:pt>
                <c:pt idx="23">
                  <c:v>-0.33373190645342177</c:v>
                </c:pt>
                <c:pt idx="24">
                  <c:v>-0.36272115335435479</c:v>
                </c:pt>
                <c:pt idx="25">
                  <c:v>-0.4034631006250648</c:v>
                </c:pt>
                <c:pt idx="26">
                  <c:v>-0.44569270813328882</c:v>
                </c:pt>
                <c:pt idx="27">
                  <c:v>-0.4816521597853568</c:v>
                </c:pt>
                <c:pt idx="28">
                  <c:v>-0.52004506399388484</c:v>
                </c:pt>
                <c:pt idx="29">
                  <c:v>-0.55115809668374782</c:v>
                </c:pt>
                <c:pt idx="30">
                  <c:v>-0.60289195577528887</c:v>
                </c:pt>
                <c:pt idx="31">
                  <c:v>-0.64102179270338089</c:v>
                </c:pt>
                <c:pt idx="32">
                  <c:v>-0.67654140361222492</c:v>
                </c:pt>
                <c:pt idx="33">
                  <c:v>-0.73021363947595497</c:v>
                </c:pt>
                <c:pt idx="34">
                  <c:v>-0.76785017719358495</c:v>
                </c:pt>
                <c:pt idx="35">
                  <c:v>-0.80282104441396496</c:v>
                </c:pt>
                <c:pt idx="36">
                  <c:v>-0.84638094587498991</c:v>
                </c:pt>
                <c:pt idx="37">
                  <c:v>-0.88438948292848396</c:v>
                </c:pt>
                <c:pt idx="38">
                  <c:v>-0.92137159754284093</c:v>
                </c:pt>
                <c:pt idx="39">
                  <c:v>-0.96329077643502092</c:v>
                </c:pt>
                <c:pt idx="40">
                  <c:v>-1.002315666857917</c:v>
                </c:pt>
                <c:pt idx="41">
                  <c:v>-1.0394938847943009</c:v>
                </c:pt>
                <c:pt idx="42">
                  <c:v>-1.0802225005777719</c:v>
                </c:pt>
                <c:pt idx="43">
                  <c:v>-1.1178220554868279</c:v>
                </c:pt>
                <c:pt idx="44">
                  <c:v>-1.152728284639899</c:v>
                </c:pt>
                <c:pt idx="45">
                  <c:v>-1.1891055889872391</c:v>
                </c:pt>
                <c:pt idx="46">
                  <c:v>-1.226340334955351</c:v>
                </c:pt>
                <c:pt idx="47">
                  <c:v>-1.255862602081514</c:v>
                </c:pt>
                <c:pt idx="48">
                  <c:v>-1.2829378917930261</c:v>
                </c:pt>
                <c:pt idx="49">
                  <c:v>-1.3147895730540411</c:v>
                </c:pt>
                <c:pt idx="50">
                  <c:v>-1.3494048683959412</c:v>
                </c:pt>
                <c:pt idx="51">
                  <c:v>-1.3798775603869713</c:v>
                </c:pt>
                <c:pt idx="52">
                  <c:v>-1.4058972973267914</c:v>
                </c:pt>
                <c:pt idx="53">
                  <c:v>-1.4379964571645363</c:v>
                </c:pt>
                <c:pt idx="54">
                  <c:v>-1.4733601053033762</c:v>
                </c:pt>
                <c:pt idx="55">
                  <c:v>-1.4940371750925063</c:v>
                </c:pt>
                <c:pt idx="56">
                  <c:v>-1.5142689365043362</c:v>
                </c:pt>
                <c:pt idx="57">
                  <c:v>-1.5346928882186401</c:v>
                </c:pt>
                <c:pt idx="58">
                  <c:v>-1.551829097100432</c:v>
                </c:pt>
                <c:pt idx="59">
                  <c:v>-1.570656204372705</c:v>
                </c:pt>
                <c:pt idx="60">
                  <c:v>-1.5930179581798951</c:v>
                </c:pt>
                <c:pt idx="61">
                  <c:v>-1.6103933978601122</c:v>
                </c:pt>
                <c:pt idx="62">
                  <c:v>-1.6240570221087922</c:v>
                </c:pt>
                <c:pt idx="63">
                  <c:v>-1.6432205758595393</c:v>
                </c:pt>
                <c:pt idx="64">
                  <c:v>-1.6701443652829793</c:v>
                </c:pt>
                <c:pt idx="65">
                  <c:v>-1.6950848459787802</c:v>
                </c:pt>
                <c:pt idx="66">
                  <c:v>-1.7181133456069473</c:v>
                </c:pt>
                <c:pt idx="67">
                  <c:v>-1.7398223797513952</c:v>
                </c:pt>
                <c:pt idx="68">
                  <c:v>-1.7603300897956642</c:v>
                </c:pt>
                <c:pt idx="69">
                  <c:v>-1.7823876413551463</c:v>
                </c:pt>
                <c:pt idx="70">
                  <c:v>-1.7977686039641914</c:v>
                </c:pt>
                <c:pt idx="71">
                  <c:v>-1.8102577925742984</c:v>
                </c:pt>
                <c:pt idx="72">
                  <c:v>-1.8222117823818305</c:v>
                </c:pt>
                <c:pt idx="73">
                  <c:v>-1.8396328285779304</c:v>
                </c:pt>
                <c:pt idx="74">
                  <c:v>-1.8571267535536684</c:v>
                </c:pt>
                <c:pt idx="75">
                  <c:v>-1.8743984801634983</c:v>
                </c:pt>
                <c:pt idx="76">
                  <c:v>-1.8912503532285623</c:v>
                </c:pt>
                <c:pt idx="77">
                  <c:v>-1.9072381283781783</c:v>
                </c:pt>
                <c:pt idx="78">
                  <c:v>-1.9260511532209663</c:v>
                </c:pt>
                <c:pt idx="79">
                  <c:v>-1.9471551328950163</c:v>
                </c:pt>
                <c:pt idx="80">
                  <c:v>-1.9661363722481182</c:v>
                </c:pt>
                <c:pt idx="81">
                  <c:v>-1.9781196081245342</c:v>
                </c:pt>
                <c:pt idx="82">
                  <c:v>-1.9879480344907543</c:v>
                </c:pt>
                <c:pt idx="83">
                  <c:v>-2.0003975520336281</c:v>
                </c:pt>
                <c:pt idx="84">
                  <c:v>-2.0146021060399963</c:v>
                </c:pt>
                <c:pt idx="85">
                  <c:v>-2.0309663194687304</c:v>
                </c:pt>
                <c:pt idx="86">
                  <c:v>-2.0458272309788983</c:v>
                </c:pt>
                <c:pt idx="87">
                  <c:v>-2.0566791591060882</c:v>
                </c:pt>
                <c:pt idx="88">
                  <c:v>-2.0618465690012253</c:v>
                </c:pt>
                <c:pt idx="89">
                  <c:v>-2.0621206080420778</c:v>
                </c:pt>
                <c:pt idx="90">
                  <c:v>-2.0607312534485507</c:v>
                </c:pt>
                <c:pt idx="91">
                  <c:v>-2.0594759609362532</c:v>
                </c:pt>
                <c:pt idx="92">
                  <c:v>-2.0596066419783265</c:v>
                </c:pt>
                <c:pt idx="93">
                  <c:v>-2.0615057334380609</c:v>
                </c:pt>
                <c:pt idx="94">
                  <c:v>-2.0646292056801299</c:v>
                </c:pt>
                <c:pt idx="95">
                  <c:v>-2.0696289407317487</c:v>
                </c:pt>
                <c:pt idx="96">
                  <c:v>-2.0757971510277144</c:v>
                </c:pt>
                <c:pt idx="97">
                  <c:v>-2.0858437593990744</c:v>
                </c:pt>
                <c:pt idx="98">
                  <c:v>-2.0986988832774744</c:v>
                </c:pt>
                <c:pt idx="99">
                  <c:v>-2.1119038108669326</c:v>
                </c:pt>
                <c:pt idx="100">
                  <c:v>-2.1267187462714325</c:v>
                </c:pt>
                <c:pt idx="101">
                  <c:v>-2.1433789847619926</c:v>
                </c:pt>
                <c:pt idx="102">
                  <c:v>-2.1636068209278165</c:v>
                </c:pt>
                <c:pt idx="103">
                  <c:v>-2.1852735995738537</c:v>
                </c:pt>
                <c:pt idx="104">
                  <c:v>-2.2089122815362736</c:v>
                </c:pt>
                <c:pt idx="105">
                  <c:v>-2.2365121909567627</c:v>
                </c:pt>
                <c:pt idx="106">
                  <c:v>-2.2637859919883945</c:v>
                </c:pt>
                <c:pt idx="107">
                  <c:v>-2.2912858018437934</c:v>
                </c:pt>
                <c:pt idx="108">
                  <c:v>-2.3261889808238756</c:v>
                </c:pt>
                <c:pt idx="109">
                  <c:v>-2.3527122086333367</c:v>
                </c:pt>
                <c:pt idx="110">
                  <c:v>-2.3749463434126126</c:v>
                </c:pt>
                <c:pt idx="111">
                  <c:v>-2.3949251382211205</c:v>
                </c:pt>
                <c:pt idx="112">
                  <c:v>-2.4098218906047215</c:v>
                </c:pt>
                <c:pt idx="113">
                  <c:v>-2.4208425092168895</c:v>
                </c:pt>
                <c:pt idx="114">
                  <c:v>-2.4276176155207434</c:v>
                </c:pt>
                <c:pt idx="115">
                  <c:v>-2.4283824740498114</c:v>
                </c:pt>
                <c:pt idx="116">
                  <c:v>-2.4246815452366239</c:v>
                </c:pt>
                <c:pt idx="117">
                  <c:v>-2.41555015400689</c:v>
                </c:pt>
                <c:pt idx="118">
                  <c:v>-2.402061336643007</c:v>
                </c:pt>
                <c:pt idx="119">
                  <c:v>-2.3835620255183612</c:v>
                </c:pt>
                <c:pt idx="120">
                  <c:v>-2.3583846446279852</c:v>
                </c:pt>
                <c:pt idx="121">
                  <c:v>-2.3300017474008601</c:v>
                </c:pt>
                <c:pt idx="122">
                  <c:v>-2.2988152451031181</c:v>
                </c:pt>
                <c:pt idx="123">
                  <c:v>-2.2632684583603302</c:v>
                </c:pt>
                <c:pt idx="124">
                  <c:v>-2.2296552333605644</c:v>
                </c:pt>
                <c:pt idx="125">
                  <c:v>-2.1974939963162923</c:v>
                </c:pt>
                <c:pt idx="126">
                  <c:v>-2.1710053317875473</c:v>
                </c:pt>
                <c:pt idx="127">
                  <c:v>-2.1504581383235473</c:v>
                </c:pt>
                <c:pt idx="128">
                  <c:v>-2.1377650989397075</c:v>
                </c:pt>
                <c:pt idx="129">
                  <c:v>-2.1349121518115348</c:v>
                </c:pt>
                <c:pt idx="130">
                  <c:v>-2.144455299064663</c:v>
                </c:pt>
                <c:pt idx="131">
                  <c:v>-2.1654598178328519</c:v>
                </c:pt>
                <c:pt idx="132">
                  <c:v>-2.1992999643827917</c:v>
                </c:pt>
                <c:pt idx="133">
                  <c:v>-2.2470861157379676</c:v>
                </c:pt>
                <c:pt idx="134">
                  <c:v>-2.3000910530431797</c:v>
                </c:pt>
                <c:pt idx="135">
                  <c:v>-2.3608479716863799</c:v>
                </c:pt>
                <c:pt idx="136">
                  <c:v>-2.4320198166501479</c:v>
                </c:pt>
                <c:pt idx="137">
                  <c:v>-2.5032873598175858</c:v>
                </c:pt>
                <c:pt idx="138">
                  <c:v>-2.5780214047716159</c:v>
                </c:pt>
                <c:pt idx="139">
                  <c:v>-2.6594371700039408</c:v>
                </c:pt>
                <c:pt idx="140">
                  <c:v>-2.7375733709104826</c:v>
                </c:pt>
                <c:pt idx="141">
                  <c:v>-2.8136191626741165</c:v>
                </c:pt>
                <c:pt idx="142">
                  <c:v>-2.8904622669816367</c:v>
                </c:pt>
                <c:pt idx="143">
                  <c:v>-2.9589664057949236</c:v>
                </c:pt>
                <c:pt idx="144">
                  <c:v>-3.0213160264500947</c:v>
                </c:pt>
                <c:pt idx="145">
                  <c:v>-3.0801748650089507</c:v>
                </c:pt>
                <c:pt idx="146">
                  <c:v>-3.1274590446959367</c:v>
                </c:pt>
                <c:pt idx="147">
                  <c:v>-2.6280563837804749E-2</c:v>
                </c:pt>
                <c:pt idx="148">
                  <c:v>-6.2153329248524791E-2</c:v>
                </c:pt>
                <c:pt idx="149">
                  <c:v>-9.0587165287418614E-2</c:v>
                </c:pt>
                <c:pt idx="150">
                  <c:v>-0.11471396518533883</c:v>
                </c:pt>
                <c:pt idx="151">
                  <c:v>-0.1367520038114507</c:v>
                </c:pt>
                <c:pt idx="152">
                  <c:v>-0.15504297167479075</c:v>
                </c:pt>
                <c:pt idx="153">
                  <c:v>-0.17216010223741662</c:v>
                </c:pt>
                <c:pt idx="154">
                  <c:v>-0.18791327643024269</c:v>
                </c:pt>
                <c:pt idx="155">
                  <c:v>-0.20312881460266174</c:v>
                </c:pt>
                <c:pt idx="156">
                  <c:v>-0.21511324674175691</c:v>
                </c:pt>
                <c:pt idx="157">
                  <c:v>-0.22249042725740464</c:v>
                </c:pt>
                <c:pt idx="158">
                  <c:v>-0.22507791462874005</c:v>
                </c:pt>
                <c:pt idx="159">
                  <c:v>-0.22197913120836832</c:v>
                </c:pt>
                <c:pt idx="160">
                  <c:v>-0.21333061613697124</c:v>
                </c:pt>
                <c:pt idx="161">
                  <c:v>-0.20122509936615529</c:v>
                </c:pt>
                <c:pt idx="162">
                  <c:v>-0.18894569492567648</c:v>
                </c:pt>
                <c:pt idx="163">
                  <c:v>-0.17928768735575629</c:v>
                </c:pt>
                <c:pt idx="164">
                  <c:v>-0.1742748902390332</c:v>
                </c:pt>
                <c:pt idx="165">
                  <c:v>-0.17529919620845069</c:v>
                </c:pt>
                <c:pt idx="166">
                  <c:v>-0.21768396450991156</c:v>
                </c:pt>
                <c:pt idx="167">
                  <c:v>-0.23552834495122754</c:v>
                </c:pt>
                <c:pt idx="168">
                  <c:v>-0.25109512653313759</c:v>
                </c:pt>
                <c:pt idx="169">
                  <c:v>-0.26403349806366272</c:v>
                </c:pt>
                <c:pt idx="170">
                  <c:v>-0.27482624468612071</c:v>
                </c:pt>
                <c:pt idx="171">
                  <c:v>-0.28521290519184062</c:v>
                </c:pt>
                <c:pt idx="172">
                  <c:v>-0.29370358813430775</c:v>
                </c:pt>
                <c:pt idx="173">
                  <c:v>-0.30216045383113288</c:v>
                </c:pt>
                <c:pt idx="174">
                  <c:v>-0.31248631973540286</c:v>
                </c:pt>
                <c:pt idx="175">
                  <c:v>-0.32483670394668307</c:v>
                </c:pt>
                <c:pt idx="176">
                  <c:v>-0.33906471604050292</c:v>
                </c:pt>
                <c:pt idx="177">
                  <c:v>-0.35551750931469295</c:v>
                </c:pt>
                <c:pt idx="178">
                  <c:v>-0.36989187030983706</c:v>
                </c:pt>
                <c:pt idx="179">
                  <c:v>-0.37853386057179828</c:v>
                </c:pt>
                <c:pt idx="180">
                  <c:v>-0.38219163564906644</c:v>
                </c:pt>
                <c:pt idx="181">
                  <c:v>-0.38423022286969166</c:v>
                </c:pt>
                <c:pt idx="182">
                  <c:v>-0.38833825070190864</c:v>
                </c:pt>
                <c:pt idx="183">
                  <c:v>-0.39739432456398882</c:v>
                </c:pt>
                <c:pt idx="184">
                  <c:v>-0.40936637868224279</c:v>
                </c:pt>
                <c:pt idx="185">
                  <c:v>-0.42197420404920694</c:v>
                </c:pt>
                <c:pt idx="186">
                  <c:v>-0.43295270769202698</c:v>
                </c:pt>
                <c:pt idx="187">
                  <c:v>-0.43922434919788067</c:v>
                </c:pt>
                <c:pt idx="188">
                  <c:v>-0.43086022239974264</c:v>
                </c:pt>
                <c:pt idx="189">
                  <c:v>-0.4242809330613726</c:v>
                </c:pt>
                <c:pt idx="190">
                  <c:v>-0.42793527238281648</c:v>
                </c:pt>
                <c:pt idx="191">
                  <c:v>-0.43245381151297391</c:v>
                </c:pt>
                <c:pt idx="192">
                  <c:v>-0.42684551426471451</c:v>
                </c:pt>
                <c:pt idx="193">
                  <c:v>-0.41564611575736254</c:v>
                </c:pt>
                <c:pt idx="194">
                  <c:v>-0.40344081443377844</c:v>
                </c:pt>
                <c:pt idx="195">
                  <c:v>-0.37819374250590343</c:v>
                </c:pt>
                <c:pt idx="196">
                  <c:v>-0.37055923451219064</c:v>
                </c:pt>
                <c:pt idx="197">
                  <c:v>-0.40397917165277386</c:v>
                </c:pt>
                <c:pt idx="198">
                  <c:v>-0.43178365552685394</c:v>
                </c:pt>
                <c:pt idx="199">
                  <c:v>-0.41747918429935815</c:v>
                </c:pt>
                <c:pt idx="200">
                  <c:v>-0.39235276185343837</c:v>
                </c:pt>
                <c:pt idx="201">
                  <c:v>-0.38881220566969832</c:v>
                </c:pt>
                <c:pt idx="202">
                  <c:v>-0.41874533146413029</c:v>
                </c:pt>
                <c:pt idx="203">
                  <c:v>-0.45968385388678223</c:v>
                </c:pt>
                <c:pt idx="204">
                  <c:v>-0.48816866821495442</c:v>
                </c:pt>
                <c:pt idx="205">
                  <c:v>-0.49804216184218753</c:v>
                </c:pt>
                <c:pt idx="206">
                  <c:v>-0.5120070088369375</c:v>
                </c:pt>
                <c:pt idx="207">
                  <c:v>-0.54043929503700339</c:v>
                </c:pt>
                <c:pt idx="208">
                  <c:v>-0.55030574965348755</c:v>
                </c:pt>
                <c:pt idx="209">
                  <c:v>-0.57557464498748834</c:v>
                </c:pt>
                <c:pt idx="210">
                  <c:v>-0.64050093131685815</c:v>
                </c:pt>
                <c:pt idx="211">
                  <c:v>-0.71093338234886394</c:v>
                </c:pt>
                <c:pt idx="212">
                  <c:v>-0.75916366136111213</c:v>
                </c:pt>
                <c:pt idx="213">
                  <c:v>-0.79448287547296514</c:v>
                </c:pt>
                <c:pt idx="214">
                  <c:v>-0.81019309171091702</c:v>
                </c:pt>
                <c:pt idx="215">
                  <c:v>-0.80140451944197322</c:v>
                </c:pt>
                <c:pt idx="216">
                  <c:v>-0.78291597933668511</c:v>
                </c:pt>
                <c:pt idx="217">
                  <c:v>-0.763883985421141</c:v>
                </c:pt>
                <c:pt idx="218">
                  <c:v>-0.73953369434928318</c:v>
                </c:pt>
                <c:pt idx="219">
                  <c:v>-0.71742647749732313</c:v>
                </c:pt>
                <c:pt idx="220">
                  <c:v>-0.68854688653447216</c:v>
                </c:pt>
                <c:pt idx="221">
                  <c:v>-0.670147047900576</c:v>
                </c:pt>
                <c:pt idx="222">
                  <c:v>-0.6745931974836803</c:v>
                </c:pt>
                <c:pt idx="223">
                  <c:v>-0.69171679230803029</c:v>
                </c:pt>
                <c:pt idx="224">
                  <c:v>-0.72448536795639207</c:v>
                </c:pt>
                <c:pt idx="225">
                  <c:v>-0.75690530157343794</c:v>
                </c:pt>
                <c:pt idx="226">
                  <c:v>-0.79062078957102377</c:v>
                </c:pt>
                <c:pt idx="227">
                  <c:v>-0.83005217134526887</c:v>
                </c:pt>
                <c:pt idx="228">
                  <c:v>-0.86745094599192463</c:v>
                </c:pt>
                <c:pt idx="229">
                  <c:v>-0.89676101074856795</c:v>
                </c:pt>
                <c:pt idx="230">
                  <c:v>-0.92254414125647077</c:v>
                </c:pt>
                <c:pt idx="231">
                  <c:v>-0.94590997935165877</c:v>
                </c:pt>
                <c:pt idx="232">
                  <c:v>-0.95503690325571888</c:v>
                </c:pt>
                <c:pt idx="233">
                  <c:v>-0.94837774981185152</c:v>
                </c:pt>
                <c:pt idx="234">
                  <c:v>-0.93155905347514345</c:v>
                </c:pt>
                <c:pt idx="235">
                  <c:v>-0.9153428826218768</c:v>
                </c:pt>
                <c:pt idx="236">
                  <c:v>-0.90683341323111666</c:v>
                </c:pt>
                <c:pt idx="237">
                  <c:v>-0.90643871270885867</c:v>
                </c:pt>
                <c:pt idx="238">
                  <c:v>-0.90851592713804674</c:v>
                </c:pt>
                <c:pt idx="239">
                  <c:v>-0.93052007259543856</c:v>
                </c:pt>
                <c:pt idx="240">
                  <c:v>-0.97949456716943661</c:v>
                </c:pt>
                <c:pt idx="241">
                  <c:v>-1.037368533506049</c:v>
                </c:pt>
                <c:pt idx="242">
                  <c:v>-1.0765020899751212</c:v>
                </c:pt>
                <c:pt idx="243">
                  <c:v>-1.0897401407636149</c:v>
                </c:pt>
                <c:pt idx="244">
                  <c:v>-1.1105225116062707</c:v>
                </c:pt>
                <c:pt idx="245">
                  <c:v>-1.1519268438493793</c:v>
                </c:pt>
                <c:pt idx="246">
                  <c:v>-1.1797893675636191</c:v>
                </c:pt>
                <c:pt idx="247">
                  <c:v>-1.1584566948519255</c:v>
                </c:pt>
                <c:pt idx="248">
                  <c:v>-1.1429868351927697</c:v>
                </c:pt>
                <c:pt idx="249">
                  <c:v>-1.1615584950572071</c:v>
                </c:pt>
                <c:pt idx="250">
                  <c:v>-1.2308863033199069</c:v>
                </c:pt>
                <c:pt idx="251">
                  <c:v>-1.3196558766999766</c:v>
                </c:pt>
                <c:pt idx="252">
                  <c:v>-1.4031242619652566</c:v>
                </c:pt>
                <c:pt idx="253">
                  <c:v>-1.4537401797384648</c:v>
                </c:pt>
                <c:pt idx="254">
                  <c:v>-1.4777090443129248</c:v>
                </c:pt>
                <c:pt idx="255">
                  <c:v>-1.5188542171446331</c:v>
                </c:pt>
                <c:pt idx="256">
                  <c:v>-1.6074821074091128</c:v>
                </c:pt>
                <c:pt idx="257">
                  <c:v>-1.701285240374613</c:v>
                </c:pt>
                <c:pt idx="258">
                  <c:v>-1.7775449585500107</c:v>
                </c:pt>
                <c:pt idx="259">
                  <c:v>-1.8234727692815547</c:v>
                </c:pt>
                <c:pt idx="260">
                  <c:v>-1.8587360189703057</c:v>
                </c:pt>
                <c:pt idx="261">
                  <c:v>-1.9224023423027417</c:v>
                </c:pt>
                <c:pt idx="262">
                  <c:v>-2.0092875329915421</c:v>
                </c:pt>
                <c:pt idx="263">
                  <c:v>-2.1143325971471416</c:v>
                </c:pt>
                <c:pt idx="264">
                  <c:v>-2.2004628987600112</c:v>
                </c:pt>
                <c:pt idx="265">
                  <c:v>-2.2627729174884372</c:v>
                </c:pt>
                <c:pt idx="266">
                  <c:v>-2.323339102864705</c:v>
                </c:pt>
                <c:pt idx="267">
                  <c:v>-2.3922160110529527</c:v>
                </c:pt>
                <c:pt idx="268">
                  <c:v>-2.475092649968933</c:v>
                </c:pt>
                <c:pt idx="269">
                  <c:v>-2.5768903295561332</c:v>
                </c:pt>
                <c:pt idx="270">
                  <c:v>-2.6727407070188232</c:v>
                </c:pt>
                <c:pt idx="271">
                  <c:v>-2.7600126755009233</c:v>
                </c:pt>
                <c:pt idx="272">
                  <c:v>-2.8326061440266059</c:v>
                </c:pt>
                <c:pt idx="273">
                  <c:v>-2.8931003191318263</c:v>
                </c:pt>
                <c:pt idx="274">
                  <c:v>-2.9641028158601399</c:v>
                </c:pt>
                <c:pt idx="275">
                  <c:v>-3.0477146428001802</c:v>
                </c:pt>
                <c:pt idx="276">
                  <c:v>-3.125039254584622</c:v>
                </c:pt>
                <c:pt idx="277">
                  <c:v>-6.2061083287538565E-2</c:v>
                </c:pt>
                <c:pt idx="278">
                  <c:v>-0.13908327210542826</c:v>
                </c:pt>
                <c:pt idx="279">
                  <c:v>-0.2028620344909946</c:v>
                </c:pt>
                <c:pt idx="280">
                  <c:v>-0.26017136934523055</c:v>
                </c:pt>
                <c:pt idx="281">
                  <c:v>-0.32726847644723378</c:v>
                </c:pt>
                <c:pt idx="282">
                  <c:v>-0.39051459743871586</c:v>
                </c:pt>
                <c:pt idx="283">
                  <c:v>-0.451220376773243</c:v>
                </c:pt>
                <c:pt idx="284">
                  <c:v>-0.4996033481749329</c:v>
                </c:pt>
                <c:pt idx="285">
                  <c:v>-0.51413259432222258</c:v>
                </c:pt>
                <c:pt idx="286">
                  <c:v>-0.55696758491452147</c:v>
                </c:pt>
                <c:pt idx="287">
                  <c:v>-0.61557283718932165</c:v>
                </c:pt>
                <c:pt idx="288">
                  <c:v>-0.7065274106657613</c:v>
                </c:pt>
                <c:pt idx="289">
                  <c:v>-0.78928117219268135</c:v>
                </c:pt>
                <c:pt idx="290">
                  <c:v>-0.85591158961709723</c:v>
                </c:pt>
                <c:pt idx="291">
                  <c:v>-0.90491475325818094</c:v>
                </c:pt>
                <c:pt idx="292">
                  <c:v>-0.93409034334889807</c:v>
                </c:pt>
                <c:pt idx="293">
                  <c:v>-0.94118647075757167</c:v>
                </c:pt>
                <c:pt idx="294">
                  <c:v>-0.90821559330958035</c:v>
                </c:pt>
                <c:pt idx="295">
                  <c:v>-0.87464868300727971</c:v>
                </c:pt>
                <c:pt idx="296">
                  <c:v>-0.82942619292447972</c:v>
                </c:pt>
                <c:pt idx="297">
                  <c:v>-0.7868901782803297</c:v>
                </c:pt>
                <c:pt idx="298">
                  <c:v>-0.77202115106923763</c:v>
                </c:pt>
                <c:pt idx="299">
                  <c:v>-0.77510875517103628</c:v>
                </c:pt>
                <c:pt idx="300">
                  <c:v>-0.77228158155077242</c:v>
                </c:pt>
                <c:pt idx="301">
                  <c:v>-0.78269138853544806</c:v>
                </c:pt>
                <c:pt idx="302">
                  <c:v>-0.81687672926445032</c:v>
                </c:pt>
                <c:pt idx="303">
                  <c:v>-0.84493153048146041</c:v>
                </c:pt>
                <c:pt idx="304">
                  <c:v>-0.86479510706509632</c:v>
                </c:pt>
                <c:pt idx="305">
                  <c:v>-0.867955621228651</c:v>
                </c:pt>
                <c:pt idx="306">
                  <c:v>-0.8625358424136218</c:v>
                </c:pt>
                <c:pt idx="307">
                  <c:v>-0.86362087949469224</c:v>
                </c:pt>
                <c:pt idx="308">
                  <c:v>-0.89029774464468492</c:v>
                </c:pt>
                <c:pt idx="309">
                  <c:v>-0.93037878049551015</c:v>
                </c:pt>
                <c:pt idx="310">
                  <c:v>-0.98320346891765453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B-4484-AB7E-2BC50CD03DE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data2!$T$36055:$T$36365</c:f>
              <c:numCache>
                <c:formatCode>General</c:formatCode>
                <c:ptCount val="311"/>
                <c:pt idx="0">
                  <c:v>0</c:v>
                </c:pt>
                <c:pt idx="1">
                  <c:v>8.0932615999999999E-2</c:v>
                </c:pt>
                <c:pt idx="2">
                  <c:v>0.16180419499999998</c:v>
                </c:pt>
                <c:pt idx="3">
                  <c:v>0.247375493</c:v>
                </c:pt>
                <c:pt idx="4">
                  <c:v>0.32824707200000003</c:v>
                </c:pt>
                <c:pt idx="5">
                  <c:v>0.40908813400000005</c:v>
                </c:pt>
                <c:pt idx="6">
                  <c:v>0.49462891300000006</c:v>
                </c:pt>
                <c:pt idx="7">
                  <c:v>0.57546997500000008</c:v>
                </c:pt>
                <c:pt idx="8">
                  <c:v>0.65634155400000005</c:v>
                </c:pt>
                <c:pt idx="9">
                  <c:v>0.74182129800000007</c:v>
                </c:pt>
                <c:pt idx="10">
                  <c:v>0.82266235900000007</c:v>
                </c:pt>
                <c:pt idx="11">
                  <c:v>0.90341186700000009</c:v>
                </c:pt>
                <c:pt idx="12">
                  <c:v>0.98889161000000003</c:v>
                </c:pt>
                <c:pt idx="13">
                  <c:v>1.069732672</c:v>
                </c:pt>
                <c:pt idx="14">
                  <c:v>1.1505126969999999</c:v>
                </c:pt>
                <c:pt idx="15">
                  <c:v>1.235992427</c:v>
                </c:pt>
                <c:pt idx="16">
                  <c:v>1.316802984</c:v>
                </c:pt>
                <c:pt idx="17">
                  <c:v>1.39758301</c:v>
                </c:pt>
                <c:pt idx="18">
                  <c:v>1.478454589</c:v>
                </c:pt>
                <c:pt idx="19">
                  <c:v>1.5639648510000002</c:v>
                </c:pt>
                <c:pt idx="20">
                  <c:v>1.6448059120000003</c:v>
                </c:pt>
                <c:pt idx="21">
                  <c:v>1.7257690460000004</c:v>
                </c:pt>
                <c:pt idx="22">
                  <c:v>1.8112792940000004</c:v>
                </c:pt>
                <c:pt idx="23">
                  <c:v>1.8920898510000004</c:v>
                </c:pt>
                <c:pt idx="24">
                  <c:v>1.9729003940000003</c:v>
                </c:pt>
                <c:pt idx="25">
                  <c:v>2.0583801240000001</c:v>
                </c:pt>
                <c:pt idx="26">
                  <c:v>2.139282235</c:v>
                </c:pt>
                <c:pt idx="27">
                  <c:v>2.2200317429999998</c:v>
                </c:pt>
                <c:pt idx="28">
                  <c:v>2.3055419909999997</c:v>
                </c:pt>
                <c:pt idx="29">
                  <c:v>2.3862915119999997</c:v>
                </c:pt>
                <c:pt idx="30">
                  <c:v>2.4671020549999998</c:v>
                </c:pt>
                <c:pt idx="31">
                  <c:v>2.5478515629999996</c:v>
                </c:pt>
                <c:pt idx="32">
                  <c:v>2.6333923419999996</c:v>
                </c:pt>
                <c:pt idx="33">
                  <c:v>2.7141113319999994</c:v>
                </c:pt>
                <c:pt idx="34">
                  <c:v>2.7948608389999996</c:v>
                </c:pt>
                <c:pt idx="35">
                  <c:v>2.8804016189999997</c:v>
                </c:pt>
                <c:pt idx="36">
                  <c:v>2.9611816439999998</c:v>
                </c:pt>
                <c:pt idx="37">
                  <c:v>3.0419616700000001</c:v>
                </c:pt>
                <c:pt idx="38">
                  <c:v>3.1273803770000002</c:v>
                </c:pt>
                <c:pt idx="39">
                  <c:v>3.2081604029999999</c:v>
                </c:pt>
                <c:pt idx="40">
                  <c:v>3.289001464</c:v>
                </c:pt>
                <c:pt idx="41">
                  <c:v>3.3744812080000002</c:v>
                </c:pt>
                <c:pt idx="42">
                  <c:v>3.4553222690000003</c:v>
                </c:pt>
                <c:pt idx="43">
                  <c:v>3.5360717770000001</c:v>
                </c:pt>
                <c:pt idx="44">
                  <c:v>3.6215820380000001</c:v>
                </c:pt>
                <c:pt idx="45">
                  <c:v>3.7023010279999999</c:v>
                </c:pt>
                <c:pt idx="46">
                  <c:v>3.783142089</c:v>
                </c:pt>
                <c:pt idx="47">
                  <c:v>3.86389161</c:v>
                </c:pt>
                <c:pt idx="48">
                  <c:v>3.9490051240000001</c:v>
                </c:pt>
                <c:pt idx="49">
                  <c:v>4.0298767170000005</c:v>
                </c:pt>
                <c:pt idx="50">
                  <c:v>4.1106262250000007</c:v>
                </c:pt>
                <c:pt idx="51">
                  <c:v>4.1960449190000011</c:v>
                </c:pt>
                <c:pt idx="52">
                  <c:v>4.2769470300000014</c:v>
                </c:pt>
                <c:pt idx="53">
                  <c:v>4.3577575730000015</c:v>
                </c:pt>
                <c:pt idx="54">
                  <c:v>4.4432373030000019</c:v>
                </c:pt>
                <c:pt idx="55">
                  <c:v>4.5239257880000014</c:v>
                </c:pt>
                <c:pt idx="56">
                  <c:v>4.6047058140000017</c:v>
                </c:pt>
                <c:pt idx="57">
                  <c:v>4.690216062000002</c:v>
                </c:pt>
                <c:pt idx="58">
                  <c:v>4.7700805740000023</c:v>
                </c:pt>
                <c:pt idx="59">
                  <c:v>4.8498230010000025</c:v>
                </c:pt>
                <c:pt idx="60">
                  <c:v>4.9353027310000028</c:v>
                </c:pt>
                <c:pt idx="61">
                  <c:v>5.0160522520000033</c:v>
                </c:pt>
                <c:pt idx="62">
                  <c:v>5.0968017600000035</c:v>
                </c:pt>
                <c:pt idx="63">
                  <c:v>5.1775512670000037</c:v>
                </c:pt>
                <c:pt idx="64">
                  <c:v>5.2630920470000033</c:v>
                </c:pt>
                <c:pt idx="65">
                  <c:v>5.3428344740000036</c:v>
                </c:pt>
                <c:pt idx="66">
                  <c:v>5.4236450170000037</c:v>
                </c:pt>
                <c:pt idx="67">
                  <c:v>5.5091247610000034</c:v>
                </c:pt>
                <c:pt idx="68">
                  <c:v>5.5898742680000035</c:v>
                </c:pt>
                <c:pt idx="69">
                  <c:v>5.6706542940000038</c:v>
                </c:pt>
                <c:pt idx="70">
                  <c:v>5.7552185110000034</c:v>
                </c:pt>
                <c:pt idx="71">
                  <c:v>5.8360290540000035</c:v>
                </c:pt>
                <c:pt idx="72">
                  <c:v>5.9168090800000037</c:v>
                </c:pt>
                <c:pt idx="73">
                  <c:v>6.0022583050000033</c:v>
                </c:pt>
                <c:pt idx="74">
                  <c:v>6.0830993670000035</c:v>
                </c:pt>
                <c:pt idx="75">
                  <c:v>6.1645813060000032</c:v>
                </c:pt>
                <c:pt idx="76">
                  <c:v>6.2501220720000035</c:v>
                </c:pt>
                <c:pt idx="77">
                  <c:v>6.3309631340000037</c:v>
                </c:pt>
                <c:pt idx="78">
                  <c:v>6.4117431730000041</c:v>
                </c:pt>
                <c:pt idx="79">
                  <c:v>6.4924621620000043</c:v>
                </c:pt>
                <c:pt idx="80">
                  <c:v>6.5780029280000045</c:v>
                </c:pt>
                <c:pt idx="81">
                  <c:v>6.6588134850000049</c:v>
                </c:pt>
                <c:pt idx="82">
                  <c:v>6.7395629930000052</c:v>
                </c:pt>
                <c:pt idx="83">
                  <c:v>6.8251037590000054</c:v>
                </c:pt>
                <c:pt idx="84">
                  <c:v>6.9059143020000056</c:v>
                </c:pt>
                <c:pt idx="85">
                  <c:v>6.986663823000006</c:v>
                </c:pt>
                <c:pt idx="86">
                  <c:v>7.0721740710000063</c:v>
                </c:pt>
                <c:pt idx="87">
                  <c:v>7.1529235920000067</c:v>
                </c:pt>
                <c:pt idx="88">
                  <c:v>7.2327270550000069</c:v>
                </c:pt>
                <c:pt idx="89">
                  <c:v>7.3181762670000072</c:v>
                </c:pt>
                <c:pt idx="90">
                  <c:v>7.3979797440000068</c:v>
                </c:pt>
                <c:pt idx="91">
                  <c:v>7.477783207000007</c:v>
                </c:pt>
                <c:pt idx="92">
                  <c:v>7.5633544910000072</c:v>
                </c:pt>
                <c:pt idx="93">
                  <c:v>7.6441040120000077</c:v>
                </c:pt>
                <c:pt idx="94">
                  <c:v>7.7249450730000078</c:v>
                </c:pt>
                <c:pt idx="95">
                  <c:v>7.8104248030000081</c:v>
                </c:pt>
                <c:pt idx="96">
                  <c:v>7.8912048420000085</c:v>
                </c:pt>
                <c:pt idx="97">
                  <c:v>7.9719238320000088</c:v>
                </c:pt>
                <c:pt idx="98">
                  <c:v>8.057556152000009</c:v>
                </c:pt>
                <c:pt idx="99">
                  <c:v>8.1383666950000091</c:v>
                </c:pt>
                <c:pt idx="100">
                  <c:v>8.2192077700000095</c:v>
                </c:pt>
                <c:pt idx="101">
                  <c:v>8.2999572780000097</c:v>
                </c:pt>
                <c:pt idx="102">
                  <c:v>8.3860778860000096</c:v>
                </c:pt>
                <c:pt idx="103">
                  <c:v>8.4669189470000088</c:v>
                </c:pt>
                <c:pt idx="104">
                  <c:v>8.547790527000009</c:v>
                </c:pt>
                <c:pt idx="105">
                  <c:v>8.6333618240000085</c:v>
                </c:pt>
                <c:pt idx="106">
                  <c:v>8.7141723680000087</c:v>
                </c:pt>
                <c:pt idx="107">
                  <c:v>8.7949218750000089</c:v>
                </c:pt>
                <c:pt idx="108">
                  <c:v>8.8991394010000082</c:v>
                </c:pt>
                <c:pt idx="109">
                  <c:v>8.9848632880000086</c:v>
                </c:pt>
                <c:pt idx="110">
                  <c:v>9.0656127960000088</c:v>
                </c:pt>
                <c:pt idx="111">
                  <c:v>9.1510620080000091</c:v>
                </c:pt>
                <c:pt idx="112">
                  <c:v>9.2318115290000087</c:v>
                </c:pt>
                <c:pt idx="113">
                  <c:v>9.3126220720000088</c:v>
                </c:pt>
                <c:pt idx="114">
                  <c:v>9.3981018020000082</c:v>
                </c:pt>
                <c:pt idx="115">
                  <c:v>9.4788818410000086</c:v>
                </c:pt>
                <c:pt idx="116">
                  <c:v>9.559661867000008</c:v>
                </c:pt>
                <c:pt idx="117">
                  <c:v>9.6452026330000074</c:v>
                </c:pt>
                <c:pt idx="118">
                  <c:v>9.7260131900000069</c:v>
                </c:pt>
                <c:pt idx="119">
                  <c:v>9.806823733000007</c:v>
                </c:pt>
                <c:pt idx="120">
                  <c:v>9.8923339810000073</c:v>
                </c:pt>
                <c:pt idx="121">
                  <c:v>9.9731750560000076</c:v>
                </c:pt>
                <c:pt idx="122">
                  <c:v>10.053955082000007</c:v>
                </c:pt>
                <c:pt idx="123">
                  <c:v>10.139404294000007</c:v>
                </c:pt>
                <c:pt idx="124">
                  <c:v>10.219238288000007</c:v>
                </c:pt>
                <c:pt idx="125">
                  <c:v>10.299987796000007</c:v>
                </c:pt>
                <c:pt idx="126">
                  <c:v>10.380737303000007</c:v>
                </c:pt>
                <c:pt idx="127">
                  <c:v>10.466217047000008</c:v>
                </c:pt>
                <c:pt idx="128">
                  <c:v>10.547943117000008</c:v>
                </c:pt>
                <c:pt idx="129">
                  <c:v>10.628814696000008</c:v>
                </c:pt>
                <c:pt idx="130">
                  <c:v>10.714416512000009</c:v>
                </c:pt>
                <c:pt idx="131">
                  <c:v>10.795227055000009</c:v>
                </c:pt>
                <c:pt idx="132">
                  <c:v>10.876098635000009</c:v>
                </c:pt>
                <c:pt idx="133">
                  <c:v>10.961639401000008</c:v>
                </c:pt>
                <c:pt idx="134">
                  <c:v>11.042449958000008</c:v>
                </c:pt>
                <c:pt idx="135">
                  <c:v>11.123229983000007</c:v>
                </c:pt>
                <c:pt idx="136">
                  <c:v>11.208679195000007</c:v>
                </c:pt>
                <c:pt idx="137">
                  <c:v>11.289459234000008</c:v>
                </c:pt>
                <c:pt idx="138">
                  <c:v>11.370239260000007</c:v>
                </c:pt>
                <c:pt idx="139">
                  <c:v>11.455688485000007</c:v>
                </c:pt>
                <c:pt idx="140">
                  <c:v>11.536529547000006</c:v>
                </c:pt>
                <c:pt idx="141">
                  <c:v>11.617340090000006</c:v>
                </c:pt>
                <c:pt idx="142">
                  <c:v>11.702972410000006</c:v>
                </c:pt>
                <c:pt idx="143">
                  <c:v>11.783752449000007</c:v>
                </c:pt>
                <c:pt idx="144">
                  <c:v>11.863586430000007</c:v>
                </c:pt>
                <c:pt idx="145">
                  <c:v>11.949157714000007</c:v>
                </c:pt>
                <c:pt idx="146">
                  <c:v>12.029998776000006</c:v>
                </c:pt>
                <c:pt idx="147">
                  <c:v>12.110778815000007</c:v>
                </c:pt>
                <c:pt idx="148">
                  <c:v>12.196258545000006</c:v>
                </c:pt>
                <c:pt idx="149">
                  <c:v>12.277069088000006</c:v>
                </c:pt>
                <c:pt idx="150">
                  <c:v>12.357879645000006</c:v>
                </c:pt>
                <c:pt idx="151">
                  <c:v>12.443420411000005</c:v>
                </c:pt>
                <c:pt idx="152">
                  <c:v>12.524291991000005</c:v>
                </c:pt>
                <c:pt idx="153">
                  <c:v>12.605102548000005</c:v>
                </c:pt>
                <c:pt idx="154">
                  <c:v>12.685943609000004</c:v>
                </c:pt>
                <c:pt idx="155">
                  <c:v>12.772430420000005</c:v>
                </c:pt>
                <c:pt idx="156">
                  <c:v>12.853332517000004</c:v>
                </c:pt>
                <c:pt idx="157">
                  <c:v>12.934112556000004</c:v>
                </c:pt>
                <c:pt idx="158">
                  <c:v>13.019683840000004</c:v>
                </c:pt>
                <c:pt idx="159">
                  <c:v>13.100524902000004</c:v>
                </c:pt>
                <c:pt idx="160">
                  <c:v>13.181426999000003</c:v>
                </c:pt>
                <c:pt idx="161">
                  <c:v>13.266937261000002</c:v>
                </c:pt>
                <c:pt idx="162">
                  <c:v>13.347747804000003</c:v>
                </c:pt>
                <c:pt idx="163">
                  <c:v>13.428619384000003</c:v>
                </c:pt>
                <c:pt idx="164">
                  <c:v>13.514099127000003</c:v>
                </c:pt>
                <c:pt idx="165">
                  <c:v>13.594909671000003</c:v>
                </c:pt>
                <c:pt idx="166">
                  <c:v>13.811737064000004</c:v>
                </c:pt>
                <c:pt idx="167">
                  <c:v>13.897338866000004</c:v>
                </c:pt>
                <c:pt idx="168">
                  <c:v>13.978301999000003</c:v>
                </c:pt>
                <c:pt idx="169">
                  <c:v>14.059143074000003</c:v>
                </c:pt>
                <c:pt idx="170">
                  <c:v>14.144805912000002</c:v>
                </c:pt>
                <c:pt idx="171">
                  <c:v>14.225677492000003</c:v>
                </c:pt>
                <c:pt idx="172">
                  <c:v>14.306488035000003</c:v>
                </c:pt>
                <c:pt idx="173">
                  <c:v>14.387329110000003</c:v>
                </c:pt>
                <c:pt idx="174">
                  <c:v>14.472808840000003</c:v>
                </c:pt>
                <c:pt idx="175">
                  <c:v>14.553680420000003</c:v>
                </c:pt>
                <c:pt idx="176">
                  <c:v>14.633514401000003</c:v>
                </c:pt>
                <c:pt idx="177">
                  <c:v>14.719085698000002</c:v>
                </c:pt>
                <c:pt idx="178">
                  <c:v>14.800018314000003</c:v>
                </c:pt>
                <c:pt idx="179">
                  <c:v>14.880859375000002</c:v>
                </c:pt>
                <c:pt idx="180">
                  <c:v>14.966400155000002</c:v>
                </c:pt>
                <c:pt idx="181">
                  <c:v>15.047302252000001</c:v>
                </c:pt>
                <c:pt idx="182">
                  <c:v>15.128082278000001</c:v>
                </c:pt>
                <c:pt idx="183">
                  <c:v>15.213775634000001</c:v>
                </c:pt>
                <c:pt idx="184">
                  <c:v>15.294677731</c:v>
                </c:pt>
                <c:pt idx="185">
                  <c:v>15.375457770000001</c:v>
                </c:pt>
                <c:pt idx="186">
                  <c:v>15.4609375</c:v>
                </c:pt>
                <c:pt idx="187">
                  <c:v>15.541778561999999</c:v>
                </c:pt>
                <c:pt idx="188">
                  <c:v>15.622558601</c:v>
                </c:pt>
                <c:pt idx="189">
                  <c:v>15.708038330999999</c:v>
                </c:pt>
                <c:pt idx="190">
                  <c:v>15.788879391999998</c:v>
                </c:pt>
                <c:pt idx="191">
                  <c:v>15.869720466999999</c:v>
                </c:pt>
                <c:pt idx="192">
                  <c:v>15.949554447999999</c:v>
                </c:pt>
                <c:pt idx="193">
                  <c:v>16.035125731999997</c:v>
                </c:pt>
                <c:pt idx="194">
                  <c:v>16.115936275999996</c:v>
                </c:pt>
                <c:pt idx="195">
                  <c:v>16.196777350999994</c:v>
                </c:pt>
                <c:pt idx="196">
                  <c:v>16.282379152999994</c:v>
                </c:pt>
                <c:pt idx="197">
                  <c:v>16.363220213999995</c:v>
                </c:pt>
                <c:pt idx="198">
                  <c:v>16.444030757999993</c:v>
                </c:pt>
                <c:pt idx="199">
                  <c:v>16.529571536999992</c:v>
                </c:pt>
                <c:pt idx="200">
                  <c:v>16.61038208099999</c:v>
                </c:pt>
                <c:pt idx="201">
                  <c:v>16.69116210599999</c:v>
                </c:pt>
                <c:pt idx="202">
                  <c:v>16.77664184999999</c:v>
                </c:pt>
                <c:pt idx="203">
                  <c:v>16.857604982999991</c:v>
                </c:pt>
                <c:pt idx="204">
                  <c:v>16.93838500899999</c:v>
                </c:pt>
                <c:pt idx="205">
                  <c:v>17.02401734199999</c:v>
                </c:pt>
                <c:pt idx="206">
                  <c:v>17.104797367999989</c:v>
                </c:pt>
                <c:pt idx="207">
                  <c:v>17.18563842899999</c:v>
                </c:pt>
                <c:pt idx="208">
                  <c:v>17.27120971299999</c:v>
                </c:pt>
                <c:pt idx="209">
                  <c:v>17.352081305999992</c:v>
                </c:pt>
                <c:pt idx="210">
                  <c:v>17.432922367999993</c:v>
                </c:pt>
                <c:pt idx="211">
                  <c:v>17.513763428999994</c:v>
                </c:pt>
                <c:pt idx="212">
                  <c:v>17.599304194999995</c:v>
                </c:pt>
                <c:pt idx="213">
                  <c:v>17.680084233999995</c:v>
                </c:pt>
                <c:pt idx="214">
                  <c:v>17.760894777999994</c:v>
                </c:pt>
                <c:pt idx="215">
                  <c:v>17.846405025999992</c:v>
                </c:pt>
                <c:pt idx="216">
                  <c:v>17.927276618999993</c:v>
                </c:pt>
                <c:pt idx="217">
                  <c:v>18.008148197999994</c:v>
                </c:pt>
                <c:pt idx="218">
                  <c:v>18.093688963999995</c:v>
                </c:pt>
                <c:pt idx="219">
                  <c:v>18.174560543999995</c:v>
                </c:pt>
                <c:pt idx="220">
                  <c:v>18.255340582999995</c:v>
                </c:pt>
                <c:pt idx="221">
                  <c:v>18.340850830999994</c:v>
                </c:pt>
                <c:pt idx="222">
                  <c:v>18.421722409999994</c:v>
                </c:pt>
                <c:pt idx="223">
                  <c:v>18.502563484999992</c:v>
                </c:pt>
                <c:pt idx="224">
                  <c:v>18.587982178999994</c:v>
                </c:pt>
                <c:pt idx="225">
                  <c:v>18.668823240999995</c:v>
                </c:pt>
                <c:pt idx="226">
                  <c:v>18.749603279999995</c:v>
                </c:pt>
                <c:pt idx="227">
                  <c:v>18.834259036999995</c:v>
                </c:pt>
                <c:pt idx="228">
                  <c:v>18.915161134999995</c:v>
                </c:pt>
                <c:pt idx="229">
                  <c:v>18.995971677999993</c:v>
                </c:pt>
                <c:pt idx="230">
                  <c:v>19.076751716999993</c:v>
                </c:pt>
                <c:pt idx="231">
                  <c:v>19.162323000999994</c:v>
                </c:pt>
                <c:pt idx="232">
                  <c:v>19.243194580999994</c:v>
                </c:pt>
                <c:pt idx="233">
                  <c:v>19.323944087999994</c:v>
                </c:pt>
                <c:pt idx="234">
                  <c:v>19.409515385999995</c:v>
                </c:pt>
                <c:pt idx="235">
                  <c:v>19.490325928999994</c:v>
                </c:pt>
                <c:pt idx="236">
                  <c:v>19.571197508999994</c:v>
                </c:pt>
                <c:pt idx="237">
                  <c:v>19.657348634999995</c:v>
                </c:pt>
                <c:pt idx="238">
                  <c:v>19.738311767999996</c:v>
                </c:pt>
                <c:pt idx="239">
                  <c:v>19.819122311999994</c:v>
                </c:pt>
                <c:pt idx="240">
                  <c:v>19.903625492999993</c:v>
                </c:pt>
                <c:pt idx="241">
                  <c:v>19.984497071999993</c:v>
                </c:pt>
                <c:pt idx="242">
                  <c:v>20.065307615999991</c:v>
                </c:pt>
                <c:pt idx="243">
                  <c:v>20.150878912999993</c:v>
                </c:pt>
                <c:pt idx="244">
                  <c:v>20.231689456999991</c:v>
                </c:pt>
                <c:pt idx="245">
                  <c:v>20.312499999999989</c:v>
                </c:pt>
                <c:pt idx="246">
                  <c:v>20.39337157999999</c:v>
                </c:pt>
                <c:pt idx="247">
                  <c:v>20.478912358999988</c:v>
                </c:pt>
                <c:pt idx="248">
                  <c:v>20.559692384999988</c:v>
                </c:pt>
                <c:pt idx="249">
                  <c:v>20.640441891999988</c:v>
                </c:pt>
                <c:pt idx="250">
                  <c:v>20.725982671999986</c:v>
                </c:pt>
                <c:pt idx="251">
                  <c:v>20.806793214999985</c:v>
                </c:pt>
                <c:pt idx="252">
                  <c:v>20.887573240999984</c:v>
                </c:pt>
                <c:pt idx="253">
                  <c:v>20.973083501999984</c:v>
                </c:pt>
                <c:pt idx="254">
                  <c:v>21.053985599999983</c:v>
                </c:pt>
                <c:pt idx="255">
                  <c:v>21.134796142999981</c:v>
                </c:pt>
                <c:pt idx="256">
                  <c:v>21.220367426999982</c:v>
                </c:pt>
                <c:pt idx="257">
                  <c:v>21.30120850199998</c:v>
                </c:pt>
                <c:pt idx="258">
                  <c:v>21.382049563999981</c:v>
                </c:pt>
                <c:pt idx="259">
                  <c:v>21.46755981199998</c:v>
                </c:pt>
                <c:pt idx="260">
                  <c:v>21.548522944999981</c:v>
                </c:pt>
                <c:pt idx="261">
                  <c:v>21.629394537999982</c:v>
                </c:pt>
                <c:pt idx="262">
                  <c:v>21.710266117999982</c:v>
                </c:pt>
                <c:pt idx="263">
                  <c:v>21.795776365999981</c:v>
                </c:pt>
                <c:pt idx="264">
                  <c:v>21.87750244899998</c:v>
                </c:pt>
                <c:pt idx="265">
                  <c:v>21.957489019999979</c:v>
                </c:pt>
                <c:pt idx="266">
                  <c:v>22.043090821999979</c:v>
                </c:pt>
                <c:pt idx="267">
                  <c:v>22.12393188399998</c:v>
                </c:pt>
                <c:pt idx="268">
                  <c:v>22.204772944999981</c:v>
                </c:pt>
                <c:pt idx="269">
                  <c:v>22.290374760999981</c:v>
                </c:pt>
                <c:pt idx="270">
                  <c:v>22.37127685799998</c:v>
                </c:pt>
                <c:pt idx="271">
                  <c:v>22.452117919999981</c:v>
                </c:pt>
                <c:pt idx="272">
                  <c:v>22.537689216999983</c:v>
                </c:pt>
                <c:pt idx="273">
                  <c:v>22.618530278999984</c:v>
                </c:pt>
                <c:pt idx="274">
                  <c:v>22.699401857999984</c:v>
                </c:pt>
                <c:pt idx="275">
                  <c:v>22.784881587999983</c:v>
                </c:pt>
                <c:pt idx="276">
                  <c:v>22.864807136999982</c:v>
                </c:pt>
                <c:pt idx="277">
                  <c:v>22.94458008199998</c:v>
                </c:pt>
                <c:pt idx="278">
                  <c:v>23.030120847999981</c:v>
                </c:pt>
                <c:pt idx="279">
                  <c:v>23.110931404999981</c:v>
                </c:pt>
                <c:pt idx="280">
                  <c:v>23.190826421999979</c:v>
                </c:pt>
                <c:pt idx="281">
                  <c:v>23.27157592899998</c:v>
                </c:pt>
                <c:pt idx="282">
                  <c:v>23.357177730999979</c:v>
                </c:pt>
                <c:pt idx="283">
                  <c:v>23.437988287999978</c:v>
                </c:pt>
                <c:pt idx="284">
                  <c:v>23.518829349999979</c:v>
                </c:pt>
                <c:pt idx="285">
                  <c:v>23.604309079999979</c:v>
                </c:pt>
                <c:pt idx="286">
                  <c:v>23.685211176999978</c:v>
                </c:pt>
                <c:pt idx="287">
                  <c:v>23.766052251999977</c:v>
                </c:pt>
                <c:pt idx="288">
                  <c:v>23.851623535999977</c:v>
                </c:pt>
                <c:pt idx="289">
                  <c:v>23.932464597999978</c:v>
                </c:pt>
                <c:pt idx="290">
                  <c:v>24.013336176999978</c:v>
                </c:pt>
                <c:pt idx="291">
                  <c:v>24.099639892999978</c:v>
                </c:pt>
                <c:pt idx="292">
                  <c:v>24.179809571999979</c:v>
                </c:pt>
                <c:pt idx="293">
                  <c:v>24.260620115999977</c:v>
                </c:pt>
                <c:pt idx="294">
                  <c:v>24.346191412999978</c:v>
                </c:pt>
                <c:pt idx="295">
                  <c:v>24.426147465999978</c:v>
                </c:pt>
                <c:pt idx="296">
                  <c:v>24.50698852799998</c:v>
                </c:pt>
                <c:pt idx="297">
                  <c:v>24.587768552999979</c:v>
                </c:pt>
                <c:pt idx="298">
                  <c:v>24.673400886999978</c:v>
                </c:pt>
                <c:pt idx="299">
                  <c:v>24.754272465999978</c:v>
                </c:pt>
                <c:pt idx="300">
                  <c:v>24.83511352799998</c:v>
                </c:pt>
                <c:pt idx="301">
                  <c:v>24.920532234999978</c:v>
                </c:pt>
                <c:pt idx="302">
                  <c:v>25.001373296999979</c:v>
                </c:pt>
                <c:pt idx="303">
                  <c:v>25.08212280399998</c:v>
                </c:pt>
                <c:pt idx="304">
                  <c:v>25.16769408799998</c:v>
                </c:pt>
                <c:pt idx="305">
                  <c:v>25.248535162999978</c:v>
                </c:pt>
                <c:pt idx="306">
                  <c:v>25.329376224999979</c:v>
                </c:pt>
                <c:pt idx="307">
                  <c:v>25.414978026999979</c:v>
                </c:pt>
                <c:pt idx="308">
                  <c:v>25.495849605999979</c:v>
                </c:pt>
                <c:pt idx="309">
                  <c:v>25.576629644999979</c:v>
                </c:pt>
                <c:pt idx="310">
                  <c:v>25.68081665299998</c:v>
                </c:pt>
              </c:numCache>
            </c:numRef>
          </c:xVal>
          <c:yVal>
            <c:numRef>
              <c:f>data2!$BC$36055:$BC$36365</c:f>
              <c:numCache>
                <c:formatCode>General</c:formatCode>
                <c:ptCount val="311"/>
                <c:pt idx="0">
                  <c:v>1.4955468076779031E-2</c:v>
                </c:pt>
                <c:pt idx="1">
                  <c:v>2.8923807293630317E-3</c:v>
                </c:pt>
                <c:pt idx="2">
                  <c:v>1.3476691245725031E-2</c:v>
                </c:pt>
                <c:pt idx="3">
                  <c:v>1.0771585701959631E-2</c:v>
                </c:pt>
                <c:pt idx="4">
                  <c:v>-3.295540235616368E-3</c:v>
                </c:pt>
                <c:pt idx="5">
                  <c:v>-2.534502073717837E-2</c:v>
                </c:pt>
                <c:pt idx="6">
                  <c:v>-5.4777036567708368E-2</c:v>
                </c:pt>
                <c:pt idx="7">
                  <c:v>-7.633273986257437E-2</c:v>
                </c:pt>
                <c:pt idx="8">
                  <c:v>-8.3187212719666864E-2</c:v>
                </c:pt>
                <c:pt idx="9">
                  <c:v>-7.699954775086687E-2</c:v>
                </c:pt>
                <c:pt idx="10">
                  <c:v>-6.390070895491487E-2</c:v>
                </c:pt>
                <c:pt idx="11">
                  <c:v>-5.0841414024106871E-2</c:v>
                </c:pt>
                <c:pt idx="12">
                  <c:v>-4.8752750695799069E-2</c:v>
                </c:pt>
                <c:pt idx="13">
                  <c:v>-4.8234229656846109E-2</c:v>
                </c:pt>
                <c:pt idx="14">
                  <c:v>-3.477522735152111E-2</c:v>
                </c:pt>
                <c:pt idx="15">
                  <c:v>-8.7583602895311106E-3</c:v>
                </c:pt>
                <c:pt idx="16">
                  <c:v>1.3961608621575888E-2</c:v>
                </c:pt>
                <c:pt idx="17">
                  <c:v>4.1175753140767893E-2</c:v>
                </c:pt>
                <c:pt idx="18">
                  <c:v>7.442302972661588E-2</c:v>
                </c:pt>
                <c:pt idx="19">
                  <c:v>0.11833981763588589</c:v>
                </c:pt>
                <c:pt idx="20">
                  <c:v>0.1585128936481649</c:v>
                </c:pt>
                <c:pt idx="21">
                  <c:v>0.20424872515536291</c:v>
                </c:pt>
                <c:pt idx="22">
                  <c:v>0.27181498965355488</c:v>
                </c:pt>
                <c:pt idx="23">
                  <c:v>0.33116331325159587</c:v>
                </c:pt>
                <c:pt idx="24">
                  <c:v>0.38999322693450988</c:v>
                </c:pt>
                <c:pt idx="25">
                  <c:v>0.4697279497609399</c:v>
                </c:pt>
                <c:pt idx="26">
                  <c:v>0.53811320975546395</c:v>
                </c:pt>
                <c:pt idx="27">
                  <c:v>0.61302872730147995</c:v>
                </c:pt>
                <c:pt idx="28">
                  <c:v>0.68449956074384799</c:v>
                </c:pt>
                <c:pt idx="29">
                  <c:v>0.755912822125828</c:v>
                </c:pt>
                <c:pt idx="30">
                  <c:v>0.82512163789894699</c:v>
                </c:pt>
                <c:pt idx="31">
                  <c:v>0.86899809431336694</c:v>
                </c:pt>
                <c:pt idx="32">
                  <c:v>0.95135016969458397</c:v>
                </c:pt>
                <c:pt idx="33">
                  <c:v>1.0131089954144941</c:v>
                </c:pt>
                <c:pt idx="34">
                  <c:v>1.068133324474434</c:v>
                </c:pt>
                <c:pt idx="35">
                  <c:v>1.1465010823675339</c:v>
                </c:pt>
                <c:pt idx="36">
                  <c:v>1.2163252356968839</c:v>
                </c:pt>
                <c:pt idx="37">
                  <c:v>1.2775015649872039</c:v>
                </c:pt>
                <c:pt idx="38">
                  <c:v>1.34660000299037</c:v>
                </c:pt>
                <c:pt idx="39">
                  <c:v>1.417423406105714</c:v>
                </c:pt>
                <c:pt idx="40">
                  <c:v>1.4837447658216261</c:v>
                </c:pt>
                <c:pt idx="41">
                  <c:v>1.5604640327780421</c:v>
                </c:pt>
                <c:pt idx="42">
                  <c:v>1.6304767570213361</c:v>
                </c:pt>
                <c:pt idx="43">
                  <c:v>1.6906927148805402</c:v>
                </c:pt>
                <c:pt idx="44">
                  <c:v>1.7534925621923332</c:v>
                </c:pt>
                <c:pt idx="45">
                  <c:v>1.8139446281831333</c:v>
                </c:pt>
                <c:pt idx="46">
                  <c:v>1.8681671530276633</c:v>
                </c:pt>
                <c:pt idx="47">
                  <c:v>1.9166186421171254</c:v>
                </c:pt>
                <c:pt idx="48">
                  <c:v>1.9765663880922033</c:v>
                </c:pt>
                <c:pt idx="49">
                  <c:v>2.0394916850179805</c:v>
                </c:pt>
                <c:pt idx="50">
                  <c:v>2.0983512126418007</c:v>
                </c:pt>
                <c:pt idx="51">
                  <c:v>2.1527350742255567</c:v>
                </c:pt>
                <c:pt idx="52">
                  <c:v>2.2111992274460395</c:v>
                </c:pt>
                <c:pt idx="53">
                  <c:v>2.2700908803838056</c:v>
                </c:pt>
                <c:pt idx="54">
                  <c:v>2.3192006093836754</c:v>
                </c:pt>
                <c:pt idx="55">
                  <c:v>2.3586324264952956</c:v>
                </c:pt>
                <c:pt idx="56">
                  <c:v>2.4028338026820277</c:v>
                </c:pt>
                <c:pt idx="57">
                  <c:v>2.4477169347137555</c:v>
                </c:pt>
                <c:pt idx="58">
                  <c:v>2.4900757940463634</c:v>
                </c:pt>
                <c:pt idx="59">
                  <c:v>2.5341113165691573</c:v>
                </c:pt>
                <c:pt idx="60">
                  <c:v>2.5780776447351972</c:v>
                </c:pt>
                <c:pt idx="61">
                  <c:v>2.6153072113922473</c:v>
                </c:pt>
                <c:pt idx="62">
                  <c:v>2.6569762185064714</c:v>
                </c:pt>
                <c:pt idx="63">
                  <c:v>2.7022831518940316</c:v>
                </c:pt>
                <c:pt idx="64">
                  <c:v>2.7479792076515914</c:v>
                </c:pt>
                <c:pt idx="65">
                  <c:v>2.7849515447028605</c:v>
                </c:pt>
                <c:pt idx="66">
                  <c:v>2.8198644468373226</c:v>
                </c:pt>
                <c:pt idx="67">
                  <c:v>2.8557502965241706</c:v>
                </c:pt>
                <c:pt idx="68">
                  <c:v>2.8924373007889876</c:v>
                </c:pt>
                <c:pt idx="69">
                  <c:v>2.9255729443340837</c:v>
                </c:pt>
                <c:pt idx="70">
                  <c:v>2.9546947465634585</c:v>
                </c:pt>
                <c:pt idx="71">
                  <c:v>2.9839678000914076</c:v>
                </c:pt>
                <c:pt idx="72">
                  <c:v>3.0173377864919297</c:v>
                </c:pt>
                <c:pt idx="73">
                  <c:v>3.0554161828317796</c:v>
                </c:pt>
                <c:pt idx="74">
                  <c:v>3.0883669997029797</c:v>
                </c:pt>
                <c:pt idx="75">
                  <c:v>3.1214670003732548</c:v>
                </c:pt>
                <c:pt idx="76">
                  <c:v>1.8659813199351838E-2</c:v>
                </c:pt>
                <c:pt idx="77">
                  <c:v>6.0326670852205666E-2</c:v>
                </c:pt>
                <c:pt idx="78">
                  <c:v>0.10392357712046651</c:v>
                </c:pt>
                <c:pt idx="79">
                  <c:v>0.14627949437540355</c:v>
                </c:pt>
                <c:pt idx="80">
                  <c:v>0.18378467214657146</c:v>
                </c:pt>
                <c:pt idx="81">
                  <c:v>0.21519274566186253</c:v>
                </c:pt>
                <c:pt idx="82">
                  <c:v>0.24619482351879451</c:v>
                </c:pt>
                <c:pt idx="83">
                  <c:v>0.27877507722827843</c:v>
                </c:pt>
                <c:pt idx="84">
                  <c:v>0.30666594722875562</c:v>
                </c:pt>
                <c:pt idx="85">
                  <c:v>0.33049093190076384</c:v>
                </c:pt>
                <c:pt idx="86">
                  <c:v>0.35000077906394766</c:v>
                </c:pt>
                <c:pt idx="87">
                  <c:v>0.36308478545061984</c:v>
                </c:pt>
                <c:pt idx="88">
                  <c:v>0.37418744224049494</c:v>
                </c:pt>
                <c:pt idx="89">
                  <c:v>0.3880590109689388</c:v>
                </c:pt>
                <c:pt idx="90">
                  <c:v>0.40485309407924985</c:v>
                </c:pt>
                <c:pt idx="91">
                  <c:v>0.42524240005497171</c:v>
                </c:pt>
                <c:pt idx="92">
                  <c:v>0.4496667549332396</c:v>
                </c:pt>
                <c:pt idx="93">
                  <c:v>0.47388636251437477</c:v>
                </c:pt>
                <c:pt idx="94">
                  <c:v>0.49882477889908161</c:v>
                </c:pt>
                <c:pt idx="95">
                  <c:v>0.52737415392178155</c:v>
                </c:pt>
                <c:pt idx="96">
                  <c:v>0.55605631846931658</c:v>
                </c:pt>
                <c:pt idx="97">
                  <c:v>0.58559204266223652</c:v>
                </c:pt>
                <c:pt idx="98">
                  <c:v>0.61654641369583674</c:v>
                </c:pt>
                <c:pt idx="99">
                  <c:v>0.64365980546211077</c:v>
                </c:pt>
                <c:pt idx="100">
                  <c:v>0.67000566928138561</c:v>
                </c:pt>
                <c:pt idx="101">
                  <c:v>0.69638330356466582</c:v>
                </c:pt>
                <c:pt idx="102">
                  <c:v>0.7232660235930819</c:v>
                </c:pt>
                <c:pt idx="103">
                  <c:v>0.74713038564134271</c:v>
                </c:pt>
                <c:pt idx="104">
                  <c:v>0.76887942226548267</c:v>
                </c:pt>
                <c:pt idx="105">
                  <c:v>0.78844238990043447</c:v>
                </c:pt>
                <c:pt idx="106">
                  <c:v>0.80243715991035458</c:v>
                </c:pt>
                <c:pt idx="107">
                  <c:v>0.81227794082943072</c:v>
                </c:pt>
                <c:pt idx="108">
                  <c:v>0.8172913874481762</c:v>
                </c:pt>
                <c:pt idx="109">
                  <c:v>0.81713428985286019</c:v>
                </c:pt>
                <c:pt idx="110">
                  <c:v>0.81385404296413011</c:v>
                </c:pt>
                <c:pt idx="111">
                  <c:v>0.80714660452913556</c:v>
                </c:pt>
                <c:pt idx="112">
                  <c:v>0.79813205100277962</c:v>
                </c:pt>
                <c:pt idx="113">
                  <c:v>0.78823453731722548</c:v>
                </c:pt>
                <c:pt idx="114">
                  <c:v>0.77645970450972568</c:v>
                </c:pt>
                <c:pt idx="115">
                  <c:v>0.76497447934474483</c:v>
                </c:pt>
                <c:pt idx="116">
                  <c:v>0.75398274120692488</c:v>
                </c:pt>
                <c:pt idx="117">
                  <c:v>0.74265671608469486</c:v>
                </c:pt>
                <c:pt idx="118">
                  <c:v>0.73226552899173569</c:v>
                </c:pt>
                <c:pt idx="119">
                  <c:v>0.72371318760495962</c:v>
                </c:pt>
                <c:pt idx="120">
                  <c:v>0.71775837364858663</c:v>
                </c:pt>
                <c:pt idx="121">
                  <c:v>0.71695589986713459</c:v>
                </c:pt>
                <c:pt idx="122">
                  <c:v>0.72244560542006075</c:v>
                </c:pt>
                <c:pt idx="123">
                  <c:v>0.73596486704742858</c:v>
                </c:pt>
                <c:pt idx="124">
                  <c:v>0.75765432620533657</c:v>
                </c:pt>
                <c:pt idx="125">
                  <c:v>0.78866867798748475</c:v>
                </c:pt>
                <c:pt idx="126">
                  <c:v>0.8290675755900776</c:v>
                </c:pt>
                <c:pt idx="127">
                  <c:v>0.88021369657452553</c:v>
                </c:pt>
                <c:pt idx="128">
                  <c:v>0.93461792411282563</c:v>
                </c:pt>
                <c:pt idx="129">
                  <c:v>0.99389986463982805</c:v>
                </c:pt>
                <c:pt idx="130">
                  <c:v>1.0596560124238357</c:v>
                </c:pt>
                <c:pt idx="131">
                  <c:v>1.1210776010313026</c:v>
                </c:pt>
                <c:pt idx="132">
                  <c:v>1.1783464060504025</c:v>
                </c:pt>
                <c:pt idx="133">
                  <c:v>1.2320110899266306</c:v>
                </c:pt>
                <c:pt idx="134">
                  <c:v>1.2770437425415642</c:v>
                </c:pt>
                <c:pt idx="135">
                  <c:v>1.3158048258374393</c:v>
                </c:pt>
                <c:pt idx="136">
                  <c:v>1.3506599866582993</c:v>
                </c:pt>
                <c:pt idx="137">
                  <c:v>1.3798232771181187</c:v>
                </c:pt>
                <c:pt idx="138">
                  <c:v>1.4051622748937724</c:v>
                </c:pt>
                <c:pt idx="139">
                  <c:v>1.4281946007971724</c:v>
                </c:pt>
                <c:pt idx="140">
                  <c:v>1.4465280602017803</c:v>
                </c:pt>
                <c:pt idx="141">
                  <c:v>1.4627072198263535</c:v>
                </c:pt>
                <c:pt idx="142">
                  <c:v>1.475483904499634</c:v>
                </c:pt>
                <c:pt idx="143">
                  <c:v>1.4840947335368782</c:v>
                </c:pt>
                <c:pt idx="144">
                  <c:v>1.4889105507893428</c:v>
                </c:pt>
                <c:pt idx="145">
                  <c:v>1.490426454642531</c:v>
                </c:pt>
                <c:pt idx="146">
                  <c:v>1.4900684281723775</c:v>
                </c:pt>
                <c:pt idx="147">
                  <c:v>1.4902411383191607</c:v>
                </c:pt>
                <c:pt idx="148">
                  <c:v>1.4928258572989543</c:v>
                </c:pt>
                <c:pt idx="149">
                  <c:v>1.4993172712454923</c:v>
                </c:pt>
                <c:pt idx="150">
                  <c:v>1.509659083088124</c:v>
                </c:pt>
                <c:pt idx="151">
                  <c:v>1.5241726137738123</c:v>
                </c:pt>
                <c:pt idx="152">
                  <c:v>1.5405863096506121</c:v>
                </c:pt>
                <c:pt idx="153">
                  <c:v>1.5583698040662597</c:v>
                </c:pt>
                <c:pt idx="154">
                  <c:v>1.5754068959898877</c:v>
                </c:pt>
                <c:pt idx="155">
                  <c:v>1.5911771605680611</c:v>
                </c:pt>
                <c:pt idx="156">
                  <c:v>1.6044835329721359</c:v>
                </c:pt>
                <c:pt idx="157">
                  <c:v>1.6149447903627525</c:v>
                </c:pt>
                <c:pt idx="158">
                  <c:v>1.6232691905416576</c:v>
                </c:pt>
                <c:pt idx="159">
                  <c:v>1.6306766408845048</c:v>
                </c:pt>
                <c:pt idx="160">
                  <c:v>1.6409066301480575</c:v>
                </c:pt>
                <c:pt idx="161">
                  <c:v>1.6569167165023178</c:v>
                </c:pt>
                <c:pt idx="162">
                  <c:v>1.6779335992835858</c:v>
                </c:pt>
                <c:pt idx="163">
                  <c:v>1.7050674700620254</c:v>
                </c:pt>
                <c:pt idx="164">
                  <c:v>1.7392432115905985</c:v>
                </c:pt>
                <c:pt idx="165">
                  <c:v>1.7732305909966621</c:v>
                </c:pt>
                <c:pt idx="166">
                  <c:v>1.8475362544407972</c:v>
                </c:pt>
                <c:pt idx="167">
                  <c:v>1.8715247898224652</c:v>
                </c:pt>
                <c:pt idx="168">
                  <c:v>1.8902321313334456</c:v>
                </c:pt>
                <c:pt idx="169">
                  <c:v>1.9062692221097954</c:v>
                </c:pt>
                <c:pt idx="170">
                  <c:v>1.925290569624857</c:v>
                </c:pt>
                <c:pt idx="171">
                  <c:v>1.9452364935013167</c:v>
                </c:pt>
                <c:pt idx="172">
                  <c:v>1.9680798561754704</c:v>
                </c:pt>
                <c:pt idx="173">
                  <c:v>1.9949071285963704</c:v>
                </c:pt>
                <c:pt idx="174">
                  <c:v>2.02326075503737</c:v>
                </c:pt>
                <c:pt idx="175">
                  <c:v>2.0475169723846705</c:v>
                </c:pt>
                <c:pt idx="176">
                  <c:v>2.0675971346217148</c:v>
                </c:pt>
                <c:pt idx="177">
                  <c:v>2.0804169984817698</c:v>
                </c:pt>
                <c:pt idx="178">
                  <c:v>2.0849653791279232</c:v>
                </c:pt>
                <c:pt idx="179">
                  <c:v>2.0859530386224785</c:v>
                </c:pt>
                <c:pt idx="180">
                  <c:v>2.0871940642587186</c:v>
                </c:pt>
                <c:pt idx="181">
                  <c:v>2.0926550043474768</c:v>
                </c:pt>
                <c:pt idx="182">
                  <c:v>2.1031779759944191</c:v>
                </c:pt>
                <c:pt idx="183">
                  <c:v>2.1182670335056111</c:v>
                </c:pt>
                <c:pt idx="184">
                  <c:v>2.1335131954894555</c:v>
                </c:pt>
                <c:pt idx="185">
                  <c:v>2.1485142910718729</c:v>
                </c:pt>
                <c:pt idx="186">
                  <c:v>2.1627694037250524</c:v>
                </c:pt>
                <c:pt idx="187">
                  <c:v>2.1759422930958285</c:v>
                </c:pt>
                <c:pt idx="188">
                  <c:v>2.1936203583906666</c:v>
                </c:pt>
                <c:pt idx="189">
                  <c:v>2.243069441918637</c:v>
                </c:pt>
                <c:pt idx="190">
                  <c:v>2.2891437537017936</c:v>
                </c:pt>
                <c:pt idx="191">
                  <c:v>2.3101932336513684</c:v>
                </c:pt>
                <c:pt idx="192">
                  <c:v>2.310315152913792</c:v>
                </c:pt>
                <c:pt idx="193">
                  <c:v>2.3002526544856643</c:v>
                </c:pt>
                <c:pt idx="194">
                  <c:v>2.2612795069464324</c:v>
                </c:pt>
                <c:pt idx="195">
                  <c:v>2.2556868809573949</c:v>
                </c:pt>
                <c:pt idx="196">
                  <c:v>2.2904866671262569</c:v>
                </c:pt>
                <c:pt idx="197">
                  <c:v>2.2985484368411022</c:v>
                </c:pt>
                <c:pt idx="198">
                  <c:v>2.2691519852502227</c:v>
                </c:pt>
                <c:pt idx="199">
                  <c:v>2.2088902172603024</c:v>
                </c:pt>
                <c:pt idx="200">
                  <c:v>2.173150461207598</c:v>
                </c:pt>
                <c:pt idx="201">
                  <c:v>2.1589141935017233</c:v>
                </c:pt>
                <c:pt idx="202">
                  <c:v>2.1563947464311184</c:v>
                </c:pt>
                <c:pt idx="203">
                  <c:v>2.1438325067148387</c:v>
                </c:pt>
                <c:pt idx="204">
                  <c:v>2.1060460339528184</c:v>
                </c:pt>
                <c:pt idx="205">
                  <c:v>2.0498391970122762</c:v>
                </c:pt>
                <c:pt idx="206">
                  <c:v>2.0010116295165501</c:v>
                </c:pt>
                <c:pt idx="207">
                  <c:v>1.9768386971384517</c:v>
                </c:pt>
                <c:pt idx="208">
                  <c:v>1.9913443133457118</c:v>
                </c:pt>
                <c:pt idx="209">
                  <c:v>2.03565757924369</c:v>
                </c:pt>
                <c:pt idx="210">
                  <c:v>2.0602749760796817</c:v>
                </c:pt>
                <c:pt idx="211">
                  <c:v>2.040484760982638</c:v>
                </c:pt>
                <c:pt idx="212">
                  <c:v>2.0057359633142884</c:v>
                </c:pt>
                <c:pt idx="213">
                  <c:v>1.98565226845803</c:v>
                </c:pt>
                <c:pt idx="214">
                  <c:v>1.9815426886481822</c:v>
                </c:pt>
                <c:pt idx="215">
                  <c:v>1.9934653825268223</c:v>
                </c:pt>
                <c:pt idx="216">
                  <c:v>2.0486841018692576</c:v>
                </c:pt>
                <c:pt idx="217">
                  <c:v>2.0777322834586887</c:v>
                </c:pt>
                <c:pt idx="218">
                  <c:v>2.0825004455126015</c:v>
                </c:pt>
                <c:pt idx="219">
                  <c:v>2.0691743456886211</c:v>
                </c:pt>
                <c:pt idx="220">
                  <c:v>2.0481160396618279</c:v>
                </c:pt>
                <c:pt idx="221">
                  <c:v>2.038099967782844</c:v>
                </c:pt>
                <c:pt idx="222">
                  <c:v>2.0321470755499176</c:v>
                </c:pt>
                <c:pt idx="223">
                  <c:v>2.0237025785375673</c:v>
                </c:pt>
                <c:pt idx="224">
                  <c:v>2.0141407245125134</c:v>
                </c:pt>
                <c:pt idx="225">
                  <c:v>2.0088567425134318</c:v>
                </c:pt>
                <c:pt idx="226">
                  <c:v>2.0052174967424312</c:v>
                </c:pt>
                <c:pt idx="227">
                  <c:v>2.002812833033695</c:v>
                </c:pt>
                <c:pt idx="228">
                  <c:v>2.0043695673838302</c:v>
                </c:pt>
                <c:pt idx="229">
                  <c:v>2.0140820249259139</c:v>
                </c:pt>
                <c:pt idx="230">
                  <c:v>2.0311679725348819</c:v>
                </c:pt>
                <c:pt idx="231">
                  <c:v>2.0573042665208536</c:v>
                </c:pt>
                <c:pt idx="232">
                  <c:v>2.0747553830258934</c:v>
                </c:pt>
                <c:pt idx="233">
                  <c:v>2.0689717803365255</c:v>
                </c:pt>
                <c:pt idx="234">
                  <c:v>2.0365889484630877</c:v>
                </c:pt>
                <c:pt idx="235">
                  <c:v>1.9943083875022296</c:v>
                </c:pt>
                <c:pt idx="236">
                  <c:v>1.9526010536498895</c:v>
                </c:pt>
                <c:pt idx="237">
                  <c:v>1.9322213155855819</c:v>
                </c:pt>
                <c:pt idx="238">
                  <c:v>1.941111310478381</c:v>
                </c:pt>
                <c:pt idx="239">
                  <c:v>1.9826390409345409</c:v>
                </c:pt>
                <c:pt idx="240">
                  <c:v>2.0205797861590069</c:v>
                </c:pt>
                <c:pt idx="241">
                  <c:v>2.0320409872064662</c:v>
                </c:pt>
                <c:pt idx="242">
                  <c:v>2.0218472219441299</c:v>
                </c:pt>
                <c:pt idx="243">
                  <c:v>2.0303676415577172</c:v>
                </c:pt>
                <c:pt idx="244">
                  <c:v>2.0605415713924211</c:v>
                </c:pt>
                <c:pt idx="245">
                  <c:v>2.0660086713011632</c:v>
                </c:pt>
                <c:pt idx="246">
                  <c:v>2.0220658852344631</c:v>
                </c:pt>
                <c:pt idx="247">
                  <c:v>1.9666898643779067</c:v>
                </c:pt>
                <c:pt idx="248">
                  <c:v>1.9318024251889749</c:v>
                </c:pt>
                <c:pt idx="249">
                  <c:v>1.9076321597557069</c:v>
                </c:pt>
                <c:pt idx="250">
                  <c:v>1.8866652591699067</c:v>
                </c:pt>
                <c:pt idx="251">
                  <c:v>1.8703133266043999</c:v>
                </c:pt>
                <c:pt idx="252">
                  <c:v>1.8447399051932942</c:v>
                </c:pt>
                <c:pt idx="253">
                  <c:v>1.8254520397016121</c:v>
                </c:pt>
                <c:pt idx="254">
                  <c:v>1.8283431247149009</c:v>
                </c:pt>
                <c:pt idx="255">
                  <c:v>1.8589119752998551</c:v>
                </c:pt>
                <c:pt idx="256">
                  <c:v>1.8893084356597667</c:v>
                </c:pt>
                <c:pt idx="257">
                  <c:v>1.9030616043852167</c:v>
                </c:pt>
                <c:pt idx="258">
                  <c:v>1.895888722467868</c:v>
                </c:pt>
                <c:pt idx="259">
                  <c:v>1.892480378043861</c:v>
                </c:pt>
                <c:pt idx="260">
                  <c:v>1.9079358353178959</c:v>
                </c:pt>
                <c:pt idx="261">
                  <c:v>1.906145022849663</c:v>
                </c:pt>
                <c:pt idx="262">
                  <c:v>1.8942268972334828</c:v>
                </c:pt>
                <c:pt idx="263">
                  <c:v>1.8800058589090991</c:v>
                </c:pt>
                <c:pt idx="264">
                  <c:v>1.8696841815305314</c:v>
                </c:pt>
                <c:pt idx="265">
                  <c:v>1.8704415271792536</c:v>
                </c:pt>
                <c:pt idx="266">
                  <c:v>1.8687028432982906</c:v>
                </c:pt>
                <c:pt idx="267">
                  <c:v>1.8572089419441928</c:v>
                </c:pt>
                <c:pt idx="268">
                  <c:v>1.8429990236058567</c:v>
                </c:pt>
                <c:pt idx="269">
                  <c:v>1.8332336540383922</c:v>
                </c:pt>
                <c:pt idx="270">
                  <c:v>1.8451686549962201</c:v>
                </c:pt>
                <c:pt idx="271">
                  <c:v>1.8628971807338823</c:v>
                </c:pt>
                <c:pt idx="272">
                  <c:v>1.8825647164937687</c:v>
                </c:pt>
                <c:pt idx="273">
                  <c:v>1.8934659720223443</c:v>
                </c:pt>
                <c:pt idx="274">
                  <c:v>1.891934523105137</c:v>
                </c:pt>
                <c:pt idx="275">
                  <c:v>1.8877180302715351</c:v>
                </c:pt>
                <c:pt idx="276">
                  <c:v>1.8811146213759296</c:v>
                </c:pt>
                <c:pt idx="277">
                  <c:v>1.8594904894018347</c:v>
                </c:pt>
                <c:pt idx="278">
                  <c:v>1.8289611610979666</c:v>
                </c:pt>
                <c:pt idx="279">
                  <c:v>1.8053279520822025</c:v>
                </c:pt>
                <c:pt idx="280">
                  <c:v>1.8090249342038431</c:v>
                </c:pt>
                <c:pt idx="281">
                  <c:v>1.8331582163629054</c:v>
                </c:pt>
                <c:pt idx="282">
                  <c:v>1.8675919692264156</c:v>
                </c:pt>
                <c:pt idx="283">
                  <c:v>1.8380843983906505</c:v>
                </c:pt>
                <c:pt idx="284">
                  <c:v>1.7907508248147828</c:v>
                </c:pt>
                <c:pt idx="285">
                  <c:v>1.7414714185508631</c:v>
                </c:pt>
                <c:pt idx="286">
                  <c:v>1.717379016770554</c:v>
                </c:pt>
                <c:pt idx="287">
                  <c:v>1.7109592249021164</c:v>
                </c:pt>
                <c:pt idx="288">
                  <c:v>1.6937877209131207</c:v>
                </c:pt>
                <c:pt idx="289">
                  <c:v>1.6961704465427214</c:v>
                </c:pt>
                <c:pt idx="290">
                  <c:v>1.710274611663479</c:v>
                </c:pt>
                <c:pt idx="291">
                  <c:v>1.746849090859687</c:v>
                </c:pt>
                <c:pt idx="292">
                  <c:v>1.7590311140927737</c:v>
                </c:pt>
                <c:pt idx="293">
                  <c:v>1.7893531696546301</c:v>
                </c:pt>
                <c:pt idx="294">
                  <c:v>1.8333404958784012</c:v>
                </c:pt>
                <c:pt idx="295">
                  <c:v>1.8846738010694084</c:v>
                </c:pt>
                <c:pt idx="296">
                  <c:v>1.9222913299266828</c:v>
                </c:pt>
                <c:pt idx="297">
                  <c:v>1.936268536092383</c:v>
                </c:pt>
                <c:pt idx="298">
                  <c:v>1.9358108252728901</c:v>
                </c:pt>
                <c:pt idx="299">
                  <c:v>1.927906566535956</c:v>
                </c:pt>
                <c:pt idx="300">
                  <c:v>1.8928199288067162</c:v>
                </c:pt>
                <c:pt idx="301">
                  <c:v>1.8411885059418589</c:v>
                </c:pt>
                <c:pt idx="302">
                  <c:v>1.8120278414214672</c:v>
                </c:pt>
                <c:pt idx="303">
                  <c:v>1.7972174128435832</c:v>
                </c:pt>
                <c:pt idx="304">
                  <c:v>1.7873771430400032</c:v>
                </c:pt>
                <c:pt idx="305">
                  <c:v>1.764290629682578</c:v>
                </c:pt>
                <c:pt idx="306">
                  <c:v>1.7226854537600298</c:v>
                </c:pt>
                <c:pt idx="307">
                  <c:v>1.6595569496444957</c:v>
                </c:pt>
                <c:pt idx="308">
                  <c:v>1.5911603778062986</c:v>
                </c:pt>
                <c:pt idx="309">
                  <c:v>1.5309956470992159</c:v>
                </c:pt>
                <c:pt idx="310">
                  <c:v>1.4583298974345755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B-4484-AB7E-2BC50CD0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39551"/>
        <c:axId val="544255775"/>
      </c:scatterChart>
      <c:valAx>
        <c:axId val="5442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55775"/>
        <c:crosses val="autoZero"/>
        <c:crossBetween val="midCat"/>
      </c:valAx>
      <c:valAx>
        <c:axId val="5442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35987</xdr:row>
      <xdr:rowOff>38100</xdr:rowOff>
    </xdr:from>
    <xdr:to>
      <xdr:col>17</xdr:col>
      <xdr:colOff>289560</xdr:colOff>
      <xdr:row>36011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D9074-6C99-9533-F0F9-8FEA3CA3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35961</xdr:row>
      <xdr:rowOff>121920</xdr:rowOff>
    </xdr:from>
    <xdr:to>
      <xdr:col>15</xdr:col>
      <xdr:colOff>701040</xdr:colOff>
      <xdr:row>35981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35606F-F9D4-4836-8AF7-FE41541D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335280</xdr:colOff>
      <xdr:row>35940</xdr:row>
      <xdr:rowOff>38100</xdr:rowOff>
    </xdr:from>
    <xdr:to>
      <xdr:col>15</xdr:col>
      <xdr:colOff>541020</xdr:colOff>
      <xdr:row>35961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5EF38-0DB3-4DB0-B051-EF2DFF0CC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35914</xdr:row>
      <xdr:rowOff>167640</xdr:rowOff>
    </xdr:from>
    <xdr:to>
      <xdr:col>14</xdr:col>
      <xdr:colOff>152400</xdr:colOff>
      <xdr:row>35938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4B8A5-3E64-4DD5-B956-D1B400E23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83820</xdr:colOff>
      <xdr:row>35956</xdr:row>
      <xdr:rowOff>160020</xdr:rowOff>
    </xdr:from>
    <xdr:to>
      <xdr:col>36</xdr:col>
      <xdr:colOff>205740</xdr:colOff>
      <xdr:row>35982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D8E03E-45FD-40D9-B94B-6E30AFC36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9F27A3-D28B-4CE3-B0C5-E5C822B9D434}" autoFormatId="16" applyNumberFormats="0" applyBorderFormats="0" applyFontFormats="0" applyPatternFormats="0" applyAlignmentFormats="0" applyWidthHeightFormats="0">
  <queryTableRefresh nextId="19">
    <queryTableFields count="18">
      <queryTableField id="1" name="time" tableColumnId="1"/>
      <queryTableField id="2" name="accelx" tableColumnId="2"/>
      <queryTableField id="3" name="accely" tableColumnId="3"/>
      <queryTableField id="4" name="accelz" tableColumnId="4"/>
      <queryTableField id="5" name="gyrox" tableColumnId="5"/>
      <queryTableField id="6" name="gyroy" tableColumnId="6"/>
      <queryTableField id="7" name="gyroz" tableColumnId="7"/>
      <queryTableField id="8" name="magx" tableColumnId="8"/>
      <queryTableField id="9" name="magy" tableColumnId="9"/>
      <queryTableField id="10" name="magz" tableColumnId="10"/>
      <queryTableField id="11" name="altitude" tableColumnId="11"/>
      <queryTableField id="12" name="pressure" tableColumnId="12"/>
      <queryTableField id="13" name="temp" tableColumnId="13"/>
      <queryTableField id="14" name="apogee1" tableColumnId="14"/>
      <queryTableField id="15" name="apogee2" tableColumnId="15"/>
      <queryTableField id="16" name="apogee3" tableColumnId="16"/>
      <queryTableField id="17" name="apogee4" tableColumnId="17"/>
      <queryTableField id="18" name="flightStag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07891-4197-47B6-B059-E705171D4289}" name="data2" displayName="data2" ref="A1:R36365" tableType="queryTable" totalsRowShown="0">
  <autoFilter ref="A1:R36365" xr:uid="{BBA07891-4197-47B6-B059-E705171D4289}"/>
  <tableColumns count="18">
    <tableColumn id="1" xr3:uid="{8E5C5221-6264-4873-BDDF-31B371B5EA58}" uniqueName="1" name="time" queryTableFieldId="1"/>
    <tableColumn id="2" xr3:uid="{35CD439E-6D20-484B-AAF6-219DBE2257E4}" uniqueName="2" name="accelx" queryTableFieldId="2"/>
    <tableColumn id="3" xr3:uid="{608EB2B4-918A-4EBE-8607-34AD2A0B481F}" uniqueName="3" name="accely" queryTableFieldId="3"/>
    <tableColumn id="4" xr3:uid="{7A28CBAA-4061-4060-835F-F0C0CEF3CB55}" uniqueName="4" name="accelz" queryTableFieldId="4"/>
    <tableColumn id="5" xr3:uid="{0BA5C247-9893-4A01-B9C2-1155E1E386A4}" uniqueName="5" name="gyrox" queryTableFieldId="5"/>
    <tableColumn id="6" xr3:uid="{F3A7D3CD-44A6-4007-AC1D-98DBAC014860}" uniqueName="6" name="gyroy" queryTableFieldId="6"/>
    <tableColumn id="7" xr3:uid="{1F3AEA8A-B6FF-4428-9E46-951DEBC9230F}" uniqueName="7" name="gyroz" queryTableFieldId="7"/>
    <tableColumn id="8" xr3:uid="{6B9EE676-FCF5-4327-BD94-9A432BC036A6}" uniqueName="8" name="magx" queryTableFieldId="8"/>
    <tableColumn id="9" xr3:uid="{130CE782-05AD-4AA5-99B3-C80C49F8C8E6}" uniqueName="9" name="magy" queryTableFieldId="9"/>
    <tableColumn id="10" xr3:uid="{15942B76-ADDE-4C0A-8FCE-55208B26B745}" uniqueName="10" name="magz" queryTableFieldId="10"/>
    <tableColumn id="11" xr3:uid="{6F32D732-B16B-4407-9AF1-CDF0555E2CBF}" uniqueName="11" name="altitude" queryTableFieldId="11"/>
    <tableColumn id="12" xr3:uid="{54AF279A-E812-41E1-A686-AD3F1FBCAF4F}" uniqueName="12" name="pressure" queryTableFieldId="12"/>
    <tableColumn id="13" xr3:uid="{19649B24-71B9-4AAA-AB34-6A2DC5A6EF32}" uniqueName="13" name="temp" queryTableFieldId="13"/>
    <tableColumn id="14" xr3:uid="{6B6951B3-4677-43B7-8095-71D5173B24D0}" uniqueName="14" name="apogee1" queryTableFieldId="14"/>
    <tableColumn id="15" xr3:uid="{E056CE0F-A699-4800-91A3-1687D0202E62}" uniqueName="15" name="apogee2" queryTableFieldId="15"/>
    <tableColumn id="16" xr3:uid="{7237C2A5-E85E-45D5-8BF8-DEB394AFA55B}" uniqueName="16" name="apogee3" queryTableFieldId="16"/>
    <tableColumn id="17" xr3:uid="{188B1F6F-F329-4882-9C56-906DF0E44BCE}" uniqueName="17" name="apogee4" queryTableFieldId="17"/>
    <tableColumn id="18" xr3:uid="{A7CE51BD-2AA7-4665-9418-61C7D66D77D3}" uniqueName="18" name="flightStage" queryTableFieldId="18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35D0-EF5A-4BA5-B307-60B1D772F213}">
  <dimension ref="A1:BM36365"/>
  <sheetViews>
    <sheetView tabSelected="1" topLeftCell="A35984" workbookViewId="0">
      <selection activeCell="B35994" sqref="B35994"/>
    </sheetView>
  </sheetViews>
  <sheetFormatPr defaultRowHeight="14.4" x14ac:dyDescent="0.3"/>
  <cols>
    <col min="1" max="1" width="12" bestFit="1" customWidth="1"/>
    <col min="2" max="2" width="9.6640625" bestFit="1" customWidth="1"/>
    <col min="3" max="3" width="10.6640625" bestFit="1" customWidth="1"/>
    <col min="4" max="4" width="11.6640625" bestFit="1" customWidth="1"/>
    <col min="5" max="7" width="12.6640625" bestFit="1" customWidth="1"/>
    <col min="8" max="8" width="9" bestFit="1" customWidth="1"/>
    <col min="9" max="9" width="9.6640625" bestFit="1" customWidth="1"/>
    <col min="10" max="11" width="10.6640625" bestFit="1" customWidth="1"/>
    <col min="12" max="12" width="10.33203125" bestFit="1" customWidth="1"/>
    <col min="13" max="13" width="8" bestFit="1" customWidth="1"/>
    <col min="14" max="14" width="10.6640625" bestFit="1" customWidth="1"/>
    <col min="15" max="15" width="10.44140625" bestFit="1" customWidth="1"/>
    <col min="16" max="16" width="10.6640625" bestFit="1" customWidth="1"/>
    <col min="17" max="17" width="10.44140625" bestFit="1" customWidth="1"/>
    <col min="18" max="18" width="12.21875" bestFit="1" customWidth="1"/>
    <col min="19" max="19" width="12.21875" customWidth="1"/>
    <col min="21" max="21" width="12" bestFit="1" customWidth="1"/>
    <col min="33" max="33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35972" spans="20:21" x14ac:dyDescent="0.3">
      <c r="T35972">
        <v>1.9729000000000001</v>
      </c>
      <c r="U35972">
        <v>0</v>
      </c>
    </row>
    <row r="35973" spans="20:21" x14ac:dyDescent="0.3">
      <c r="T35973">
        <v>1.9729000000000001</v>
      </c>
      <c r="U35973">
        <v>650</v>
      </c>
    </row>
    <row r="35999" spans="20:33" x14ac:dyDescent="0.3">
      <c r="T35999" t="s">
        <v>26</v>
      </c>
      <c r="Z35999" t="s">
        <v>25</v>
      </c>
      <c r="AA35999" t="s">
        <v>24</v>
      </c>
      <c r="AB35999" t="s">
        <v>23</v>
      </c>
      <c r="AC35999" t="s">
        <v>22</v>
      </c>
      <c r="AD35999" t="s">
        <v>27</v>
      </c>
      <c r="AF35999" t="s">
        <v>28</v>
      </c>
      <c r="AG35999" t="s">
        <v>29</v>
      </c>
    </row>
    <row r="36003" spans="1:59" x14ac:dyDescent="0.3">
      <c r="BD36003" t="s">
        <v>19</v>
      </c>
    </row>
    <row r="36005" spans="1:59" x14ac:dyDescent="0.3">
      <c r="Y36005" t="s">
        <v>20</v>
      </c>
      <c r="Z36005">
        <v>2.1320000000000001</v>
      </c>
    </row>
    <row r="36006" spans="1:59" x14ac:dyDescent="0.3">
      <c r="Y36006" t="s">
        <v>21</v>
      </c>
      <c r="Z36006">
        <v>2.1840000000000002E-3</v>
      </c>
    </row>
    <row r="36007" spans="1:59" x14ac:dyDescent="0.3">
      <c r="Y36007" t="s">
        <v>31</v>
      </c>
      <c r="Z36007">
        <v>0.68</v>
      </c>
    </row>
    <row r="36008" spans="1:59" x14ac:dyDescent="0.3">
      <c r="Y36008" t="s">
        <v>32</v>
      </c>
      <c r="Z36008">
        <v>5.3520538100000001E-3</v>
      </c>
    </row>
    <row r="36010" spans="1:59" x14ac:dyDescent="0.3">
      <c r="AG36010" t="s">
        <v>40</v>
      </c>
    </row>
    <row r="36011" spans="1:59" x14ac:dyDescent="0.3">
      <c r="AG36011" t="s">
        <v>41</v>
      </c>
    </row>
    <row r="36012" spans="1:59" x14ac:dyDescent="0.3">
      <c r="AG36012" t="s">
        <v>42</v>
      </c>
    </row>
    <row r="36013" spans="1:59" x14ac:dyDescent="0.3">
      <c r="AG36013" t="s">
        <v>43</v>
      </c>
    </row>
    <row r="36014" spans="1:59" x14ac:dyDescent="0.3">
      <c r="A36014" t="s">
        <v>0</v>
      </c>
      <c r="B36014" t="s">
        <v>1</v>
      </c>
      <c r="C36014" t="s">
        <v>2</v>
      </c>
      <c r="D36014" t="s">
        <v>3</v>
      </c>
      <c r="E36014" t="s">
        <v>4</v>
      </c>
      <c r="F36014" t="s">
        <v>5</v>
      </c>
      <c r="G36014" t="s">
        <v>6</v>
      </c>
      <c r="H36014" t="s">
        <v>7</v>
      </c>
      <c r="I36014" t="s">
        <v>8</v>
      </c>
      <c r="J36014" t="s">
        <v>9</v>
      </c>
      <c r="K36014" t="s">
        <v>10</v>
      </c>
      <c r="L36014" t="s">
        <v>11</v>
      </c>
      <c r="M36014" t="s">
        <v>12</v>
      </c>
      <c r="N36014" t="s">
        <v>13</v>
      </c>
      <c r="O36014" t="s">
        <v>14</v>
      </c>
      <c r="P36014" t="s">
        <v>15</v>
      </c>
      <c r="Q36014" t="s">
        <v>16</v>
      </c>
      <c r="R36014" t="s">
        <v>17</v>
      </c>
    </row>
    <row r="36015" spans="1:59" x14ac:dyDescent="0.3">
      <c r="A36015">
        <v>0</v>
      </c>
      <c r="Z36015" t="s">
        <v>39</v>
      </c>
      <c r="AA36015" t="s">
        <v>24</v>
      </c>
      <c r="AB36015" t="s">
        <v>38</v>
      </c>
      <c r="AC36015" t="s">
        <v>22</v>
      </c>
      <c r="AD36015" t="s">
        <v>37</v>
      </c>
      <c r="AF36015" t="s">
        <v>36</v>
      </c>
      <c r="AG36015" t="s">
        <v>35</v>
      </c>
      <c r="AI36015" t="s">
        <v>30</v>
      </c>
      <c r="AJ36015" t="s">
        <v>21</v>
      </c>
      <c r="AK36015" t="s">
        <v>33</v>
      </c>
      <c r="AS36015" t="s">
        <v>44</v>
      </c>
      <c r="AT36015" t="s">
        <v>45</v>
      </c>
      <c r="AU36015" t="s">
        <v>46</v>
      </c>
      <c r="AW36015" t="s">
        <v>47</v>
      </c>
      <c r="AX36015" t="s">
        <v>48</v>
      </c>
      <c r="AY36015" t="s">
        <v>49</v>
      </c>
      <c r="BA36015" t="s">
        <v>50</v>
      </c>
      <c r="BB36015" t="s">
        <v>51</v>
      </c>
      <c r="BC36015" t="s">
        <v>52</v>
      </c>
    </row>
    <row r="36016" spans="1:59" x14ac:dyDescent="0.3">
      <c r="A36016">
        <v>3672373016370</v>
      </c>
      <c r="B36016">
        <v>9.8345000000000002</v>
      </c>
      <c r="C36016">
        <v>0.83270200000000005</v>
      </c>
      <c r="D36016">
        <v>0.21056800000000001</v>
      </c>
      <c r="E36016">
        <v>-4.1233399999999996E-3</v>
      </c>
      <c r="F36016">
        <v>-9.46841E-3</v>
      </c>
      <c r="G36016">
        <v>3.5124700000000002E-3</v>
      </c>
      <c r="H36016">
        <v>-55.641599999999997</v>
      </c>
      <c r="I36016">
        <v>-15.2441</v>
      </c>
      <c r="J36016">
        <v>17.524100000000001</v>
      </c>
      <c r="K36016">
        <v>3.16757</v>
      </c>
      <c r="L36016">
        <v>1021.39</v>
      </c>
      <c r="M36016">
        <v>30.2545</v>
      </c>
      <c r="N36016">
        <v>3.16757</v>
      </c>
      <c r="O36016">
        <v>159.17699999999999</v>
      </c>
      <c r="P36016">
        <v>3.16757</v>
      </c>
      <c r="Q36016">
        <v>161.477</v>
      </c>
      <c r="R36016" t="s">
        <v>18</v>
      </c>
      <c r="T36016">
        <f>T36015+U36016</f>
        <v>0.08</v>
      </c>
      <c r="U36016">
        <v>0.08</v>
      </c>
      <c r="V36016">
        <f>data2[[#This Row],[altitude]]</f>
        <v>3.16757</v>
      </c>
      <c r="W36016">
        <v>0</v>
      </c>
      <c r="Z36016">
        <f>U36016</f>
        <v>0.08</v>
      </c>
      <c r="AA36016" s="4">
        <f>SQRT(POWER(data2[[#This Row],[accelx]],2)+POWER(data2[[#This Row],[accely]],2)+POWER(data2[[#This Row],[accelz]],2))*SIGN(data2[[#This Row],[accelx]])</f>
        <v>9.8719360691521914</v>
      </c>
      <c r="AB36016">
        <f>V36016</f>
        <v>3.16757</v>
      </c>
      <c r="AC36016">
        <v>0</v>
      </c>
      <c r="AI36016">
        <f>data2[[#This Row],[pressure]]*100/(287.05*(273.15+data2[[#This Row],[temp]]))</f>
        <v>1.1727677979303275</v>
      </c>
      <c r="AJ36016">
        <f>0.5*AI36016*$Z$36007*$Z$36008</f>
        <v>2.1340835627938286E-3</v>
      </c>
      <c r="AK36016" t="s">
        <v>34</v>
      </c>
      <c r="AN36016">
        <f>AB36016</f>
        <v>3.16757</v>
      </c>
      <c r="AO36016">
        <v>0</v>
      </c>
      <c r="AS36016">
        <f>data2[[#This Row],[gyrox]]</f>
        <v>-4.1233399999999996E-3</v>
      </c>
      <c r="AT36016">
        <f>data2[[#This Row],[gyroy]]</f>
        <v>-9.46841E-3</v>
      </c>
      <c r="AU36016">
        <f>data2[[#This Row],[gyroz]]</f>
        <v>3.5124700000000002E-3</v>
      </c>
      <c r="AW36016">
        <v>0</v>
      </c>
      <c r="AX36016">
        <v>0</v>
      </c>
      <c r="AY36016">
        <v>0</v>
      </c>
      <c r="BA36016">
        <f>AW36016/PI()*180</f>
        <v>0</v>
      </c>
      <c r="BB36016">
        <f t="shared" ref="BB36016" si="0">IF(AX36016&lt;-PI(),MOD(AX36016,-PI()),AX36016)</f>
        <v>0</v>
      </c>
      <c r="BC36016">
        <f>IF(AY36016&gt;PI(),MOD(AY36016,PI()),AY36016)</f>
        <v>0</v>
      </c>
      <c r="BE36016">
        <f>BA36016/PI()*180</f>
        <v>0</v>
      </c>
      <c r="BF36016">
        <f t="shared" ref="BF36016:BG36016" si="1">BB36016/PI()*180</f>
        <v>0</v>
      </c>
      <c r="BG36016">
        <f t="shared" si="1"/>
        <v>0</v>
      </c>
    </row>
    <row r="36017" spans="1:59" x14ac:dyDescent="0.3">
      <c r="A36017">
        <v>3672453918468</v>
      </c>
      <c r="B36017">
        <v>9.8392800000000005</v>
      </c>
      <c r="C36017">
        <v>0.89491500000000002</v>
      </c>
      <c r="D36017">
        <v>-0.19142600000000001</v>
      </c>
      <c r="E36017">
        <v>-1.38972E-2</v>
      </c>
      <c r="F36017">
        <v>-2.56563E-2</v>
      </c>
      <c r="G36017">
        <v>2.7488899999999999E-3</v>
      </c>
      <c r="H36017">
        <v>-56.036200000000001</v>
      </c>
      <c r="I36017">
        <v>-14.8202</v>
      </c>
      <c r="J36017">
        <v>17.582599999999999</v>
      </c>
      <c r="K36017">
        <v>2.4914900000000002</v>
      </c>
      <c r="L36017">
        <v>1021.39</v>
      </c>
      <c r="M36017">
        <v>30.25</v>
      </c>
      <c r="N36017">
        <v>2.4914900000000002</v>
      </c>
      <c r="O36017">
        <v>213.09</v>
      </c>
      <c r="P36017">
        <v>2.4914900000000002</v>
      </c>
      <c r="Q36017">
        <v>211.84299999999999</v>
      </c>
      <c r="R36017" t="s">
        <v>18</v>
      </c>
      <c r="T36017">
        <f t="shared" ref="T36017:T36080" si="2">T36016+U36017</f>
        <v>0.16090209799999999</v>
      </c>
      <c r="U36017">
        <f>(data2[[#This Row],[time]]-A36016)/1000000000</f>
        <v>8.0902098000000006E-2</v>
      </c>
      <c r="V36017">
        <f>data2[[#This Row],[altitude]]</f>
        <v>2.4914900000000002</v>
      </c>
      <c r="W36017">
        <v>0</v>
      </c>
      <c r="Z36017">
        <f t="shared" ref="Z36017:Z36080" si="3">U36017</f>
        <v>8.0902098000000006E-2</v>
      </c>
      <c r="AA36017" s="4">
        <f>SQRT(POWER(data2[[#This Row],[accelx]],2)+POWER(data2[[#This Row],[accely]],2)+POWER(data2[[#This Row],[accelz]],2))*SIGN(data2[[#This Row],[accelx]])</f>
        <v>9.8817482101650924</v>
      </c>
      <c r="AB36017">
        <f t="shared" ref="AB36017:AB36080" si="4">V36017</f>
        <v>2.4914900000000002</v>
      </c>
      <c r="AC36017">
        <v>0</v>
      </c>
      <c r="AI36017">
        <f>data2[[#This Row],[pressure]]*100/(287.05*(273.15+data2[[#This Row],[temp]]))</f>
        <v>1.1727851923109824</v>
      </c>
      <c r="AJ36017">
        <f t="shared" ref="AJ36017:AJ36080" si="5">0.5*AI36017*$Z$36007*$Z$36008</f>
        <v>2.1341152153186564E-3</v>
      </c>
      <c r="AN36017">
        <f t="shared" ref="AN36017:AN36080" si="6">AB36017</f>
        <v>2.4914900000000002</v>
      </c>
      <c r="AO36017">
        <f>(AN36017-AN36016)/Z36017</f>
        <v>-8.3567672126376724</v>
      </c>
      <c r="AS36017">
        <f>data2[[#This Row],[gyrox]]</f>
        <v>-1.38972E-2</v>
      </c>
      <c r="AT36017">
        <f>data2[[#This Row],[gyroy]]</f>
        <v>-2.56563E-2</v>
      </c>
      <c r="AU36017">
        <f>data2[[#This Row],[gyroz]]</f>
        <v>2.7488899999999999E-3</v>
      </c>
      <c r="AW36017">
        <f t="shared" ref="AW36017" si="7">AS36017*Z36017+AW36016</f>
        <v>-1.1243126363256E-3</v>
      </c>
      <c r="AX36017">
        <f>AT36017*Z36017+AX36016</f>
        <v>-2.0756484969174003E-3</v>
      </c>
      <c r="AY36017">
        <f>AU36017*Z36017+AY36016</f>
        <v>2.2239096817122E-4</v>
      </c>
      <c r="BA36017">
        <f>IF(AW36017&lt;-PI(),MOD(AW36017,-PI()),AW36017)</f>
        <v>-1.1243126363256E-3</v>
      </c>
      <c r="BB36017">
        <f t="shared" ref="BB36017:BB36080" si="8">IF(AX36017&lt;-PI(),MOD(AX36017,-PI()),AX36017)</f>
        <v>-2.0756484969174003E-3</v>
      </c>
      <c r="BC36017">
        <f t="shared" ref="BC36017:BC36080" si="9">IF(AY36017&gt;PI(),MOD(AY36017,PI()),AY36017)</f>
        <v>2.2239096817122E-4</v>
      </c>
      <c r="BE36017">
        <f t="shared" ref="BE36017:BE36080" si="10">BA36017/PI()*180</f>
        <v>-6.4418368914683888E-2</v>
      </c>
      <c r="BF36017">
        <f t="shared" ref="BF36017:BF36080" si="11">BB36017/PI()*180</f>
        <v>-0.1189258986260401</v>
      </c>
      <c r="BG36017">
        <f t="shared" ref="BG36017:BG36080" si="12">BC36017/PI()*180</f>
        <v>1.2742063878039131E-2</v>
      </c>
    </row>
    <row r="36018" spans="1:59" x14ac:dyDescent="0.3">
      <c r="A36018">
        <v>3672539459234</v>
      </c>
      <c r="B36018">
        <v>9.8632100000000005</v>
      </c>
      <c r="C36018">
        <v>0.91884299999999997</v>
      </c>
      <c r="D36018">
        <v>-0.47377799999999998</v>
      </c>
      <c r="E36018">
        <v>-5.3450700000000004E-3</v>
      </c>
      <c r="F36018">
        <v>-6.2613699999999996E-3</v>
      </c>
      <c r="G36018">
        <v>7.7885300000000001E-3</v>
      </c>
      <c r="H36018">
        <v>-55.933900000000001</v>
      </c>
      <c r="I36018">
        <v>-14.7325</v>
      </c>
      <c r="J36018">
        <v>17.6995</v>
      </c>
      <c r="K36018">
        <v>2.4914900000000002</v>
      </c>
      <c r="L36018">
        <v>1021.4</v>
      </c>
      <c r="M36018">
        <v>30.2545</v>
      </c>
      <c r="N36018">
        <v>2.4914900000000002</v>
      </c>
      <c r="O36018">
        <v>62.351900000000001</v>
      </c>
      <c r="P36018">
        <v>2.4914900000000002</v>
      </c>
      <c r="Q36018">
        <v>61.952800000000003</v>
      </c>
      <c r="R36018" t="s">
        <v>18</v>
      </c>
      <c r="T36018">
        <f t="shared" si="2"/>
        <v>0.24644286399999998</v>
      </c>
      <c r="U36018">
        <f>(data2[[#This Row],[time]]-A36017)/1000000000</f>
        <v>8.5540766000000004E-2</v>
      </c>
      <c r="V36018">
        <f>data2[[#This Row],[altitude]]</f>
        <v>2.4914900000000002</v>
      </c>
      <c r="W36018">
        <v>0</v>
      </c>
      <c r="Z36018">
        <f t="shared" si="3"/>
        <v>8.5540766000000004E-2</v>
      </c>
      <c r="AA36018" s="4">
        <f>SQRT(POWER(data2[[#This Row],[accelx]],2)+POWER(data2[[#This Row],[accely]],2)+POWER(data2[[#This Row],[accelz]],2))*SIGN(data2[[#This Row],[accelx]])</f>
        <v>9.9172400170628627</v>
      </c>
      <c r="AB36018">
        <f t="shared" si="4"/>
        <v>2.4914900000000002</v>
      </c>
      <c r="AC36018">
        <v>0</v>
      </c>
      <c r="AI36018">
        <f>data2[[#This Row],[pressure]]*100/(287.05*(273.15+data2[[#This Row],[temp]]))</f>
        <v>1.1727792800066934</v>
      </c>
      <c r="AJ36018">
        <f t="shared" si="5"/>
        <v>2.1341044567086192E-3</v>
      </c>
      <c r="AN36018">
        <f t="shared" si="6"/>
        <v>2.4914900000000002</v>
      </c>
      <c r="AO36018">
        <f t="shared" ref="AO36018:AO36081" si="13">(AN36018-AN36017)/Z36018</f>
        <v>0</v>
      </c>
      <c r="AS36018">
        <f>data2[[#This Row],[gyrox]]</f>
        <v>-5.3450700000000004E-3</v>
      </c>
      <c r="AT36018">
        <f>data2[[#This Row],[gyroy]]</f>
        <v>-6.2613699999999996E-3</v>
      </c>
      <c r="AU36018">
        <f>data2[[#This Row],[gyroz]]</f>
        <v>7.7885300000000001E-3</v>
      </c>
      <c r="AW36018">
        <f t="shared" ref="AW36018:AW36081" si="14">AS36018*Z36018+AW36017</f>
        <v>-1.5815340184492201E-3</v>
      </c>
      <c r="AX36018">
        <f t="shared" ref="AX36018:AX36081" si="15">AT36018*Z36018+AX36017</f>
        <v>-2.6112508829268201E-3</v>
      </c>
      <c r="AY36018">
        <f t="shared" ref="AY36018:AY36081" si="16">AU36018*Z36018+AY36017</f>
        <v>8.8862779038520001E-4</v>
      </c>
      <c r="BA36018">
        <f t="shared" ref="BA36018:BA36081" si="17">IF(AW36018&lt;-PI(),MOD(AW36018,-PI()),AW36018)</f>
        <v>-1.5815340184492201E-3</v>
      </c>
      <c r="BB36018">
        <f t="shared" si="8"/>
        <v>-2.6112508829268201E-3</v>
      </c>
      <c r="BC36018">
        <f t="shared" si="9"/>
        <v>8.8862779038520001E-4</v>
      </c>
      <c r="BE36018">
        <f t="shared" si="10"/>
        <v>-9.0615224413505585E-2</v>
      </c>
      <c r="BF36018">
        <f t="shared" si="11"/>
        <v>-0.14961365484151662</v>
      </c>
      <c r="BG36018">
        <f t="shared" si="12"/>
        <v>5.0914621947107955E-2</v>
      </c>
    </row>
    <row r="36019" spans="1:59" x14ac:dyDescent="0.3">
      <c r="A36019">
        <v>3672620330813</v>
      </c>
      <c r="B36019">
        <v>9.8345000000000002</v>
      </c>
      <c r="C36019">
        <v>0.81355900000000003</v>
      </c>
      <c r="D36019">
        <v>-4.3070799999999999E-2</v>
      </c>
      <c r="E36019">
        <v>2.7488899999999999E-3</v>
      </c>
      <c r="F36019">
        <v>7.3303800000000001E-3</v>
      </c>
      <c r="G36019">
        <v>8.7048300000000002E-3</v>
      </c>
      <c r="H36019">
        <v>-56.0655</v>
      </c>
      <c r="I36019">
        <v>-15.448700000000001</v>
      </c>
      <c r="J36019">
        <v>17.948</v>
      </c>
      <c r="K36019">
        <v>3.2520799999999999</v>
      </c>
      <c r="L36019">
        <v>1021.38</v>
      </c>
      <c r="M36019">
        <v>30.2545</v>
      </c>
      <c r="N36019">
        <v>3.2520799999999999</v>
      </c>
      <c r="O36019">
        <v>344.245</v>
      </c>
      <c r="P36019">
        <v>3.2520799999999999</v>
      </c>
      <c r="Q36019">
        <v>344.58499999999998</v>
      </c>
      <c r="R36019" t="s">
        <v>18</v>
      </c>
      <c r="T36019">
        <f t="shared" si="2"/>
        <v>0.32731444300000001</v>
      </c>
      <c r="U36019">
        <f>(data2[[#This Row],[time]]-A36018)/1000000000</f>
        <v>8.0871578999999999E-2</v>
      </c>
      <c r="V36019">
        <f>data2[[#This Row],[altitude]]</f>
        <v>3.2520799999999999</v>
      </c>
      <c r="W36019">
        <v>0</v>
      </c>
      <c r="Z36019">
        <f t="shared" si="3"/>
        <v>8.0871578999999999E-2</v>
      </c>
      <c r="AA36019" s="4">
        <f>SQRT(POWER(data2[[#This Row],[accelx]],2)+POWER(data2[[#This Row],[accely]],2)+POWER(data2[[#This Row],[accelz]],2))*SIGN(data2[[#This Row],[accelx]])</f>
        <v>9.8681874521258273</v>
      </c>
      <c r="AB36019">
        <f t="shared" si="4"/>
        <v>3.2520799999999999</v>
      </c>
      <c r="AC36019">
        <v>0</v>
      </c>
      <c r="AI36019">
        <f>data2[[#This Row],[pressure]]*100/(287.05*(273.15+data2[[#This Row],[temp]]))</f>
        <v>1.1727563158539616</v>
      </c>
      <c r="AJ36019">
        <f t="shared" si="5"/>
        <v>2.134062668879038E-3</v>
      </c>
      <c r="AN36019">
        <f t="shared" si="6"/>
        <v>3.2520799999999999</v>
      </c>
      <c r="AO36019">
        <f t="shared" si="13"/>
        <v>9.4049109638381072</v>
      </c>
      <c r="AS36019">
        <f>data2[[#This Row],[gyrox]]</f>
        <v>2.7488899999999999E-3</v>
      </c>
      <c r="AT36019">
        <f>data2[[#This Row],[gyroy]]</f>
        <v>7.3303800000000001E-3</v>
      </c>
      <c r="AU36019">
        <f>data2[[#This Row],[gyroz]]</f>
        <v>8.7048300000000002E-3</v>
      </c>
      <c r="AW36019">
        <f t="shared" si="14"/>
        <v>-1.3592269436519101E-3</v>
      </c>
      <c r="AX36019">
        <f t="shared" si="15"/>
        <v>-2.0184314776568002E-3</v>
      </c>
      <c r="AY36019">
        <f t="shared" si="16"/>
        <v>1.59260113741177E-3</v>
      </c>
      <c r="BA36019">
        <f t="shared" si="17"/>
        <v>-1.3592269436519101E-3</v>
      </c>
      <c r="BB36019">
        <f t="shared" si="8"/>
        <v>-2.0184314776568002E-3</v>
      </c>
      <c r="BC36019">
        <f t="shared" si="9"/>
        <v>1.59260113741177E-3</v>
      </c>
      <c r="BE36019">
        <f t="shared" si="10"/>
        <v>-7.7877967271720611E-2</v>
      </c>
      <c r="BF36019">
        <f t="shared" si="11"/>
        <v>-0.11564760490608898</v>
      </c>
      <c r="BG36019">
        <f t="shared" si="12"/>
        <v>9.1249323621428888E-2</v>
      </c>
    </row>
    <row r="36020" spans="1:59" x14ac:dyDescent="0.3">
      <c r="A36020">
        <v>3672701110852</v>
      </c>
      <c r="B36020">
        <v>9.8440700000000003</v>
      </c>
      <c r="C36020">
        <v>0.77048799999999995</v>
      </c>
      <c r="D36020">
        <v>0.19142600000000001</v>
      </c>
      <c r="E36020">
        <v>-4.4287700000000003E-3</v>
      </c>
      <c r="F36020">
        <v>-1.0690099999999999E-2</v>
      </c>
      <c r="G36020">
        <v>3.8179099999999999E-3</v>
      </c>
      <c r="H36020">
        <v>-55.977800000000002</v>
      </c>
      <c r="I36020">
        <v>-15.2441</v>
      </c>
      <c r="J36020">
        <v>17.918700000000001</v>
      </c>
      <c r="K36020">
        <v>2.5548700000000002</v>
      </c>
      <c r="L36020">
        <v>1021.44</v>
      </c>
      <c r="M36020">
        <v>30.2456</v>
      </c>
      <c r="N36020">
        <v>2.5548700000000002</v>
      </c>
      <c r="O36020">
        <v>148.32900000000001</v>
      </c>
      <c r="P36020">
        <v>2.5548700000000002</v>
      </c>
      <c r="Q36020">
        <v>148.18899999999999</v>
      </c>
      <c r="R36020" t="s">
        <v>18</v>
      </c>
      <c r="T36020">
        <f t="shared" si="2"/>
        <v>0.40809448199999998</v>
      </c>
      <c r="U36020">
        <f>(data2[[#This Row],[time]]-A36019)/1000000000</f>
        <v>8.0780038999999998E-2</v>
      </c>
      <c r="V36020">
        <f>data2[[#This Row],[altitude]]</f>
        <v>2.5548700000000002</v>
      </c>
      <c r="W36020">
        <v>0</v>
      </c>
      <c r="Z36020">
        <f t="shared" si="3"/>
        <v>8.0780038999999998E-2</v>
      </c>
      <c r="AA36020" s="4">
        <f>SQRT(POWER(data2[[#This Row],[accelx]],2)+POWER(data2[[#This Row],[accely]],2)+POWER(data2[[#This Row],[accelz]],2))*SIGN(data2[[#This Row],[accelx]])</f>
        <v>9.8760320896866265</v>
      </c>
      <c r="AB36020">
        <f t="shared" si="4"/>
        <v>2.5548700000000002</v>
      </c>
      <c r="AC36020">
        <v>0</v>
      </c>
      <c r="AI36020">
        <f>data2[[#This Row],[pressure]]*100/(287.05*(273.15+data2[[#This Row],[temp]]))</f>
        <v>1.1728596127147057</v>
      </c>
      <c r="AJ36020">
        <f t="shared" si="5"/>
        <v>2.1342506380004544E-3</v>
      </c>
      <c r="AN36020">
        <f t="shared" si="6"/>
        <v>2.5548700000000002</v>
      </c>
      <c r="AO36020">
        <f t="shared" si="13"/>
        <v>-8.6309688461526939</v>
      </c>
      <c r="AS36020">
        <f>data2[[#This Row],[gyrox]]</f>
        <v>-4.4287700000000003E-3</v>
      </c>
      <c r="AT36020">
        <f>data2[[#This Row],[gyroy]]</f>
        <v>-1.0690099999999999E-2</v>
      </c>
      <c r="AU36020">
        <f>data2[[#This Row],[gyroz]]</f>
        <v>3.8179099999999999E-3</v>
      </c>
      <c r="AW36020">
        <f t="shared" si="14"/>
        <v>-1.7169831569739402E-3</v>
      </c>
      <c r="AX36020">
        <f t="shared" si="15"/>
        <v>-2.8819781725707002E-3</v>
      </c>
      <c r="AY36020">
        <f t="shared" si="16"/>
        <v>1.90101205611026E-3</v>
      </c>
      <c r="BA36020">
        <f t="shared" si="17"/>
        <v>-1.7169831569739402E-3</v>
      </c>
      <c r="BB36020">
        <f t="shared" si="8"/>
        <v>-2.8819781725707002E-3</v>
      </c>
      <c r="BC36020">
        <f t="shared" si="9"/>
        <v>1.90101205611026E-3</v>
      </c>
      <c r="BE36020">
        <f t="shared" si="10"/>
        <v>-9.83758883896549E-2</v>
      </c>
      <c r="BF36020">
        <f t="shared" si="11"/>
        <v>-0.16512518593712677</v>
      </c>
      <c r="BG36020">
        <f t="shared" si="12"/>
        <v>0.10891996761860473</v>
      </c>
    </row>
    <row r="36021" spans="1:59" x14ac:dyDescent="0.3">
      <c r="A36021">
        <v>3672786560064</v>
      </c>
      <c r="B36021">
        <v>9.8488500000000005</v>
      </c>
      <c r="C36021">
        <v>0.90927199999999997</v>
      </c>
      <c r="D36021">
        <v>-0.30149599999999999</v>
      </c>
      <c r="E36021">
        <v>-1.4049900000000001E-2</v>
      </c>
      <c r="F36021">
        <v>-2.1074800000000001E-2</v>
      </c>
      <c r="G36021">
        <v>1.8326E-3</v>
      </c>
      <c r="H36021">
        <v>-55.641599999999997</v>
      </c>
      <c r="I36021">
        <v>-15.3756</v>
      </c>
      <c r="J36021">
        <v>17.772600000000001</v>
      </c>
      <c r="K36021">
        <v>2.5548700000000002</v>
      </c>
      <c r="L36021">
        <v>1021.36</v>
      </c>
      <c r="M36021">
        <v>30.2456</v>
      </c>
      <c r="N36021">
        <v>2.5548700000000002</v>
      </c>
      <c r="O36021">
        <v>42.398499999999999</v>
      </c>
      <c r="P36021">
        <v>2.5548700000000002</v>
      </c>
      <c r="Q36021">
        <v>42.3566</v>
      </c>
      <c r="R36021" t="s">
        <v>18</v>
      </c>
      <c r="T36021">
        <f t="shared" si="2"/>
        <v>0.49354369399999998</v>
      </c>
      <c r="U36021">
        <f>(data2[[#This Row],[time]]-A36020)/1000000000</f>
        <v>8.5449211999999997E-2</v>
      </c>
      <c r="V36021">
        <f>data2[[#This Row],[altitude]]</f>
        <v>2.5548700000000002</v>
      </c>
      <c r="W36021">
        <v>0</v>
      </c>
      <c r="Z36021">
        <f t="shared" si="3"/>
        <v>8.5449211999999997E-2</v>
      </c>
      <c r="AA36021" s="4">
        <f>SQRT(POWER(data2[[#This Row],[accelx]],2)+POWER(data2[[#This Row],[accely]],2)+POWER(data2[[#This Row],[accelz]],2))*SIGN(data2[[#This Row],[accelx]])</f>
        <v>9.895328278056267</v>
      </c>
      <c r="AB36021">
        <f t="shared" si="4"/>
        <v>2.5548700000000002</v>
      </c>
      <c r="AC36021">
        <v>0</v>
      </c>
      <c r="AI36021">
        <f>data2[[#This Row],[pressure]]*100/(287.05*(273.15+data2[[#This Row],[temp]]))</f>
        <v>1.1727677534091985</v>
      </c>
      <c r="AJ36021">
        <f t="shared" si="5"/>
        <v>2.1340834817788062E-3</v>
      </c>
      <c r="AN36021">
        <f t="shared" si="6"/>
        <v>2.5548700000000002</v>
      </c>
      <c r="AO36021">
        <f t="shared" si="13"/>
        <v>0</v>
      </c>
      <c r="AS36021">
        <f>data2[[#This Row],[gyrox]]</f>
        <v>-1.4049900000000001E-2</v>
      </c>
      <c r="AT36021">
        <f>data2[[#This Row],[gyroy]]</f>
        <v>-2.1074800000000001E-2</v>
      </c>
      <c r="AU36021">
        <f>data2[[#This Row],[gyroz]]</f>
        <v>1.8326E-3</v>
      </c>
      <c r="AW36021">
        <f t="shared" si="14"/>
        <v>-2.9175360406527399E-3</v>
      </c>
      <c r="AX36021">
        <f t="shared" si="15"/>
        <v>-4.6828032256283E-3</v>
      </c>
      <c r="AY36021">
        <f t="shared" si="16"/>
        <v>2.05760628202146E-3</v>
      </c>
      <c r="BA36021">
        <f t="shared" si="17"/>
        <v>-2.9175360406527399E-3</v>
      </c>
      <c r="BB36021">
        <f t="shared" si="8"/>
        <v>-4.6828032256283E-3</v>
      </c>
      <c r="BC36021">
        <f t="shared" si="9"/>
        <v>2.05760628202146E-3</v>
      </c>
      <c r="BE36021">
        <f t="shared" si="10"/>
        <v>-0.16716250170671057</v>
      </c>
      <c r="BF36021">
        <f t="shared" si="11"/>
        <v>-0.26830486111874979</v>
      </c>
      <c r="BG36021">
        <f t="shared" si="12"/>
        <v>0.11789215585943466</v>
      </c>
    </row>
    <row r="36022" spans="1:59" x14ac:dyDescent="0.3">
      <c r="A36022">
        <v>3672867492680</v>
      </c>
      <c r="B36022">
        <v>9.8488500000000005</v>
      </c>
      <c r="C36022">
        <v>0.95712900000000001</v>
      </c>
      <c r="D36022">
        <v>-0.47377799999999998</v>
      </c>
      <c r="E36022">
        <v>-9.1629799999999996E-4</v>
      </c>
      <c r="F36022">
        <v>-4.5814899999999997E-3</v>
      </c>
      <c r="G36022">
        <v>5.1923500000000001E-3</v>
      </c>
      <c r="H36022">
        <v>-55.363900000000001</v>
      </c>
      <c r="I36022">
        <v>-15.2148</v>
      </c>
      <c r="J36022">
        <v>17.772600000000001</v>
      </c>
      <c r="K36022">
        <v>2.4914900000000002</v>
      </c>
      <c r="L36022">
        <v>1021.44</v>
      </c>
      <c r="M36022">
        <v>30.2545</v>
      </c>
      <c r="N36022">
        <v>2.4914900000000002</v>
      </c>
      <c r="O36022">
        <v>30.162299999999998</v>
      </c>
      <c r="P36022">
        <v>2.4914900000000002</v>
      </c>
      <c r="Q36022">
        <v>30.144300000000001</v>
      </c>
      <c r="R36022" t="s">
        <v>18</v>
      </c>
      <c r="T36022">
        <f t="shared" si="2"/>
        <v>0.57447630999999999</v>
      </c>
      <c r="U36022">
        <f>(data2[[#This Row],[time]]-A36021)/1000000000</f>
        <v>8.0932615999999999E-2</v>
      </c>
      <c r="V36022">
        <f>data2[[#This Row],[altitude]]</f>
        <v>2.4914900000000002</v>
      </c>
      <c r="W36022">
        <v>0</v>
      </c>
      <c r="Z36022">
        <f t="shared" si="3"/>
        <v>8.0932615999999999E-2</v>
      </c>
      <c r="AA36022" s="4">
        <f>SQRT(POWER(data2[[#This Row],[accelx]],2)+POWER(data2[[#This Row],[accely]],2)+POWER(data2[[#This Row],[accelz]],2))*SIGN(data2[[#This Row],[accelx]])</f>
        <v>9.9065840650763679</v>
      </c>
      <c r="AB36022">
        <f t="shared" si="4"/>
        <v>2.4914900000000002</v>
      </c>
      <c r="AC36022">
        <v>0</v>
      </c>
      <c r="AI36022">
        <f>data2[[#This Row],[pressure]]*100/(287.05*(273.15+data2[[#This Row],[temp]]))</f>
        <v>1.1728252083121566</v>
      </c>
      <c r="AJ36022">
        <f t="shared" si="5"/>
        <v>2.1341880323677816E-3</v>
      </c>
      <c r="AN36022">
        <f t="shared" si="6"/>
        <v>2.4914900000000002</v>
      </c>
      <c r="AO36022">
        <f t="shared" si="13"/>
        <v>-0.78312061480874406</v>
      </c>
      <c r="AS36022">
        <f>data2[[#This Row],[gyrox]]</f>
        <v>-9.1629799999999996E-4</v>
      </c>
      <c r="AT36022">
        <f>data2[[#This Row],[gyroy]]</f>
        <v>-4.5814899999999997E-3</v>
      </c>
      <c r="AU36022">
        <f>data2[[#This Row],[gyroz]]</f>
        <v>5.1923500000000001E-3</v>
      </c>
      <c r="AW36022">
        <f t="shared" si="14"/>
        <v>-2.9916944348283079E-3</v>
      </c>
      <c r="AX36022">
        <f t="shared" si="15"/>
        <v>-5.0535951965061396E-3</v>
      </c>
      <c r="AY36022">
        <f t="shared" si="16"/>
        <v>2.4778367507090602E-3</v>
      </c>
      <c r="BA36022">
        <f t="shared" si="17"/>
        <v>-2.9916944348283079E-3</v>
      </c>
      <c r="BB36022">
        <f t="shared" si="8"/>
        <v>-5.0535951965061396E-3</v>
      </c>
      <c r="BC36022">
        <f t="shared" si="9"/>
        <v>2.4778367507090602E-3</v>
      </c>
      <c r="BE36022">
        <f t="shared" si="10"/>
        <v>-0.17141146470843818</v>
      </c>
      <c r="BF36022">
        <f t="shared" si="11"/>
        <v>-0.28954967612738769</v>
      </c>
      <c r="BG36022">
        <f t="shared" si="12"/>
        <v>0.14196958813803864</v>
      </c>
    </row>
    <row r="36023" spans="1:59" x14ac:dyDescent="0.3">
      <c r="A36023">
        <v>3672948394777</v>
      </c>
      <c r="B36023">
        <v>9.8440700000000003</v>
      </c>
      <c r="C36023">
        <v>0.83270200000000005</v>
      </c>
      <c r="D36023">
        <v>-3.8285100000000002E-2</v>
      </c>
      <c r="E36023">
        <v>-1.5271600000000001E-4</v>
      </c>
      <c r="F36023">
        <v>3.5124700000000002E-3</v>
      </c>
      <c r="G36023">
        <v>8.5521099999999999E-3</v>
      </c>
      <c r="H36023">
        <v>-55.641599999999997</v>
      </c>
      <c r="I36023">
        <v>-15.4925</v>
      </c>
      <c r="J36023">
        <v>17.451000000000001</v>
      </c>
      <c r="K36023">
        <v>1.8153999999999999</v>
      </c>
      <c r="L36023">
        <v>1021.44</v>
      </c>
      <c r="M36023">
        <v>30.2456</v>
      </c>
      <c r="N36023">
        <v>1.8153999999999999</v>
      </c>
      <c r="O36023">
        <v>436.553</v>
      </c>
      <c r="P36023">
        <v>1.8153999999999999</v>
      </c>
      <c r="Q36023">
        <v>436.53199999999998</v>
      </c>
      <c r="R36023" t="s">
        <v>18</v>
      </c>
      <c r="T36023">
        <f t="shared" si="2"/>
        <v>0.65537840699999994</v>
      </c>
      <c r="U36023">
        <f>(data2[[#This Row],[time]]-A36022)/1000000000</f>
        <v>8.0902097000000006E-2</v>
      </c>
      <c r="V36023">
        <f>data2[[#This Row],[altitude]]</f>
        <v>1.8153999999999999</v>
      </c>
      <c r="W36023">
        <v>0</v>
      </c>
      <c r="Z36023">
        <f t="shared" si="3"/>
        <v>8.0902097000000006E-2</v>
      </c>
      <c r="AA36023" s="4">
        <f>SQRT(POWER(data2[[#This Row],[accelx]],2)+POWER(data2[[#This Row],[accely]],2)+POWER(data2[[#This Row],[accelz]],2))*SIGN(data2[[#This Row],[accelx]])</f>
        <v>9.8793002047000282</v>
      </c>
      <c r="AB36023">
        <f t="shared" si="4"/>
        <v>1.8153999999999999</v>
      </c>
      <c r="AC36023">
        <v>0</v>
      </c>
      <c r="AI36023">
        <f>data2[[#This Row],[pressure]]*100/(287.05*(273.15+data2[[#This Row],[temp]]))</f>
        <v>1.1728596127147057</v>
      </c>
      <c r="AJ36023">
        <f t="shared" si="5"/>
        <v>2.1342506380004544E-3</v>
      </c>
      <c r="AN36023">
        <f t="shared" si="6"/>
        <v>1.8153999999999999</v>
      </c>
      <c r="AO36023">
        <f t="shared" si="13"/>
        <v>-8.356890922122826</v>
      </c>
      <c r="AS36023">
        <f>data2[[#This Row],[gyrox]]</f>
        <v>-1.5271600000000001E-4</v>
      </c>
      <c r="AT36023">
        <f>data2[[#This Row],[gyroy]]</f>
        <v>3.5124700000000002E-3</v>
      </c>
      <c r="AU36023">
        <f>data2[[#This Row],[gyroz]]</f>
        <v>8.5521099999999999E-3</v>
      </c>
      <c r="AW36023">
        <f t="shared" si="14"/>
        <v>-3.0040494794737601E-3</v>
      </c>
      <c r="AX36023">
        <f t="shared" si="15"/>
        <v>-4.76942900785655E-3</v>
      </c>
      <c r="AY36023">
        <f t="shared" si="16"/>
        <v>3.16972038348373E-3</v>
      </c>
      <c r="BA36023">
        <f t="shared" si="17"/>
        <v>-3.0040494794737601E-3</v>
      </c>
      <c r="BB36023">
        <f t="shared" si="8"/>
        <v>-4.76942900785655E-3</v>
      </c>
      <c r="BC36023">
        <f t="shared" si="9"/>
        <v>3.16972038348373E-3</v>
      </c>
      <c r="BE36023">
        <f t="shared" si="10"/>
        <v>-0.17211935662231828</v>
      </c>
      <c r="BF36023">
        <f t="shared" si="11"/>
        <v>-0.27326815283744788</v>
      </c>
      <c r="BG36023">
        <f t="shared" si="12"/>
        <v>0.18161160021020653</v>
      </c>
    </row>
    <row r="36024" spans="1:59" x14ac:dyDescent="0.3">
      <c r="A36024">
        <v>3673033935557</v>
      </c>
      <c r="B36024">
        <v>9.8345000000000002</v>
      </c>
      <c r="C36024">
        <v>0.82791599999999999</v>
      </c>
      <c r="D36024">
        <v>5.2642099999999997E-2</v>
      </c>
      <c r="E36024">
        <v>-9.3156899999999997E-3</v>
      </c>
      <c r="F36024">
        <v>-1.5729799999999999E-2</v>
      </c>
      <c r="G36024">
        <v>5.1923500000000001E-3</v>
      </c>
      <c r="H36024">
        <v>-56.109299999999998</v>
      </c>
      <c r="I36024">
        <v>-15.083299999999999</v>
      </c>
      <c r="J36024">
        <v>17.6995</v>
      </c>
      <c r="K36024">
        <v>2.8929100000000001</v>
      </c>
      <c r="L36024">
        <v>1021.43</v>
      </c>
      <c r="M36024">
        <v>30.2545</v>
      </c>
      <c r="N36024">
        <v>2.8929100000000001</v>
      </c>
      <c r="O36024">
        <v>340.07900000000001</v>
      </c>
      <c r="P36024">
        <v>2.8929100000000001</v>
      </c>
      <c r="Q36024">
        <v>349.81099999999998</v>
      </c>
      <c r="R36024" t="s">
        <v>18</v>
      </c>
      <c r="T36024">
        <f t="shared" si="2"/>
        <v>0.74091918699999992</v>
      </c>
      <c r="U36024">
        <f>(data2[[#This Row],[time]]-A36023)/1000000000</f>
        <v>8.5540779999999997E-2</v>
      </c>
      <c r="V36024">
        <f>data2[[#This Row],[altitude]]</f>
        <v>2.8929100000000001</v>
      </c>
      <c r="W36024">
        <v>0</v>
      </c>
      <c r="Z36024">
        <f t="shared" si="3"/>
        <v>8.5540779999999997E-2</v>
      </c>
      <c r="AA36024" s="4">
        <f>SQRT(POWER(data2[[#This Row],[accelx]],2)+POWER(data2[[#This Row],[accely]],2)+POWER(data2[[#This Row],[accelz]],2))*SIGN(data2[[#This Row],[accelx]])</f>
        <v>9.8694278630399044</v>
      </c>
      <c r="AB36024">
        <f t="shared" si="4"/>
        <v>2.8929100000000001</v>
      </c>
      <c r="AC36024">
        <v>0</v>
      </c>
      <c r="AI36024">
        <f>data2[[#This Row],[pressure]]*100/(287.05*(273.15+data2[[#This Row],[temp]]))</f>
        <v>1.1728137262357909</v>
      </c>
      <c r="AJ36024">
        <f t="shared" si="5"/>
        <v>2.134167138452991E-3</v>
      </c>
      <c r="AN36024">
        <f t="shared" si="6"/>
        <v>2.8929100000000001</v>
      </c>
      <c r="AO36024">
        <f t="shared" si="13"/>
        <v>12.596448150227298</v>
      </c>
      <c r="AS36024">
        <f>data2[[#This Row],[gyrox]]</f>
        <v>-9.3156899999999997E-3</v>
      </c>
      <c r="AT36024">
        <f>data2[[#This Row],[gyroy]]</f>
        <v>-1.5729799999999999E-2</v>
      </c>
      <c r="AU36024">
        <f>data2[[#This Row],[gyroz]]</f>
        <v>5.1923500000000001E-3</v>
      </c>
      <c r="AW36024">
        <f t="shared" si="14"/>
        <v>-3.8009208683119598E-3</v>
      </c>
      <c r="AX36024">
        <f t="shared" si="15"/>
        <v>-6.1149683691005497E-3</v>
      </c>
      <c r="AY36024">
        <f t="shared" si="16"/>
        <v>3.6138780525167302E-3</v>
      </c>
      <c r="BA36024">
        <f t="shared" si="17"/>
        <v>-3.8009208683119598E-3</v>
      </c>
      <c r="BB36024">
        <f t="shared" si="8"/>
        <v>-6.1149683691005497E-3</v>
      </c>
      <c r="BC36024">
        <f t="shared" si="9"/>
        <v>3.6138780525167302E-3</v>
      </c>
      <c r="BE36024">
        <f t="shared" si="10"/>
        <v>-0.21777672401747547</v>
      </c>
      <c r="BF36024">
        <f t="shared" si="11"/>
        <v>-0.35036187940545771</v>
      </c>
      <c r="BG36024">
        <f t="shared" si="12"/>
        <v>0.20705996008416591</v>
      </c>
    </row>
    <row r="36025" spans="1:59" x14ac:dyDescent="0.3">
      <c r="A36025">
        <v>3673114898690</v>
      </c>
      <c r="B36025">
        <v>9.8584300000000002</v>
      </c>
      <c r="C36025">
        <v>0.866201</v>
      </c>
      <c r="D36025">
        <v>-0.30628100000000003</v>
      </c>
      <c r="E36025">
        <v>-9.6211300000000003E-3</v>
      </c>
      <c r="F36025">
        <v>-2.1380300000000001E-2</v>
      </c>
      <c r="G36025">
        <v>1.8326E-3</v>
      </c>
      <c r="H36025">
        <v>-55.641599999999997</v>
      </c>
      <c r="I36025">
        <v>-14.9664</v>
      </c>
      <c r="J36025">
        <v>17.6556</v>
      </c>
      <c r="K36025">
        <v>2.8929100000000001</v>
      </c>
      <c r="L36025">
        <v>1021.36</v>
      </c>
      <c r="M36025">
        <v>30.2545</v>
      </c>
      <c r="N36025">
        <v>2.8929100000000001</v>
      </c>
      <c r="O36025">
        <v>106.22199999999999</v>
      </c>
      <c r="P36025">
        <v>2.8929100000000001</v>
      </c>
      <c r="Q36025">
        <v>109.812</v>
      </c>
      <c r="R36025" t="s">
        <v>18</v>
      </c>
      <c r="T36025">
        <f t="shared" si="2"/>
        <v>0.82188231999999994</v>
      </c>
      <c r="U36025">
        <f>(data2[[#This Row],[time]]-A36024)/1000000000</f>
        <v>8.0963133000000007E-2</v>
      </c>
      <c r="V36025">
        <f>data2[[#This Row],[altitude]]</f>
        <v>2.8929100000000001</v>
      </c>
      <c r="W36025">
        <v>0</v>
      </c>
      <c r="Z36025">
        <f t="shared" si="3"/>
        <v>8.0963133000000007E-2</v>
      </c>
      <c r="AA36025" s="4">
        <f>SQRT(POWER(data2[[#This Row],[accelx]],2)+POWER(data2[[#This Row],[accely]],2)+POWER(data2[[#This Row],[accelz]],2))*SIGN(data2[[#This Row],[accelx]])</f>
        <v>9.9011491397848364</v>
      </c>
      <c r="AB36025">
        <f t="shared" si="4"/>
        <v>2.8929100000000001</v>
      </c>
      <c r="AC36025">
        <v>0</v>
      </c>
      <c r="AI36025">
        <f>data2[[#This Row],[pressure]]*100/(287.05*(273.15+data2[[#This Row],[temp]]))</f>
        <v>1.1727333517012299</v>
      </c>
      <c r="AJ36025">
        <f t="shared" si="5"/>
        <v>2.1340208810494568E-3</v>
      </c>
      <c r="AN36025">
        <f t="shared" si="6"/>
        <v>2.8929100000000001</v>
      </c>
      <c r="AO36025">
        <f t="shared" si="13"/>
        <v>0</v>
      </c>
      <c r="AS36025">
        <f>data2[[#This Row],[gyrox]]</f>
        <v>-9.6211300000000003E-3</v>
      </c>
      <c r="AT36025">
        <f>data2[[#This Row],[gyroy]]</f>
        <v>-2.1380300000000001E-2</v>
      </c>
      <c r="AU36025">
        <f>data2[[#This Row],[gyroz]]</f>
        <v>1.8326E-3</v>
      </c>
      <c r="AW36025">
        <f t="shared" si="14"/>
        <v>-4.5798776961122499E-3</v>
      </c>
      <c r="AX36025">
        <f t="shared" si="15"/>
        <v>-7.8459844415804496E-3</v>
      </c>
      <c r="AY36025">
        <f t="shared" si="16"/>
        <v>3.76225109005253E-3</v>
      </c>
      <c r="BA36025">
        <f t="shared" si="17"/>
        <v>-4.5798776961122499E-3</v>
      </c>
      <c r="BB36025">
        <f t="shared" si="8"/>
        <v>-7.8459844415804496E-3</v>
      </c>
      <c r="BC36025">
        <f t="shared" si="9"/>
        <v>3.76225109005253E-3</v>
      </c>
      <c r="BE36025">
        <f t="shared" si="10"/>
        <v>-0.26240766267333093</v>
      </c>
      <c r="BF36025">
        <f t="shared" si="11"/>
        <v>-0.44954179462786781</v>
      </c>
      <c r="BG36025">
        <f t="shared" si="12"/>
        <v>0.21556110892850339</v>
      </c>
    </row>
    <row r="36026" spans="1:59" x14ac:dyDescent="0.3">
      <c r="A36026">
        <v>3673195770270</v>
      </c>
      <c r="B36026">
        <v>9.8440700000000003</v>
      </c>
      <c r="C36026">
        <v>0.90448600000000001</v>
      </c>
      <c r="D36026">
        <v>-0.382851</v>
      </c>
      <c r="E36026">
        <v>-1.5271600000000001E-3</v>
      </c>
      <c r="F36026">
        <v>-2.4434600000000002E-3</v>
      </c>
      <c r="G36026">
        <v>5.6505000000000001E-3</v>
      </c>
      <c r="H36026">
        <v>-55.685499999999998</v>
      </c>
      <c r="I36026">
        <v>-15.2295</v>
      </c>
      <c r="J36026">
        <v>18.210999999999999</v>
      </c>
      <c r="K36026">
        <v>2.99857</v>
      </c>
      <c r="L36026">
        <v>1021.35</v>
      </c>
      <c r="M36026">
        <v>30.2545</v>
      </c>
      <c r="N36026">
        <v>2.99857</v>
      </c>
      <c r="O36026">
        <v>77.002399999999994</v>
      </c>
      <c r="P36026">
        <v>2.99857</v>
      </c>
      <c r="Q36026">
        <v>77.877799999999993</v>
      </c>
      <c r="R36026" t="s">
        <v>18</v>
      </c>
      <c r="T36026">
        <f t="shared" si="2"/>
        <v>0.9027539</v>
      </c>
      <c r="U36026">
        <f>(data2[[#This Row],[time]]-A36025)/1000000000</f>
        <v>8.0871579999999998E-2</v>
      </c>
      <c r="V36026">
        <f>data2[[#This Row],[altitude]]</f>
        <v>2.99857</v>
      </c>
      <c r="W36026">
        <v>0</v>
      </c>
      <c r="Z36026">
        <f t="shared" si="3"/>
        <v>8.0871579999999998E-2</v>
      </c>
      <c r="AA36026" s="4">
        <f>SQRT(POWER(data2[[#This Row],[accelx]],2)+POWER(data2[[#This Row],[accely]],2)+POWER(data2[[#This Row],[accelz]],2))*SIGN(data2[[#This Row],[accelx]])</f>
        <v>9.8929461727686068</v>
      </c>
      <c r="AB36026">
        <f t="shared" si="4"/>
        <v>2.99857</v>
      </c>
      <c r="AC36026">
        <v>0</v>
      </c>
      <c r="AI36026">
        <f>data2[[#This Row],[pressure]]*100/(287.05*(273.15+data2[[#This Row],[temp]]))</f>
        <v>1.1727218696248642</v>
      </c>
      <c r="AJ36026">
        <f t="shared" si="5"/>
        <v>2.1339999871346667E-3</v>
      </c>
      <c r="AN36026">
        <f t="shared" si="6"/>
        <v>2.99857</v>
      </c>
      <c r="AO36026">
        <f t="shared" si="13"/>
        <v>1.3065158365893168</v>
      </c>
      <c r="AS36026">
        <f>data2[[#This Row],[gyrox]]</f>
        <v>-1.5271600000000001E-3</v>
      </c>
      <c r="AT36026">
        <f>data2[[#This Row],[gyroy]]</f>
        <v>-2.4434600000000002E-3</v>
      </c>
      <c r="AU36026">
        <f>data2[[#This Row],[gyroz]]</f>
        <v>5.6505000000000001E-3</v>
      </c>
      <c r="AW36026">
        <f t="shared" si="14"/>
        <v>-4.70338153822505E-3</v>
      </c>
      <c r="AX36026">
        <f t="shared" si="15"/>
        <v>-8.0435909124472495E-3</v>
      </c>
      <c r="AY36026">
        <f t="shared" si="16"/>
        <v>4.2192159528425298E-3</v>
      </c>
      <c r="BA36026">
        <f t="shared" si="17"/>
        <v>-4.70338153822505E-3</v>
      </c>
      <c r="BB36026">
        <f t="shared" si="8"/>
        <v>-8.0435909124472495E-3</v>
      </c>
      <c r="BC36026">
        <f t="shared" si="9"/>
        <v>4.2192159528425298E-3</v>
      </c>
      <c r="BE36026">
        <f t="shared" si="10"/>
        <v>-0.26948391158004448</v>
      </c>
      <c r="BF36026">
        <f t="shared" si="11"/>
        <v>-0.46086381141301025</v>
      </c>
      <c r="BG36026">
        <f t="shared" si="12"/>
        <v>0.24174326695214515</v>
      </c>
    </row>
    <row r="36027" spans="1:59" x14ac:dyDescent="0.3">
      <c r="A36027">
        <v>3673281280518</v>
      </c>
      <c r="B36027">
        <v>9.8345000000000002</v>
      </c>
      <c r="C36027">
        <v>0.85663</v>
      </c>
      <c r="D36027">
        <v>2.8713900000000001E-2</v>
      </c>
      <c r="E36027">
        <v>0</v>
      </c>
      <c r="F36027">
        <v>2.13803E-3</v>
      </c>
      <c r="G36027">
        <v>6.7195199999999997E-3</v>
      </c>
      <c r="H36027">
        <v>-56.021599999999999</v>
      </c>
      <c r="I36027">
        <v>-15.361000000000001</v>
      </c>
      <c r="J36027">
        <v>17.275700000000001</v>
      </c>
      <c r="K36027">
        <v>2.66052</v>
      </c>
      <c r="L36027">
        <v>1021.43</v>
      </c>
      <c r="M36027">
        <v>30.25</v>
      </c>
      <c r="N36027">
        <v>2.66052</v>
      </c>
      <c r="O36027">
        <v>39.638599999999997</v>
      </c>
      <c r="P36027">
        <v>2.66052</v>
      </c>
      <c r="Q36027">
        <v>39.316600000000001</v>
      </c>
      <c r="R36027" t="s">
        <v>18</v>
      </c>
      <c r="T36027">
        <f t="shared" si="2"/>
        <v>0.98826414799999995</v>
      </c>
      <c r="U36027">
        <f>(data2[[#This Row],[time]]-A36026)/1000000000</f>
        <v>8.5510247999999997E-2</v>
      </c>
      <c r="V36027">
        <f>data2[[#This Row],[altitude]]</f>
        <v>2.66052</v>
      </c>
      <c r="W36027">
        <v>0</v>
      </c>
      <c r="Z36027">
        <f t="shared" si="3"/>
        <v>8.5510247999999997E-2</v>
      </c>
      <c r="AA36027" s="4">
        <f>SQRT(POWER(data2[[#This Row],[accelx]],2)+POWER(data2[[#This Row],[accely]],2)+POWER(data2[[#This Row],[accelz]],2))*SIGN(data2[[#This Row],[accelx]])</f>
        <v>9.8717794593960217</v>
      </c>
      <c r="AB36027">
        <f t="shared" si="4"/>
        <v>2.66052</v>
      </c>
      <c r="AC36027">
        <v>0</v>
      </c>
      <c r="AI36027">
        <f>data2[[#This Row],[pressure]]*100/(287.05*(273.15+data2[[#This Row],[temp]]))</f>
        <v>1.1728311212976501</v>
      </c>
      <c r="AJ36027">
        <f t="shared" si="5"/>
        <v>2.1341987922174049E-3</v>
      </c>
      <c r="AN36027">
        <f t="shared" si="6"/>
        <v>2.66052</v>
      </c>
      <c r="AO36027">
        <f t="shared" si="13"/>
        <v>-3.9533273251645813</v>
      </c>
      <c r="AS36027">
        <f>data2[[#This Row],[gyrox]]</f>
        <v>0</v>
      </c>
      <c r="AT36027">
        <f>data2[[#This Row],[gyroy]]</f>
        <v>2.13803E-3</v>
      </c>
      <c r="AU36027">
        <f>data2[[#This Row],[gyroz]]</f>
        <v>6.7195199999999997E-3</v>
      </c>
      <c r="AW36027">
        <f t="shared" si="14"/>
        <v>-4.70338153822505E-3</v>
      </c>
      <c r="AX36027">
        <f t="shared" si="15"/>
        <v>-7.8607674369158102E-3</v>
      </c>
      <c r="AY36027">
        <f t="shared" si="16"/>
        <v>4.7938037744834896E-3</v>
      </c>
      <c r="BA36027">
        <f t="shared" si="17"/>
        <v>-4.70338153822505E-3</v>
      </c>
      <c r="BB36027">
        <f t="shared" si="8"/>
        <v>-7.8607674369158102E-3</v>
      </c>
      <c r="BC36027">
        <f t="shared" si="9"/>
        <v>4.7938037744834896E-3</v>
      </c>
      <c r="BE36027">
        <f t="shared" si="10"/>
        <v>-0.26948391158004448</v>
      </c>
      <c r="BF36027">
        <f t="shared" si="11"/>
        <v>-0.45038879786914549</v>
      </c>
      <c r="BG36027">
        <f t="shared" si="12"/>
        <v>0.27466472409178783</v>
      </c>
    </row>
    <row r="36028" spans="1:59" x14ac:dyDescent="0.3">
      <c r="A36028">
        <v>3673362152111</v>
      </c>
      <c r="B36028">
        <v>9.8488500000000005</v>
      </c>
      <c r="C36028">
        <v>0.81834499999999999</v>
      </c>
      <c r="D36028">
        <v>0.11007</v>
      </c>
      <c r="E36028">
        <v>-7.4831000000000003E-3</v>
      </c>
      <c r="F36028">
        <v>-1.29809E-2</v>
      </c>
      <c r="G36028">
        <v>5.0396399999999997E-3</v>
      </c>
      <c r="H36028">
        <v>-55.553899999999999</v>
      </c>
      <c r="I36028">
        <v>-14.9518</v>
      </c>
      <c r="J36028">
        <v>17.290299999999998</v>
      </c>
      <c r="K36028">
        <v>2.5548700000000002</v>
      </c>
      <c r="L36028">
        <v>1021.33</v>
      </c>
      <c r="M36028">
        <v>30.25</v>
      </c>
      <c r="N36028">
        <v>2.5548700000000002</v>
      </c>
      <c r="O36028">
        <v>44.724899999999998</v>
      </c>
      <c r="P36028">
        <v>2.5548700000000002</v>
      </c>
      <c r="Q36028">
        <v>44.553699999999999</v>
      </c>
      <c r="R36028" t="s">
        <v>18</v>
      </c>
      <c r="T36028">
        <f t="shared" si="2"/>
        <v>1.069135741</v>
      </c>
      <c r="U36028">
        <f>(data2[[#This Row],[time]]-A36027)/1000000000</f>
        <v>8.0871593000000006E-2</v>
      </c>
      <c r="V36028">
        <f>data2[[#This Row],[altitude]]</f>
        <v>2.5548700000000002</v>
      </c>
      <c r="W36028">
        <v>0</v>
      </c>
      <c r="Z36028">
        <f t="shared" si="3"/>
        <v>8.0871593000000006E-2</v>
      </c>
      <c r="AA36028" s="4">
        <f>SQRT(POWER(data2[[#This Row],[accelx]],2)+POWER(data2[[#This Row],[accely]],2)+POWER(data2[[#This Row],[accelz]],2))*SIGN(data2[[#This Row],[accelx]])</f>
        <v>9.8834027675909777</v>
      </c>
      <c r="AB36028">
        <f t="shared" si="4"/>
        <v>2.5548700000000002</v>
      </c>
      <c r="AC36028">
        <v>0</v>
      </c>
      <c r="AI36028">
        <f>data2[[#This Row],[pressure]]*100/(287.05*(273.15+data2[[#This Row],[temp]]))</f>
        <v>1.1727162988309809</v>
      </c>
      <c r="AJ36028">
        <f t="shared" si="5"/>
        <v>2.133989849970533E-3</v>
      </c>
      <c r="AN36028">
        <f t="shared" si="6"/>
        <v>2.5548700000000002</v>
      </c>
      <c r="AO36028">
        <f t="shared" si="13"/>
        <v>-1.3063919737552319</v>
      </c>
      <c r="AS36028">
        <f>data2[[#This Row],[gyrox]]</f>
        <v>-7.4831000000000003E-3</v>
      </c>
      <c r="AT36028">
        <f>data2[[#This Row],[gyroy]]</f>
        <v>-1.29809E-2</v>
      </c>
      <c r="AU36028">
        <f>data2[[#This Row],[gyroz]]</f>
        <v>5.0396399999999997E-3</v>
      </c>
      <c r="AW36028">
        <f t="shared" si="14"/>
        <v>-5.3085517558033504E-3</v>
      </c>
      <c r="AX36028">
        <f t="shared" si="15"/>
        <v>-8.91055349848951E-3</v>
      </c>
      <c r="AY36028">
        <f t="shared" si="16"/>
        <v>5.2013674894300097E-3</v>
      </c>
      <c r="BA36028">
        <f t="shared" si="17"/>
        <v>-5.3085517558033504E-3</v>
      </c>
      <c r="BB36028">
        <f t="shared" si="8"/>
        <v>-8.91055349848951E-3</v>
      </c>
      <c r="BC36028">
        <f t="shared" si="9"/>
        <v>5.2013674894300097E-3</v>
      </c>
      <c r="BE36028">
        <f t="shared" si="10"/>
        <v>-0.30415761093429478</v>
      </c>
      <c r="BF36028">
        <f t="shared" si="11"/>
        <v>-0.51053710858897927</v>
      </c>
      <c r="BG36028">
        <f t="shared" si="12"/>
        <v>0.29801640484089637</v>
      </c>
    </row>
    <row r="36029" spans="1:59" x14ac:dyDescent="0.3">
      <c r="A36029">
        <v>3673442993172</v>
      </c>
      <c r="B36029">
        <v>9.8632100000000005</v>
      </c>
      <c r="C36029">
        <v>0.87098699999999996</v>
      </c>
      <c r="D36029">
        <v>-0.30628100000000003</v>
      </c>
      <c r="E36029">
        <v>-1.20646E-2</v>
      </c>
      <c r="F36029">
        <v>-1.71042E-2</v>
      </c>
      <c r="G36029">
        <v>3.9706200000000002E-3</v>
      </c>
      <c r="H36029">
        <v>-55.846200000000003</v>
      </c>
      <c r="I36029">
        <v>-15.0541</v>
      </c>
      <c r="J36029">
        <v>17.465599999999998</v>
      </c>
      <c r="K36029">
        <v>2.4914900000000002</v>
      </c>
      <c r="L36029">
        <v>1021.44</v>
      </c>
      <c r="M36029">
        <v>30.2545</v>
      </c>
      <c r="N36029">
        <v>2.4914900000000002</v>
      </c>
      <c r="O36029">
        <v>31.141400000000001</v>
      </c>
      <c r="P36029">
        <v>2.4914900000000002</v>
      </c>
      <c r="Q36029">
        <v>31.3431</v>
      </c>
      <c r="R36029" t="s">
        <v>18</v>
      </c>
      <c r="T36029">
        <f t="shared" si="2"/>
        <v>1.1499768020000001</v>
      </c>
      <c r="U36029">
        <f>(data2[[#This Row],[time]]-A36028)/1000000000</f>
        <v>8.0841061000000006E-2</v>
      </c>
      <c r="V36029">
        <f>data2[[#This Row],[altitude]]</f>
        <v>2.4914900000000002</v>
      </c>
      <c r="W36029">
        <v>0</v>
      </c>
      <c r="Z36029">
        <f t="shared" si="3"/>
        <v>8.0841061000000006E-2</v>
      </c>
      <c r="AA36029" s="4">
        <f>SQRT(POWER(data2[[#This Row],[accelx]],2)+POWER(data2[[#This Row],[accely]],2)+POWER(data2[[#This Row],[accelz]],2))*SIGN(data2[[#This Row],[accelx]])</f>
        <v>9.9063281749208176</v>
      </c>
      <c r="AB36029">
        <f t="shared" si="4"/>
        <v>2.4914900000000002</v>
      </c>
      <c r="AC36029">
        <v>0</v>
      </c>
      <c r="AI36029">
        <f>data2[[#This Row],[pressure]]*100/(287.05*(273.15+data2[[#This Row],[temp]]))</f>
        <v>1.1728252083121566</v>
      </c>
      <c r="AJ36029">
        <f t="shared" si="5"/>
        <v>2.1341880323677816E-3</v>
      </c>
      <c r="AN36029">
        <f t="shared" si="6"/>
        <v>2.4914900000000002</v>
      </c>
      <c r="AO36029">
        <f t="shared" si="13"/>
        <v>-0.78400752310759492</v>
      </c>
      <c r="AS36029">
        <f>data2[[#This Row],[gyrox]]</f>
        <v>-1.20646E-2</v>
      </c>
      <c r="AT36029">
        <f>data2[[#This Row],[gyroy]]</f>
        <v>-1.71042E-2</v>
      </c>
      <c r="AU36029">
        <f>data2[[#This Row],[gyroz]]</f>
        <v>3.9706200000000002E-3</v>
      </c>
      <c r="AW36029">
        <f t="shared" si="14"/>
        <v>-6.2838668203439507E-3</v>
      </c>
      <c r="AX36029">
        <f t="shared" si="15"/>
        <v>-1.0293275174045709E-2</v>
      </c>
      <c r="AY36029">
        <f t="shared" si="16"/>
        <v>5.5223566230578301E-3</v>
      </c>
      <c r="BA36029">
        <f t="shared" si="17"/>
        <v>-6.2838668203439507E-3</v>
      </c>
      <c r="BB36029">
        <f t="shared" si="8"/>
        <v>-1.0293275174045709E-2</v>
      </c>
      <c r="BC36029">
        <f t="shared" si="9"/>
        <v>5.5223566230578301E-3</v>
      </c>
      <c r="BE36029">
        <f t="shared" si="10"/>
        <v>-0.36003904782800072</v>
      </c>
      <c r="BF36029">
        <f t="shared" si="11"/>
        <v>-0.58976122483960702</v>
      </c>
      <c r="BG36029">
        <f t="shared" si="12"/>
        <v>0.31640772746733131</v>
      </c>
    </row>
    <row r="36030" spans="1:59" x14ac:dyDescent="0.3">
      <c r="A36030">
        <v>3673528564456</v>
      </c>
      <c r="B36030">
        <v>9.8536400000000004</v>
      </c>
      <c r="C36030">
        <v>0.89491500000000002</v>
      </c>
      <c r="D36030">
        <v>-0.41635100000000003</v>
      </c>
      <c r="E36030">
        <v>-1.5271600000000001E-4</v>
      </c>
      <c r="F36030">
        <v>7.6358100000000005E-4</v>
      </c>
      <c r="G36030">
        <v>6.7195199999999997E-3</v>
      </c>
      <c r="H36030">
        <v>-55.773200000000003</v>
      </c>
      <c r="I36030">
        <v>-15.0395</v>
      </c>
      <c r="J36030">
        <v>17.509499999999999</v>
      </c>
      <c r="K36030">
        <v>2.4914900000000002</v>
      </c>
      <c r="L36030">
        <v>1021.41</v>
      </c>
      <c r="M36030">
        <v>30.2545</v>
      </c>
      <c r="N36030">
        <v>2.4914900000000002</v>
      </c>
      <c r="O36030">
        <v>9.7812000000000001</v>
      </c>
      <c r="P36030">
        <v>2.4914900000000002</v>
      </c>
      <c r="Q36030">
        <v>9.8334100000000007</v>
      </c>
      <c r="R36030" t="s">
        <v>18</v>
      </c>
      <c r="T36030">
        <f t="shared" si="2"/>
        <v>1.2355480860000001</v>
      </c>
      <c r="U36030">
        <f>(data2[[#This Row],[time]]-A36029)/1000000000</f>
        <v>8.5571283999999997E-2</v>
      </c>
      <c r="V36030">
        <f>data2[[#This Row],[altitude]]</f>
        <v>2.4914900000000002</v>
      </c>
      <c r="W36030">
        <v>0</v>
      </c>
      <c r="Z36030">
        <f t="shared" si="3"/>
        <v>8.5571283999999997E-2</v>
      </c>
      <c r="AA36030" s="4">
        <f>SQRT(POWER(data2[[#This Row],[accelx]],2)+POWER(data2[[#This Row],[accely]],2)+POWER(data2[[#This Row],[accelz]],2))*SIGN(data2[[#This Row],[accelx]])</f>
        <v>9.9029511895205271</v>
      </c>
      <c r="AB36030">
        <f t="shared" si="4"/>
        <v>2.4914900000000002</v>
      </c>
      <c r="AC36030">
        <v>0</v>
      </c>
      <c r="AI36030">
        <f>data2[[#This Row],[pressure]]*100/(287.05*(273.15+data2[[#This Row],[temp]]))</f>
        <v>1.1727907620830591</v>
      </c>
      <c r="AJ36030">
        <f t="shared" si="5"/>
        <v>2.1341253506234098E-3</v>
      </c>
      <c r="AN36030">
        <f t="shared" si="6"/>
        <v>2.4914900000000002</v>
      </c>
      <c r="AO36030">
        <f t="shared" si="13"/>
        <v>0</v>
      </c>
      <c r="AS36030">
        <f>data2[[#This Row],[gyrox]]</f>
        <v>-1.5271600000000001E-4</v>
      </c>
      <c r="AT36030">
        <f>data2[[#This Row],[gyroy]]</f>
        <v>7.6358100000000005E-4</v>
      </c>
      <c r="AU36030">
        <f>data2[[#This Row],[gyroz]]</f>
        <v>6.7195199999999997E-3</v>
      </c>
      <c r="AW36030">
        <f t="shared" si="14"/>
        <v>-6.2969349245512946E-3</v>
      </c>
      <c r="AX36030">
        <f t="shared" si="15"/>
        <v>-1.0227934567437705E-2</v>
      </c>
      <c r="AY36030">
        <f t="shared" si="16"/>
        <v>6.0973545773215102E-3</v>
      </c>
      <c r="BA36030">
        <f t="shared" si="17"/>
        <v>-6.2969349245512946E-3</v>
      </c>
      <c r="BB36030">
        <f t="shared" si="8"/>
        <v>-1.0227934567437705E-2</v>
      </c>
      <c r="BC36030">
        <f t="shared" si="9"/>
        <v>6.0973545773215102E-3</v>
      </c>
      <c r="BE36030">
        <f t="shared" si="10"/>
        <v>-0.36078779504531866</v>
      </c>
      <c r="BF36030">
        <f t="shared" si="11"/>
        <v>-0.58601748385014385</v>
      </c>
      <c r="BG36030">
        <f t="shared" si="12"/>
        <v>0.34935268347529652</v>
      </c>
    </row>
    <row r="36031" spans="1:59" x14ac:dyDescent="0.3">
      <c r="A36031">
        <v>3673608612063</v>
      </c>
      <c r="B36031">
        <v>9.8536400000000004</v>
      </c>
      <c r="C36031">
        <v>0.83270200000000005</v>
      </c>
      <c r="D36031">
        <v>9.5712799999999997E-3</v>
      </c>
      <c r="E36031">
        <v>-1.8326E-3</v>
      </c>
      <c r="F36031">
        <v>2.59618E-3</v>
      </c>
      <c r="G36031">
        <v>5.8032200000000004E-3</v>
      </c>
      <c r="H36031">
        <v>-55.4955</v>
      </c>
      <c r="I36031">
        <v>-14.7033</v>
      </c>
      <c r="J36031">
        <v>17.041799999999999</v>
      </c>
      <c r="K36031">
        <v>2.2168299999999999</v>
      </c>
      <c r="L36031">
        <v>1021.43</v>
      </c>
      <c r="M36031">
        <v>30.263400000000001</v>
      </c>
      <c r="N36031">
        <v>2.2168299999999999</v>
      </c>
      <c r="O36031">
        <v>103.66500000000001</v>
      </c>
      <c r="P36031">
        <v>2.2168299999999999</v>
      </c>
      <c r="Q36031">
        <v>103.751</v>
      </c>
      <c r="R36031" t="s">
        <v>18</v>
      </c>
      <c r="T36031">
        <f t="shared" si="2"/>
        <v>1.3155956930000001</v>
      </c>
      <c r="U36031">
        <f>(data2[[#This Row],[time]]-A36030)/1000000000</f>
        <v>8.0047607000000007E-2</v>
      </c>
      <c r="V36031">
        <f>data2[[#This Row],[altitude]]</f>
        <v>2.2168299999999999</v>
      </c>
      <c r="W36031">
        <v>0</v>
      </c>
      <c r="Z36031">
        <f t="shared" si="3"/>
        <v>8.0047607000000007E-2</v>
      </c>
      <c r="AA36031" s="4">
        <f>SQRT(POWER(data2[[#This Row],[accelx]],2)+POWER(data2[[#This Row],[accely]],2)+POWER(data2[[#This Row],[accelz]],2))*SIGN(data2[[#This Row],[accelx]])</f>
        <v>9.8887666308698403</v>
      </c>
      <c r="AB36031">
        <f t="shared" si="4"/>
        <v>2.2168299999999999</v>
      </c>
      <c r="AC36031">
        <v>0</v>
      </c>
      <c r="AI36031">
        <f>data2[[#This Row],[pressure]]*100/(287.05*(273.15+data2[[#This Row],[temp]]))</f>
        <v>1.1727793241884079</v>
      </c>
      <c r="AJ36031">
        <f t="shared" si="5"/>
        <v>2.1341045371060098E-3</v>
      </c>
      <c r="AN36031">
        <f t="shared" si="6"/>
        <v>2.2168299999999999</v>
      </c>
      <c r="AO36031">
        <f t="shared" si="13"/>
        <v>-3.4312081309313882</v>
      </c>
      <c r="AS36031">
        <f>data2[[#This Row],[gyrox]]</f>
        <v>-1.8326E-3</v>
      </c>
      <c r="AT36031">
        <f>data2[[#This Row],[gyroy]]</f>
        <v>2.59618E-3</v>
      </c>
      <c r="AU36031">
        <f>data2[[#This Row],[gyroz]]</f>
        <v>5.8032200000000004E-3</v>
      </c>
      <c r="AW36031">
        <f t="shared" si="14"/>
        <v>-6.4436301691394946E-3</v>
      </c>
      <c r="AX36031">
        <f t="shared" si="15"/>
        <v>-1.0020116571096445E-2</v>
      </c>
      <c r="AY36031">
        <f t="shared" si="16"/>
        <v>6.5618884512160499E-3</v>
      </c>
      <c r="BA36031">
        <f t="shared" si="17"/>
        <v>-6.4436301691394946E-3</v>
      </c>
      <c r="BB36031">
        <f t="shared" si="8"/>
        <v>-1.0020116571096445E-2</v>
      </c>
      <c r="BC36031">
        <f t="shared" si="9"/>
        <v>6.5618884512160499E-3</v>
      </c>
      <c r="BE36031">
        <f t="shared" si="10"/>
        <v>-0.36919281343486188</v>
      </c>
      <c r="BF36031">
        <f t="shared" si="11"/>
        <v>-0.57411038975292439</v>
      </c>
      <c r="BG36031">
        <f t="shared" si="12"/>
        <v>0.37596851389031605</v>
      </c>
    </row>
    <row r="36032" spans="1:59" x14ac:dyDescent="0.3">
      <c r="A36032">
        <v>3673689331066</v>
      </c>
      <c r="B36032">
        <v>9.8488500000000005</v>
      </c>
      <c r="C36032">
        <v>0.84227300000000005</v>
      </c>
      <c r="D36032">
        <v>4.78564E-2</v>
      </c>
      <c r="E36032">
        <v>-5.6505000000000001E-3</v>
      </c>
      <c r="F36032">
        <v>-1.5118899999999999E-2</v>
      </c>
      <c r="G36032">
        <v>3.0543200000000001E-3</v>
      </c>
      <c r="H36032">
        <v>-55.904699999999998</v>
      </c>
      <c r="I36032">
        <v>-15.1418</v>
      </c>
      <c r="J36032">
        <v>17.538699999999999</v>
      </c>
      <c r="K36032">
        <v>2.2168299999999999</v>
      </c>
      <c r="L36032">
        <v>1021.43</v>
      </c>
      <c r="M36032">
        <v>30.2545</v>
      </c>
      <c r="N36032">
        <v>2.2168299999999999</v>
      </c>
      <c r="O36032">
        <v>29.206700000000001</v>
      </c>
      <c r="P36032">
        <v>2.2168299999999999</v>
      </c>
      <c r="Q36032">
        <v>29.231100000000001</v>
      </c>
      <c r="R36032" t="s">
        <v>18</v>
      </c>
      <c r="T36032">
        <f t="shared" si="2"/>
        <v>1.3963146960000001</v>
      </c>
      <c r="U36032">
        <f>(data2[[#This Row],[time]]-A36031)/1000000000</f>
        <v>8.0719002999999998E-2</v>
      </c>
      <c r="V36032">
        <f>data2[[#This Row],[altitude]]</f>
        <v>2.2168299999999999</v>
      </c>
      <c r="W36032">
        <v>0</v>
      </c>
      <c r="Z36032">
        <f t="shared" si="3"/>
        <v>8.0719002999999998E-2</v>
      </c>
      <c r="AA36032" s="4">
        <f>SQRT(POWER(data2[[#This Row],[accelx]],2)+POWER(data2[[#This Row],[accely]],2)+POWER(data2[[#This Row],[accelz]],2))*SIGN(data2[[#This Row],[accelx]])</f>
        <v>9.884915799542755</v>
      </c>
      <c r="AB36032">
        <f t="shared" si="4"/>
        <v>2.2168299999999999</v>
      </c>
      <c r="AC36032">
        <v>0</v>
      </c>
      <c r="AI36032">
        <f>data2[[#This Row],[pressure]]*100/(287.05*(273.15+data2[[#This Row],[temp]]))</f>
        <v>1.1728137262357909</v>
      </c>
      <c r="AJ36032">
        <f t="shared" si="5"/>
        <v>2.134167138452991E-3</v>
      </c>
      <c r="AN36032">
        <f t="shared" si="6"/>
        <v>2.2168299999999999</v>
      </c>
      <c r="AO36032">
        <f t="shared" si="13"/>
        <v>0</v>
      </c>
      <c r="AS36032">
        <f>data2[[#This Row],[gyrox]]</f>
        <v>-5.6505000000000001E-3</v>
      </c>
      <c r="AT36032">
        <f>data2[[#This Row],[gyroy]]</f>
        <v>-1.5118899999999999E-2</v>
      </c>
      <c r="AU36032">
        <f>data2[[#This Row],[gyroz]]</f>
        <v>3.0543200000000001E-3</v>
      </c>
      <c r="AW36032">
        <f t="shared" si="14"/>
        <v>-6.8997328955909942E-3</v>
      </c>
      <c r="AX36032">
        <f t="shared" si="15"/>
        <v>-1.1240499105553145E-2</v>
      </c>
      <c r="AY36032">
        <f t="shared" si="16"/>
        <v>6.8084301164590098E-3</v>
      </c>
      <c r="BA36032">
        <f t="shared" si="17"/>
        <v>-6.8997328955909942E-3</v>
      </c>
      <c r="BB36032">
        <f t="shared" si="8"/>
        <v>-1.1240499105553145E-2</v>
      </c>
      <c r="BC36032">
        <f t="shared" si="9"/>
        <v>6.8084301164590098E-3</v>
      </c>
      <c r="BE36032">
        <f t="shared" si="10"/>
        <v>-0.39532557468494267</v>
      </c>
      <c r="BF36032">
        <f t="shared" si="11"/>
        <v>-0.64403315836877206</v>
      </c>
      <c r="BG36032">
        <f t="shared" si="12"/>
        <v>0.39009431078286483</v>
      </c>
    </row>
    <row r="36033" spans="1:59" x14ac:dyDescent="0.3">
      <c r="A36033">
        <v>3673774871832</v>
      </c>
      <c r="B36033">
        <v>9.8488500000000005</v>
      </c>
      <c r="C36033">
        <v>0.90927199999999997</v>
      </c>
      <c r="D36033">
        <v>-0.339781</v>
      </c>
      <c r="E36033">
        <v>-1.1759199999999999E-2</v>
      </c>
      <c r="F36033">
        <v>-1.78678E-2</v>
      </c>
      <c r="G36033">
        <v>4.5814899999999997E-3</v>
      </c>
      <c r="H36033">
        <v>-55.422400000000003</v>
      </c>
      <c r="I36033">
        <v>-15.521800000000001</v>
      </c>
      <c r="J36033">
        <v>17.8018</v>
      </c>
      <c r="K36033">
        <v>2.3224800000000001</v>
      </c>
      <c r="L36033">
        <v>1021.43</v>
      </c>
      <c r="M36033">
        <v>30.2545</v>
      </c>
      <c r="N36033">
        <v>2.3224800000000001</v>
      </c>
      <c r="O36033">
        <v>2.8527100000000001</v>
      </c>
      <c r="P36033">
        <v>2.3224800000000001</v>
      </c>
      <c r="Q36033">
        <v>2.8509699999999998</v>
      </c>
      <c r="R36033" t="s">
        <v>18</v>
      </c>
      <c r="T36033">
        <f t="shared" si="2"/>
        <v>1.4818554620000002</v>
      </c>
      <c r="U36033">
        <f>(data2[[#This Row],[time]]-A36032)/1000000000</f>
        <v>8.5540766000000004E-2</v>
      </c>
      <c r="V36033">
        <f>data2[[#This Row],[altitude]]</f>
        <v>2.3224800000000001</v>
      </c>
      <c r="W36033">
        <v>0</v>
      </c>
      <c r="Z36033">
        <f t="shared" si="3"/>
        <v>8.5540766000000004E-2</v>
      </c>
      <c r="AA36033" s="4">
        <f>SQRT(POWER(data2[[#This Row],[accelx]],2)+POWER(data2[[#This Row],[accely]],2)+POWER(data2[[#This Row],[accelz]],2))*SIGN(data2[[#This Row],[accelx]])</f>
        <v>9.8965687498468373</v>
      </c>
      <c r="AB36033">
        <f t="shared" si="4"/>
        <v>2.3224800000000001</v>
      </c>
      <c r="AC36033">
        <v>0</v>
      </c>
      <c r="AI36033">
        <f>data2[[#This Row],[pressure]]*100/(287.05*(273.15+data2[[#This Row],[temp]]))</f>
        <v>1.1728137262357909</v>
      </c>
      <c r="AJ36033">
        <f t="shared" si="5"/>
        <v>2.134167138452991E-3</v>
      </c>
      <c r="AN36033">
        <f t="shared" si="6"/>
        <v>2.3224800000000001</v>
      </c>
      <c r="AO36033">
        <f t="shared" si="13"/>
        <v>1.2350836325220684</v>
      </c>
      <c r="AS36033">
        <f>data2[[#This Row],[gyrox]]</f>
        <v>-1.1759199999999999E-2</v>
      </c>
      <c r="AT36033">
        <f>data2[[#This Row],[gyroy]]</f>
        <v>-1.78678E-2</v>
      </c>
      <c r="AU36033">
        <f>data2[[#This Row],[gyroz]]</f>
        <v>4.5814899999999997E-3</v>
      </c>
      <c r="AW36033">
        <f t="shared" si="14"/>
        <v>-7.9056238711381933E-3</v>
      </c>
      <c r="AX36033">
        <f t="shared" si="15"/>
        <v>-1.2768924404287946E-2</v>
      </c>
      <c r="AY36033">
        <f t="shared" si="16"/>
        <v>7.20033428048035E-3</v>
      </c>
      <c r="BA36033">
        <f t="shared" si="17"/>
        <v>-7.9056238711381933E-3</v>
      </c>
      <c r="BB36033">
        <f t="shared" si="8"/>
        <v>-1.2768924404287946E-2</v>
      </c>
      <c r="BC36033">
        <f t="shared" si="9"/>
        <v>7.20033428048035E-3</v>
      </c>
      <c r="BE36033">
        <f t="shared" si="10"/>
        <v>-0.45295888223409431</v>
      </c>
      <c r="BF36033">
        <f t="shared" si="11"/>
        <v>-0.73160547728729819</v>
      </c>
      <c r="BG36033">
        <f t="shared" si="12"/>
        <v>0.41254876535489038</v>
      </c>
    </row>
    <row r="36034" spans="1:59" x14ac:dyDescent="0.3">
      <c r="A36034">
        <v>3673855651858</v>
      </c>
      <c r="B36034">
        <v>9.8440700000000003</v>
      </c>
      <c r="C36034">
        <v>0.87098699999999996</v>
      </c>
      <c r="D36034">
        <v>-0.287138</v>
      </c>
      <c r="E36034">
        <v>-2.59618E-3</v>
      </c>
      <c r="F36034">
        <v>-1.6798799999999999E-3</v>
      </c>
      <c r="G36034">
        <v>7.6358199999999998E-3</v>
      </c>
      <c r="H36034">
        <v>-55.305500000000002</v>
      </c>
      <c r="I36034">
        <v>-15.083299999999999</v>
      </c>
      <c r="J36034">
        <v>17.100300000000001</v>
      </c>
      <c r="K36034">
        <v>2.99857</v>
      </c>
      <c r="L36034">
        <v>1021.38</v>
      </c>
      <c r="M36034">
        <v>30.25</v>
      </c>
      <c r="N36034">
        <v>2.99857</v>
      </c>
      <c r="O36034">
        <v>381.11799999999999</v>
      </c>
      <c r="P36034">
        <v>2.99857</v>
      </c>
      <c r="Q36034">
        <v>381.10399999999998</v>
      </c>
      <c r="R36034" t="s">
        <v>18</v>
      </c>
      <c r="T36034">
        <f t="shared" si="2"/>
        <v>1.5626354880000002</v>
      </c>
      <c r="U36034">
        <f>(data2[[#This Row],[time]]-A36033)/1000000000</f>
        <v>8.0780026000000005E-2</v>
      </c>
      <c r="V36034">
        <f>data2[[#This Row],[altitude]]</f>
        <v>2.99857</v>
      </c>
      <c r="W36034">
        <v>0</v>
      </c>
      <c r="Z36034">
        <f t="shared" si="3"/>
        <v>8.0780026000000005E-2</v>
      </c>
      <c r="AA36034" s="4">
        <f>SQRT(POWER(data2[[#This Row],[accelx]],2)+POWER(data2[[#This Row],[accely]],2)+POWER(data2[[#This Row],[accelz]],2))*SIGN(data2[[#This Row],[accelx]])</f>
        <v>9.8866971608375369</v>
      </c>
      <c r="AB36034">
        <f t="shared" si="4"/>
        <v>2.99857</v>
      </c>
      <c r="AC36034">
        <v>0</v>
      </c>
      <c r="AI36034">
        <f>data2[[#This Row],[pressure]]*100/(287.05*(273.15+data2[[#This Row],[temp]]))</f>
        <v>1.1727737100643154</v>
      </c>
      <c r="AJ36034">
        <f t="shared" si="5"/>
        <v>2.1340943210939687E-3</v>
      </c>
      <c r="AN36034">
        <f t="shared" si="6"/>
        <v>2.99857</v>
      </c>
      <c r="AO36034">
        <f t="shared" si="13"/>
        <v>8.3695194651212397</v>
      </c>
      <c r="AS36034">
        <f>data2[[#This Row],[gyrox]]</f>
        <v>-2.59618E-3</v>
      </c>
      <c r="AT36034">
        <f>data2[[#This Row],[gyroy]]</f>
        <v>-1.6798799999999999E-3</v>
      </c>
      <c r="AU36034">
        <f>data2[[#This Row],[gyroz]]</f>
        <v>7.6358199999999998E-3</v>
      </c>
      <c r="AW36034">
        <f t="shared" si="14"/>
        <v>-8.1153433590388738E-3</v>
      </c>
      <c r="AX36034">
        <f t="shared" si="15"/>
        <v>-1.2904625154364826E-2</v>
      </c>
      <c r="AY36034">
        <f t="shared" si="16"/>
        <v>7.8171560186116699E-3</v>
      </c>
      <c r="BA36034">
        <f t="shared" si="17"/>
        <v>-8.1153433590388738E-3</v>
      </c>
      <c r="BB36034">
        <f t="shared" si="8"/>
        <v>-1.2904625154364826E-2</v>
      </c>
      <c r="BC36034">
        <f t="shared" si="9"/>
        <v>7.8171560186116699E-3</v>
      </c>
      <c r="BE36034">
        <f t="shared" si="10"/>
        <v>-0.4649749237724482</v>
      </c>
      <c r="BF36034">
        <f t="shared" si="11"/>
        <v>-0.73938055754346299</v>
      </c>
      <c r="BG36034">
        <f t="shared" si="12"/>
        <v>0.44789004766173868</v>
      </c>
    </row>
    <row r="36035" spans="1:59" x14ac:dyDescent="0.3">
      <c r="A36035">
        <v>3673936492933</v>
      </c>
      <c r="B36035">
        <v>9.8345000000000002</v>
      </c>
      <c r="C36035">
        <v>0.80877399999999999</v>
      </c>
      <c r="D36035">
        <v>5.2642099999999997E-2</v>
      </c>
      <c r="E36035">
        <v>4.5814899999999998E-4</v>
      </c>
      <c r="F36035">
        <v>3.0543299999999997E-4</v>
      </c>
      <c r="G36035">
        <v>6.41408E-3</v>
      </c>
      <c r="H36035">
        <v>-55.656199999999998</v>
      </c>
      <c r="I36035">
        <v>-15.0687</v>
      </c>
      <c r="J36035">
        <v>17.421800000000001</v>
      </c>
      <c r="K36035">
        <v>3.16757</v>
      </c>
      <c r="L36035">
        <v>1021.44</v>
      </c>
      <c r="M36035">
        <v>30.2545</v>
      </c>
      <c r="N36035">
        <v>3.16757</v>
      </c>
      <c r="O36035">
        <v>241.483</v>
      </c>
      <c r="P36035">
        <v>3.16757</v>
      </c>
      <c r="Q36035">
        <v>241.476</v>
      </c>
      <c r="R36035" t="s">
        <v>18</v>
      </c>
      <c r="T36035">
        <f t="shared" si="2"/>
        <v>1.6434765630000001</v>
      </c>
      <c r="U36035">
        <f>(data2[[#This Row],[time]]-A36034)/1000000000</f>
        <v>8.0841074999999998E-2</v>
      </c>
      <c r="V36035">
        <f>data2[[#This Row],[altitude]]</f>
        <v>3.16757</v>
      </c>
      <c r="W36035">
        <v>0</v>
      </c>
      <c r="Z36035">
        <f t="shared" si="3"/>
        <v>8.0841074999999998E-2</v>
      </c>
      <c r="AA36035" s="4">
        <f>SQRT(POWER(data2[[#This Row],[accelx]],2)+POWER(data2[[#This Row],[accely]],2)+POWER(data2[[#This Row],[accelz]],2))*SIGN(data2[[#This Row],[accelx]])</f>
        <v>9.8678405349786846</v>
      </c>
      <c r="AB36035">
        <f t="shared" si="4"/>
        <v>3.16757</v>
      </c>
      <c r="AC36035">
        <v>0</v>
      </c>
      <c r="AI36035">
        <f>data2[[#This Row],[pressure]]*100/(287.05*(273.15+data2[[#This Row],[temp]]))</f>
        <v>1.1728252083121566</v>
      </c>
      <c r="AJ36035">
        <f t="shared" si="5"/>
        <v>2.1341880323677816E-3</v>
      </c>
      <c r="AN36035">
        <f t="shared" si="6"/>
        <v>3.16757</v>
      </c>
      <c r="AO36035">
        <f t="shared" si="13"/>
        <v>2.090521433565796</v>
      </c>
      <c r="AS36035">
        <f>data2[[#This Row],[gyrox]]</f>
        <v>4.5814899999999998E-4</v>
      </c>
      <c r="AT36035">
        <f>data2[[#This Row],[gyroy]]</f>
        <v>3.0543299999999997E-4</v>
      </c>
      <c r="AU36035">
        <f>data2[[#This Row],[gyroz]]</f>
        <v>6.41408E-3</v>
      </c>
      <c r="AW36035">
        <f t="shared" si="14"/>
        <v>-8.0783061013686985E-3</v>
      </c>
      <c r="AX36035">
        <f t="shared" si="15"/>
        <v>-1.287993362230435E-2</v>
      </c>
      <c r="AY36035">
        <f t="shared" si="16"/>
        <v>8.3356771409476699E-3</v>
      </c>
      <c r="BA36035">
        <f t="shared" si="17"/>
        <v>-8.0783061013686985E-3</v>
      </c>
      <c r="BB36035">
        <f t="shared" si="8"/>
        <v>-1.287993362230435E-2</v>
      </c>
      <c r="BC36035">
        <f t="shared" si="9"/>
        <v>8.3356771409476699E-3</v>
      </c>
      <c r="BE36035">
        <f t="shared" si="10"/>
        <v>-0.46285284522320863</v>
      </c>
      <c r="BF36035">
        <f t="shared" si="11"/>
        <v>-0.73796583696668572</v>
      </c>
      <c r="BG36035">
        <f t="shared" si="12"/>
        <v>0.47759911955997814</v>
      </c>
    </row>
    <row r="36036" spans="1:59" x14ac:dyDescent="0.3">
      <c r="A36036">
        <v>3674022094735</v>
      </c>
      <c r="B36036">
        <v>9.8392800000000005</v>
      </c>
      <c r="C36036">
        <v>0.81834499999999999</v>
      </c>
      <c r="D36036">
        <v>3.3499500000000001E-2</v>
      </c>
      <c r="E36036">
        <v>-9.1629699999999994E-3</v>
      </c>
      <c r="F36036">
        <v>-1.46608E-2</v>
      </c>
      <c r="G36036">
        <v>2.9016100000000002E-3</v>
      </c>
      <c r="H36036">
        <v>-55.1447</v>
      </c>
      <c r="I36036">
        <v>-15.258699999999999</v>
      </c>
      <c r="J36036">
        <v>17.436399999999999</v>
      </c>
      <c r="K36036">
        <v>2.8929100000000001</v>
      </c>
      <c r="L36036">
        <v>1021.45</v>
      </c>
      <c r="M36036">
        <v>30.2545</v>
      </c>
      <c r="N36036">
        <v>2.8929100000000001</v>
      </c>
      <c r="O36036">
        <v>2.8993000000000002</v>
      </c>
      <c r="P36036">
        <v>2.8929100000000001</v>
      </c>
      <c r="Q36036">
        <v>2.9260100000000002</v>
      </c>
      <c r="R36036" t="s">
        <v>18</v>
      </c>
      <c r="T36036">
        <f t="shared" si="2"/>
        <v>1.7290783650000001</v>
      </c>
      <c r="U36036">
        <f>(data2[[#This Row],[time]]-A36035)/1000000000</f>
        <v>8.5601802000000005E-2</v>
      </c>
      <c r="V36036">
        <f>data2[[#This Row],[altitude]]</f>
        <v>2.8929100000000001</v>
      </c>
      <c r="W36036">
        <v>0</v>
      </c>
      <c r="Z36036">
        <f t="shared" si="3"/>
        <v>8.5601802000000005E-2</v>
      </c>
      <c r="AA36036" s="4">
        <f>SQRT(POWER(data2[[#This Row],[accelx]],2)+POWER(data2[[#This Row],[accely]],2)+POWER(data2[[#This Row],[accelz]],2))*SIGN(data2[[#This Row],[accelx]])</f>
        <v>9.8733095603209602</v>
      </c>
      <c r="AB36036">
        <f t="shared" si="4"/>
        <v>2.8929100000000001</v>
      </c>
      <c r="AC36036">
        <v>0</v>
      </c>
      <c r="AI36036">
        <f>data2[[#This Row],[pressure]]*100/(287.05*(273.15+data2[[#This Row],[temp]]))</f>
        <v>1.1728366903885226</v>
      </c>
      <c r="AJ36036">
        <f t="shared" si="5"/>
        <v>2.1342089262825722E-3</v>
      </c>
      <c r="AN36036">
        <f t="shared" si="6"/>
        <v>2.8929100000000001</v>
      </c>
      <c r="AO36036">
        <f t="shared" si="13"/>
        <v>-3.2085773147626013</v>
      </c>
      <c r="AS36036">
        <f>data2[[#This Row],[gyrox]]</f>
        <v>-9.1629699999999994E-3</v>
      </c>
      <c r="AT36036">
        <f>data2[[#This Row],[gyroy]]</f>
        <v>-1.46608E-2</v>
      </c>
      <c r="AU36036">
        <f>data2[[#This Row],[gyroz]]</f>
        <v>2.9016100000000002E-3</v>
      </c>
      <c r="AW36036">
        <f t="shared" si="14"/>
        <v>-8.8626728450406384E-3</v>
      </c>
      <c r="AX36036">
        <f t="shared" si="15"/>
        <v>-1.4134924521065951E-2</v>
      </c>
      <c r="AY36036">
        <f t="shared" si="16"/>
        <v>8.5840601856488896E-3</v>
      </c>
      <c r="BA36036">
        <f t="shared" si="17"/>
        <v>-8.8626728450406384E-3</v>
      </c>
      <c r="BB36036">
        <f t="shared" si="8"/>
        <v>-1.4134924521065951E-2</v>
      </c>
      <c r="BC36036">
        <f t="shared" si="9"/>
        <v>8.5840601856488896E-3</v>
      </c>
      <c r="BE36036">
        <f t="shared" si="10"/>
        <v>-0.50779374922603049</v>
      </c>
      <c r="BF36036">
        <f t="shared" si="11"/>
        <v>-0.80987151879305552</v>
      </c>
      <c r="BG36036">
        <f t="shared" si="12"/>
        <v>0.49183041972396729</v>
      </c>
    </row>
    <row r="36037" spans="1:59" x14ac:dyDescent="0.3">
      <c r="A36037">
        <v>3674102996832</v>
      </c>
      <c r="B36037">
        <v>9.8440700000000003</v>
      </c>
      <c r="C36037">
        <v>0.90448600000000001</v>
      </c>
      <c r="D36037">
        <v>-0.339781</v>
      </c>
      <c r="E36037">
        <v>-7.0249500000000003E-3</v>
      </c>
      <c r="F36037">
        <v>-1.38972E-2</v>
      </c>
      <c r="G36037">
        <v>4.4287700000000003E-3</v>
      </c>
      <c r="H36037">
        <v>-55.466200000000001</v>
      </c>
      <c r="I36037">
        <v>-15.419499999999999</v>
      </c>
      <c r="J36037">
        <v>17.509499999999999</v>
      </c>
      <c r="K36037">
        <v>2.8295300000000001</v>
      </c>
      <c r="L36037">
        <v>1021.41</v>
      </c>
      <c r="M36037">
        <v>30.258900000000001</v>
      </c>
      <c r="N36037">
        <v>2.8295300000000001</v>
      </c>
      <c r="O36037">
        <v>7.4461700000000004</v>
      </c>
      <c r="P36037">
        <v>2.8295300000000001</v>
      </c>
      <c r="Q36037">
        <v>7.6657000000000002</v>
      </c>
      <c r="R36037" t="s">
        <v>18</v>
      </c>
      <c r="T36037">
        <f t="shared" si="2"/>
        <v>1.8099804620000002</v>
      </c>
      <c r="U36037">
        <f>(data2[[#This Row],[time]]-A36036)/1000000000</f>
        <v>8.0902097000000006E-2</v>
      </c>
      <c r="V36037">
        <f>data2[[#This Row],[altitude]]</f>
        <v>2.8295300000000001</v>
      </c>
      <c r="W36037">
        <v>0</v>
      </c>
      <c r="Z36037">
        <f t="shared" si="3"/>
        <v>8.0902097000000006E-2</v>
      </c>
      <c r="AA36037" s="4">
        <f>SQRT(POWER(data2[[#This Row],[accelx]],2)+POWER(data2[[#This Row],[accely]],2)+POWER(data2[[#This Row],[accelz]],2))*SIGN(data2[[#This Row],[accelx]])</f>
        <v>9.8913730198116081</v>
      </c>
      <c r="AB36037">
        <f t="shared" si="4"/>
        <v>2.8295300000000001</v>
      </c>
      <c r="AC36037">
        <v>0</v>
      </c>
      <c r="AI36037">
        <f>data2[[#This Row],[pressure]]*100/(287.05*(273.15+data2[[#This Row],[temp]]))</f>
        <v>1.1727737544100703</v>
      </c>
      <c r="AJ36037">
        <f t="shared" si="5"/>
        <v>2.1340944017898631E-3</v>
      </c>
      <c r="AN36037">
        <f t="shared" si="6"/>
        <v>2.8295300000000001</v>
      </c>
      <c r="AO36037">
        <f t="shared" si="13"/>
        <v>-0.78341603432108797</v>
      </c>
      <c r="AS36037">
        <f>data2[[#This Row],[gyrox]]</f>
        <v>-7.0249500000000003E-3</v>
      </c>
      <c r="AT36037">
        <f>data2[[#This Row],[gyroy]]</f>
        <v>-1.38972E-2</v>
      </c>
      <c r="AU36037">
        <f>data2[[#This Row],[gyroz]]</f>
        <v>4.4287700000000003E-3</v>
      </c>
      <c r="AW36037">
        <f t="shared" si="14"/>
        <v>-9.4310060313607877E-3</v>
      </c>
      <c r="AX36037">
        <f t="shared" si="15"/>
        <v>-1.525923714349435E-2</v>
      </c>
      <c r="AY36037">
        <f t="shared" si="16"/>
        <v>8.9423569657795798E-3</v>
      </c>
      <c r="BA36037">
        <f t="shared" si="17"/>
        <v>-9.4310060313607877E-3</v>
      </c>
      <c r="BB36037">
        <f t="shared" si="8"/>
        <v>-1.525923714349435E-2</v>
      </c>
      <c r="BC36037">
        <f t="shared" si="9"/>
        <v>8.9423569657795798E-3</v>
      </c>
      <c r="BE36037">
        <f t="shared" si="10"/>
        <v>-0.54035684215939728</v>
      </c>
      <c r="BF36037">
        <f t="shared" si="11"/>
        <v>-0.87428988691148846</v>
      </c>
      <c r="BG36037">
        <f t="shared" si="12"/>
        <v>0.51235931303858262</v>
      </c>
    </row>
    <row r="36038" spans="1:59" x14ac:dyDescent="0.3">
      <c r="A36038">
        <v>3674183837894</v>
      </c>
      <c r="B36038">
        <v>9.8392800000000005</v>
      </c>
      <c r="C36038">
        <v>0.90927199999999997</v>
      </c>
      <c r="D36038">
        <v>-0.32542399999999999</v>
      </c>
      <c r="E36038">
        <v>-2.7488899999999999E-3</v>
      </c>
      <c r="F36038">
        <v>3.0543299999999997E-4</v>
      </c>
      <c r="G36038">
        <v>7.4831000000000003E-3</v>
      </c>
      <c r="H36038">
        <v>-55.027799999999999</v>
      </c>
      <c r="I36038">
        <v>-15.609500000000001</v>
      </c>
      <c r="J36038">
        <v>17.217199999999998</v>
      </c>
      <c r="K36038">
        <v>2.8929100000000001</v>
      </c>
      <c r="L36038">
        <v>1021.45</v>
      </c>
      <c r="M36038">
        <v>30.263400000000001</v>
      </c>
      <c r="N36038">
        <v>2.8929100000000001</v>
      </c>
      <c r="O36038">
        <v>4.0198600000000004</v>
      </c>
      <c r="P36038">
        <v>2.8929100000000001</v>
      </c>
      <c r="Q36038">
        <v>3.9129100000000001</v>
      </c>
      <c r="R36038" t="s">
        <v>18</v>
      </c>
      <c r="T36038">
        <f t="shared" si="2"/>
        <v>1.8908215240000001</v>
      </c>
      <c r="U36038">
        <f>(data2[[#This Row],[time]]-A36037)/1000000000</f>
        <v>8.0841062000000005E-2</v>
      </c>
      <c r="V36038">
        <f>data2[[#This Row],[altitude]]</f>
        <v>2.8929100000000001</v>
      </c>
      <c r="W36038">
        <v>0</v>
      </c>
      <c r="Z36038">
        <f t="shared" si="3"/>
        <v>8.0841062000000005E-2</v>
      </c>
      <c r="AA36038" s="4">
        <f>SQRT(POWER(data2[[#This Row],[accelx]],2)+POWER(data2[[#This Row],[accely]],2)+POWER(data2[[#This Row],[accelz]],2))*SIGN(data2[[#This Row],[accelx]])</f>
        <v>9.8865619538927678</v>
      </c>
      <c r="AB36038">
        <f t="shared" si="4"/>
        <v>2.8929100000000001</v>
      </c>
      <c r="AC36038">
        <v>0</v>
      </c>
      <c r="AI36038">
        <f>data2[[#This Row],[pressure]]*100/(287.05*(273.15+data2[[#This Row],[temp]]))</f>
        <v>1.1728022876675339</v>
      </c>
      <c r="AJ36038">
        <f t="shared" si="5"/>
        <v>2.1341463237098319E-3</v>
      </c>
      <c r="AN36038">
        <f t="shared" si="6"/>
        <v>2.8929100000000001</v>
      </c>
      <c r="AO36038">
        <f t="shared" si="13"/>
        <v>0.78400751340945996</v>
      </c>
      <c r="AS36038">
        <f>data2[[#This Row],[gyrox]]</f>
        <v>-2.7488899999999999E-3</v>
      </c>
      <c r="AT36038">
        <f>data2[[#This Row],[gyroy]]</f>
        <v>3.0543299999999997E-4</v>
      </c>
      <c r="AU36038">
        <f>data2[[#This Row],[gyroz]]</f>
        <v>7.4831000000000003E-3</v>
      </c>
      <c r="AW36038">
        <f t="shared" si="14"/>
        <v>-9.6532292182819682E-3</v>
      </c>
      <c r="AX36038">
        <f t="shared" si="15"/>
        <v>-1.5234545615404504E-2</v>
      </c>
      <c r="AY36038">
        <f t="shared" si="16"/>
        <v>9.5472987168317806E-3</v>
      </c>
      <c r="BA36038">
        <f t="shared" si="17"/>
        <v>-9.6532292182819682E-3</v>
      </c>
      <c r="BB36038">
        <f t="shared" si="8"/>
        <v>-1.5234545615404504E-2</v>
      </c>
      <c r="BC36038">
        <f t="shared" si="9"/>
        <v>9.5472987168317806E-3</v>
      </c>
      <c r="BE36038">
        <f t="shared" si="10"/>
        <v>-0.5530892928799277</v>
      </c>
      <c r="BF36038">
        <f t="shared" si="11"/>
        <v>-0.87287516656221154</v>
      </c>
      <c r="BG36038">
        <f t="shared" si="12"/>
        <v>0.54701992222512752</v>
      </c>
    </row>
    <row r="36039" spans="1:59" x14ac:dyDescent="0.3">
      <c r="A36039">
        <v>3674269348155</v>
      </c>
      <c r="B36039">
        <v>9.8440700000000003</v>
      </c>
      <c r="C36039">
        <v>0.82313000000000003</v>
      </c>
      <c r="D36039">
        <v>0</v>
      </c>
      <c r="E36039">
        <v>-2.4434600000000002E-3</v>
      </c>
      <c r="F36039">
        <v>-2.4434600000000002E-3</v>
      </c>
      <c r="G36039">
        <v>6.41408E-3</v>
      </c>
      <c r="H36039">
        <v>-55.553899999999999</v>
      </c>
      <c r="I36039">
        <v>-15.1564</v>
      </c>
      <c r="J36039">
        <v>17.246400000000001</v>
      </c>
      <c r="K36039">
        <v>2.3224800000000001</v>
      </c>
      <c r="L36039">
        <v>1021.35</v>
      </c>
      <c r="M36039">
        <v>30.2456</v>
      </c>
      <c r="N36039">
        <v>2.3224800000000001</v>
      </c>
      <c r="O36039">
        <v>247.44499999999999</v>
      </c>
      <c r="P36039">
        <v>2.3224800000000001</v>
      </c>
      <c r="Q36039">
        <v>248.04599999999999</v>
      </c>
      <c r="R36039" t="s">
        <v>18</v>
      </c>
      <c r="T36039">
        <f t="shared" si="2"/>
        <v>1.9763317850000002</v>
      </c>
      <c r="U36039">
        <f>(data2[[#This Row],[time]]-A36038)/1000000000</f>
        <v>8.5510261000000004E-2</v>
      </c>
      <c r="V36039">
        <f>data2[[#This Row],[altitude]]</f>
        <v>2.3224800000000001</v>
      </c>
      <c r="W36039">
        <v>0</v>
      </c>
      <c r="Z36039">
        <f t="shared" si="3"/>
        <v>8.5510261000000004E-2</v>
      </c>
      <c r="AA36039" s="4">
        <f>SQRT(POWER(data2[[#This Row],[accelx]],2)+POWER(data2[[#This Row],[accely]],2)+POWER(data2[[#This Row],[accelz]],2))*SIGN(data2[[#This Row],[accelx]])</f>
        <v>9.8784238197092957</v>
      </c>
      <c r="AB36039">
        <f t="shared" si="4"/>
        <v>2.3224800000000001</v>
      </c>
      <c r="AC36039">
        <v>0</v>
      </c>
      <c r="AI36039">
        <f>data2[[#This Row],[pressure]]*100/(287.05*(273.15+data2[[#This Row],[temp]]))</f>
        <v>1.1727562709960102</v>
      </c>
      <c r="AJ36039">
        <f t="shared" si="5"/>
        <v>2.1340625872511001E-3</v>
      </c>
      <c r="AN36039">
        <f t="shared" si="6"/>
        <v>2.3224800000000001</v>
      </c>
      <c r="AO36039">
        <f t="shared" si="13"/>
        <v>-6.6708953209720638</v>
      </c>
      <c r="AS36039">
        <f>data2[[#This Row],[gyrox]]</f>
        <v>-2.4434600000000002E-3</v>
      </c>
      <c r="AT36039">
        <f>data2[[#This Row],[gyroy]]</f>
        <v>-2.4434600000000002E-3</v>
      </c>
      <c r="AU36039">
        <f>data2[[#This Row],[gyroz]]</f>
        <v>6.41408E-3</v>
      </c>
      <c r="AW36039">
        <f t="shared" si="14"/>
        <v>-9.862170120625029E-3</v>
      </c>
      <c r="AX36039">
        <f t="shared" si="15"/>
        <v>-1.5443486517747565E-2</v>
      </c>
      <c r="AY36039">
        <f t="shared" si="16"/>
        <v>1.009576837170666E-2</v>
      </c>
      <c r="BA36039">
        <f t="shared" si="17"/>
        <v>-9.862170120625029E-3</v>
      </c>
      <c r="BB36039">
        <f t="shared" si="8"/>
        <v>-1.5443486517747565E-2</v>
      </c>
      <c r="BC36039">
        <f t="shared" si="9"/>
        <v>1.009576837170666E-2</v>
      </c>
      <c r="BE36039">
        <f t="shared" si="10"/>
        <v>-0.5650607247518401</v>
      </c>
      <c r="BF36039">
        <f t="shared" si="11"/>
        <v>-0.88484659843412394</v>
      </c>
      <c r="BG36039">
        <f t="shared" si="12"/>
        <v>0.57844491864045489</v>
      </c>
    </row>
    <row r="36040" spans="1:59" x14ac:dyDescent="0.3">
      <c r="A36040">
        <v>3674350158699</v>
      </c>
      <c r="B36040">
        <v>9.8440700000000003</v>
      </c>
      <c r="C36040">
        <v>0.84227300000000005</v>
      </c>
      <c r="D36040">
        <v>-0.100498</v>
      </c>
      <c r="E36040">
        <v>-7.0249500000000003E-3</v>
      </c>
      <c r="F36040">
        <v>-1.7562399999999999E-2</v>
      </c>
      <c r="G36040">
        <v>3.66519E-3</v>
      </c>
      <c r="H36040">
        <v>-55.641599999999997</v>
      </c>
      <c r="I36040">
        <v>-15.1272</v>
      </c>
      <c r="J36040">
        <v>17.041799999999999</v>
      </c>
      <c r="K36040">
        <v>2.66052</v>
      </c>
      <c r="L36040">
        <v>1021.37</v>
      </c>
      <c r="M36040">
        <v>30.2545</v>
      </c>
      <c r="N36040">
        <v>2.66052</v>
      </c>
      <c r="O36040">
        <v>10.010199999999999</v>
      </c>
      <c r="P36040">
        <v>2.66052</v>
      </c>
      <c r="Q36040">
        <v>9.9407700000000006</v>
      </c>
      <c r="R36040" t="s">
        <v>18</v>
      </c>
      <c r="T36040">
        <f t="shared" si="2"/>
        <v>2.0571423290000004</v>
      </c>
      <c r="U36040">
        <f>(data2[[#This Row],[time]]-A36039)/1000000000</f>
        <v>8.0810543999999998E-2</v>
      </c>
      <c r="V36040">
        <f>data2[[#This Row],[altitude]]</f>
        <v>2.66052</v>
      </c>
      <c r="W36040">
        <v>0</v>
      </c>
      <c r="Z36040">
        <f t="shared" si="3"/>
        <v>8.0810543999999998E-2</v>
      </c>
      <c r="AA36040" s="4">
        <f>SQRT(POWER(data2[[#This Row],[accelx]],2)+POWER(data2[[#This Row],[accely]],2)+POWER(data2[[#This Row],[accelz]],2))*SIGN(data2[[#This Row],[accelx]])</f>
        <v>9.880548457420419</v>
      </c>
      <c r="AB36040">
        <f t="shared" si="4"/>
        <v>2.66052</v>
      </c>
      <c r="AC36040">
        <v>0</v>
      </c>
      <c r="AI36040">
        <f>data2[[#This Row],[pressure]]*100/(287.05*(273.15+data2[[#This Row],[temp]]))</f>
        <v>1.1727448337775959</v>
      </c>
      <c r="AJ36040">
        <f t="shared" si="5"/>
        <v>2.1340417749642474E-3</v>
      </c>
      <c r="AN36040">
        <f t="shared" si="6"/>
        <v>2.66052</v>
      </c>
      <c r="AO36040">
        <f t="shared" si="13"/>
        <v>4.1831174902126618</v>
      </c>
      <c r="AS36040">
        <f>data2[[#This Row],[gyrox]]</f>
        <v>-7.0249500000000003E-3</v>
      </c>
      <c r="AT36040">
        <f>data2[[#This Row],[gyroy]]</f>
        <v>-1.7562399999999999E-2</v>
      </c>
      <c r="AU36040">
        <f>data2[[#This Row],[gyroz]]</f>
        <v>3.66519E-3</v>
      </c>
      <c r="AW36040">
        <f t="shared" si="14"/>
        <v>-1.0429860151697829E-2</v>
      </c>
      <c r="AX36040">
        <f t="shared" si="15"/>
        <v>-1.6862713615693165E-2</v>
      </c>
      <c r="AY36040">
        <f t="shared" si="16"/>
        <v>1.0391954369470021E-2</v>
      </c>
      <c r="BA36040">
        <f t="shared" si="17"/>
        <v>-1.0429860151697829E-2</v>
      </c>
      <c r="BB36040">
        <f t="shared" si="8"/>
        <v>-1.6862713615693165E-2</v>
      </c>
      <c r="BC36040">
        <f t="shared" si="9"/>
        <v>1.0391954369470021E-2</v>
      </c>
      <c r="BE36040">
        <f t="shared" si="10"/>
        <v>-0.59758696760396213</v>
      </c>
      <c r="BF36040">
        <f t="shared" si="11"/>
        <v>-0.96616232131700686</v>
      </c>
      <c r="BG36040">
        <f t="shared" si="12"/>
        <v>0.59541512626316673</v>
      </c>
    </row>
    <row r="36041" spans="1:59" x14ac:dyDescent="0.3">
      <c r="A36041">
        <v>3674430969242</v>
      </c>
      <c r="B36041">
        <v>9.8440700000000003</v>
      </c>
      <c r="C36041">
        <v>0.89012999999999998</v>
      </c>
      <c r="D36041">
        <v>-0.33020899999999997</v>
      </c>
      <c r="E36041">
        <v>-9.6211300000000003E-3</v>
      </c>
      <c r="F36041">
        <v>-1.38972E-2</v>
      </c>
      <c r="G36041">
        <v>3.9706200000000002E-3</v>
      </c>
      <c r="H36041">
        <v>-55.875500000000002</v>
      </c>
      <c r="I36041">
        <v>-15.200200000000001</v>
      </c>
      <c r="J36041">
        <v>17.9772</v>
      </c>
      <c r="K36041">
        <v>2.8295300000000001</v>
      </c>
      <c r="L36041">
        <v>1021.38</v>
      </c>
      <c r="M36041">
        <v>30.2545</v>
      </c>
      <c r="N36041">
        <v>2.8295300000000001</v>
      </c>
      <c r="O36041">
        <v>49.847799999999999</v>
      </c>
      <c r="P36041">
        <v>2.8295300000000001</v>
      </c>
      <c r="Q36041">
        <v>49.7639</v>
      </c>
      <c r="R36041" t="s">
        <v>18</v>
      </c>
      <c r="T36041">
        <f t="shared" si="2"/>
        <v>2.1379528720000005</v>
      </c>
      <c r="U36041">
        <f>(data2[[#This Row],[time]]-A36040)/1000000000</f>
        <v>8.0810542999999999E-2</v>
      </c>
      <c r="V36041">
        <f>data2[[#This Row],[altitude]]</f>
        <v>2.8295300000000001</v>
      </c>
      <c r="W36041">
        <v>0</v>
      </c>
      <c r="Z36041">
        <f t="shared" si="3"/>
        <v>8.0810542999999999E-2</v>
      </c>
      <c r="AA36041" s="4">
        <f>SQRT(POWER(data2[[#This Row],[accelx]],2)+POWER(data2[[#This Row],[accely]],2)+POWER(data2[[#This Row],[accelz]],2))*SIGN(data2[[#This Row],[accelx]])</f>
        <v>9.8897463852962879</v>
      </c>
      <c r="AB36041">
        <f t="shared" si="4"/>
        <v>2.8295300000000001</v>
      </c>
      <c r="AC36041">
        <v>0</v>
      </c>
      <c r="AI36041">
        <f>data2[[#This Row],[pressure]]*100/(287.05*(273.15+data2[[#This Row],[temp]]))</f>
        <v>1.1727563158539616</v>
      </c>
      <c r="AJ36041">
        <f t="shared" si="5"/>
        <v>2.134062668879038E-3</v>
      </c>
      <c r="AN36041">
        <f t="shared" si="6"/>
        <v>2.8295300000000001</v>
      </c>
      <c r="AO36041">
        <f t="shared" si="13"/>
        <v>2.0914350247590852</v>
      </c>
      <c r="AS36041">
        <f>data2[[#This Row],[gyrox]]</f>
        <v>-9.6211300000000003E-3</v>
      </c>
      <c r="AT36041">
        <f>data2[[#This Row],[gyroy]]</f>
        <v>-1.38972E-2</v>
      </c>
      <c r="AU36041">
        <f>data2[[#This Row],[gyroz]]</f>
        <v>3.9706200000000002E-3</v>
      </c>
      <c r="AW36041">
        <f t="shared" si="14"/>
        <v>-1.1207348891271418E-2</v>
      </c>
      <c r="AX36041">
        <f t="shared" si="15"/>
        <v>-1.7985753893872764E-2</v>
      </c>
      <c r="AY36041">
        <f t="shared" si="16"/>
        <v>1.071282232771668E-2</v>
      </c>
      <c r="BA36041">
        <f t="shared" si="17"/>
        <v>-1.1207348891271418E-2</v>
      </c>
      <c r="BB36041">
        <f t="shared" si="8"/>
        <v>-1.7985753893872764E-2</v>
      </c>
      <c r="BC36041">
        <f t="shared" si="9"/>
        <v>1.071282232771668E-2</v>
      </c>
      <c r="BE36041">
        <f t="shared" si="10"/>
        <v>-0.64213379100047485</v>
      </c>
      <c r="BF36041">
        <f t="shared" si="11"/>
        <v>-1.0305077894798957</v>
      </c>
      <c r="BG36041">
        <f t="shared" si="12"/>
        <v>0.61379950605168032</v>
      </c>
    </row>
    <row r="36042" spans="1:59" x14ac:dyDescent="0.3">
      <c r="A36042">
        <v>3674516448986</v>
      </c>
      <c r="B36042">
        <v>9.8536400000000004</v>
      </c>
      <c r="C36042">
        <v>0.87577300000000002</v>
      </c>
      <c r="D36042">
        <v>-0.20578299999999999</v>
      </c>
      <c r="E36042">
        <v>1.9853100000000001E-3</v>
      </c>
      <c r="F36042">
        <v>-1.3744499999999999E-3</v>
      </c>
      <c r="G36042">
        <v>5.9559299999999999E-3</v>
      </c>
      <c r="H36042">
        <v>-55.363900000000001</v>
      </c>
      <c r="I36042">
        <v>-15.1418</v>
      </c>
      <c r="J36042">
        <v>17.6556</v>
      </c>
      <c r="K36042">
        <v>2.3224800000000001</v>
      </c>
      <c r="L36042">
        <v>1021.35</v>
      </c>
      <c r="M36042">
        <v>30.2545</v>
      </c>
      <c r="N36042">
        <v>2.3224800000000001</v>
      </c>
      <c r="O36042">
        <v>139.78800000000001</v>
      </c>
      <c r="P36042">
        <v>2.3224800000000001</v>
      </c>
      <c r="Q36042">
        <v>139.852</v>
      </c>
      <c r="R36042" t="s">
        <v>18</v>
      </c>
      <c r="T36042">
        <f t="shared" si="2"/>
        <v>2.2234326160000006</v>
      </c>
      <c r="U36042">
        <f>(data2[[#This Row],[time]]-A36041)/1000000000</f>
        <v>8.5479743999999996E-2</v>
      </c>
      <c r="V36042">
        <f>data2[[#This Row],[altitude]]</f>
        <v>2.3224800000000001</v>
      </c>
      <c r="W36042">
        <v>0</v>
      </c>
      <c r="Z36042">
        <f t="shared" si="3"/>
        <v>8.5479743999999996E-2</v>
      </c>
      <c r="AA36042" s="4">
        <f>SQRT(POWER(data2[[#This Row],[accelx]],2)+POWER(data2[[#This Row],[accely]],2)+POWER(data2[[#This Row],[accelz]],2))*SIGN(data2[[#This Row],[accelx]])</f>
        <v>9.8946220867811832</v>
      </c>
      <c r="AB36042">
        <f t="shared" si="4"/>
        <v>2.3224800000000001</v>
      </c>
      <c r="AC36042">
        <v>0</v>
      </c>
      <c r="AI36042">
        <f>data2[[#This Row],[pressure]]*100/(287.05*(273.15+data2[[#This Row],[temp]]))</f>
        <v>1.1727218696248642</v>
      </c>
      <c r="AJ36042">
        <f t="shared" si="5"/>
        <v>2.1339999871346667E-3</v>
      </c>
      <c r="AN36042">
        <f t="shared" si="6"/>
        <v>2.3224800000000001</v>
      </c>
      <c r="AO36042">
        <f t="shared" si="13"/>
        <v>-5.9318146764688491</v>
      </c>
      <c r="AS36042">
        <f>data2[[#This Row],[gyrox]]</f>
        <v>1.9853100000000001E-3</v>
      </c>
      <c r="AT36042">
        <f>data2[[#This Row],[gyroy]]</f>
        <v>-1.3744499999999999E-3</v>
      </c>
      <c r="AU36042">
        <f>data2[[#This Row],[gyroz]]</f>
        <v>5.9559299999999999E-3</v>
      </c>
      <c r="AW36042">
        <f t="shared" si="14"/>
        <v>-1.1037645100710779E-2</v>
      </c>
      <c r="AX36042">
        <f t="shared" si="15"/>
        <v>-1.8103241528013563E-2</v>
      </c>
      <c r="AY36042">
        <f t="shared" si="16"/>
        <v>1.12219336993986E-2</v>
      </c>
      <c r="BA36042">
        <f t="shared" si="17"/>
        <v>-1.1037645100710779E-2</v>
      </c>
      <c r="BB36042">
        <f t="shared" si="8"/>
        <v>-1.8103241528013563E-2</v>
      </c>
      <c r="BC36042">
        <f t="shared" si="9"/>
        <v>1.12219336993986E-2</v>
      </c>
      <c r="BE36042">
        <f t="shared" si="10"/>
        <v>-0.63241048003397815</v>
      </c>
      <c r="BF36042">
        <f t="shared" si="11"/>
        <v>-1.0372393350611406</v>
      </c>
      <c r="BG36042">
        <f t="shared" si="12"/>
        <v>0.64296943895117042</v>
      </c>
    </row>
    <row r="36043" spans="1:59" x14ac:dyDescent="0.3">
      <c r="A36043">
        <v>3674597259529</v>
      </c>
      <c r="B36043">
        <v>9.8392800000000005</v>
      </c>
      <c r="C36043">
        <v>0.81355900000000003</v>
      </c>
      <c r="D36043">
        <v>7.6570299999999994E-2</v>
      </c>
      <c r="E36043">
        <v>-2.9016100000000002E-3</v>
      </c>
      <c r="F36043">
        <v>-4.1233399999999996E-3</v>
      </c>
      <c r="G36043">
        <v>4.8869200000000003E-3</v>
      </c>
      <c r="H36043">
        <v>-55.612400000000001</v>
      </c>
      <c r="I36043">
        <v>-15.0541</v>
      </c>
      <c r="J36043">
        <v>17.187999999999999</v>
      </c>
      <c r="K36043">
        <v>2.8295300000000001</v>
      </c>
      <c r="L36043">
        <v>1021.43</v>
      </c>
      <c r="M36043">
        <v>30.2545</v>
      </c>
      <c r="N36043">
        <v>2.8295300000000001</v>
      </c>
      <c r="O36043">
        <v>107.512</v>
      </c>
      <c r="P36043">
        <v>2.8295300000000001</v>
      </c>
      <c r="Q36043">
        <v>111.31</v>
      </c>
      <c r="R36043" t="s">
        <v>18</v>
      </c>
      <c r="T36043">
        <f t="shared" si="2"/>
        <v>2.3042431590000008</v>
      </c>
      <c r="U36043">
        <f>(data2[[#This Row],[time]]-A36042)/1000000000</f>
        <v>8.0810542999999999E-2</v>
      </c>
      <c r="V36043">
        <f>data2[[#This Row],[altitude]]</f>
        <v>2.8295300000000001</v>
      </c>
      <c r="W36043">
        <v>0</v>
      </c>
      <c r="Z36043">
        <f t="shared" si="3"/>
        <v>8.0810542999999999E-2</v>
      </c>
      <c r="AA36043" s="4">
        <f>SQRT(POWER(data2[[#This Row],[accelx]],2)+POWER(data2[[#This Row],[accely]],2)+POWER(data2[[#This Row],[accelz]],2))*SIGN(data2[[#This Row],[accelx]])</f>
        <v>9.8731541148572717</v>
      </c>
      <c r="AB36043">
        <f t="shared" si="4"/>
        <v>2.8295300000000001</v>
      </c>
      <c r="AC36043">
        <v>0</v>
      </c>
      <c r="AI36043">
        <f>data2[[#This Row],[pressure]]*100/(287.05*(273.15+data2[[#This Row],[temp]]))</f>
        <v>1.1728137262357909</v>
      </c>
      <c r="AJ36043">
        <f t="shared" si="5"/>
        <v>2.134167138452991E-3</v>
      </c>
      <c r="AN36043">
        <f t="shared" si="6"/>
        <v>2.8295300000000001</v>
      </c>
      <c r="AO36043">
        <f t="shared" si="13"/>
        <v>6.2745525667362489</v>
      </c>
      <c r="AS36043">
        <f>data2[[#This Row],[gyrox]]</f>
        <v>-2.9016100000000002E-3</v>
      </c>
      <c r="AT36043">
        <f>data2[[#This Row],[gyroy]]</f>
        <v>-4.1233399999999996E-3</v>
      </c>
      <c r="AU36043">
        <f>data2[[#This Row],[gyroz]]</f>
        <v>4.8869200000000003E-3</v>
      </c>
      <c r="AW36043">
        <f t="shared" si="14"/>
        <v>-1.1272125780385009E-2</v>
      </c>
      <c r="AX36043">
        <f t="shared" si="15"/>
        <v>-1.8436450872387183E-2</v>
      </c>
      <c r="AY36043">
        <f t="shared" si="16"/>
        <v>1.1616848358196159E-2</v>
      </c>
      <c r="BA36043">
        <f t="shared" si="17"/>
        <v>-1.1272125780385009E-2</v>
      </c>
      <c r="BB36043">
        <f t="shared" si="8"/>
        <v>-1.8436450872387183E-2</v>
      </c>
      <c r="BC36043">
        <f t="shared" si="9"/>
        <v>1.1616848358196159E-2</v>
      </c>
      <c r="BE36043">
        <f t="shared" si="10"/>
        <v>-0.64584523335667054</v>
      </c>
      <c r="BF36043">
        <f t="shared" si="11"/>
        <v>-1.0563308241880704</v>
      </c>
      <c r="BG36043">
        <f t="shared" si="12"/>
        <v>0.66559638216811945</v>
      </c>
    </row>
    <row r="36044" spans="1:59" x14ac:dyDescent="0.3">
      <c r="A36044">
        <v>3674678100591</v>
      </c>
      <c r="B36044">
        <v>9.8488500000000005</v>
      </c>
      <c r="C36044">
        <v>0.86141599999999996</v>
      </c>
      <c r="D36044">
        <v>-2.8713900000000001E-2</v>
      </c>
      <c r="E36044">
        <v>-8.0939600000000007E-3</v>
      </c>
      <c r="F36044">
        <v>-1.37445E-2</v>
      </c>
      <c r="G36044">
        <v>5.3450700000000004E-3</v>
      </c>
      <c r="H36044">
        <v>-55.334699999999998</v>
      </c>
      <c r="I36044">
        <v>-14.688700000000001</v>
      </c>
      <c r="J36044">
        <v>17.816400000000002</v>
      </c>
      <c r="K36044">
        <v>2.4914900000000002</v>
      </c>
      <c r="L36044">
        <v>1021.39</v>
      </c>
      <c r="M36044">
        <v>30.25</v>
      </c>
      <c r="N36044">
        <v>2.4914900000000002</v>
      </c>
      <c r="O36044">
        <v>38.171700000000001</v>
      </c>
      <c r="P36044">
        <v>2.4914900000000002</v>
      </c>
      <c r="Q36044">
        <v>35.414099999999998</v>
      </c>
      <c r="R36044" t="s">
        <v>18</v>
      </c>
      <c r="T36044">
        <f t="shared" si="2"/>
        <v>2.3850842210000009</v>
      </c>
      <c r="U36044">
        <f>(data2[[#This Row],[time]]-A36043)/1000000000</f>
        <v>8.0841062000000005E-2</v>
      </c>
      <c r="V36044">
        <f>data2[[#This Row],[altitude]]</f>
        <v>2.4914900000000002</v>
      </c>
      <c r="W36044">
        <v>0</v>
      </c>
      <c r="Z36044">
        <f t="shared" si="3"/>
        <v>8.0841062000000005E-2</v>
      </c>
      <c r="AA36044" s="4">
        <f>SQRT(POWER(data2[[#This Row],[accelx]],2)+POWER(data2[[#This Row],[accely]],2)+POWER(data2[[#This Row],[accelz]],2))*SIGN(data2[[#This Row],[accelx]])</f>
        <v>9.8864912044470667</v>
      </c>
      <c r="AB36044">
        <f t="shared" si="4"/>
        <v>2.4914900000000002</v>
      </c>
      <c r="AC36044">
        <v>0</v>
      </c>
      <c r="AI36044">
        <f>data2[[#This Row],[pressure]]*100/(287.05*(273.15+data2[[#This Row],[temp]]))</f>
        <v>1.1727851923109824</v>
      </c>
      <c r="AJ36044">
        <f t="shared" si="5"/>
        <v>2.1341152153186564E-3</v>
      </c>
      <c r="AN36044">
        <f t="shared" si="6"/>
        <v>2.4914900000000002</v>
      </c>
      <c r="AO36044">
        <f t="shared" si="13"/>
        <v>-4.1815383375344561</v>
      </c>
      <c r="AS36044">
        <f>data2[[#This Row],[gyrox]]</f>
        <v>-8.0939600000000007E-3</v>
      </c>
      <c r="AT36044">
        <f>data2[[#This Row],[gyroy]]</f>
        <v>-1.37445E-2</v>
      </c>
      <c r="AU36044">
        <f>data2[[#This Row],[gyroz]]</f>
        <v>5.3450700000000004E-3</v>
      </c>
      <c r="AW36044">
        <f t="shared" si="14"/>
        <v>-1.192645010257053E-2</v>
      </c>
      <c r="AX36044">
        <f t="shared" si="15"/>
        <v>-1.9547570849046184E-2</v>
      </c>
      <c r="AY36044">
        <f t="shared" si="16"/>
        <v>1.20489494934605E-2</v>
      </c>
      <c r="BA36044">
        <f t="shared" si="17"/>
        <v>-1.192645010257053E-2</v>
      </c>
      <c r="BB36044">
        <f t="shared" si="8"/>
        <v>-1.9547570849046184E-2</v>
      </c>
      <c r="BC36044">
        <f t="shared" si="9"/>
        <v>1.20489494934605E-2</v>
      </c>
      <c r="BE36044">
        <f t="shared" si="10"/>
        <v>-0.68333525545065921</v>
      </c>
      <c r="BF36044">
        <f t="shared" si="11"/>
        <v>-1.1199933093833057</v>
      </c>
      <c r="BG36044">
        <f t="shared" si="12"/>
        <v>0.69035395354157769</v>
      </c>
    </row>
    <row r="36045" spans="1:59" x14ac:dyDescent="0.3">
      <c r="A36045">
        <v>3674763702393</v>
      </c>
      <c r="B36045">
        <v>9.8488500000000005</v>
      </c>
      <c r="C36045">
        <v>0.88055799999999995</v>
      </c>
      <c r="D36045">
        <v>-0.31106699999999998</v>
      </c>
      <c r="E36045">
        <v>-7.3303800000000001E-3</v>
      </c>
      <c r="F36045">
        <v>-9.7738400000000007E-3</v>
      </c>
      <c r="G36045">
        <v>5.4977899999999998E-3</v>
      </c>
      <c r="H36045">
        <v>-55.700099999999999</v>
      </c>
      <c r="I36045">
        <v>-14.615600000000001</v>
      </c>
      <c r="J36045">
        <v>17.4803</v>
      </c>
      <c r="K36045">
        <v>3.16757</v>
      </c>
      <c r="L36045">
        <v>1021.39</v>
      </c>
      <c r="M36045">
        <v>30.2456</v>
      </c>
      <c r="N36045">
        <v>3.16757</v>
      </c>
      <c r="O36045">
        <v>273.28800000000001</v>
      </c>
      <c r="P36045">
        <v>3.16757</v>
      </c>
      <c r="Q36045">
        <v>276.197</v>
      </c>
      <c r="R36045" t="s">
        <v>18</v>
      </c>
      <c r="T36045">
        <f t="shared" si="2"/>
        <v>2.4706860230000007</v>
      </c>
      <c r="U36045">
        <f>(data2[[#This Row],[time]]-A36044)/1000000000</f>
        <v>8.5601802000000005E-2</v>
      </c>
      <c r="V36045">
        <f>data2[[#This Row],[altitude]]</f>
        <v>3.16757</v>
      </c>
      <c r="W36045">
        <v>0</v>
      </c>
      <c r="Z36045">
        <f t="shared" si="3"/>
        <v>8.5601802000000005E-2</v>
      </c>
      <c r="AA36045" s="4">
        <f>SQRT(POWER(data2[[#This Row],[accelx]],2)+POWER(data2[[#This Row],[accely]],2)+POWER(data2[[#This Row],[accelz]],2))*SIGN(data2[[#This Row],[accelx]])</f>
        <v>9.8930274128980873</v>
      </c>
      <c r="AB36045">
        <f t="shared" si="4"/>
        <v>3.16757</v>
      </c>
      <c r="AC36045">
        <v>0</v>
      </c>
      <c r="AI36045">
        <f>data2[[#This Row],[pressure]]*100/(287.05*(273.15+data2[[#This Row],[temp]]))</f>
        <v>1.1728022006487637</v>
      </c>
      <c r="AJ36045">
        <f t="shared" si="5"/>
        <v>2.1341461653619242E-3</v>
      </c>
      <c r="AN36045">
        <f t="shared" si="6"/>
        <v>3.16757</v>
      </c>
      <c r="AO36045">
        <f t="shared" si="13"/>
        <v>7.8979645778952152</v>
      </c>
      <c r="AS36045">
        <f>data2[[#This Row],[gyrox]]</f>
        <v>-7.3303800000000001E-3</v>
      </c>
      <c r="AT36045">
        <f>data2[[#This Row],[gyroy]]</f>
        <v>-9.7738400000000007E-3</v>
      </c>
      <c r="AU36045">
        <f>data2[[#This Row],[gyroz]]</f>
        <v>5.4977899999999998E-3</v>
      </c>
      <c r="AW36045">
        <f t="shared" si="14"/>
        <v>-1.255394383991529E-2</v>
      </c>
      <c r="AX36045">
        <f t="shared" si="15"/>
        <v>-2.0384229165505863E-2</v>
      </c>
      <c r="AY36045">
        <f t="shared" si="16"/>
        <v>1.2519570224478079E-2</v>
      </c>
      <c r="BA36045">
        <f t="shared" si="17"/>
        <v>-1.255394383991529E-2</v>
      </c>
      <c r="BB36045">
        <f t="shared" si="8"/>
        <v>-2.0384229165505863E-2</v>
      </c>
      <c r="BC36045">
        <f t="shared" si="9"/>
        <v>1.2519570224478079E-2</v>
      </c>
      <c r="BE36045">
        <f t="shared" si="10"/>
        <v>-0.71928799827140444</v>
      </c>
      <c r="BF36045">
        <f t="shared" si="11"/>
        <v>-1.167930299810966</v>
      </c>
      <c r="BG36045">
        <f t="shared" si="12"/>
        <v>0.71731853518024657</v>
      </c>
    </row>
    <row r="36046" spans="1:59" x14ac:dyDescent="0.3">
      <c r="A36046">
        <v>3674843536387</v>
      </c>
      <c r="B36046">
        <v>9.8536400000000004</v>
      </c>
      <c r="C36046">
        <v>0.85184400000000005</v>
      </c>
      <c r="D36046">
        <v>-0.27278200000000002</v>
      </c>
      <c r="E36046">
        <v>1.3744499999999999E-3</v>
      </c>
      <c r="F36046">
        <v>2.7488899999999999E-3</v>
      </c>
      <c r="G36046">
        <v>5.6505000000000001E-3</v>
      </c>
      <c r="H36046">
        <v>-55.466200000000001</v>
      </c>
      <c r="I36046">
        <v>-15.170999999999999</v>
      </c>
      <c r="J36046">
        <v>17.509499999999999</v>
      </c>
      <c r="K36046">
        <v>3.3366099999999999</v>
      </c>
      <c r="L36046">
        <v>1021.39</v>
      </c>
      <c r="M36046">
        <v>30.2545</v>
      </c>
      <c r="N36046">
        <v>3.3366099999999999</v>
      </c>
      <c r="O36046">
        <v>191.578</v>
      </c>
      <c r="P36046">
        <v>3.3366099999999999</v>
      </c>
      <c r="Q36046">
        <v>194.458</v>
      </c>
      <c r="R36046" t="s">
        <v>18</v>
      </c>
      <c r="T36046">
        <f t="shared" si="2"/>
        <v>2.5505200170000006</v>
      </c>
      <c r="U36046">
        <f>(data2[[#This Row],[time]]-A36045)/1000000000</f>
        <v>7.9833994000000005E-2</v>
      </c>
      <c r="V36046">
        <f>data2[[#This Row],[altitude]]</f>
        <v>3.3366099999999999</v>
      </c>
      <c r="W36046">
        <v>0</v>
      </c>
      <c r="Z36046">
        <f t="shared" si="3"/>
        <v>7.9833994000000005E-2</v>
      </c>
      <c r="AA36046" s="4">
        <f>SQRT(POWER(data2[[#This Row],[accelx]],2)+POWER(data2[[#This Row],[accely]],2)+POWER(data2[[#This Row],[accelz]],2))*SIGN(data2[[#This Row],[accelx]])</f>
        <v>9.8941532972488346</v>
      </c>
      <c r="AB36046">
        <f t="shared" si="4"/>
        <v>3.3366099999999999</v>
      </c>
      <c r="AC36046">
        <v>0</v>
      </c>
      <c r="AI36046">
        <f>data2[[#This Row],[pressure]]*100/(287.05*(273.15+data2[[#This Row],[temp]]))</f>
        <v>1.1727677979303275</v>
      </c>
      <c r="AJ36046">
        <f t="shared" si="5"/>
        <v>2.1340835627938286E-3</v>
      </c>
      <c r="AN36046">
        <f t="shared" si="6"/>
        <v>3.3366099999999999</v>
      </c>
      <c r="AO36046">
        <f t="shared" si="13"/>
        <v>2.1173937508375174</v>
      </c>
      <c r="AS36046">
        <f>data2[[#This Row],[gyrox]]</f>
        <v>1.3744499999999999E-3</v>
      </c>
      <c r="AT36046">
        <f>data2[[#This Row],[gyroy]]</f>
        <v>2.7488899999999999E-3</v>
      </c>
      <c r="AU36046">
        <f>data2[[#This Row],[gyroz]]</f>
        <v>5.6505000000000001E-3</v>
      </c>
      <c r="AW36046">
        <f t="shared" si="14"/>
        <v>-1.2444216006861989E-2</v>
      </c>
      <c r="AX36046">
        <f t="shared" si="15"/>
        <v>-2.0164774297739201E-2</v>
      </c>
      <c r="AY36046">
        <f t="shared" si="16"/>
        <v>1.2970672207575079E-2</v>
      </c>
      <c r="BA36046">
        <f t="shared" si="17"/>
        <v>-1.2444216006861989E-2</v>
      </c>
      <c r="BB36046">
        <f t="shared" si="8"/>
        <v>-2.0164774297739201E-2</v>
      </c>
      <c r="BC36046">
        <f t="shared" si="9"/>
        <v>1.2970672207575079E-2</v>
      </c>
      <c r="BE36046">
        <f t="shared" si="10"/>
        <v>-0.71300105654233426</v>
      </c>
      <c r="BF36046">
        <f t="shared" si="11"/>
        <v>-1.1553564620943348</v>
      </c>
      <c r="BG36046">
        <f t="shared" si="12"/>
        <v>0.74316477494168642</v>
      </c>
    </row>
    <row r="36047" spans="1:59" x14ac:dyDescent="0.3">
      <c r="A36047">
        <v>3674924438485</v>
      </c>
      <c r="B36047">
        <v>10.1073</v>
      </c>
      <c r="C36047">
        <v>0.70827499999999999</v>
      </c>
      <c r="D36047">
        <v>3.3499500000000001E-2</v>
      </c>
      <c r="E36047">
        <v>-2.59618E-3</v>
      </c>
      <c r="F36047">
        <v>-1.06901E-3</v>
      </c>
      <c r="G36047">
        <v>5.4977899999999998E-3</v>
      </c>
      <c r="H36047">
        <v>-55.627000000000002</v>
      </c>
      <c r="I36047">
        <v>-15.346399999999999</v>
      </c>
      <c r="J36047">
        <v>17.0564</v>
      </c>
      <c r="K36047">
        <v>2.4914900000000002</v>
      </c>
      <c r="L36047">
        <v>1021.48</v>
      </c>
      <c r="M36047">
        <v>30.2545</v>
      </c>
      <c r="N36047">
        <v>2.4914900000000002</v>
      </c>
      <c r="O36047">
        <v>319.46699999999998</v>
      </c>
      <c r="P36047">
        <v>2.4914900000000002</v>
      </c>
      <c r="Q36047">
        <v>317.87</v>
      </c>
      <c r="R36047" t="s">
        <v>18</v>
      </c>
      <c r="T36047">
        <f t="shared" si="2"/>
        <v>2.6314221150000008</v>
      </c>
      <c r="U36047">
        <f>(data2[[#This Row],[time]]-A36046)/1000000000</f>
        <v>8.0902098000000006E-2</v>
      </c>
      <c r="V36047">
        <f>data2[[#This Row],[altitude]]</f>
        <v>2.4914900000000002</v>
      </c>
      <c r="W36047">
        <v>0</v>
      </c>
      <c r="Z36047">
        <f t="shared" si="3"/>
        <v>8.0902098000000006E-2</v>
      </c>
      <c r="AA36047" s="4">
        <f>SQRT(POWER(data2[[#This Row],[accelx]],2)+POWER(data2[[#This Row],[accely]],2)+POWER(data2[[#This Row],[accelz]],2))*SIGN(data2[[#This Row],[accelx]])</f>
        <v>10.132141381866187</v>
      </c>
      <c r="AB36047">
        <f t="shared" si="4"/>
        <v>2.4914900000000002</v>
      </c>
      <c r="AC36047">
        <v>0</v>
      </c>
      <c r="AI36047">
        <f>data2[[#This Row],[pressure]]*100/(287.05*(273.15+data2[[#This Row],[temp]]))</f>
        <v>1.1728711366176201</v>
      </c>
      <c r="AJ36047">
        <f t="shared" si="5"/>
        <v>2.134271608026944E-3</v>
      </c>
      <c r="AN36047">
        <f t="shared" si="6"/>
        <v>2.4914900000000002</v>
      </c>
      <c r="AO36047">
        <f t="shared" si="13"/>
        <v>-10.446206228174695</v>
      </c>
      <c r="AS36047">
        <f>data2[[#This Row],[gyrox]]</f>
        <v>-2.59618E-3</v>
      </c>
      <c r="AT36047">
        <f>data2[[#This Row],[gyroy]]</f>
        <v>-1.06901E-3</v>
      </c>
      <c r="AU36047">
        <f>data2[[#This Row],[gyroz]]</f>
        <v>5.4977899999999998E-3</v>
      </c>
      <c r="AW36047">
        <f t="shared" si="14"/>
        <v>-1.2654252415647629E-2</v>
      </c>
      <c r="AX36047">
        <f t="shared" si="15"/>
        <v>-2.0251259449522181E-2</v>
      </c>
      <c r="AY36047">
        <f t="shared" si="16"/>
        <v>1.3415454952938499E-2</v>
      </c>
      <c r="BA36047">
        <f t="shared" si="17"/>
        <v>-1.2654252415647629E-2</v>
      </c>
      <c r="BB36047">
        <f t="shared" si="8"/>
        <v>-2.0251259449522181E-2</v>
      </c>
      <c r="BC36047">
        <f t="shared" si="9"/>
        <v>1.3415454952938499E-2</v>
      </c>
      <c r="BE36047">
        <f t="shared" si="10"/>
        <v>-0.7250352563098359</v>
      </c>
      <c r="BF36047">
        <f t="shared" si="11"/>
        <v>-1.1603116962820477</v>
      </c>
      <c r="BG36047">
        <f t="shared" si="12"/>
        <v>0.76864894905125247</v>
      </c>
    </row>
    <row r="36048" spans="1:59" x14ac:dyDescent="0.3">
      <c r="A36048">
        <v>3675010833741</v>
      </c>
      <c r="B36048">
        <v>10.0068</v>
      </c>
      <c r="C36048">
        <v>0.74656</v>
      </c>
      <c r="D36048">
        <v>-0.29670999999999997</v>
      </c>
      <c r="E36048">
        <v>-2.1838400000000001E-2</v>
      </c>
      <c r="F36048">
        <v>-1.4202599999999999E-2</v>
      </c>
      <c r="G36048">
        <v>1.5271600000000001E-3</v>
      </c>
      <c r="H36048">
        <v>-55.743899999999996</v>
      </c>
      <c r="I36048">
        <v>-14.864100000000001</v>
      </c>
      <c r="J36048">
        <v>17.275700000000001</v>
      </c>
      <c r="K36048">
        <v>3.3366099999999999</v>
      </c>
      <c r="L36048">
        <v>1021.44</v>
      </c>
      <c r="M36048">
        <v>30.25</v>
      </c>
      <c r="N36048">
        <v>3.3366099999999999</v>
      </c>
      <c r="O36048">
        <v>231.583</v>
      </c>
      <c r="P36048">
        <v>3.3366099999999999</v>
      </c>
      <c r="Q36048">
        <v>225.21799999999999</v>
      </c>
      <c r="R36048" t="s">
        <v>18</v>
      </c>
      <c r="T36048">
        <f t="shared" si="2"/>
        <v>2.7178173710000006</v>
      </c>
      <c r="U36048">
        <f>(data2[[#This Row],[time]]-A36047)/1000000000</f>
        <v>8.6395256000000004E-2</v>
      </c>
      <c r="V36048">
        <f>data2[[#This Row],[altitude]]</f>
        <v>3.3366099999999999</v>
      </c>
      <c r="W36048">
        <v>0</v>
      </c>
      <c r="Z36048">
        <f t="shared" si="3"/>
        <v>8.6395256000000004E-2</v>
      </c>
      <c r="AA36048" s="4">
        <f>SQRT(POWER(data2[[#This Row],[accelx]],2)+POWER(data2[[#This Row],[accely]],2)+POWER(data2[[#This Row],[accelz]],2))*SIGN(data2[[#This Row],[accelx]])</f>
        <v>10.038995711608806</v>
      </c>
      <c r="AB36048">
        <f t="shared" si="4"/>
        <v>3.3366099999999999</v>
      </c>
      <c r="AC36048">
        <v>0</v>
      </c>
      <c r="AI36048">
        <f>data2[[#This Row],[pressure]]*100/(287.05*(273.15+data2[[#This Row],[temp]]))</f>
        <v>1.1728426035443169</v>
      </c>
      <c r="AJ36048">
        <f t="shared" si="5"/>
        <v>2.1342196864420917E-3</v>
      </c>
      <c r="AN36048">
        <f t="shared" si="6"/>
        <v>3.3366099999999999</v>
      </c>
      <c r="AO36048">
        <f t="shared" si="13"/>
        <v>9.7820185867612874</v>
      </c>
      <c r="AS36048">
        <f>data2[[#This Row],[gyrox]]</f>
        <v>-2.1838400000000001E-2</v>
      </c>
      <c r="AT36048">
        <f>data2[[#This Row],[gyroy]]</f>
        <v>-1.4202599999999999E-2</v>
      </c>
      <c r="AU36048">
        <f>data2[[#This Row],[gyroz]]</f>
        <v>1.5271600000000001E-3</v>
      </c>
      <c r="AW36048">
        <f t="shared" si="14"/>
        <v>-1.4540986574278028E-2</v>
      </c>
      <c r="AX36048">
        <f t="shared" si="15"/>
        <v>-2.1478296712387782E-2</v>
      </c>
      <c r="AY36048">
        <f t="shared" si="16"/>
        <v>1.3547394332091459E-2</v>
      </c>
      <c r="BA36048">
        <f t="shared" si="17"/>
        <v>-1.4540986574278028E-2</v>
      </c>
      <c r="BB36048">
        <f t="shared" si="8"/>
        <v>-2.1478296712387782E-2</v>
      </c>
      <c r="BC36048">
        <f t="shared" si="9"/>
        <v>1.3547394332091459E-2</v>
      </c>
      <c r="BE36048">
        <f t="shared" si="10"/>
        <v>-0.83313716066252419</v>
      </c>
      <c r="BF36048">
        <f t="shared" si="11"/>
        <v>-1.2306157527495314</v>
      </c>
      <c r="BG36048">
        <f t="shared" si="12"/>
        <v>0.77620851862829343</v>
      </c>
    </row>
    <row r="36049" spans="1:65" x14ac:dyDescent="0.3">
      <c r="A36049">
        <v>3675091857911</v>
      </c>
      <c r="B36049">
        <v>9.3750699999999991</v>
      </c>
      <c r="C36049">
        <v>0.84705900000000001</v>
      </c>
      <c r="D36049">
        <v>-0.40677999999999997</v>
      </c>
      <c r="E36049">
        <v>1.6798799999999999E-3</v>
      </c>
      <c r="F36049">
        <v>-1.6035199999999999E-2</v>
      </c>
      <c r="G36049">
        <v>5.3450700000000004E-3</v>
      </c>
      <c r="H36049">
        <v>-55.992400000000004</v>
      </c>
      <c r="I36049">
        <v>-15.2879</v>
      </c>
      <c r="J36049">
        <v>16.968699999999998</v>
      </c>
      <c r="K36049">
        <v>2.5548700000000002</v>
      </c>
      <c r="L36049">
        <v>1021.39</v>
      </c>
      <c r="M36049">
        <v>30.2456</v>
      </c>
      <c r="N36049">
        <v>2.5548700000000002</v>
      </c>
      <c r="O36049">
        <v>248.59800000000001</v>
      </c>
      <c r="P36049">
        <v>2.5548700000000002</v>
      </c>
      <c r="Q36049">
        <v>251.84700000000001</v>
      </c>
      <c r="R36049" t="s">
        <v>18</v>
      </c>
      <c r="T36049">
        <f t="shared" si="2"/>
        <v>2.7988415410000007</v>
      </c>
      <c r="U36049">
        <f>(data2[[#This Row],[time]]-A36048)/1000000000</f>
        <v>8.1024170000000006E-2</v>
      </c>
      <c r="V36049">
        <f>data2[[#This Row],[altitude]]</f>
        <v>2.5548700000000002</v>
      </c>
      <c r="W36049">
        <v>0</v>
      </c>
      <c r="Z36049">
        <f t="shared" si="3"/>
        <v>8.1024170000000006E-2</v>
      </c>
      <c r="AA36049" s="4">
        <f>SQRT(POWER(data2[[#This Row],[accelx]],2)+POWER(data2[[#This Row],[accely]],2)+POWER(data2[[#This Row],[accelz]],2))*SIGN(data2[[#This Row],[accelx]])</f>
        <v>9.4220441743170031</v>
      </c>
      <c r="AB36049">
        <f t="shared" si="4"/>
        <v>2.5548700000000002</v>
      </c>
      <c r="AC36049">
        <v>0</v>
      </c>
      <c r="AI36049">
        <f>data2[[#This Row],[pressure]]*100/(287.05*(273.15+data2[[#This Row],[temp]]))</f>
        <v>1.1728022006487637</v>
      </c>
      <c r="AJ36049">
        <f t="shared" si="5"/>
        <v>2.1341461653619242E-3</v>
      </c>
      <c r="AN36049">
        <f t="shared" si="6"/>
        <v>2.5548700000000002</v>
      </c>
      <c r="AO36049">
        <f t="shared" si="13"/>
        <v>-9.6482321262902122</v>
      </c>
      <c r="AS36049">
        <f>data2[[#This Row],[gyrox]]</f>
        <v>1.6798799999999999E-3</v>
      </c>
      <c r="AT36049">
        <f>data2[[#This Row],[gyroy]]</f>
        <v>-1.6035199999999999E-2</v>
      </c>
      <c r="AU36049">
        <f>data2[[#This Row],[gyroz]]</f>
        <v>5.3450700000000004E-3</v>
      </c>
      <c r="AW36049">
        <f t="shared" si="14"/>
        <v>-1.4404875691578429E-2</v>
      </c>
      <c r="AX36049">
        <f t="shared" si="15"/>
        <v>-2.2777535483171782E-2</v>
      </c>
      <c r="AY36049">
        <f t="shared" si="16"/>
        <v>1.3980474192433359E-2</v>
      </c>
      <c r="BA36049">
        <f t="shared" si="17"/>
        <v>-1.4404875691578429E-2</v>
      </c>
      <c r="BB36049">
        <f t="shared" si="8"/>
        <v>-2.2777535483171782E-2</v>
      </c>
      <c r="BC36049">
        <f t="shared" si="9"/>
        <v>1.3980474192433359E-2</v>
      </c>
      <c r="BE36049">
        <f t="shared" si="10"/>
        <v>-0.82533858153803696</v>
      </c>
      <c r="BF36049">
        <f t="shared" si="11"/>
        <v>-1.3050566508952195</v>
      </c>
      <c r="BG36049">
        <f t="shared" si="12"/>
        <v>0.80102216681799943</v>
      </c>
    </row>
    <row r="36050" spans="1:65" x14ac:dyDescent="0.3">
      <c r="A36050">
        <v>3675172668468</v>
      </c>
      <c r="B36050">
        <v>10.1503</v>
      </c>
      <c r="C36050">
        <v>0.85663</v>
      </c>
      <c r="D36050">
        <v>-0.54077699999999995</v>
      </c>
      <c r="E36050">
        <v>7.6358199999999998E-3</v>
      </c>
      <c r="F36050">
        <v>6.87223E-3</v>
      </c>
      <c r="G36050">
        <v>3.8179099999999999E-3</v>
      </c>
      <c r="H36050">
        <v>-55.963099999999997</v>
      </c>
      <c r="I36050">
        <v>-14.4841</v>
      </c>
      <c r="J36050">
        <v>17.319500000000001</v>
      </c>
      <c r="K36050">
        <v>1.8153999999999999</v>
      </c>
      <c r="L36050">
        <v>1021.5</v>
      </c>
      <c r="M36050">
        <v>30.2545</v>
      </c>
      <c r="N36050">
        <v>1.8153999999999999</v>
      </c>
      <c r="O36050">
        <v>634.45699999999999</v>
      </c>
      <c r="P36050">
        <v>1.8153999999999999</v>
      </c>
      <c r="Q36050">
        <v>636.10299999999995</v>
      </c>
      <c r="R36050" t="s">
        <v>18</v>
      </c>
      <c r="T36050">
        <f t="shared" si="2"/>
        <v>2.8796520980000007</v>
      </c>
      <c r="U36050">
        <f>(data2[[#This Row],[time]]-A36049)/1000000000</f>
        <v>8.0810557000000005E-2</v>
      </c>
      <c r="V36050">
        <f>data2[[#This Row],[altitude]]</f>
        <v>1.8153999999999999</v>
      </c>
      <c r="W36050">
        <v>0</v>
      </c>
      <c r="Z36050">
        <f t="shared" si="3"/>
        <v>8.0810557000000005E-2</v>
      </c>
      <c r="AA36050" s="4">
        <f>SQRT(POWER(data2[[#This Row],[accelx]],2)+POWER(data2[[#This Row],[accely]],2)+POWER(data2[[#This Row],[accelz]],2))*SIGN(data2[[#This Row],[accelx]])</f>
        <v>10.200727660840132</v>
      </c>
      <c r="AB36050">
        <f t="shared" si="4"/>
        <v>1.8153999999999999</v>
      </c>
      <c r="AC36050">
        <v>0</v>
      </c>
      <c r="AI36050">
        <f>data2[[#This Row],[pressure]]*100/(287.05*(273.15+data2[[#This Row],[temp]]))</f>
        <v>1.1728941007703517</v>
      </c>
      <c r="AJ36050">
        <f t="shared" si="5"/>
        <v>2.1343133958565252E-3</v>
      </c>
      <c r="AN36050">
        <f t="shared" si="6"/>
        <v>1.8153999999999999</v>
      </c>
      <c r="AO36050">
        <f t="shared" si="13"/>
        <v>-9.1506608474434881</v>
      </c>
      <c r="AS36050">
        <f>data2[[#This Row],[gyrox]]</f>
        <v>7.6358199999999998E-3</v>
      </c>
      <c r="AT36050">
        <f>data2[[#This Row],[gyroy]]</f>
        <v>6.87223E-3</v>
      </c>
      <c r="AU36050">
        <f>data2[[#This Row],[gyroz]]</f>
        <v>3.8179099999999999E-3</v>
      </c>
      <c r="AW36050">
        <f t="shared" si="14"/>
        <v>-1.378782082422669E-2</v>
      </c>
      <c r="AX36050">
        <f t="shared" si="15"/>
        <v>-2.2222186749039672E-2</v>
      </c>
      <c r="AY36050">
        <f t="shared" si="16"/>
        <v>1.428900162610923E-2</v>
      </c>
      <c r="BA36050">
        <f t="shared" si="17"/>
        <v>-1.378782082422669E-2</v>
      </c>
      <c r="BB36050">
        <f t="shared" si="8"/>
        <v>-2.2222186749039672E-2</v>
      </c>
      <c r="BC36050">
        <f t="shared" si="9"/>
        <v>1.428900162610923E-2</v>
      </c>
      <c r="BE36050">
        <f t="shared" si="10"/>
        <v>-0.78998394191077737</v>
      </c>
      <c r="BF36050">
        <f t="shared" si="11"/>
        <v>-1.2732375122715167</v>
      </c>
      <c r="BG36050">
        <f t="shared" si="12"/>
        <v>0.81869948663162917</v>
      </c>
    </row>
    <row r="36051" spans="1:65" x14ac:dyDescent="0.3">
      <c r="A36051">
        <v>3675253601083</v>
      </c>
      <c r="B36051">
        <v>9.7244299999999999</v>
      </c>
      <c r="C36051">
        <v>1.1150500000000001</v>
      </c>
      <c r="D36051">
        <v>-0.31585200000000002</v>
      </c>
      <c r="E36051">
        <v>7.8496200000000002E-2</v>
      </c>
      <c r="F36051">
        <v>-9.9265599999999992E-3</v>
      </c>
      <c r="G36051">
        <v>-1.8326E-3</v>
      </c>
      <c r="H36051">
        <v>-56.2408</v>
      </c>
      <c r="I36051">
        <v>-15.0395</v>
      </c>
      <c r="J36051">
        <v>17.378</v>
      </c>
      <c r="K36051">
        <v>3.16757</v>
      </c>
      <c r="L36051">
        <v>1021.43</v>
      </c>
      <c r="M36051">
        <v>30.25</v>
      </c>
      <c r="N36051">
        <v>3.16757</v>
      </c>
      <c r="O36051">
        <v>516.44500000000005</v>
      </c>
      <c r="P36051">
        <v>3.16757</v>
      </c>
      <c r="Q36051">
        <v>515.59199999999998</v>
      </c>
      <c r="R36051" t="s">
        <v>18</v>
      </c>
      <c r="T36051">
        <f t="shared" si="2"/>
        <v>2.9605847130000007</v>
      </c>
      <c r="U36051">
        <f>(data2[[#This Row],[time]]-A36050)/1000000000</f>
        <v>8.0932614999999999E-2</v>
      </c>
      <c r="V36051">
        <f>data2[[#This Row],[altitude]]</f>
        <v>3.16757</v>
      </c>
      <c r="W36051">
        <v>0</v>
      </c>
      <c r="Z36051">
        <f t="shared" si="3"/>
        <v>8.0932614999999999E-2</v>
      </c>
      <c r="AA36051" s="4">
        <f>SQRT(POWER(data2[[#This Row],[accelx]],2)+POWER(data2[[#This Row],[accely]],2)+POWER(data2[[#This Row],[accelz]],2))*SIGN(data2[[#This Row],[accelx]])</f>
        <v>9.7932444988014051</v>
      </c>
      <c r="AB36051">
        <f t="shared" si="4"/>
        <v>3.16757</v>
      </c>
      <c r="AC36051">
        <v>0</v>
      </c>
      <c r="AI36051">
        <f>data2[[#This Row],[pressure]]*100/(287.05*(273.15+data2[[#This Row],[temp]]))</f>
        <v>1.1728311212976501</v>
      </c>
      <c r="AJ36051">
        <f t="shared" si="5"/>
        <v>2.1341987922174049E-3</v>
      </c>
      <c r="AN36051">
        <f t="shared" si="6"/>
        <v>3.16757</v>
      </c>
      <c r="AO36051">
        <f t="shared" si="13"/>
        <v>16.7073558663587</v>
      </c>
      <c r="AS36051">
        <f>data2[[#This Row],[gyrox]]</f>
        <v>7.8496200000000002E-2</v>
      </c>
      <c r="AT36051">
        <f>data2[[#This Row],[gyroy]]</f>
        <v>-9.9265599999999992E-3</v>
      </c>
      <c r="AU36051">
        <f>data2[[#This Row],[gyroz]]</f>
        <v>-1.8326E-3</v>
      </c>
      <c r="AW36051">
        <f t="shared" si="14"/>
        <v>-7.4349180906636897E-3</v>
      </c>
      <c r="AX36051">
        <f t="shared" si="15"/>
        <v>-2.3025569207794073E-2</v>
      </c>
      <c r="AY36051">
        <f t="shared" si="16"/>
        <v>1.414068451586023E-2</v>
      </c>
      <c r="BA36051">
        <f t="shared" si="17"/>
        <v>-7.4349180906636897E-3</v>
      </c>
      <c r="BB36051">
        <f t="shared" si="8"/>
        <v>-2.3025569207794073E-2</v>
      </c>
      <c r="BC36051">
        <f t="shared" si="9"/>
        <v>1.414068451586023E-2</v>
      </c>
      <c r="BE36051">
        <f t="shared" si="10"/>
        <v>-0.42598942762049374</v>
      </c>
      <c r="BF36051">
        <f t="shared" si="11"/>
        <v>-1.3192679364929869</v>
      </c>
      <c r="BG36051">
        <f t="shared" si="12"/>
        <v>0.81020154218478502</v>
      </c>
    </row>
    <row r="36052" spans="1:65" x14ac:dyDescent="0.3">
      <c r="A36052">
        <v>3675339050295</v>
      </c>
      <c r="B36052">
        <v>9.9732800000000008</v>
      </c>
      <c r="C36052">
        <v>0.69870399999999999</v>
      </c>
      <c r="D36052">
        <v>5.2642099999999997E-2</v>
      </c>
      <c r="E36052">
        <v>-3.9706200000000002E-3</v>
      </c>
      <c r="F36052">
        <v>-3.1154100000000001E-2</v>
      </c>
      <c r="G36052">
        <v>-3.3597599999999998E-3</v>
      </c>
      <c r="H36052">
        <v>-55.480800000000002</v>
      </c>
      <c r="I36052">
        <v>-15.4779</v>
      </c>
      <c r="J36052">
        <v>16.924900000000001</v>
      </c>
      <c r="K36052">
        <v>2.4914900000000002</v>
      </c>
      <c r="L36052">
        <v>1021.39</v>
      </c>
      <c r="M36052">
        <v>30.25</v>
      </c>
      <c r="N36052">
        <v>2.4914900000000002</v>
      </c>
      <c r="O36052">
        <v>53.265500000000003</v>
      </c>
      <c r="P36052">
        <v>2.4914900000000002</v>
      </c>
      <c r="Q36052">
        <v>53.499099999999999</v>
      </c>
      <c r="R36052" t="s">
        <v>18</v>
      </c>
      <c r="T36052">
        <f t="shared" si="2"/>
        <v>3.0460339250000006</v>
      </c>
      <c r="U36052">
        <f>(data2[[#This Row],[time]]-A36051)/1000000000</f>
        <v>8.5449211999999997E-2</v>
      </c>
      <c r="V36052">
        <f>data2[[#This Row],[altitude]]</f>
        <v>2.4914900000000002</v>
      </c>
      <c r="W36052">
        <v>0</v>
      </c>
      <c r="Z36052">
        <f t="shared" si="3"/>
        <v>8.5449211999999997E-2</v>
      </c>
      <c r="AA36052" s="4">
        <f>SQRT(POWER(data2[[#This Row],[accelx]],2)+POWER(data2[[#This Row],[accely]],2)+POWER(data2[[#This Row],[accelz]],2))*SIGN(data2[[#This Row],[accelx]])</f>
        <v>9.997863393180987</v>
      </c>
      <c r="AB36052">
        <f t="shared" si="4"/>
        <v>2.4914900000000002</v>
      </c>
      <c r="AC36052">
        <v>0</v>
      </c>
      <c r="AI36052">
        <f>data2[[#This Row],[pressure]]*100/(287.05*(273.15+data2[[#This Row],[temp]]))</f>
        <v>1.1727851923109824</v>
      </c>
      <c r="AJ36052">
        <f t="shared" si="5"/>
        <v>2.1341152153186564E-3</v>
      </c>
      <c r="AN36052">
        <f t="shared" si="6"/>
        <v>2.4914900000000002</v>
      </c>
      <c r="AO36052">
        <f t="shared" si="13"/>
        <v>-7.9120682821510373</v>
      </c>
      <c r="AS36052">
        <f>data2[[#This Row],[gyrox]]</f>
        <v>-3.9706200000000002E-3</v>
      </c>
      <c r="AT36052">
        <f>data2[[#This Row],[gyroy]]</f>
        <v>-3.1154100000000001E-2</v>
      </c>
      <c r="AU36052">
        <f>data2[[#This Row],[gyroz]]</f>
        <v>-3.3597599999999998E-3</v>
      </c>
      <c r="AW36052">
        <f t="shared" si="14"/>
        <v>-7.7742044408151299E-3</v>
      </c>
      <c r="AX36052">
        <f t="shared" si="15"/>
        <v>-2.5687662503363275E-2</v>
      </c>
      <c r="AY36052">
        <f t="shared" si="16"/>
        <v>1.385359567135111E-2</v>
      </c>
      <c r="BA36052">
        <f t="shared" si="17"/>
        <v>-7.7742044408151299E-3</v>
      </c>
      <c r="BB36052">
        <f t="shared" si="8"/>
        <v>-2.5687662503363275E-2</v>
      </c>
      <c r="BC36052">
        <f t="shared" si="9"/>
        <v>1.385359567135111E-2</v>
      </c>
      <c r="BE36052">
        <f t="shared" si="10"/>
        <v>-0.44542910353056908</v>
      </c>
      <c r="BF36052">
        <f t="shared" si="11"/>
        <v>-1.4717946469991743</v>
      </c>
      <c r="BG36052">
        <f t="shared" si="12"/>
        <v>0.79375256304912489</v>
      </c>
    </row>
    <row r="36053" spans="1:65" x14ac:dyDescent="0.3">
      <c r="A36053">
        <v>3675419952393</v>
      </c>
      <c r="B36053">
        <v>9.8249200000000005</v>
      </c>
      <c r="C36053">
        <v>0.87577300000000002</v>
      </c>
      <c r="D36053">
        <v>-0.516849</v>
      </c>
      <c r="E36053">
        <v>-5.3145299999999999E-2</v>
      </c>
      <c r="F36053">
        <v>-3.20704E-3</v>
      </c>
      <c r="G36053">
        <v>-3.20704E-3</v>
      </c>
      <c r="H36053">
        <v>-56.357799999999997</v>
      </c>
      <c r="I36053">
        <v>-15.1418</v>
      </c>
      <c r="J36053">
        <v>17.378</v>
      </c>
      <c r="K36053">
        <v>2.8295300000000001</v>
      </c>
      <c r="L36053">
        <v>1021.43</v>
      </c>
      <c r="M36053">
        <v>30.2545</v>
      </c>
      <c r="N36053">
        <v>2.8295300000000001</v>
      </c>
      <c r="O36053">
        <v>60.353900000000003</v>
      </c>
      <c r="P36053">
        <v>2.8295300000000001</v>
      </c>
      <c r="Q36053">
        <v>60.230800000000002</v>
      </c>
      <c r="R36053" t="s">
        <v>18</v>
      </c>
      <c r="T36053">
        <f t="shared" si="2"/>
        <v>3.1269360230000007</v>
      </c>
      <c r="U36053">
        <f>(data2[[#This Row],[time]]-A36052)/1000000000</f>
        <v>8.0902098000000006E-2</v>
      </c>
      <c r="V36053">
        <f>data2[[#This Row],[altitude]]</f>
        <v>2.8295300000000001</v>
      </c>
      <c r="W36053">
        <v>0</v>
      </c>
      <c r="Z36053">
        <f t="shared" si="3"/>
        <v>8.0902098000000006E-2</v>
      </c>
      <c r="AA36053" s="4">
        <f>SQRT(POWER(data2[[#This Row],[accelx]],2)+POWER(data2[[#This Row],[accely]],2)+POWER(data2[[#This Row],[accelz]],2))*SIGN(data2[[#This Row],[accelx]])</f>
        <v>9.877406756974727</v>
      </c>
      <c r="AB36053">
        <f t="shared" si="4"/>
        <v>2.8295300000000001</v>
      </c>
      <c r="AC36053">
        <v>0</v>
      </c>
      <c r="AI36053">
        <f>data2[[#This Row],[pressure]]*100/(287.05*(273.15+data2[[#This Row],[temp]]))</f>
        <v>1.1728137262357909</v>
      </c>
      <c r="AJ36053">
        <f t="shared" si="5"/>
        <v>2.134167138452991E-3</v>
      </c>
      <c r="AN36053">
        <f t="shared" si="6"/>
        <v>2.8295300000000001</v>
      </c>
      <c r="AO36053">
        <f t="shared" si="13"/>
        <v>4.1783836063188362</v>
      </c>
      <c r="AS36053">
        <f>data2[[#This Row],[gyrox]]</f>
        <v>-5.3145299999999999E-2</v>
      </c>
      <c r="AT36053">
        <f>data2[[#This Row],[gyroy]]</f>
        <v>-3.20704E-3</v>
      </c>
      <c r="AU36053">
        <f>data2[[#This Row],[gyroz]]</f>
        <v>-3.20704E-3</v>
      </c>
      <c r="AW36053">
        <f t="shared" si="14"/>
        <v>-1.2073770709654531E-2</v>
      </c>
      <c r="AX36053">
        <f t="shared" si="15"/>
        <v>-2.5947118767733195E-2</v>
      </c>
      <c r="AY36053">
        <f t="shared" si="16"/>
        <v>1.359413940698119E-2</v>
      </c>
      <c r="BA36053">
        <f t="shared" si="17"/>
        <v>-1.2073770709654531E-2</v>
      </c>
      <c r="BB36053">
        <f t="shared" si="8"/>
        <v>-2.5947118767733195E-2</v>
      </c>
      <c r="BC36053">
        <f t="shared" si="9"/>
        <v>1.359413940698119E-2</v>
      </c>
      <c r="BE36053">
        <f t="shared" si="10"/>
        <v>-0.69177610447187754</v>
      </c>
      <c r="BF36053">
        <f t="shared" si="11"/>
        <v>-1.4866603959158013</v>
      </c>
      <c r="BG36053">
        <f t="shared" si="12"/>
        <v>0.77888681413249805</v>
      </c>
    </row>
    <row r="36054" spans="1:65" x14ac:dyDescent="0.3">
      <c r="A36054">
        <v>3675499786387</v>
      </c>
      <c r="B36054">
        <v>10.518800000000001</v>
      </c>
      <c r="C36054">
        <v>1.4069799999999999</v>
      </c>
      <c r="D36054">
        <v>0.16749700000000001</v>
      </c>
      <c r="E36054">
        <v>4.6120300000000003E-2</v>
      </c>
      <c r="F36054">
        <v>2.7488899999999999E-3</v>
      </c>
      <c r="G36054">
        <v>2.4740000000000002E-2</v>
      </c>
      <c r="H36054">
        <v>-55.992400000000004</v>
      </c>
      <c r="I36054">
        <v>-15.200200000000001</v>
      </c>
      <c r="J36054">
        <v>17.4803</v>
      </c>
      <c r="K36054">
        <v>1.8153999999999999</v>
      </c>
      <c r="L36054">
        <v>1021.35</v>
      </c>
      <c r="M36054">
        <v>30.2545</v>
      </c>
      <c r="N36054">
        <v>1.8153999999999999</v>
      </c>
      <c r="O36054">
        <v>552.21799999999996</v>
      </c>
      <c r="P36054">
        <v>1.8153999999999999</v>
      </c>
      <c r="Q36054">
        <v>562.54300000000001</v>
      </c>
      <c r="R36054" t="s">
        <v>18</v>
      </c>
      <c r="T36054">
        <f t="shared" si="2"/>
        <v>3.2067700170000006</v>
      </c>
      <c r="U36054">
        <f>(data2[[#This Row],[time]]-A36053)/1000000000</f>
        <v>7.9833994000000005E-2</v>
      </c>
      <c r="V36054">
        <f>data2[[#This Row],[altitude]]</f>
        <v>1.8153999999999999</v>
      </c>
      <c r="W36054">
        <v>0</v>
      </c>
      <c r="Z36054">
        <f t="shared" si="3"/>
        <v>7.9833994000000005E-2</v>
      </c>
      <c r="AA36054" s="4">
        <f>SQRT(POWER(data2[[#This Row],[accelx]],2)+POWER(data2[[#This Row],[accely]],2)+POWER(data2[[#This Row],[accelz]],2))*SIGN(data2[[#This Row],[accelx]])</f>
        <v>10.613802400902753</v>
      </c>
      <c r="AB36054">
        <f t="shared" si="4"/>
        <v>1.8153999999999999</v>
      </c>
      <c r="AC36054">
        <v>0</v>
      </c>
      <c r="AI36054">
        <f>data2[[#This Row],[pressure]]*100/(287.05*(273.15+data2[[#This Row],[temp]]))</f>
        <v>1.1727218696248642</v>
      </c>
      <c r="AJ36054">
        <f t="shared" si="5"/>
        <v>2.1339999871346667E-3</v>
      </c>
      <c r="AN36054">
        <f t="shared" si="6"/>
        <v>1.8153999999999999</v>
      </c>
      <c r="AO36054">
        <v>0</v>
      </c>
      <c r="AS36054">
        <f>data2[[#This Row],[gyrox]]</f>
        <v>4.6120300000000003E-2</v>
      </c>
      <c r="AT36054">
        <f>data2[[#This Row],[gyroy]]</f>
        <v>2.7488899999999999E-3</v>
      </c>
      <c r="AU36054">
        <f>data2[[#This Row],[gyroz]]</f>
        <v>2.4740000000000002E-2</v>
      </c>
      <c r="AW36054">
        <f t="shared" si="14"/>
        <v>-8.3918029561763294E-3</v>
      </c>
      <c r="AX36054">
        <f t="shared" si="15"/>
        <v>-2.5727663899966533E-2</v>
      </c>
      <c r="AY36054">
        <f t="shared" si="16"/>
        <v>1.556923241854119E-2</v>
      </c>
      <c r="BA36054">
        <f t="shared" si="17"/>
        <v>-8.3918029561763294E-3</v>
      </c>
      <c r="BB36054">
        <f t="shared" si="8"/>
        <v>-2.5727663899966533E-2</v>
      </c>
      <c r="BC36054">
        <f t="shared" si="9"/>
        <v>1.556923241854119E-2</v>
      </c>
      <c r="BE36054">
        <f t="shared" si="10"/>
        <v>-0.48081489189431142</v>
      </c>
      <c r="BF36054">
        <f t="shared" si="11"/>
        <v>-1.4740865581991702</v>
      </c>
      <c r="BG36054">
        <f t="shared" si="12"/>
        <v>0.89205130784066944</v>
      </c>
    </row>
    <row r="36055" spans="1:65" x14ac:dyDescent="0.3">
      <c r="A36055" s="6">
        <v>3675585296635</v>
      </c>
      <c r="B36055" s="6">
        <v>14.3569</v>
      </c>
      <c r="C36055" s="6">
        <v>0.44027899999999998</v>
      </c>
      <c r="D36055" s="6">
        <v>-0.73698900000000001</v>
      </c>
      <c r="E36055" s="6">
        <v>-0.109192</v>
      </c>
      <c r="F36055" s="6">
        <v>-1.2522699999999999E-2</v>
      </c>
      <c r="G36055" s="6">
        <v>-7.1776699999999997E-3</v>
      </c>
      <c r="H36055" s="6">
        <v>-56.021599999999999</v>
      </c>
      <c r="I36055" s="6">
        <v>-15.0687</v>
      </c>
      <c r="J36055" s="6">
        <v>17.217199999999998</v>
      </c>
      <c r="K36055" s="6">
        <v>2.8929100000000001</v>
      </c>
      <c r="L36055" s="6">
        <v>1021.39</v>
      </c>
      <c r="M36055" s="6">
        <v>30.2545</v>
      </c>
      <c r="N36055" s="6">
        <v>2.8929100000000001</v>
      </c>
      <c r="O36055" s="6">
        <v>292.60700000000003</v>
      </c>
      <c r="P36055" s="6">
        <v>2.8929100000000001</v>
      </c>
      <c r="Q36055" s="6">
        <v>278.03399999999999</v>
      </c>
      <c r="R36055" s="6" t="s">
        <v>18</v>
      </c>
      <c r="S36055" s="6"/>
      <c r="T36055" s="6">
        <v>0</v>
      </c>
      <c r="U36055" s="6">
        <f>(data2[[#This Row],[time]]-A36054)/1000000000</f>
        <v>8.5510247999999997E-2</v>
      </c>
      <c r="V36055" s="6">
        <f>data2[[#This Row],[altitude]]</f>
        <v>2.8929100000000001</v>
      </c>
      <c r="W36055" s="6">
        <f>((data2[[#This Row],[altitude]]-K36054)/U36055+W36054)/2</f>
        <v>6.3004728977046129</v>
      </c>
      <c r="X36055" s="6"/>
      <c r="Y36055" s="6"/>
      <c r="Z36055" s="6">
        <f t="shared" si="3"/>
        <v>8.5510247999999997E-2</v>
      </c>
      <c r="AA36055" s="7">
        <f>SQRT(POWER(data2[[#This Row],[accelx]],2)+POWER(data2[[#This Row],[accely]],2)+POWER(data2[[#This Row],[accelz]],2))*SIGN(data2[[#This Row],[accelx]])</f>
        <v>14.382544141909039</v>
      </c>
      <c r="AB36055" s="6">
        <f t="shared" si="4"/>
        <v>2.8929100000000001</v>
      </c>
      <c r="AC36055" s="6">
        <f t="shared" ref="AC36055:AC36078" si="18">AC36054+(AA36055-9.8)*Z36055</f>
        <v>0.39185448604558898</v>
      </c>
      <c r="AD36055" s="6">
        <f t="shared" ref="AD36055:AD36080" si="19">($Z$36005/(2*$Z$36006))*LN(($Z$36005*9.8+$Z$36006*POWER(AC36055,2))/($Z$36005*9.8))+AB36055</f>
        <v>2.9007441176514868</v>
      </c>
      <c r="AE36055" s="6"/>
      <c r="AF36055" s="6">
        <f t="shared" ref="AF36055:AF36079" si="20">577.288-AD36055</f>
        <v>574.38725588234854</v>
      </c>
      <c r="AG36055" s="9">
        <f t="shared" ref="AG36055:AG36079" si="21">(1-(AF36055/577.288))*100</f>
        <v>0.50247781309354922</v>
      </c>
      <c r="AH36055" s="6"/>
      <c r="AI36055" s="6">
        <f>data2[[#This Row],[pressure]]*100/(287.05*(273.15+data2[[#This Row],[temp]]))</f>
        <v>1.1727677979303275</v>
      </c>
      <c r="AJ36055" s="6">
        <f t="shared" si="5"/>
        <v>2.1340835627938286E-3</v>
      </c>
      <c r="AK36055" s="6">
        <f>($Z$36005/(2*AJ36055))*LN(($Z$36005*9.8+AJ36055*POWER(AC36055,2))/($Z$36005*9.8))+AB36055</f>
        <v>2.9007441190883587</v>
      </c>
      <c r="AL36055" s="6"/>
      <c r="AM36055" s="6"/>
      <c r="AN36055" s="6">
        <f t="shared" si="6"/>
        <v>2.8929100000000001</v>
      </c>
      <c r="AO36055" s="6">
        <v>0</v>
      </c>
      <c r="AP36055" s="6">
        <f t="shared" ref="AP36055:AP36118" si="22">($Z$36005/(2*$Z$36006))*LN(($Z$36005*9.8+$Z$36006*POWER(AO36055,2))/($Z$36005*9.8))+AN36055</f>
        <v>2.8929100000000001</v>
      </c>
      <c r="AQ36055" s="6"/>
      <c r="AR36055" s="6"/>
      <c r="AS36055" s="6">
        <f>data2[[#This Row],[gyrox]]</f>
        <v>-0.109192</v>
      </c>
      <c r="AT36055" s="6">
        <f>data2[[#This Row],[gyroy]]</f>
        <v>-1.2522699999999999E-2</v>
      </c>
      <c r="AU36055" s="6">
        <f>data2[[#This Row],[gyroz]]</f>
        <v>-7.1776699999999997E-3</v>
      </c>
      <c r="AV36055" s="6"/>
      <c r="AW36055" s="6">
        <f t="shared" si="14"/>
        <v>-1.7728837955792328E-2</v>
      </c>
      <c r="AX36055" s="6">
        <f t="shared" si="15"/>
        <v>-2.6798483082596133E-2</v>
      </c>
      <c r="AY36055" s="6">
        <f t="shared" si="16"/>
        <v>1.4955468076779031E-2</v>
      </c>
      <c r="BA36055">
        <f t="shared" si="17"/>
        <v>-1.7728837955792328E-2</v>
      </c>
      <c r="BB36055">
        <f t="shared" si="8"/>
        <v>-2.6798483082596133E-2</v>
      </c>
      <c r="BC36055">
        <f t="shared" si="9"/>
        <v>1.4955468076779031E-2</v>
      </c>
      <c r="BE36055">
        <f t="shared" si="10"/>
        <v>-1.0157875905382423</v>
      </c>
      <c r="BF36055">
        <f t="shared" si="11"/>
        <v>-1.5354399779854948</v>
      </c>
      <c r="BG36055">
        <f t="shared" si="12"/>
        <v>0.8568852014420727</v>
      </c>
      <c r="BM36055">
        <f t="shared" ref="BM36055:BM36118" si="23">577.288</f>
        <v>577.28800000000001</v>
      </c>
    </row>
    <row r="36056" spans="1:65" x14ac:dyDescent="0.3">
      <c r="A36056">
        <v>3675666229251</v>
      </c>
      <c r="B36056">
        <v>90.032300000000006</v>
      </c>
      <c r="C36056">
        <v>6.82911</v>
      </c>
      <c r="D36056">
        <v>-2.6991000000000001</v>
      </c>
      <c r="E36056">
        <v>0.82573700000000005</v>
      </c>
      <c r="F36056">
        <v>-0.17318</v>
      </c>
      <c r="G36056">
        <v>-0.14905099999999999</v>
      </c>
      <c r="H36056">
        <v>-56.4893</v>
      </c>
      <c r="I36056">
        <v>-15.2879</v>
      </c>
      <c r="J36056">
        <v>16.501000000000001</v>
      </c>
      <c r="K36056">
        <v>3.6746500000000002</v>
      </c>
      <c r="L36056">
        <v>1021.26</v>
      </c>
      <c r="M36056">
        <v>30.2456</v>
      </c>
      <c r="N36056">
        <v>3.6746500000000002</v>
      </c>
      <c r="O36056">
        <v>690.78700000000003</v>
      </c>
      <c r="P36056">
        <v>3.6746500000000002</v>
      </c>
      <c r="Q36056">
        <v>683.72</v>
      </c>
      <c r="R36056" t="s">
        <v>18</v>
      </c>
      <c r="T36056">
        <f t="shared" si="2"/>
        <v>8.0932615999999999E-2</v>
      </c>
      <c r="U36056">
        <f>(data2[[#This Row],[time]]-A36055)/1000000000</f>
        <v>8.0932615999999999E-2</v>
      </c>
      <c r="V36056">
        <f>data2[[#This Row],[altitude]]</f>
        <v>3.6746500000000002</v>
      </c>
      <c r="W36056">
        <f>((data2[[#This Row],[altitude]]-K36055)/U36056+W36055)/2</f>
        <v>7.9798097323848705</v>
      </c>
      <c r="Z36056">
        <f t="shared" si="3"/>
        <v>8.0932615999999999E-2</v>
      </c>
      <c r="AA36056" s="4">
        <f>SQRT(POWER(data2[[#This Row],[accelx]],2)+POWER(data2[[#This Row],[accely]],2)+POWER(data2[[#This Row],[accelz]],2))*SIGN(data2[[#This Row],[accelx]])</f>
        <v>90.331262182547306</v>
      </c>
      <c r="AB36056">
        <f t="shared" si="4"/>
        <v>3.6746500000000002</v>
      </c>
      <c r="AC36056">
        <f t="shared" si="18"/>
        <v>6.9094602042610118</v>
      </c>
      <c r="AD36056">
        <f t="shared" si="19"/>
        <v>6.1043395315255964</v>
      </c>
      <c r="AF36056">
        <f t="shared" si="20"/>
        <v>571.18366046847439</v>
      </c>
      <c r="AG36056" s="8">
        <f t="shared" si="21"/>
        <v>1.0574166675083485</v>
      </c>
      <c r="AI36056">
        <f>data2[[#This Row],[pressure]]*100/(287.05*(273.15+data2[[#This Row],[temp]]))</f>
        <v>1.1726529292773147</v>
      </c>
      <c r="AJ36056">
        <f t="shared" si="5"/>
        <v>2.1338745365017463E-3</v>
      </c>
      <c r="AK36056">
        <f t="shared" ref="AK36056:AK36119" si="24">($Z$36005/(2*AJ36056))*LN(($Z$36005*9.8+AJ36056*POWER(AC36056,2))/($Z$36005*9.8))+AB36056</f>
        <v>6.104478106705586</v>
      </c>
      <c r="AN36056">
        <f t="shared" si="6"/>
        <v>3.6746500000000002</v>
      </c>
      <c r="AO36056">
        <f t="shared" si="13"/>
        <v>9.6591465670651271</v>
      </c>
      <c r="AP36056" s="6">
        <f t="shared" si="22"/>
        <v>8.4117468433133098</v>
      </c>
      <c r="AS36056">
        <f>data2[[#This Row],[gyrox]]</f>
        <v>0.82573700000000005</v>
      </c>
      <c r="AT36056">
        <f>data2[[#This Row],[gyroy]]</f>
        <v>-0.17318</v>
      </c>
      <c r="AU36056">
        <f>data2[[#This Row],[gyroz]]</f>
        <v>-0.14905099999999999</v>
      </c>
      <c r="AW36056">
        <f t="shared" si="14"/>
        <v>4.9100217582199679E-2</v>
      </c>
      <c r="AX36056">
        <f t="shared" si="15"/>
        <v>-4.0814393521476131E-2</v>
      </c>
      <c r="AY36056">
        <f t="shared" si="16"/>
        <v>2.8923807293630317E-3</v>
      </c>
      <c r="BA36056">
        <f t="shared" si="17"/>
        <v>4.9100217582199679E-2</v>
      </c>
      <c r="BB36056">
        <f t="shared" si="8"/>
        <v>-4.0814393521476131E-2</v>
      </c>
      <c r="BC36056">
        <f t="shared" si="9"/>
        <v>2.8923807293630317E-3</v>
      </c>
      <c r="BE36056">
        <f t="shared" si="10"/>
        <v>2.8132352406340813</v>
      </c>
      <c r="BF36056">
        <f t="shared" si="11"/>
        <v>-2.3384924921666719</v>
      </c>
      <c r="BG36056">
        <f t="shared" si="12"/>
        <v>0.16572120853747249</v>
      </c>
      <c r="BM36056">
        <f t="shared" si="23"/>
        <v>577.28800000000001</v>
      </c>
    </row>
    <row r="36057" spans="1:65" x14ac:dyDescent="0.3">
      <c r="A36057">
        <v>3675747100830</v>
      </c>
      <c r="B36057">
        <v>96.564700000000002</v>
      </c>
      <c r="C36057">
        <v>2.2827500000000001</v>
      </c>
      <c r="D36057">
        <v>-6.8099699999999999</v>
      </c>
      <c r="E36057">
        <v>1.06352</v>
      </c>
      <c r="F36057">
        <v>0.120951</v>
      </c>
      <c r="G36057">
        <v>0.13087799999999999</v>
      </c>
      <c r="H36057">
        <v>-56.708500000000001</v>
      </c>
      <c r="I36057">
        <v>-15.112500000000001</v>
      </c>
      <c r="J36057">
        <v>15.6387</v>
      </c>
      <c r="K36057">
        <v>5.3648400000000001</v>
      </c>
      <c r="L36057">
        <v>1021.27</v>
      </c>
      <c r="M36057">
        <v>30.2545</v>
      </c>
      <c r="N36057">
        <v>5.3648400000000001</v>
      </c>
      <c r="O36057">
        <v>1409.41</v>
      </c>
      <c r="P36057">
        <v>5.3648400000000001</v>
      </c>
      <c r="Q36057">
        <v>1407.15</v>
      </c>
      <c r="R36057" t="s">
        <v>18</v>
      </c>
      <c r="T36057">
        <f t="shared" si="2"/>
        <v>0.16180419499999998</v>
      </c>
      <c r="U36057">
        <f>(data2[[#This Row],[time]]-A36056)/1000000000</f>
        <v>8.0871578999999999E-2</v>
      </c>
      <c r="V36057">
        <f>data2[[#This Row],[altitude]]</f>
        <v>5.3648400000000001</v>
      </c>
      <c r="W36057">
        <f>((data2[[#This Row],[altitude]]-K36056)/U36057+W36056)/2</f>
        <v>14.439744110706258</v>
      </c>
      <c r="Z36057">
        <f t="shared" si="3"/>
        <v>8.0871578999999999E-2</v>
      </c>
      <c r="AA36057" s="4">
        <f>SQRT(POWER(data2[[#This Row],[accelx]],2)+POWER(data2[[#This Row],[accely]],2)+POWER(data2[[#This Row],[accelz]],2))*SIGN(data2[[#This Row],[accelx]])</f>
        <v>96.831440787862903</v>
      </c>
      <c r="AB36057">
        <f t="shared" si="4"/>
        <v>5.3648400000000001</v>
      </c>
      <c r="AC36057">
        <f t="shared" si="18"/>
        <v>13.947830243420489</v>
      </c>
      <c r="AD36057">
        <f t="shared" si="19"/>
        <v>15.190877660283636</v>
      </c>
      <c r="AF36057">
        <f t="shared" si="20"/>
        <v>562.09712233971641</v>
      </c>
      <c r="AG36057" s="8">
        <f t="shared" si="21"/>
        <v>2.631420999619527</v>
      </c>
      <c r="AI36057">
        <f>data2[[#This Row],[pressure]]*100/(287.05*(273.15+data2[[#This Row],[temp]]))</f>
        <v>1.1726300130139375</v>
      </c>
      <c r="AJ36057">
        <f t="shared" si="5"/>
        <v>2.1338328358163424E-3</v>
      </c>
      <c r="AK36057">
        <f t="shared" si="24"/>
        <v>15.193135081290833</v>
      </c>
      <c r="AN36057">
        <f t="shared" si="6"/>
        <v>5.3648400000000001</v>
      </c>
      <c r="AO36057">
        <f t="shared" si="13"/>
        <v>20.899678489027647</v>
      </c>
      <c r="AP36057" s="6">
        <f t="shared" si="22"/>
        <v>27.156594640180835</v>
      </c>
      <c r="AS36057">
        <f>data2[[#This Row],[gyrox]]</f>
        <v>1.06352</v>
      </c>
      <c r="AT36057">
        <f>data2[[#This Row],[gyroy]]</f>
        <v>0.120951</v>
      </c>
      <c r="AU36057">
        <f>data2[[#This Row],[gyroz]]</f>
        <v>0.13087799999999999</v>
      </c>
      <c r="AW36057">
        <f t="shared" si="14"/>
        <v>0.13510875928027968</v>
      </c>
      <c r="AX36057">
        <f t="shared" si="15"/>
        <v>-3.1032895169847131E-2</v>
      </c>
      <c r="AY36057">
        <f t="shared" si="16"/>
        <v>1.3476691245725031E-2</v>
      </c>
      <c r="BA36057">
        <f t="shared" si="17"/>
        <v>0.13510875928027968</v>
      </c>
      <c r="BB36057">
        <f t="shared" si="8"/>
        <v>-3.1032895169847131E-2</v>
      </c>
      <c r="BC36057">
        <f t="shared" si="9"/>
        <v>1.3476691245725031E-2</v>
      </c>
      <c r="BE36057">
        <f t="shared" si="10"/>
        <v>7.7411616820090199</v>
      </c>
      <c r="BF36057">
        <f t="shared" si="11"/>
        <v>-1.7780539193041587</v>
      </c>
      <c r="BG36057">
        <f t="shared" si="12"/>
        <v>0.77215753018094802</v>
      </c>
      <c r="BM36057">
        <f t="shared" si="23"/>
        <v>577.28800000000001</v>
      </c>
    </row>
    <row r="36058" spans="1:65" x14ac:dyDescent="0.3">
      <c r="A36058">
        <v>3675832672128</v>
      </c>
      <c r="B36058">
        <v>105.858</v>
      </c>
      <c r="C36058">
        <v>1.9429700000000001</v>
      </c>
      <c r="D36058">
        <v>-0.24406800000000001</v>
      </c>
      <c r="E36058">
        <v>-0.91431200000000001</v>
      </c>
      <c r="F36058">
        <v>-1.31336E-2</v>
      </c>
      <c r="G36058">
        <v>-3.1612300000000003E-2</v>
      </c>
      <c r="H36058">
        <v>-56.226199999999999</v>
      </c>
      <c r="I36058">
        <v>-15.083299999999999</v>
      </c>
      <c r="J36058">
        <v>17.275700000000001</v>
      </c>
      <c r="K36058">
        <v>5.25922</v>
      </c>
      <c r="L36058">
        <v>1020.99</v>
      </c>
      <c r="M36058">
        <v>30.25</v>
      </c>
      <c r="N36058">
        <v>5.25922</v>
      </c>
      <c r="O36058">
        <v>647.76400000000001</v>
      </c>
      <c r="P36058">
        <v>5.25922</v>
      </c>
      <c r="Q36058">
        <v>645.04999999999995</v>
      </c>
      <c r="R36058" t="s">
        <v>18</v>
      </c>
      <c r="T36058">
        <f t="shared" si="2"/>
        <v>0.247375493</v>
      </c>
      <c r="U36058">
        <f>(data2[[#This Row],[time]]-A36057)/1000000000</f>
        <v>8.5571298000000004E-2</v>
      </c>
      <c r="V36058">
        <f>data2[[#This Row],[altitude]]</f>
        <v>5.25922</v>
      </c>
      <c r="W36058">
        <f>((data2[[#This Row],[altitude]]-K36057)/U36058+W36057)/2</f>
        <v>6.6027258715941768</v>
      </c>
      <c r="Z36058">
        <f t="shared" si="3"/>
        <v>8.5571298000000004E-2</v>
      </c>
      <c r="AA36058" s="4">
        <f>SQRT(POWER(data2[[#This Row],[accelx]],2)+POWER(data2[[#This Row],[accely]],2)+POWER(data2[[#This Row],[accelz]],2))*SIGN(data2[[#This Row],[accelx]])</f>
        <v>105.87611092975376</v>
      </c>
      <c r="AB36058">
        <f t="shared" si="4"/>
        <v>5.25922</v>
      </c>
      <c r="AC36058">
        <f t="shared" si="18"/>
        <v>22.169187762471505</v>
      </c>
      <c r="AD36058">
        <f t="shared" si="19"/>
        <v>29.711511815479525</v>
      </c>
      <c r="AF36058">
        <f t="shared" si="20"/>
        <v>547.57648818452049</v>
      </c>
      <c r="AG36058" s="8">
        <f t="shared" si="21"/>
        <v>5.1467398968070626</v>
      </c>
      <c r="AI36058">
        <f>data2[[#This Row],[pressure]]*100/(287.05*(273.15+data2[[#This Row],[temp]]))</f>
        <v>1.1723259024443062</v>
      </c>
      <c r="AJ36058">
        <f t="shared" si="5"/>
        <v>2.1332794463311709E-3</v>
      </c>
      <c r="AK36058">
        <f t="shared" si="24"/>
        <v>29.725512326256379</v>
      </c>
      <c r="AN36058">
        <f t="shared" si="6"/>
        <v>5.25922</v>
      </c>
      <c r="AO36058">
        <f t="shared" si="13"/>
        <v>-1.2342923675179036</v>
      </c>
      <c r="AP36058" s="6">
        <f t="shared" si="22"/>
        <v>5.3369422630407195</v>
      </c>
      <c r="AS36058">
        <f>data2[[#This Row],[gyrox]]</f>
        <v>-0.91431200000000001</v>
      </c>
      <c r="AT36058">
        <f>data2[[#This Row],[gyroy]]</f>
        <v>-1.31336E-2</v>
      </c>
      <c r="AU36058">
        <f>data2[[#This Row],[gyroz]]</f>
        <v>-3.1612300000000003E-2</v>
      </c>
      <c r="AW36058">
        <f t="shared" si="14"/>
        <v>5.686989466330368E-2</v>
      </c>
      <c r="AX36058">
        <f t="shared" si="15"/>
        <v>-3.2156754369259931E-2</v>
      </c>
      <c r="AY36058">
        <f t="shared" si="16"/>
        <v>1.0771585701959631E-2</v>
      </c>
      <c r="BA36058">
        <f t="shared" si="17"/>
        <v>5.686989466330368E-2</v>
      </c>
      <c r="BB36058">
        <f t="shared" si="8"/>
        <v>-3.2156754369259931E-2</v>
      </c>
      <c r="BC36058">
        <f t="shared" si="9"/>
        <v>1.0771585701959631E-2</v>
      </c>
      <c r="BE36058">
        <f t="shared" si="10"/>
        <v>3.2584049455608648</v>
      </c>
      <c r="BF36058">
        <f t="shared" si="11"/>
        <v>-1.8424463081974638</v>
      </c>
      <c r="BG36058">
        <f t="shared" si="12"/>
        <v>0.61716639938574913</v>
      </c>
      <c r="BM36058">
        <f t="shared" si="23"/>
        <v>577.28800000000001</v>
      </c>
    </row>
    <row r="36059" spans="1:65" x14ac:dyDescent="0.3">
      <c r="A36059">
        <v>3675913543707</v>
      </c>
      <c r="B36059">
        <v>100.666</v>
      </c>
      <c r="C36059">
        <v>2.1439699999999999</v>
      </c>
      <c r="D36059">
        <v>-0.9667</v>
      </c>
      <c r="E36059">
        <v>-0.97020600000000001</v>
      </c>
      <c r="F36059">
        <v>-6.9944099999999995E-2</v>
      </c>
      <c r="G36059">
        <v>-0.17394399999999999</v>
      </c>
      <c r="H36059">
        <v>-56.576999999999998</v>
      </c>
      <c r="I36059">
        <v>-15.6387</v>
      </c>
      <c r="J36059">
        <v>19.2926</v>
      </c>
      <c r="K36059">
        <v>8.47058</v>
      </c>
      <c r="L36059">
        <v>1020.78</v>
      </c>
      <c r="M36059">
        <v>30.2456</v>
      </c>
      <c r="N36059">
        <v>8.47058</v>
      </c>
      <c r="O36059">
        <v>2009.8</v>
      </c>
      <c r="P36059">
        <v>8.47058</v>
      </c>
      <c r="Q36059">
        <v>1996.67</v>
      </c>
      <c r="R36059" t="s">
        <v>18</v>
      </c>
      <c r="T36059">
        <f t="shared" si="2"/>
        <v>0.32824707200000003</v>
      </c>
      <c r="U36059">
        <f>(data2[[#This Row],[time]]-A36058)/1000000000</f>
        <v>8.0871578999999999E-2</v>
      </c>
      <c r="V36059">
        <f>data2[[#This Row],[altitude]]</f>
        <v>8.47058</v>
      </c>
      <c r="W36059">
        <f>((data2[[#This Row],[altitude]]-K36058)/U36059+W36058)/2</f>
        <v>23.15605131773161</v>
      </c>
      <c r="Z36059">
        <f t="shared" si="3"/>
        <v>8.0871578999999999E-2</v>
      </c>
      <c r="AA36059" s="4">
        <f>SQRT(POWER(data2[[#This Row],[accelx]],2)+POWER(data2[[#This Row],[accely]],2)+POWER(data2[[#This Row],[accelz]],2))*SIGN(data2[[#This Row],[accelx]])</f>
        <v>100.69346886591454</v>
      </c>
      <c r="AB36059">
        <f t="shared" si="4"/>
        <v>8.47058</v>
      </c>
      <c r="AC36059">
        <f t="shared" si="18"/>
        <v>29.519886110445356</v>
      </c>
      <c r="AD36059">
        <f t="shared" si="19"/>
        <v>51.02116790968482</v>
      </c>
      <c r="AF36059">
        <f t="shared" si="20"/>
        <v>526.26683209031523</v>
      </c>
      <c r="AG36059" s="8">
        <f t="shared" si="21"/>
        <v>8.8380787249492059</v>
      </c>
      <c r="AI36059">
        <f>data2[[#This Row],[pressure]]*100/(287.05*(273.15+data2[[#This Row],[temp]]))</f>
        <v>1.172101773444272</v>
      </c>
      <c r="AJ36059">
        <f t="shared" si="5"/>
        <v>2.132871599171859E-3</v>
      </c>
      <c r="AK36059">
        <f t="shared" si="24"/>
        <v>51.063408285892429</v>
      </c>
      <c r="AN36059">
        <f t="shared" si="6"/>
        <v>8.47058</v>
      </c>
      <c r="AO36059">
        <f t="shared" si="13"/>
        <v>39.709376763869045</v>
      </c>
      <c r="AP36059" s="6">
        <f t="shared" si="22"/>
        <v>82.940074913752284</v>
      </c>
      <c r="AS36059">
        <f>data2[[#This Row],[gyrox]]</f>
        <v>-0.97020600000000001</v>
      </c>
      <c r="AT36059">
        <f>data2[[#This Row],[gyroy]]</f>
        <v>-6.9944099999999995E-2</v>
      </c>
      <c r="AU36059">
        <f>data2[[#This Row],[gyroz]]</f>
        <v>-0.17394399999999999</v>
      </c>
      <c r="AW36059">
        <f t="shared" si="14"/>
        <v>-2.1592196511970321E-2</v>
      </c>
      <c r="AX36059">
        <f t="shared" si="15"/>
        <v>-3.7813244177993831E-2</v>
      </c>
      <c r="AY36059">
        <f t="shared" si="16"/>
        <v>-3.295540235616368E-3</v>
      </c>
      <c r="BA36059">
        <f t="shared" si="17"/>
        <v>-2.1592196511970321E-2</v>
      </c>
      <c r="BB36059">
        <f t="shared" si="8"/>
        <v>-3.7813244177993831E-2</v>
      </c>
      <c r="BC36059">
        <f t="shared" si="9"/>
        <v>-3.295540235616368E-3</v>
      </c>
      <c r="BE36059">
        <f t="shared" si="10"/>
        <v>-1.2371417305529968</v>
      </c>
      <c r="BF36059">
        <f t="shared" si="11"/>
        <v>-2.1665393010966785</v>
      </c>
      <c r="BG36059">
        <f t="shared" si="12"/>
        <v>-0.18882054671636678</v>
      </c>
      <c r="BM36059">
        <f t="shared" si="23"/>
        <v>577.28800000000001</v>
      </c>
    </row>
    <row r="36060" spans="1:65" x14ac:dyDescent="0.3">
      <c r="A36060">
        <v>3675994384769</v>
      </c>
      <c r="B36060">
        <v>97.986000000000004</v>
      </c>
      <c r="C36060">
        <v>1.36869</v>
      </c>
      <c r="D36060">
        <v>-2.15354</v>
      </c>
      <c r="E36060">
        <v>-1.12598</v>
      </c>
      <c r="F36060">
        <v>-9.3920500000000004E-2</v>
      </c>
      <c r="G36060">
        <v>-0.27275100000000002</v>
      </c>
      <c r="H36060">
        <v>-56.474699999999999</v>
      </c>
      <c r="I36060">
        <v>-16.647200000000002</v>
      </c>
      <c r="J36060">
        <v>20.5349</v>
      </c>
      <c r="K36060">
        <v>10.689</v>
      </c>
      <c r="L36060">
        <v>1020.29</v>
      </c>
      <c r="M36060">
        <v>30.2545</v>
      </c>
      <c r="N36060">
        <v>10.689</v>
      </c>
      <c r="O36060">
        <v>2113.67</v>
      </c>
      <c r="P36060">
        <v>10.689</v>
      </c>
      <c r="Q36060">
        <v>2107.63</v>
      </c>
      <c r="R36060" t="s">
        <v>18</v>
      </c>
      <c r="T36060">
        <f t="shared" si="2"/>
        <v>0.40908813400000005</v>
      </c>
      <c r="U36060">
        <f>(data2[[#This Row],[time]]-A36059)/1000000000</f>
        <v>8.0841062000000005E-2</v>
      </c>
      <c r="V36060">
        <f>data2[[#This Row],[altitude]]</f>
        <v>10.689</v>
      </c>
      <c r="W36060">
        <f>((data2[[#This Row],[altitude]]-K36059)/U36060+W36059)/2</f>
        <v>25.298899340609374</v>
      </c>
      <c r="Z36060">
        <f t="shared" si="3"/>
        <v>8.0841062000000005E-2</v>
      </c>
      <c r="AA36060" s="4">
        <f>SQRT(POWER(data2[[#This Row],[accelx]],2)+POWER(data2[[#This Row],[accely]],2)+POWER(data2[[#This Row],[accelz]],2))*SIGN(data2[[#This Row],[accelx]])</f>
        <v>98.019218742283897</v>
      </c>
      <c r="AB36060">
        <f t="shared" si="4"/>
        <v>10.689</v>
      </c>
      <c r="AC36060">
        <f t="shared" si="18"/>
        <v>36.651621442381888</v>
      </c>
      <c r="AD36060">
        <f t="shared" si="19"/>
        <v>74.822615938103041</v>
      </c>
      <c r="AF36060">
        <f t="shared" si="20"/>
        <v>502.465384061897</v>
      </c>
      <c r="AG36060" s="8">
        <f t="shared" si="21"/>
        <v>12.961055129866372</v>
      </c>
      <c r="AI36060">
        <f>data2[[#This Row],[pressure]]*100/(287.05*(273.15+data2[[#This Row],[temp]]))</f>
        <v>1.1715047695300853</v>
      </c>
      <c r="AJ36060">
        <f t="shared" si="5"/>
        <v>2.1317852321668662E-3</v>
      </c>
      <c r="AK36060">
        <f t="shared" si="24"/>
        <v>74.919271292514424</v>
      </c>
      <c r="AN36060">
        <f t="shared" si="6"/>
        <v>10.689</v>
      </c>
      <c r="AO36060">
        <f t="shared" si="13"/>
        <v>27.441747363487135</v>
      </c>
      <c r="AP36060" s="6">
        <f t="shared" si="22"/>
        <v>47.672670354143889</v>
      </c>
      <c r="AS36060">
        <f>data2[[#This Row],[gyrox]]</f>
        <v>-1.12598</v>
      </c>
      <c r="AT36060">
        <f>data2[[#This Row],[gyroy]]</f>
        <v>-9.3920500000000004E-2</v>
      </c>
      <c r="AU36060">
        <f>data2[[#This Row],[gyroz]]</f>
        <v>-0.27275100000000002</v>
      </c>
      <c r="AW36060">
        <f t="shared" si="14"/>
        <v>-0.11261761550273032</v>
      </c>
      <c r="AX36060">
        <f t="shared" si="15"/>
        <v>-4.5405877141564834E-2</v>
      </c>
      <c r="AY36060">
        <f t="shared" si="16"/>
        <v>-2.534502073717837E-2</v>
      </c>
      <c r="BA36060">
        <f t="shared" si="17"/>
        <v>-0.11261761550273032</v>
      </c>
      <c r="BB36060">
        <f t="shared" si="8"/>
        <v>-4.5405877141564834E-2</v>
      </c>
      <c r="BC36060">
        <f t="shared" si="9"/>
        <v>-2.534502073717837E-2</v>
      </c>
      <c r="BE36060">
        <f t="shared" si="10"/>
        <v>-6.4525140671335182</v>
      </c>
      <c r="BF36060">
        <f t="shared" si="11"/>
        <v>-2.6015651253012035</v>
      </c>
      <c r="BG36060">
        <f t="shared" si="12"/>
        <v>-1.452162719911871</v>
      </c>
      <c r="BM36060">
        <f t="shared" si="23"/>
        <v>577.28800000000001</v>
      </c>
    </row>
    <row r="36061" spans="1:65" x14ac:dyDescent="0.3">
      <c r="A36061">
        <v>3676079925548</v>
      </c>
      <c r="B36061">
        <v>95.707999999999998</v>
      </c>
      <c r="C36061">
        <v>1.4356900000000001E-2</v>
      </c>
      <c r="D36061">
        <v>-1.41655</v>
      </c>
      <c r="E36061">
        <v>-1.39415</v>
      </c>
      <c r="F36061">
        <v>-8.5521099999999999E-3</v>
      </c>
      <c r="G36061">
        <v>-0.34406999999999999</v>
      </c>
      <c r="H36061">
        <v>-57.0886</v>
      </c>
      <c r="I36061">
        <v>-17.524100000000001</v>
      </c>
      <c r="J36061">
        <v>22.537299999999998</v>
      </c>
      <c r="K36061">
        <v>14.724299999999999</v>
      </c>
      <c r="L36061">
        <v>1019.95</v>
      </c>
      <c r="M36061">
        <v>30.2545</v>
      </c>
      <c r="N36061">
        <v>14.724299999999999</v>
      </c>
      <c r="O36061">
        <v>2541.33</v>
      </c>
      <c r="P36061">
        <v>14.724299999999999</v>
      </c>
      <c r="Q36061">
        <v>2539.1799999999998</v>
      </c>
      <c r="R36061" t="s">
        <v>18</v>
      </c>
      <c r="T36061">
        <f t="shared" si="2"/>
        <v>0.49462891300000006</v>
      </c>
      <c r="U36061">
        <f>(data2[[#This Row],[time]]-A36060)/1000000000</f>
        <v>8.5540778999999997E-2</v>
      </c>
      <c r="V36061">
        <f>data2[[#This Row],[altitude]]</f>
        <v>14.724299999999999</v>
      </c>
      <c r="W36061">
        <f>((data2[[#This Row],[altitude]]-K36060)/U36061+W36060)/2</f>
        <v>36.236445528736134</v>
      </c>
      <c r="Z36061">
        <f t="shared" si="3"/>
        <v>8.5540778999999997E-2</v>
      </c>
      <c r="AA36061" s="4">
        <f>SQRT(POWER(data2[[#This Row],[accelx]],2)+POWER(data2[[#This Row],[accely]],2)+POWER(data2[[#This Row],[accelz]],2))*SIGN(data2[[#This Row],[accelx]])</f>
        <v>95.71848350252462</v>
      </c>
      <c r="AB36061">
        <f t="shared" si="4"/>
        <v>14.724299999999999</v>
      </c>
      <c r="AC36061">
        <f t="shared" si="18"/>
        <v>44.001155451686493</v>
      </c>
      <c r="AD36061">
        <f t="shared" si="19"/>
        <v>104.6816669752658</v>
      </c>
      <c r="AF36061">
        <f t="shared" si="20"/>
        <v>472.60633302473423</v>
      </c>
      <c r="AG36061" s="8">
        <f t="shared" si="21"/>
        <v>18.133352325921514</v>
      </c>
      <c r="AI36061">
        <f>data2[[#This Row],[pressure]]*100/(287.05*(273.15+data2[[#This Row],[temp]]))</f>
        <v>1.1711143789336469</v>
      </c>
      <c r="AJ36061">
        <f t="shared" si="5"/>
        <v>2.1310748390639869E-3</v>
      </c>
      <c r="AK36061">
        <f t="shared" si="24"/>
        <v>104.87128319801351</v>
      </c>
      <c r="AN36061">
        <f t="shared" si="6"/>
        <v>14.724299999999999</v>
      </c>
      <c r="AO36061">
        <f t="shared" si="13"/>
        <v>47.173991716862893</v>
      </c>
      <c r="AP36061" s="6">
        <f t="shared" si="22"/>
        <v>116.80498947436593</v>
      </c>
      <c r="AS36061">
        <f>data2[[#This Row],[gyrox]]</f>
        <v>-1.39415</v>
      </c>
      <c r="AT36061">
        <f>data2[[#This Row],[gyroy]]</f>
        <v>-8.5521099999999999E-3</v>
      </c>
      <c r="AU36061">
        <f>data2[[#This Row],[gyroz]]</f>
        <v>-0.34406999999999999</v>
      </c>
      <c r="AW36061">
        <f t="shared" si="14"/>
        <v>-0.23187429254558031</v>
      </c>
      <c r="AX36061">
        <f t="shared" si="15"/>
        <v>-4.6137431293058521E-2</v>
      </c>
      <c r="AY36061">
        <f t="shared" si="16"/>
        <v>-5.4777036567708368E-2</v>
      </c>
      <c r="BA36061">
        <f t="shared" si="17"/>
        <v>-0.23187429254558031</v>
      </c>
      <c r="BB36061">
        <f t="shared" si="8"/>
        <v>-4.6137431293058521E-2</v>
      </c>
      <c r="BC36061">
        <f t="shared" si="9"/>
        <v>-5.4777036567708368E-2</v>
      </c>
      <c r="BE36061">
        <f t="shared" si="10"/>
        <v>-13.285418340443519</v>
      </c>
      <c r="BF36061">
        <f t="shared" si="11"/>
        <v>-2.6434800906670657</v>
      </c>
      <c r="BG36061">
        <f t="shared" si="12"/>
        <v>-3.1384930095634664</v>
      </c>
      <c r="BM36061">
        <f t="shared" si="23"/>
        <v>577.28800000000001</v>
      </c>
    </row>
    <row r="36062" spans="1:65" x14ac:dyDescent="0.3">
      <c r="A36062">
        <v>3676160766610</v>
      </c>
      <c r="B36062">
        <v>92.9084</v>
      </c>
      <c r="C36062">
        <v>-9.5712900000000004E-2</v>
      </c>
      <c r="D36062">
        <v>-1.1581300000000001</v>
      </c>
      <c r="E36062">
        <v>-1.6003099999999999</v>
      </c>
      <c r="F36062">
        <v>2.7183499999999999E-2</v>
      </c>
      <c r="G36062">
        <v>-0.26664300000000002</v>
      </c>
      <c r="H36062">
        <v>-57.7316</v>
      </c>
      <c r="I36062">
        <v>-18.6934</v>
      </c>
      <c r="J36062">
        <v>24.554200000000002</v>
      </c>
      <c r="K36062">
        <v>18.717500000000001</v>
      </c>
      <c r="L36062">
        <v>1019.31</v>
      </c>
      <c r="M36062">
        <v>30.25</v>
      </c>
      <c r="N36062">
        <v>18.717500000000001</v>
      </c>
      <c r="O36062">
        <v>2746.87</v>
      </c>
      <c r="P36062">
        <v>18.717500000000001</v>
      </c>
      <c r="Q36062">
        <v>2754.62</v>
      </c>
      <c r="R36062" t="s">
        <v>18</v>
      </c>
      <c r="T36062">
        <f t="shared" si="2"/>
        <v>0.57546997500000008</v>
      </c>
      <c r="U36062">
        <f>(data2[[#This Row],[time]]-A36061)/1000000000</f>
        <v>8.0841062000000005E-2</v>
      </c>
      <c r="V36062">
        <f>data2[[#This Row],[altitude]]</f>
        <v>18.717500000000001</v>
      </c>
      <c r="W36062">
        <f>((data2[[#This Row],[altitude]]-K36061)/U36062+W36061)/2</f>
        <v>42.816067530435106</v>
      </c>
      <c r="Z36062">
        <f t="shared" si="3"/>
        <v>8.0841062000000005E-2</v>
      </c>
      <c r="AA36062" s="4">
        <f>SQRT(POWER(data2[[#This Row],[accelx]],2)+POWER(data2[[#This Row],[accely]],2)+POWER(data2[[#This Row],[accelz]],2))*SIGN(data2[[#This Row],[accelx]])</f>
        <v>92.915667229031556</v>
      </c>
      <c r="AB36062">
        <f t="shared" si="4"/>
        <v>18.717500000000001</v>
      </c>
      <c r="AC36062">
        <f t="shared" si="18"/>
        <v>50.720314259320006</v>
      </c>
      <c r="AD36062">
        <f t="shared" si="19"/>
        <v>134.96052790408518</v>
      </c>
      <c r="AF36062">
        <f t="shared" si="20"/>
        <v>442.3274720959148</v>
      </c>
      <c r="AG36062" s="8">
        <f t="shared" si="21"/>
        <v>23.378370571376017</v>
      </c>
      <c r="AI36062">
        <f>data2[[#This Row],[pressure]]*100/(287.05*(273.15+data2[[#This Row],[temp]]))</f>
        <v>1.1703968850042663</v>
      </c>
      <c r="AJ36062">
        <f t="shared" si="5"/>
        <v>2.1297692165837337E-3</v>
      </c>
      <c r="AK36062">
        <f t="shared" si="24"/>
        <v>135.27964506313094</v>
      </c>
      <c r="AN36062">
        <f t="shared" si="6"/>
        <v>18.717500000000001</v>
      </c>
      <c r="AO36062">
        <f t="shared" si="13"/>
        <v>49.395689532134071</v>
      </c>
      <c r="AP36062" s="6">
        <f t="shared" si="22"/>
        <v>129.5989406405011</v>
      </c>
      <c r="AS36062">
        <f>data2[[#This Row],[gyrox]]</f>
        <v>-1.6003099999999999</v>
      </c>
      <c r="AT36062">
        <f>data2[[#This Row],[gyroy]]</f>
        <v>2.7183499999999999E-2</v>
      </c>
      <c r="AU36062">
        <f>data2[[#This Row],[gyroz]]</f>
        <v>-0.26664300000000002</v>
      </c>
      <c r="AW36062">
        <f t="shared" si="14"/>
        <v>-0.36124505247480032</v>
      </c>
      <c r="AX36062">
        <f t="shared" si="15"/>
        <v>-4.3939888284181522E-2</v>
      </c>
      <c r="AY36062">
        <f t="shared" si="16"/>
        <v>-7.633273986257437E-2</v>
      </c>
      <c r="BA36062">
        <f t="shared" si="17"/>
        <v>-0.36124505247480032</v>
      </c>
      <c r="BB36062">
        <f t="shared" si="8"/>
        <v>-4.3939888284181522E-2</v>
      </c>
      <c r="BC36062">
        <f t="shared" si="9"/>
        <v>-7.633273986257437E-2</v>
      </c>
      <c r="BE36062">
        <f t="shared" si="10"/>
        <v>-20.697816876788014</v>
      </c>
      <c r="BF36062">
        <f t="shared" si="11"/>
        <v>-2.5175701509599335</v>
      </c>
      <c r="BG36062">
        <f t="shared" si="12"/>
        <v>-4.3735438327955309</v>
      </c>
      <c r="BM36062">
        <f t="shared" si="23"/>
        <v>577.28800000000001</v>
      </c>
    </row>
    <row r="36063" spans="1:65" x14ac:dyDescent="0.3">
      <c r="A36063">
        <v>3676241638189</v>
      </c>
      <c r="B36063">
        <v>90.769300000000001</v>
      </c>
      <c r="C36063">
        <v>-0.74177499999999996</v>
      </c>
      <c r="D36063">
        <v>-1.9764699999999999</v>
      </c>
      <c r="E36063">
        <v>-1.80511</v>
      </c>
      <c r="F36063">
        <v>7.9259800000000005E-2</v>
      </c>
      <c r="G36063">
        <v>-8.47575E-2</v>
      </c>
      <c r="H36063">
        <v>-57.804699999999997</v>
      </c>
      <c r="I36063">
        <v>-19.8918</v>
      </c>
      <c r="J36063">
        <v>26.395800000000001</v>
      </c>
      <c r="K36063">
        <v>22.520399999999999</v>
      </c>
      <c r="L36063">
        <v>1018.82</v>
      </c>
      <c r="M36063">
        <v>30.25</v>
      </c>
      <c r="N36063">
        <v>22.520399999999999</v>
      </c>
      <c r="O36063">
        <v>2817</v>
      </c>
      <c r="P36063">
        <v>22.520399999999999</v>
      </c>
      <c r="Q36063">
        <v>2812.83</v>
      </c>
      <c r="R36063" t="s">
        <v>18</v>
      </c>
      <c r="T36063">
        <f t="shared" si="2"/>
        <v>0.65634155400000005</v>
      </c>
      <c r="U36063">
        <f>(data2[[#This Row],[time]]-A36062)/1000000000</f>
        <v>8.0871578999999999E-2</v>
      </c>
      <c r="V36063">
        <f>data2[[#This Row],[altitude]]</f>
        <v>22.520399999999999</v>
      </c>
      <c r="W36063">
        <f>((data2[[#This Row],[altitude]]-K36062)/U36063+W36062)/2</f>
        <v>44.920002042725756</v>
      </c>
      <c r="Z36063">
        <f t="shared" si="3"/>
        <v>8.0871578999999999E-2</v>
      </c>
      <c r="AA36063" s="4">
        <f>SQRT(POWER(data2[[#This Row],[accelx]],2)+POWER(data2[[#This Row],[accely]],2)+POWER(data2[[#This Row],[accelz]],2))*SIGN(data2[[#This Row],[accelx]])</f>
        <v>90.793846081667482</v>
      </c>
      <c r="AB36063">
        <f t="shared" si="4"/>
        <v>22.520399999999999</v>
      </c>
      <c r="AC36063">
        <f t="shared" si="18"/>
        <v>57.270414481227419</v>
      </c>
      <c r="AD36063">
        <f t="shared" si="19"/>
        <v>166.40686660966963</v>
      </c>
      <c r="AF36063">
        <f t="shared" si="20"/>
        <v>410.88113339033038</v>
      </c>
      <c r="AG36063" s="8">
        <f t="shared" si="21"/>
        <v>28.825623711157977</v>
      </c>
      <c r="AI36063">
        <f>data2[[#This Row],[pressure]]*100/(287.05*(273.15+data2[[#This Row],[temp]]))</f>
        <v>1.169834254917588</v>
      </c>
      <c r="AJ36063">
        <f t="shared" si="5"/>
        <v>2.128745399574064E-3</v>
      </c>
      <c r="AK36063">
        <f t="shared" si="24"/>
        <v>166.89653463186343</v>
      </c>
      <c r="AN36063">
        <f t="shared" si="6"/>
        <v>22.520399999999999</v>
      </c>
      <c r="AO36063">
        <f t="shared" si="13"/>
        <v>47.023936555016412</v>
      </c>
      <c r="AP36063" s="6">
        <f t="shared" si="22"/>
        <v>124.01566902341185</v>
      </c>
      <c r="AS36063">
        <f>data2[[#This Row],[gyrox]]</f>
        <v>-1.80511</v>
      </c>
      <c r="AT36063">
        <f>data2[[#This Row],[gyroy]]</f>
        <v>7.9259800000000005E-2</v>
      </c>
      <c r="AU36063">
        <f>data2[[#This Row],[gyroz]]</f>
        <v>-8.47575E-2</v>
      </c>
      <c r="AW36063">
        <f t="shared" si="14"/>
        <v>-0.50722714844349026</v>
      </c>
      <c r="AX36063">
        <f t="shared" si="15"/>
        <v>-3.7530023106957321E-2</v>
      </c>
      <c r="AY36063">
        <f t="shared" si="16"/>
        <v>-8.3187212719666864E-2</v>
      </c>
      <c r="BA36063">
        <f t="shared" si="17"/>
        <v>-0.50722714844349026</v>
      </c>
      <c r="BB36063">
        <f t="shared" si="8"/>
        <v>-3.7530023106957321E-2</v>
      </c>
      <c r="BC36063">
        <f t="shared" si="9"/>
        <v>-8.3187212719666864E-2</v>
      </c>
      <c r="BE36063">
        <f t="shared" si="10"/>
        <v>-29.061974860267696</v>
      </c>
      <c r="BF36063">
        <f t="shared" si="11"/>
        <v>-2.1503119290571115</v>
      </c>
      <c r="BG36063">
        <f t="shared" si="12"/>
        <v>-4.7662761982939106</v>
      </c>
      <c r="BM36063">
        <f t="shared" si="23"/>
        <v>577.28800000000001</v>
      </c>
    </row>
    <row r="36064" spans="1:65" x14ac:dyDescent="0.3">
      <c r="A36064">
        <v>3676327117933</v>
      </c>
      <c r="B36064">
        <v>88.596599999999995</v>
      </c>
      <c r="C36064">
        <v>-0.77048799999999995</v>
      </c>
      <c r="D36064">
        <v>-2.0674000000000001</v>
      </c>
      <c r="E36064">
        <v>-2.0912999999999999</v>
      </c>
      <c r="F36064">
        <v>0.112552</v>
      </c>
      <c r="G36064">
        <v>7.2387499999999994E-2</v>
      </c>
      <c r="H36064">
        <v>-57.892400000000002</v>
      </c>
      <c r="I36064">
        <v>-20.5349</v>
      </c>
      <c r="J36064">
        <v>28.076599999999999</v>
      </c>
      <c r="K36064">
        <v>26.914899999999999</v>
      </c>
      <c r="L36064">
        <v>1018.16</v>
      </c>
      <c r="M36064">
        <v>30.258900000000001</v>
      </c>
      <c r="N36064">
        <v>26.914899999999999</v>
      </c>
      <c r="O36064">
        <v>2898.78</v>
      </c>
      <c r="P36064">
        <v>26.914899999999999</v>
      </c>
      <c r="Q36064">
        <v>2896.83</v>
      </c>
      <c r="R36064" t="s">
        <v>18</v>
      </c>
      <c r="T36064">
        <f t="shared" si="2"/>
        <v>0.74182129800000007</v>
      </c>
      <c r="U36064">
        <f>(data2[[#This Row],[time]]-A36063)/1000000000</f>
        <v>8.5479743999999996E-2</v>
      </c>
      <c r="V36064">
        <f>data2[[#This Row],[altitude]]</f>
        <v>26.914899999999999</v>
      </c>
      <c r="W36064">
        <f>((data2[[#This Row],[altitude]]-K36063)/U36064+W36063)/2</f>
        <v>48.164921241994335</v>
      </c>
      <c r="Z36064">
        <f t="shared" si="3"/>
        <v>8.5479743999999996E-2</v>
      </c>
      <c r="AA36064" s="4">
        <f>SQRT(POWER(data2[[#This Row],[accelx]],2)+POWER(data2[[#This Row],[accely]],2)+POWER(data2[[#This Row],[accelz]],2))*SIGN(data2[[#This Row],[accelx]])</f>
        <v>88.624067420075818</v>
      </c>
      <c r="AB36064">
        <f t="shared" si="4"/>
        <v>26.914899999999999</v>
      </c>
      <c r="AC36064">
        <f t="shared" si="18"/>
        <v>64.008275585334246</v>
      </c>
      <c r="AD36064">
        <f t="shared" si="19"/>
        <v>200.90120693410179</v>
      </c>
      <c r="AF36064">
        <f t="shared" si="20"/>
        <v>376.38679306589825</v>
      </c>
      <c r="AG36064" s="8">
        <f t="shared" si="21"/>
        <v>34.800863162598525</v>
      </c>
      <c r="AI36064">
        <f>data2[[#This Row],[pressure]]*100/(287.05*(273.15+data2[[#This Row],[temp]]))</f>
        <v>1.1690421337074801</v>
      </c>
      <c r="AJ36064">
        <f t="shared" si="5"/>
        <v>2.1273039779582809E-3</v>
      </c>
      <c r="AK36064">
        <f t="shared" si="24"/>
        <v>201.62236364352498</v>
      </c>
      <c r="AN36064">
        <f t="shared" si="6"/>
        <v>26.914899999999999</v>
      </c>
      <c r="AO36064">
        <f t="shared" si="13"/>
        <v>51.409840441262915</v>
      </c>
      <c r="AP36064" s="6">
        <f t="shared" si="22"/>
        <v>145.98126009254767</v>
      </c>
      <c r="AS36064">
        <f>data2[[#This Row],[gyrox]]</f>
        <v>-2.0912999999999999</v>
      </c>
      <c r="AT36064">
        <f>data2[[#This Row],[gyroy]]</f>
        <v>0.112552</v>
      </c>
      <c r="AU36064">
        <f>data2[[#This Row],[gyroz]]</f>
        <v>7.2387499999999994E-2</v>
      </c>
      <c r="AW36064">
        <f t="shared" si="14"/>
        <v>-0.68599093707069025</v>
      </c>
      <c r="AX36064">
        <f t="shared" si="15"/>
        <v>-2.7909106960269322E-2</v>
      </c>
      <c r="AY36064">
        <f t="shared" si="16"/>
        <v>-7.699954775086687E-2</v>
      </c>
      <c r="BA36064">
        <f t="shared" si="17"/>
        <v>-0.68599093707069025</v>
      </c>
      <c r="BB36064">
        <f t="shared" si="8"/>
        <v>-2.7909106960269322E-2</v>
      </c>
      <c r="BC36064">
        <f t="shared" si="9"/>
        <v>-7.699954775086687E-2</v>
      </c>
      <c r="BE36064">
        <f t="shared" si="10"/>
        <v>-39.304385478374996</v>
      </c>
      <c r="BF36064">
        <f t="shared" si="11"/>
        <v>-1.5990740388026223</v>
      </c>
      <c r="BG36064">
        <f t="shared" si="12"/>
        <v>-4.4117491105407227</v>
      </c>
      <c r="BM36064">
        <f t="shared" si="23"/>
        <v>577.28800000000001</v>
      </c>
    </row>
    <row r="36065" spans="1:65" x14ac:dyDescent="0.3">
      <c r="A36065">
        <v>3676407958994</v>
      </c>
      <c r="B36065">
        <v>85.313699999999997</v>
      </c>
      <c r="C36065">
        <v>-0.41635100000000003</v>
      </c>
      <c r="D36065">
        <v>-2.6129600000000002</v>
      </c>
      <c r="E36065">
        <v>-2.4246799999999999</v>
      </c>
      <c r="F36065">
        <v>8.6895600000000003E-2</v>
      </c>
      <c r="G36065">
        <v>0.16203200000000001</v>
      </c>
      <c r="H36065">
        <v>-57.760899999999999</v>
      </c>
      <c r="I36065">
        <v>-22.3034</v>
      </c>
      <c r="J36065">
        <v>29.275099999999998</v>
      </c>
      <c r="K36065">
        <v>34.119399999999999</v>
      </c>
      <c r="L36065">
        <v>1017.84</v>
      </c>
      <c r="M36065">
        <v>30.2545</v>
      </c>
      <c r="N36065">
        <v>34.119399999999999</v>
      </c>
      <c r="O36065">
        <v>3334</v>
      </c>
      <c r="P36065">
        <v>34.119399999999999</v>
      </c>
      <c r="Q36065">
        <v>3343.12</v>
      </c>
      <c r="R36065" t="s">
        <v>18</v>
      </c>
      <c r="T36065">
        <f t="shared" si="2"/>
        <v>0.82266235900000007</v>
      </c>
      <c r="U36065">
        <f>(data2[[#This Row],[time]]-A36064)/1000000000</f>
        <v>8.0841061000000006E-2</v>
      </c>
      <c r="V36065">
        <f>data2[[#This Row],[altitude]]</f>
        <v>34.119399999999999</v>
      </c>
      <c r="W36065">
        <f>((data2[[#This Row],[altitude]]-K36064)/U36065+W36064)/2</f>
        <v>68.642118243501642</v>
      </c>
      <c r="Z36065">
        <f t="shared" si="3"/>
        <v>8.0841061000000006E-2</v>
      </c>
      <c r="AA36065" s="4">
        <f>SQRT(POWER(data2[[#This Row],[accelx]],2)+POWER(data2[[#This Row],[accely]],2)+POWER(data2[[#This Row],[accelz]],2))*SIGN(data2[[#This Row],[accelx]])</f>
        <v>85.354720524449021</v>
      </c>
      <c r="AB36065">
        <f t="shared" si="4"/>
        <v>34.119399999999999</v>
      </c>
      <c r="AC36065">
        <f t="shared" si="18"/>
        <v>70.116199356089183</v>
      </c>
      <c r="AD36065">
        <f t="shared" si="19"/>
        <v>236.52621283737869</v>
      </c>
      <c r="AF36065">
        <f t="shared" si="20"/>
        <v>340.76178716262132</v>
      </c>
      <c r="AG36065" s="8">
        <f t="shared" si="21"/>
        <v>40.971960760899009</v>
      </c>
      <c r="AI36065">
        <f>data2[[#This Row],[pressure]]*100/(287.05*(273.15+data2[[#This Row],[temp]]))</f>
        <v>1.1686916608204549</v>
      </c>
      <c r="AJ36065">
        <f t="shared" si="5"/>
        <v>2.126666223043177E-3</v>
      </c>
      <c r="AK36065">
        <f t="shared" si="24"/>
        <v>237.4961801042021</v>
      </c>
      <c r="AN36065">
        <f t="shared" si="6"/>
        <v>34.119399999999999</v>
      </c>
      <c r="AO36065">
        <f t="shared" si="13"/>
        <v>89.119315245008963</v>
      </c>
      <c r="AP36065" s="6">
        <f t="shared" si="22"/>
        <v>329.13664497990186</v>
      </c>
      <c r="AS36065">
        <f>data2[[#This Row],[gyrox]]</f>
        <v>-2.4246799999999999</v>
      </c>
      <c r="AT36065">
        <f>data2[[#This Row],[gyroy]]</f>
        <v>8.6895600000000003E-2</v>
      </c>
      <c r="AU36065">
        <f>data2[[#This Row],[gyroz]]</f>
        <v>0.16203200000000001</v>
      </c>
      <c r="AW36065">
        <f t="shared" si="14"/>
        <v>-0.88200464085617025</v>
      </c>
      <c r="AX36065">
        <f t="shared" si="15"/>
        <v>-2.088437446003772E-2</v>
      </c>
      <c r="AY36065">
        <f t="shared" si="16"/>
        <v>-6.390070895491487E-2</v>
      </c>
      <c r="BA36065">
        <f t="shared" si="17"/>
        <v>-0.88200464085617025</v>
      </c>
      <c r="BB36065">
        <f t="shared" si="8"/>
        <v>-2.088437446003772E-2</v>
      </c>
      <c r="BC36065">
        <f t="shared" si="9"/>
        <v>-6.390070895491487E-2</v>
      </c>
      <c r="BE36065">
        <f t="shared" si="10"/>
        <v>-50.535143432010486</v>
      </c>
      <c r="BF36065">
        <f t="shared" si="11"/>
        <v>-1.1965865143309689</v>
      </c>
      <c r="BG36065">
        <f t="shared" si="12"/>
        <v>-3.6612409310104472</v>
      </c>
      <c r="BM36065">
        <f t="shared" si="23"/>
        <v>577.28800000000001</v>
      </c>
    </row>
    <row r="36066" spans="1:65" x14ac:dyDescent="0.3">
      <c r="A36066">
        <v>3676488708502</v>
      </c>
      <c r="B36066">
        <v>82.188599999999994</v>
      </c>
      <c r="C36066">
        <v>-0.349352</v>
      </c>
      <c r="D36066">
        <v>-3.4839500000000001</v>
      </c>
      <c r="E36066">
        <v>-2.8325800000000001</v>
      </c>
      <c r="F36066">
        <v>-5.78795E-2</v>
      </c>
      <c r="G36066">
        <v>0.16172600000000001</v>
      </c>
      <c r="H36066">
        <v>-57.351599999999998</v>
      </c>
      <c r="I36066">
        <v>-23.209599999999998</v>
      </c>
      <c r="J36066">
        <v>31.1312</v>
      </c>
      <c r="K36066">
        <v>37.922400000000003</v>
      </c>
      <c r="L36066">
        <v>1017.02</v>
      </c>
      <c r="M36066">
        <v>30.25</v>
      </c>
      <c r="N36066">
        <v>37.922400000000003</v>
      </c>
      <c r="O36066">
        <v>3136.43</v>
      </c>
      <c r="P36066">
        <v>37.922400000000003</v>
      </c>
      <c r="Q36066">
        <v>3135.7</v>
      </c>
      <c r="R36066" t="s">
        <v>18</v>
      </c>
      <c r="T36066">
        <f t="shared" si="2"/>
        <v>0.90341186700000009</v>
      </c>
      <c r="U36066">
        <f>(data2[[#This Row],[time]]-A36065)/1000000000</f>
        <v>8.0749507999999998E-2</v>
      </c>
      <c r="V36066">
        <f>data2[[#This Row],[altitude]]</f>
        <v>37.922400000000003</v>
      </c>
      <c r="W36066">
        <f>((data2[[#This Row],[altitude]]-K36065)/U36066+W36065)/2</f>
        <v>57.869190213769386</v>
      </c>
      <c r="Z36066">
        <f t="shared" si="3"/>
        <v>8.0749507999999998E-2</v>
      </c>
      <c r="AA36066" s="4">
        <f>SQRT(POWER(data2[[#This Row],[accelx]],2)+POWER(data2[[#This Row],[accely]],2)+POWER(data2[[#This Row],[accelz]],2))*SIGN(data2[[#This Row],[accelx]])</f>
        <v>82.263150464727545</v>
      </c>
      <c r="AB36066">
        <f t="shared" si="4"/>
        <v>37.922400000000003</v>
      </c>
      <c r="AC36066">
        <f t="shared" si="18"/>
        <v>75.967563104245897</v>
      </c>
      <c r="AD36066">
        <f t="shared" si="19"/>
        <v>268.31870219416976</v>
      </c>
      <c r="AF36066">
        <f t="shared" si="20"/>
        <v>308.96929780583025</v>
      </c>
      <c r="AG36066" s="8">
        <f t="shared" si="21"/>
        <v>46.479175419230913</v>
      </c>
      <c r="AI36066">
        <f>data2[[#This Row],[pressure]]*100/(287.05*(273.15+data2[[#This Row],[temp]]))</f>
        <v>1.167767450517545</v>
      </c>
      <c r="AJ36066">
        <f t="shared" si="5"/>
        <v>2.1249844391303808E-3</v>
      </c>
      <c r="AK36066">
        <f t="shared" si="24"/>
        <v>269.59074245424915</v>
      </c>
      <c r="AN36066">
        <f t="shared" si="6"/>
        <v>37.922400000000003</v>
      </c>
      <c r="AO36066">
        <f t="shared" si="13"/>
        <v>47.096262184037137</v>
      </c>
      <c r="AP36066" s="6">
        <f t="shared" si="22"/>
        <v>139.6996927527785</v>
      </c>
      <c r="AS36066">
        <f>data2[[#This Row],[gyrox]]</f>
        <v>-2.8325800000000001</v>
      </c>
      <c r="AT36066">
        <f>data2[[#This Row],[gyroy]]</f>
        <v>-5.78795E-2</v>
      </c>
      <c r="AU36066">
        <f>data2[[#This Row],[gyroz]]</f>
        <v>0.16172600000000001</v>
      </c>
      <c r="AW36066">
        <f t="shared" si="14"/>
        <v>-1.1107340822268101</v>
      </c>
      <c r="AX36066">
        <f t="shared" si="15"/>
        <v>-2.5558115608323721E-2</v>
      </c>
      <c r="AY36066">
        <f t="shared" si="16"/>
        <v>-5.0841414024106871E-2</v>
      </c>
      <c r="BA36066">
        <f t="shared" si="17"/>
        <v>-1.1107340822268101</v>
      </c>
      <c r="BB36066">
        <f t="shared" si="8"/>
        <v>-2.5558115608323721E-2</v>
      </c>
      <c r="BC36066">
        <f t="shared" si="9"/>
        <v>-5.0841414024106871E-2</v>
      </c>
      <c r="BE36066">
        <f t="shared" si="10"/>
        <v>-63.640375072933168</v>
      </c>
      <c r="BF36066">
        <f t="shared" si="11"/>
        <v>-1.4643721566643839</v>
      </c>
      <c r="BG36066">
        <f t="shared" si="12"/>
        <v>-2.9129984480585587</v>
      </c>
      <c r="BM36066">
        <f t="shared" si="23"/>
        <v>577.28800000000001</v>
      </c>
    </row>
    <row r="36067" spans="1:65" x14ac:dyDescent="0.3">
      <c r="A36067">
        <v>3676574188245</v>
      </c>
      <c r="B36067">
        <v>79.546899999999994</v>
      </c>
      <c r="C36067">
        <v>-0.56470600000000004</v>
      </c>
      <c r="D36067">
        <v>-2.45025</v>
      </c>
      <c r="E36067">
        <v>-3.5350799999999998</v>
      </c>
      <c r="F36067">
        <v>-0.21013799999999999</v>
      </c>
      <c r="G36067">
        <v>2.4434600000000001E-2</v>
      </c>
      <c r="H36067">
        <v>-57.249299999999998</v>
      </c>
      <c r="I36067">
        <v>-26.351900000000001</v>
      </c>
      <c r="J36067">
        <v>34.390500000000003</v>
      </c>
      <c r="K36067">
        <v>45.295900000000003</v>
      </c>
      <c r="L36067">
        <v>1016.2</v>
      </c>
      <c r="M36067">
        <v>30.25</v>
      </c>
      <c r="N36067">
        <v>45.295900000000003</v>
      </c>
      <c r="O36067">
        <v>3403.2</v>
      </c>
      <c r="P36067">
        <v>45.295900000000003</v>
      </c>
      <c r="Q36067">
        <v>3402.9</v>
      </c>
      <c r="R36067" t="s">
        <v>18</v>
      </c>
      <c r="T36067">
        <f t="shared" si="2"/>
        <v>0.98889161000000003</v>
      </c>
      <c r="U36067">
        <f>(data2[[#This Row],[time]]-A36066)/1000000000</f>
        <v>8.5479742999999997E-2</v>
      </c>
      <c r="V36067">
        <f>data2[[#This Row],[altitude]]</f>
        <v>45.295900000000003</v>
      </c>
      <c r="W36067">
        <f>((data2[[#This Row],[altitude]]-K36066)/U36067+W36066)/2</f>
        <v>72.064696703002028</v>
      </c>
      <c r="Z36067">
        <f t="shared" si="3"/>
        <v>8.5479742999999997E-2</v>
      </c>
      <c r="AA36067" s="4">
        <f>SQRT(POWER(data2[[#This Row],[accelx]],2)+POWER(data2[[#This Row],[accely]],2)+POWER(data2[[#This Row],[accelz]],2))*SIGN(data2[[#This Row],[accelx]])</f>
        <v>79.586631525268956</v>
      </c>
      <c r="AB36067">
        <f t="shared" si="4"/>
        <v>45.295900000000003</v>
      </c>
      <c r="AC36067">
        <f t="shared" si="18"/>
        <v>81.932906431861582</v>
      </c>
      <c r="AD36067">
        <f t="shared" si="19"/>
        <v>304.78300730261174</v>
      </c>
      <c r="AF36067">
        <f t="shared" si="20"/>
        <v>272.50499269738827</v>
      </c>
      <c r="AG36067" s="8">
        <f t="shared" si="21"/>
        <v>52.795659584576804</v>
      </c>
      <c r="AI36067">
        <f>data2[[#This Row],[pressure]]*100/(287.05*(273.15+data2[[#This Row],[temp]]))</f>
        <v>1.1668259062908588</v>
      </c>
      <c r="AJ36067">
        <f t="shared" si="5"/>
        <v>2.1232711127060363E-3</v>
      </c>
      <c r="AK36067">
        <f t="shared" si="24"/>
        <v>306.4148944547203</v>
      </c>
      <c r="AN36067">
        <f t="shared" si="6"/>
        <v>45.295900000000003</v>
      </c>
      <c r="AO36067">
        <f t="shared" si="13"/>
        <v>86.260203192234684</v>
      </c>
      <c r="AP36067" s="6">
        <f t="shared" si="22"/>
        <v>326.13075014143402</v>
      </c>
      <c r="AS36067">
        <f>data2[[#This Row],[gyrox]]</f>
        <v>-3.5350799999999998</v>
      </c>
      <c r="AT36067">
        <f>data2[[#This Row],[gyroy]]</f>
        <v>-0.21013799999999999</v>
      </c>
      <c r="AU36067">
        <f>data2[[#This Row],[gyroz]]</f>
        <v>2.4434600000000001E-2</v>
      </c>
      <c r="AW36067">
        <f t="shared" si="14"/>
        <v>-1.4129118121112501</v>
      </c>
      <c r="AX36067">
        <f t="shared" si="15"/>
        <v>-4.3520657842857718E-2</v>
      </c>
      <c r="AY36067">
        <f t="shared" si="16"/>
        <v>-4.8752750695799069E-2</v>
      </c>
      <c r="BA36067">
        <f t="shared" si="17"/>
        <v>-1.4129118121112501</v>
      </c>
      <c r="BB36067">
        <f t="shared" si="8"/>
        <v>-4.3520657842857718E-2</v>
      </c>
      <c r="BC36067">
        <f t="shared" si="9"/>
        <v>-4.8752750695799069E-2</v>
      </c>
      <c r="BE36067">
        <f t="shared" si="10"/>
        <v>-80.953883658155789</v>
      </c>
      <c r="BF36067">
        <f t="shared" si="11"/>
        <v>-2.493550016028673</v>
      </c>
      <c r="BG36067">
        <f t="shared" si="12"/>
        <v>-2.7933268545227743</v>
      </c>
      <c r="BM36067">
        <f t="shared" si="23"/>
        <v>577.28800000000001</v>
      </c>
    </row>
    <row r="36068" spans="1:65" x14ac:dyDescent="0.3">
      <c r="A36068">
        <v>3676655029307</v>
      </c>
      <c r="B36068">
        <v>76.321399999999997</v>
      </c>
      <c r="C36068">
        <v>-1.9669000000000001</v>
      </c>
      <c r="D36068">
        <v>-1.58405</v>
      </c>
      <c r="E36068">
        <v>-4.3496600000000001</v>
      </c>
      <c r="F36068">
        <v>-0.14111000000000001</v>
      </c>
      <c r="G36068">
        <v>6.41408E-3</v>
      </c>
      <c r="H36068">
        <v>-57.380899999999997</v>
      </c>
      <c r="I36068">
        <v>-30.8828</v>
      </c>
      <c r="J36068">
        <v>35.486699999999999</v>
      </c>
      <c r="K36068">
        <v>53.789200000000001</v>
      </c>
      <c r="L36068">
        <v>1015.22</v>
      </c>
      <c r="M36068">
        <v>30.2456</v>
      </c>
      <c r="N36068">
        <v>53.789200000000001</v>
      </c>
      <c r="O36068">
        <v>3662.29</v>
      </c>
      <c r="P36068">
        <v>53.789200000000001</v>
      </c>
      <c r="Q36068">
        <v>3662.17</v>
      </c>
      <c r="R36068" t="s">
        <v>18</v>
      </c>
      <c r="T36068">
        <f t="shared" si="2"/>
        <v>1.069732672</v>
      </c>
      <c r="U36068">
        <f>(data2[[#This Row],[time]]-A36067)/1000000000</f>
        <v>8.0841062000000005E-2</v>
      </c>
      <c r="V36068">
        <f>data2[[#This Row],[altitude]]</f>
        <v>53.789200000000001</v>
      </c>
      <c r="W36068">
        <f>((data2[[#This Row],[altitude]]-K36067)/U36068+W36067)/2</f>
        <v>88.563202040681873</v>
      </c>
      <c r="Z36068">
        <f t="shared" si="3"/>
        <v>8.0841062000000005E-2</v>
      </c>
      <c r="AA36068" s="4">
        <f>SQRT(POWER(data2[[#This Row],[accelx]],2)+POWER(data2[[#This Row],[accely]],2)+POWER(data2[[#This Row],[accelz]],2))*SIGN(data2[[#This Row],[accelx]])</f>
        <v>76.363171804034565</v>
      </c>
      <c r="AB36068">
        <f t="shared" si="4"/>
        <v>53.789200000000001</v>
      </c>
      <c r="AC36068">
        <f t="shared" si="18"/>
        <v>87.313943930588195</v>
      </c>
      <c r="AD36068">
        <f t="shared" si="19"/>
        <v>339.84510580869676</v>
      </c>
      <c r="AF36068">
        <f t="shared" si="20"/>
        <v>237.44289419130325</v>
      </c>
      <c r="AG36068" s="8">
        <f t="shared" si="21"/>
        <v>58.869248245017516</v>
      </c>
      <c r="AI36068">
        <f>data2[[#This Row],[pressure]]*100/(287.05*(273.15+data2[[#This Row],[temp]]))</f>
        <v>1.1657175517115284</v>
      </c>
      <c r="AJ36068">
        <f t="shared" si="5"/>
        <v>2.1212542417673296E-3</v>
      </c>
      <c r="AK36068">
        <f t="shared" si="24"/>
        <v>341.86245802501861</v>
      </c>
      <c r="AN36068">
        <f t="shared" si="6"/>
        <v>53.789200000000001</v>
      </c>
      <c r="AO36068">
        <f t="shared" si="13"/>
        <v>105.06170737836172</v>
      </c>
      <c r="AP36068" s="6">
        <f t="shared" si="22"/>
        <v>428.27096167267086</v>
      </c>
      <c r="AS36068">
        <f>data2[[#This Row],[gyrox]]</f>
        <v>-4.3496600000000001</v>
      </c>
      <c r="AT36068">
        <f>data2[[#This Row],[gyroy]]</f>
        <v>-0.14111000000000001</v>
      </c>
      <c r="AU36068">
        <f>data2[[#This Row],[gyroz]]</f>
        <v>6.41408E-3</v>
      </c>
      <c r="AW36068">
        <f t="shared" si="14"/>
        <v>-1.76454294585017</v>
      </c>
      <c r="AX36068">
        <f t="shared" si="15"/>
        <v>-5.4928140101677722E-2</v>
      </c>
      <c r="AY36068">
        <f t="shared" si="16"/>
        <v>-4.8234229656846109E-2</v>
      </c>
      <c r="BA36068">
        <f t="shared" si="17"/>
        <v>-1.76454294585017</v>
      </c>
      <c r="BB36068">
        <f t="shared" si="8"/>
        <v>-5.4928140101677722E-2</v>
      </c>
      <c r="BC36068">
        <f t="shared" si="9"/>
        <v>-4.8234229656846109E-2</v>
      </c>
      <c r="BE36068">
        <f t="shared" si="10"/>
        <v>-101.10086356679611</v>
      </c>
      <c r="BF36068">
        <f t="shared" si="11"/>
        <v>-3.147150604329422</v>
      </c>
      <c r="BG36068">
        <f t="shared" si="12"/>
        <v>-2.7636177874020311</v>
      </c>
      <c r="BM36068">
        <f t="shared" si="23"/>
        <v>577.28800000000001</v>
      </c>
    </row>
    <row r="36069" spans="1:65" x14ac:dyDescent="0.3">
      <c r="A36069">
        <v>3676735809332</v>
      </c>
      <c r="B36069">
        <v>73.7898</v>
      </c>
      <c r="C36069">
        <v>-2.7852399999999999</v>
      </c>
      <c r="D36069">
        <v>-1.7467600000000001</v>
      </c>
      <c r="E36069">
        <v>-4.7167899999999996</v>
      </c>
      <c r="F36069">
        <v>-0.165544</v>
      </c>
      <c r="G36069">
        <v>0.16661300000000001</v>
      </c>
      <c r="H36069">
        <v>-56.5916</v>
      </c>
      <c r="I36069">
        <v>-34.653599999999997</v>
      </c>
      <c r="J36069">
        <v>33.908200000000001</v>
      </c>
      <c r="K36069">
        <v>61.606400000000001</v>
      </c>
      <c r="L36069">
        <v>1014.16</v>
      </c>
      <c r="M36069">
        <v>30.2456</v>
      </c>
      <c r="N36069">
        <v>61.606400000000001</v>
      </c>
      <c r="O36069">
        <v>3732.69</v>
      </c>
      <c r="P36069">
        <v>61.606400000000001</v>
      </c>
      <c r="Q36069">
        <v>3732.64</v>
      </c>
      <c r="R36069" t="s">
        <v>18</v>
      </c>
      <c r="T36069">
        <f t="shared" si="2"/>
        <v>1.1505126969999999</v>
      </c>
      <c r="U36069">
        <f>(data2[[#This Row],[time]]-A36068)/1000000000</f>
        <v>8.0780025000000005E-2</v>
      </c>
      <c r="V36069">
        <f>data2[[#This Row],[altitude]]</f>
        <v>61.606400000000001</v>
      </c>
      <c r="W36069">
        <f>((data2[[#This Row],[altitude]]-K36068)/U36069+W36068)/2</f>
        <v>92.667325090121793</v>
      </c>
      <c r="Z36069">
        <f t="shared" si="3"/>
        <v>8.0780025000000005E-2</v>
      </c>
      <c r="AA36069" s="4">
        <f>SQRT(POWER(data2[[#This Row],[accelx]],2)+POWER(data2[[#This Row],[accely]],2)+POWER(data2[[#This Row],[accelz]],2))*SIGN(data2[[#This Row],[accelx]])</f>
        <v>73.86300370547626</v>
      </c>
      <c r="AB36069">
        <f t="shared" si="4"/>
        <v>61.606400000000001</v>
      </c>
      <c r="AC36069">
        <f t="shared" si="18"/>
        <v>92.488954971491665</v>
      </c>
      <c r="AD36069">
        <f t="shared" si="19"/>
        <v>373.39171485583489</v>
      </c>
      <c r="AF36069">
        <f t="shared" si="20"/>
        <v>203.89628514416512</v>
      </c>
      <c r="AG36069" s="8">
        <f t="shared" si="21"/>
        <v>64.680318117791273</v>
      </c>
      <c r="AI36069">
        <f>data2[[#This Row],[pressure]]*100/(287.05*(273.15+data2[[#This Row],[temp]]))</f>
        <v>1.1645004159135592</v>
      </c>
      <c r="AJ36069">
        <f t="shared" si="5"/>
        <v>2.1190394218304951E-3</v>
      </c>
      <c r="AK36069">
        <f t="shared" si="24"/>
        <v>375.83620903793081</v>
      </c>
      <c r="AN36069">
        <f t="shared" si="6"/>
        <v>61.606400000000001</v>
      </c>
      <c r="AO36069">
        <f t="shared" si="13"/>
        <v>96.771448139561713</v>
      </c>
      <c r="AP36069" s="6">
        <f t="shared" si="22"/>
        <v>394.74898131888961</v>
      </c>
      <c r="AS36069">
        <f>data2[[#This Row],[gyrox]]</f>
        <v>-4.7167899999999996</v>
      </c>
      <c r="AT36069">
        <f>data2[[#This Row],[gyroy]]</f>
        <v>-0.165544</v>
      </c>
      <c r="AU36069">
        <f>data2[[#This Row],[gyroz]]</f>
        <v>0.16661300000000001</v>
      </c>
      <c r="AW36069">
        <f t="shared" si="14"/>
        <v>-2.14556535996992</v>
      </c>
      <c r="AX36069">
        <f t="shared" si="15"/>
        <v>-6.8300788560277728E-2</v>
      </c>
      <c r="AY36069">
        <f t="shared" si="16"/>
        <v>-3.477522735152111E-2</v>
      </c>
      <c r="BA36069">
        <f t="shared" si="17"/>
        <v>-2.14556535996992</v>
      </c>
      <c r="BB36069">
        <f t="shared" si="8"/>
        <v>-6.8300788560277728E-2</v>
      </c>
      <c r="BC36069">
        <f t="shared" si="9"/>
        <v>-3.477522735152111E-2</v>
      </c>
      <c r="BE36069">
        <f t="shared" si="10"/>
        <v>-122.93183979574364</v>
      </c>
      <c r="BF36069">
        <f t="shared" si="11"/>
        <v>-3.9133469219193278</v>
      </c>
      <c r="BG36069">
        <f t="shared" si="12"/>
        <v>-1.9924737588500632</v>
      </c>
      <c r="BM36069">
        <f t="shared" si="23"/>
        <v>577.28800000000001</v>
      </c>
    </row>
    <row r="36070" spans="1:65" x14ac:dyDescent="0.3">
      <c r="A36070">
        <v>3676821289062</v>
      </c>
      <c r="B36070">
        <v>69.545000000000002</v>
      </c>
      <c r="C36070">
        <v>-2.6703899999999998</v>
      </c>
      <c r="D36070">
        <v>-1.32084</v>
      </c>
      <c r="E36070">
        <v>-5.0035999999999996</v>
      </c>
      <c r="F36070">
        <v>-0.27565299999999998</v>
      </c>
      <c r="G36070">
        <v>0.30436299999999999</v>
      </c>
      <c r="H36070">
        <v>-56.226199999999999</v>
      </c>
      <c r="I36070">
        <v>-38.497500000000002</v>
      </c>
      <c r="J36070">
        <v>31.2043</v>
      </c>
      <c r="K36070">
        <v>68.472800000000007</v>
      </c>
      <c r="L36070">
        <v>1013.55</v>
      </c>
      <c r="M36070">
        <v>30.2456</v>
      </c>
      <c r="N36070">
        <v>68.472800000000007</v>
      </c>
      <c r="O36070">
        <v>3650.19</v>
      </c>
      <c r="P36070">
        <v>68.472800000000007</v>
      </c>
      <c r="Q36070">
        <v>3650.16</v>
      </c>
      <c r="R36070" t="s">
        <v>18</v>
      </c>
      <c r="T36070">
        <f t="shared" si="2"/>
        <v>1.235992427</v>
      </c>
      <c r="U36070">
        <f>(data2[[#This Row],[time]]-A36069)/1000000000</f>
        <v>8.5479730000000004E-2</v>
      </c>
      <c r="V36070">
        <f>data2[[#This Row],[altitude]]</f>
        <v>68.472800000000007</v>
      </c>
      <c r="W36070">
        <f>((data2[[#This Row],[altitude]]-K36069)/U36070+W36069)/2</f>
        <v>86.497570409533594</v>
      </c>
      <c r="Z36070">
        <f t="shared" si="3"/>
        <v>8.5479730000000004E-2</v>
      </c>
      <c r="AA36070" s="4">
        <f>SQRT(POWER(data2[[#This Row],[accelx]],2)+POWER(data2[[#This Row],[accely]],2)+POWER(data2[[#This Row],[accelz]],2))*SIGN(data2[[#This Row],[accelx]])</f>
        <v>69.608782679039138</v>
      </c>
      <c r="AB36070">
        <f t="shared" si="4"/>
        <v>68.472800000000007</v>
      </c>
      <c r="AC36070">
        <f t="shared" si="18"/>
        <v>97.601393566524607</v>
      </c>
      <c r="AD36070">
        <f t="shared" si="19"/>
        <v>405.75693785301343</v>
      </c>
      <c r="AF36070">
        <f t="shared" si="20"/>
        <v>171.53106214698659</v>
      </c>
      <c r="AG36070" s="8">
        <f t="shared" si="21"/>
        <v>70.286743852810631</v>
      </c>
      <c r="AI36070">
        <f>data2[[#This Row],[pressure]]*100/(287.05*(273.15+data2[[#This Row],[temp]]))</f>
        <v>1.1637999887090675</v>
      </c>
      <c r="AJ36070">
        <f t="shared" si="5"/>
        <v>2.1177648556404294E-3</v>
      </c>
      <c r="AK36070">
        <f t="shared" si="24"/>
        <v>408.63103203354382</v>
      </c>
      <c r="AN36070">
        <f t="shared" si="6"/>
        <v>68.472800000000007</v>
      </c>
      <c r="AO36070">
        <f t="shared" si="13"/>
        <v>80.327815728945396</v>
      </c>
      <c r="AP36070" s="6">
        <f t="shared" si="22"/>
        <v>320.08819283586286</v>
      </c>
      <c r="AS36070">
        <f>data2[[#This Row],[gyrox]]</f>
        <v>-5.0035999999999996</v>
      </c>
      <c r="AT36070">
        <f>data2[[#This Row],[gyroy]]</f>
        <v>-0.27565299999999998</v>
      </c>
      <c r="AU36070">
        <f>data2[[#This Row],[gyroz]]</f>
        <v>0.30436299999999999</v>
      </c>
      <c r="AW36070">
        <f t="shared" si="14"/>
        <v>-2.5732717369979201</v>
      </c>
      <c r="AX36070">
        <f t="shared" si="15"/>
        <v>-9.1863532573967732E-2</v>
      </c>
      <c r="AY36070">
        <f t="shared" si="16"/>
        <v>-8.7583602895311106E-3</v>
      </c>
      <c r="BA36070">
        <f t="shared" si="17"/>
        <v>-2.5732717369979201</v>
      </c>
      <c r="BB36070">
        <f t="shared" si="8"/>
        <v>-9.1863532573967732E-2</v>
      </c>
      <c r="BC36070">
        <f t="shared" si="9"/>
        <v>-8.7583602895311106E-3</v>
      </c>
      <c r="BE36070">
        <f t="shared" si="10"/>
        <v>-147.43761007027919</v>
      </c>
      <c r="BF36070">
        <f t="shared" si="11"/>
        <v>-5.2633927076509108</v>
      </c>
      <c r="BG36070">
        <f t="shared" si="12"/>
        <v>-0.50181708004511039</v>
      </c>
      <c r="BM36070">
        <f t="shared" si="23"/>
        <v>577.28800000000001</v>
      </c>
    </row>
    <row r="36071" spans="1:65" x14ac:dyDescent="0.3">
      <c r="A36071">
        <v>3676902099619</v>
      </c>
      <c r="B36071">
        <v>64.816699999999997</v>
      </c>
      <c r="C36071">
        <v>-3.29731</v>
      </c>
      <c r="D36071">
        <v>4.7856399999999999E-3</v>
      </c>
      <c r="E36071">
        <v>-5.0035999999999996</v>
      </c>
      <c r="F36071">
        <v>-0.34498600000000001</v>
      </c>
      <c r="G36071">
        <v>0.28115099999999998</v>
      </c>
      <c r="H36071">
        <v>-56.2408</v>
      </c>
      <c r="I36071">
        <v>-40.456000000000003</v>
      </c>
      <c r="J36071">
        <v>26.176500000000001</v>
      </c>
      <c r="K36071">
        <v>78.497799999999998</v>
      </c>
      <c r="L36071">
        <v>1012.22</v>
      </c>
      <c r="M36071">
        <v>30.2545</v>
      </c>
      <c r="N36071">
        <v>78.497799999999998</v>
      </c>
      <c r="O36071">
        <v>3897.71</v>
      </c>
      <c r="P36071">
        <v>78.497799999999998</v>
      </c>
      <c r="Q36071">
        <v>3906.61</v>
      </c>
      <c r="R36071" t="s">
        <v>18</v>
      </c>
      <c r="T36071">
        <f t="shared" si="2"/>
        <v>1.316802984</v>
      </c>
      <c r="U36071">
        <f>(data2[[#This Row],[time]]-A36070)/1000000000</f>
        <v>8.0810557000000005E-2</v>
      </c>
      <c r="V36071">
        <f>data2[[#This Row],[altitude]]</f>
        <v>78.497799999999998</v>
      </c>
      <c r="W36071">
        <f>((data2[[#This Row],[altitude]]-K36070)/U36071+W36070)/2</f>
        <v>105.27657199504961</v>
      </c>
      <c r="Z36071">
        <f t="shared" si="3"/>
        <v>8.0810557000000005E-2</v>
      </c>
      <c r="AA36071" s="4">
        <f>SQRT(POWER(data2[[#This Row],[accelx]],2)+POWER(data2[[#This Row],[accely]],2)+POWER(data2[[#This Row],[accelz]],2))*SIGN(data2[[#This Row],[accelx]])</f>
        <v>64.900515213890628</v>
      </c>
      <c r="AB36071">
        <f t="shared" si="4"/>
        <v>78.497799999999998</v>
      </c>
      <c r="AC36071">
        <f t="shared" si="18"/>
        <v>102.05409689194609</v>
      </c>
      <c r="AD36071">
        <f t="shared" si="19"/>
        <v>437.99570286116722</v>
      </c>
      <c r="AF36071">
        <f t="shared" si="20"/>
        <v>139.29229713883279</v>
      </c>
      <c r="AG36071" s="8">
        <f t="shared" si="21"/>
        <v>75.871264059042829</v>
      </c>
      <c r="AI36071">
        <f>data2[[#This Row],[pressure]]*100/(287.05*(273.15+data2[[#This Row],[temp]]))</f>
        <v>1.1622387339028541</v>
      </c>
      <c r="AJ36071">
        <f t="shared" si="5"/>
        <v>2.1149238429308782E-3</v>
      </c>
      <c r="AK36071">
        <f t="shared" si="24"/>
        <v>441.3587801947524</v>
      </c>
      <c r="AN36071">
        <f t="shared" si="6"/>
        <v>78.497799999999998</v>
      </c>
      <c r="AO36071">
        <f t="shared" si="13"/>
        <v>124.05557358056561</v>
      </c>
      <c r="AP36071" s="6">
        <f t="shared" si="22"/>
        <v>546.50672418411409</v>
      </c>
      <c r="AS36071">
        <f>data2[[#This Row],[gyrox]]</f>
        <v>-5.0035999999999996</v>
      </c>
      <c r="AT36071">
        <f>data2[[#This Row],[gyroy]]</f>
        <v>-0.34498600000000001</v>
      </c>
      <c r="AU36071">
        <f>data2[[#This Row],[gyroz]]</f>
        <v>0.28115099999999998</v>
      </c>
      <c r="AW36071">
        <f t="shared" si="14"/>
        <v>-2.9776154400031203</v>
      </c>
      <c r="AX36071">
        <f t="shared" si="15"/>
        <v>-0.11974204339116973</v>
      </c>
      <c r="AY36071">
        <f t="shared" si="16"/>
        <v>1.3961608621575888E-2</v>
      </c>
      <c r="BA36071">
        <f t="shared" si="17"/>
        <v>-2.9776154400031203</v>
      </c>
      <c r="BB36071">
        <f t="shared" si="8"/>
        <v>-0.11974204339116973</v>
      </c>
      <c r="BC36071">
        <f t="shared" si="9"/>
        <v>1.3961608621575888E-2</v>
      </c>
      <c r="BE36071">
        <f t="shared" si="10"/>
        <v>-170.60479772516837</v>
      </c>
      <c r="BF36071">
        <f t="shared" si="11"/>
        <v>-6.8607137165863969</v>
      </c>
      <c r="BG36071">
        <f t="shared" si="12"/>
        <v>0.79994124922976129</v>
      </c>
      <c r="BM36071">
        <f t="shared" si="23"/>
        <v>577.28800000000001</v>
      </c>
    </row>
    <row r="36072" spans="1:65" x14ac:dyDescent="0.3">
      <c r="A36072">
        <v>3676982879645</v>
      </c>
      <c r="B36072">
        <v>60.2273</v>
      </c>
      <c r="C36072">
        <v>-3.8476599999999999</v>
      </c>
      <c r="D36072">
        <v>0.35413699999999998</v>
      </c>
      <c r="E36072">
        <v>-5.0035999999999996</v>
      </c>
      <c r="F36072">
        <v>-0.28374700000000003</v>
      </c>
      <c r="G36072">
        <v>0.33689200000000002</v>
      </c>
      <c r="H36072">
        <v>-56.284700000000001</v>
      </c>
      <c r="I36072">
        <v>-40.660600000000002</v>
      </c>
      <c r="J36072">
        <v>19.073399999999999</v>
      </c>
      <c r="K36072">
        <v>86.082599999999999</v>
      </c>
      <c r="L36072">
        <v>1011.4</v>
      </c>
      <c r="M36072">
        <v>30.2456</v>
      </c>
      <c r="N36072">
        <v>86.082599999999999</v>
      </c>
      <c r="O36072">
        <v>3844.27</v>
      </c>
      <c r="P36072">
        <v>86.082599999999999</v>
      </c>
      <c r="Q36072">
        <v>3841.85</v>
      </c>
      <c r="R36072" t="s">
        <v>18</v>
      </c>
      <c r="T36072">
        <f t="shared" si="2"/>
        <v>1.39758301</v>
      </c>
      <c r="U36072">
        <f>(data2[[#This Row],[time]]-A36071)/1000000000</f>
        <v>8.0780026000000005E-2</v>
      </c>
      <c r="V36072">
        <f>data2[[#This Row],[altitude]]</f>
        <v>86.082599999999999</v>
      </c>
      <c r="W36072">
        <f>((data2[[#This Row],[altitude]]-K36071)/U36072+W36071)/2</f>
        <v>99.585535061297094</v>
      </c>
      <c r="Z36072">
        <f t="shared" si="3"/>
        <v>8.0780026000000005E-2</v>
      </c>
      <c r="AA36072" s="4">
        <f>SQRT(POWER(data2[[#This Row],[accelx]],2)+POWER(data2[[#This Row],[accely]],2)+POWER(data2[[#This Row],[accelz]],2))*SIGN(data2[[#This Row],[accelx]])</f>
        <v>60.351119010175523</v>
      </c>
      <c r="AB36072">
        <f t="shared" si="4"/>
        <v>86.082599999999999</v>
      </c>
      <c r="AC36072">
        <f t="shared" si="18"/>
        <v>106.13761759991716</v>
      </c>
      <c r="AD36072">
        <f t="shared" si="19"/>
        <v>465.91769793250137</v>
      </c>
      <c r="AF36072">
        <f t="shared" si="20"/>
        <v>111.37030206749864</v>
      </c>
      <c r="AG36072" s="8">
        <f t="shared" si="21"/>
        <v>80.708017130531275</v>
      </c>
      <c r="AI36072">
        <f>data2[[#This Row],[pressure]]*100/(287.05*(273.15+data2[[#This Row],[temp]]))</f>
        <v>1.1613312698735641</v>
      </c>
      <c r="AJ36072">
        <f t="shared" si="5"/>
        <v>2.113272532183642E-3</v>
      </c>
      <c r="AK36072">
        <f t="shared" si="24"/>
        <v>469.71803194434841</v>
      </c>
      <c r="AN36072">
        <f t="shared" si="6"/>
        <v>86.082599999999999</v>
      </c>
      <c r="AO36072">
        <f t="shared" si="13"/>
        <v>93.894498127544566</v>
      </c>
      <c r="AP36072" s="6">
        <f t="shared" si="22"/>
        <v>404.87369449658371</v>
      </c>
      <c r="AS36072">
        <f>data2[[#This Row],[gyrox]]</f>
        <v>-5.0035999999999996</v>
      </c>
      <c r="AT36072">
        <f>data2[[#This Row],[gyroy]]</f>
        <v>-0.28374700000000003</v>
      </c>
      <c r="AU36072">
        <f>data2[[#This Row],[gyroz]]</f>
        <v>0.33689200000000002</v>
      </c>
      <c r="AW36072">
        <f t="shared" si="14"/>
        <v>-3.3818063780967202</v>
      </c>
      <c r="AX36072">
        <f t="shared" si="15"/>
        <v>-0.14266313342859174</v>
      </c>
      <c r="AY36072">
        <f t="shared" si="16"/>
        <v>4.1175753140767893E-2</v>
      </c>
      <c r="BA36072">
        <f t="shared" si="17"/>
        <v>-0.24021372450692713</v>
      </c>
      <c r="BB36072">
        <f t="shared" si="8"/>
        <v>-0.14266313342859174</v>
      </c>
      <c r="BC36072">
        <f t="shared" si="9"/>
        <v>4.1175753140767893E-2</v>
      </c>
      <c r="BE36072">
        <f t="shared" si="10"/>
        <v>-13.763232595365197</v>
      </c>
      <c r="BF36072">
        <f t="shared" si="11"/>
        <v>-8.1739954375700368</v>
      </c>
      <c r="BG36072">
        <f t="shared" si="12"/>
        <v>2.359196873238544</v>
      </c>
      <c r="BM36072">
        <f t="shared" si="23"/>
        <v>577.28800000000001</v>
      </c>
    </row>
    <row r="36073" spans="1:65" x14ac:dyDescent="0.3">
      <c r="A36073">
        <v>3677063751224</v>
      </c>
      <c r="B36073">
        <v>55.613999999999997</v>
      </c>
      <c r="C36073">
        <v>-4.3932200000000003</v>
      </c>
      <c r="D36073">
        <v>-0.26799600000000001</v>
      </c>
      <c r="E36073">
        <v>-5.0035999999999996</v>
      </c>
      <c r="F36073">
        <v>-0.26511499999999999</v>
      </c>
      <c r="G36073">
        <v>0.41111199999999998</v>
      </c>
      <c r="H36073">
        <v>-56.299300000000002</v>
      </c>
      <c r="I36073">
        <v>-37.752099999999999</v>
      </c>
      <c r="J36073">
        <v>12.7156</v>
      </c>
      <c r="K36073">
        <v>95.273099999999999</v>
      </c>
      <c r="L36073">
        <v>1010.17</v>
      </c>
      <c r="M36073">
        <v>30.25</v>
      </c>
      <c r="N36073">
        <v>95.273099999999999</v>
      </c>
      <c r="O36073">
        <v>3932.91</v>
      </c>
      <c r="P36073">
        <v>95.273099999999999</v>
      </c>
      <c r="Q36073">
        <v>3931.78</v>
      </c>
      <c r="R36073" t="s">
        <v>18</v>
      </c>
      <c r="T36073">
        <f t="shared" si="2"/>
        <v>1.478454589</v>
      </c>
      <c r="U36073">
        <f>(data2[[#This Row],[time]]-A36072)/1000000000</f>
        <v>8.0871578999999999E-2</v>
      </c>
      <c r="V36073">
        <f>data2[[#This Row],[altitude]]</f>
        <v>95.273099999999999</v>
      </c>
      <c r="W36073">
        <f>((data2[[#This Row],[altitude]]-K36072)/U36073+W36072)/2</f>
        <v>106.61433645290244</v>
      </c>
      <c r="Z36073">
        <f t="shared" si="3"/>
        <v>8.0871578999999999E-2</v>
      </c>
      <c r="AA36073" s="4">
        <f>SQRT(POWER(data2[[#This Row],[accelx]],2)+POWER(data2[[#This Row],[accely]],2)+POWER(data2[[#This Row],[accelz]],2))*SIGN(data2[[#This Row],[accelx]])</f>
        <v>55.787894742716503</v>
      </c>
      <c r="AB36073">
        <f t="shared" si="4"/>
        <v>95.273099999999999</v>
      </c>
      <c r="AC36073">
        <f t="shared" si="18"/>
        <v>109.85673126264645</v>
      </c>
      <c r="AD36073">
        <f t="shared" si="19"/>
        <v>493.57604795118772</v>
      </c>
      <c r="AF36073">
        <f t="shared" si="20"/>
        <v>83.711952048812293</v>
      </c>
      <c r="AG36073" s="8">
        <f t="shared" si="21"/>
        <v>85.499100613764313</v>
      </c>
      <c r="AI36073">
        <f>data2[[#This Row],[pressure]]*100/(287.05*(273.15+data2[[#This Row],[temp]]))</f>
        <v>1.1599021115507153</v>
      </c>
      <c r="AJ36073">
        <f t="shared" si="5"/>
        <v>2.1106718952196976E-3</v>
      </c>
      <c r="AK36073">
        <f t="shared" si="24"/>
        <v>497.8649799389292</v>
      </c>
      <c r="AN36073">
        <f t="shared" si="6"/>
        <v>95.273099999999999</v>
      </c>
      <c r="AO36073">
        <f t="shared" si="13"/>
        <v>113.64313784450778</v>
      </c>
      <c r="AP36073" s="6">
        <f t="shared" si="22"/>
        <v>512.30400274402007</v>
      </c>
      <c r="AS36073">
        <f>data2[[#This Row],[gyrox]]</f>
        <v>-5.0035999999999996</v>
      </c>
      <c r="AT36073">
        <f>data2[[#This Row],[gyroy]]</f>
        <v>-0.26511499999999999</v>
      </c>
      <c r="AU36073">
        <f>data2[[#This Row],[gyroz]]</f>
        <v>0.41111199999999998</v>
      </c>
      <c r="AW36073">
        <f t="shared" si="14"/>
        <v>-3.7864554107811204</v>
      </c>
      <c r="AX36073">
        <f t="shared" si="15"/>
        <v>-0.16410340209517674</v>
      </c>
      <c r="AY36073">
        <f t="shared" si="16"/>
        <v>7.442302972661588E-2</v>
      </c>
      <c r="BA36073">
        <f t="shared" si="17"/>
        <v>-0.64486275719132724</v>
      </c>
      <c r="BB36073">
        <f t="shared" si="8"/>
        <v>-0.16410340209517674</v>
      </c>
      <c r="BC36073">
        <f t="shared" si="9"/>
        <v>7.442302972661588E-2</v>
      </c>
      <c r="BE36073">
        <f t="shared" si="10"/>
        <v>-36.94791435223263</v>
      </c>
      <c r="BF36073">
        <f t="shared" si="11"/>
        <v>-9.4024323437919382</v>
      </c>
      <c r="BG36073">
        <f t="shared" si="12"/>
        <v>4.2641255019117548</v>
      </c>
      <c r="BM36073">
        <f t="shared" si="23"/>
        <v>577.28800000000001</v>
      </c>
    </row>
    <row r="36074" spans="1:65" x14ac:dyDescent="0.3">
      <c r="A36074">
        <v>3677149261486</v>
      </c>
      <c r="B36074">
        <v>51.4313</v>
      </c>
      <c r="C36074">
        <v>-4.3740800000000002</v>
      </c>
      <c r="D36074">
        <v>0.976271</v>
      </c>
      <c r="E36074">
        <v>-5.0035999999999996</v>
      </c>
      <c r="F36074">
        <v>-0.43829600000000002</v>
      </c>
      <c r="G36074">
        <v>0.51358499999999996</v>
      </c>
      <c r="H36074">
        <v>-57.117800000000003</v>
      </c>
      <c r="I36074">
        <v>-32.256700000000002</v>
      </c>
      <c r="J36074">
        <v>9.7778399999999994</v>
      </c>
      <c r="K36074">
        <v>105.837</v>
      </c>
      <c r="L36074">
        <v>1009.27</v>
      </c>
      <c r="M36074">
        <v>30.2456</v>
      </c>
      <c r="N36074">
        <v>105.837</v>
      </c>
      <c r="O36074">
        <v>4032.03</v>
      </c>
      <c r="P36074">
        <v>105.837</v>
      </c>
      <c r="Q36074">
        <v>4031.5</v>
      </c>
      <c r="R36074" t="s">
        <v>18</v>
      </c>
      <c r="T36074">
        <f t="shared" si="2"/>
        <v>1.5639648510000002</v>
      </c>
      <c r="U36074">
        <f>(data2[[#This Row],[time]]-A36073)/1000000000</f>
        <v>8.5510262000000004E-2</v>
      </c>
      <c r="V36074">
        <f>data2[[#This Row],[altitude]]</f>
        <v>105.837</v>
      </c>
      <c r="W36074">
        <f>((data2[[#This Row],[altitude]]-K36073)/U36074+W36073)/2</f>
        <v>115.07694739050058</v>
      </c>
      <c r="Z36074">
        <f t="shared" si="3"/>
        <v>8.5510262000000004E-2</v>
      </c>
      <c r="AA36074" s="4">
        <f>SQRT(POWER(data2[[#This Row],[accelx]],2)+POWER(data2[[#This Row],[accely]],2)+POWER(data2[[#This Row],[accelz]],2))*SIGN(data2[[#This Row],[accelx]])</f>
        <v>51.626197812756281</v>
      </c>
      <c r="AB36074">
        <f t="shared" si="4"/>
        <v>105.837</v>
      </c>
      <c r="AC36074">
        <f t="shared" si="18"/>
        <v>113.43330039607906</v>
      </c>
      <c r="AD36074">
        <f t="shared" si="19"/>
        <v>521.83229242931043</v>
      </c>
      <c r="AF36074">
        <f t="shared" si="20"/>
        <v>55.455707570689583</v>
      </c>
      <c r="AG36074" s="8">
        <f t="shared" si="21"/>
        <v>90.393753625453925</v>
      </c>
      <c r="AI36074">
        <f>data2[[#This Row],[pressure]]*100/(287.05*(273.15+data2[[#This Row],[temp]]))</f>
        <v>1.1588855158644373</v>
      </c>
      <c r="AJ36074">
        <f t="shared" si="5"/>
        <v>2.1088219977822664E-3</v>
      </c>
      <c r="AK36074">
        <f t="shared" si="24"/>
        <v>526.5823110445773</v>
      </c>
      <c r="AN36074">
        <f t="shared" si="6"/>
        <v>105.837</v>
      </c>
      <c r="AO36074">
        <f t="shared" si="13"/>
        <v>123.53955832809872</v>
      </c>
      <c r="AP36074" s="6">
        <f t="shared" si="22"/>
        <v>571.340735638404</v>
      </c>
      <c r="AS36074">
        <f>data2[[#This Row],[gyrox]]</f>
        <v>-5.0035999999999996</v>
      </c>
      <c r="AT36074">
        <f>data2[[#This Row],[gyroy]]</f>
        <v>-0.43829600000000002</v>
      </c>
      <c r="AU36074">
        <f>data2[[#This Row],[gyroz]]</f>
        <v>0.51358499999999996</v>
      </c>
      <c r="AW36074">
        <f t="shared" si="14"/>
        <v>-4.21431455772432</v>
      </c>
      <c r="AX36074">
        <f t="shared" si="15"/>
        <v>-0.20158220788872874</v>
      </c>
      <c r="AY36074">
        <f t="shared" si="16"/>
        <v>0.11833981763588589</v>
      </c>
      <c r="BA36074">
        <f t="shared" si="17"/>
        <v>-1.0727219041345268</v>
      </c>
      <c r="BB36074">
        <f t="shared" si="8"/>
        <v>-0.20158220788872874</v>
      </c>
      <c r="BC36074">
        <f t="shared" si="9"/>
        <v>0.11833981763588589</v>
      </c>
      <c r="BE36074">
        <f t="shared" si="10"/>
        <v>-61.462437698145678</v>
      </c>
      <c r="BF36074">
        <f t="shared" si="11"/>
        <v>-11.549809736952927</v>
      </c>
      <c r="BG36074">
        <f t="shared" si="12"/>
        <v>6.7803720988840892</v>
      </c>
      <c r="BM36074">
        <f t="shared" si="23"/>
        <v>577.28800000000001</v>
      </c>
    </row>
    <row r="36075" spans="1:65" x14ac:dyDescent="0.3">
      <c r="A36075">
        <v>3677230102547</v>
      </c>
      <c r="B36075">
        <v>44.783999999999999</v>
      </c>
      <c r="C36075">
        <v>-4.5511499999999998</v>
      </c>
      <c r="D36075">
        <v>2.3976099999999998</v>
      </c>
      <c r="E36075">
        <v>-5.0035999999999996</v>
      </c>
      <c r="F36075">
        <v>-0.445932</v>
      </c>
      <c r="G36075">
        <v>0.49693900000000002</v>
      </c>
      <c r="H36075">
        <v>-58.053199999999997</v>
      </c>
      <c r="I36075">
        <v>-25.898800000000001</v>
      </c>
      <c r="J36075">
        <v>10.844799999999999</v>
      </c>
      <c r="K36075">
        <v>113.348</v>
      </c>
      <c r="L36075">
        <v>1007.91</v>
      </c>
      <c r="M36075">
        <v>30.241099999999999</v>
      </c>
      <c r="N36075">
        <v>113.348</v>
      </c>
      <c r="O36075">
        <v>3923.56</v>
      </c>
      <c r="P36075">
        <v>113.348</v>
      </c>
      <c r="Q36075">
        <v>3923.27</v>
      </c>
      <c r="R36075" t="s">
        <v>18</v>
      </c>
      <c r="T36075">
        <f t="shared" si="2"/>
        <v>1.6448059120000003</v>
      </c>
      <c r="U36075">
        <f>(data2[[#This Row],[time]]-A36074)/1000000000</f>
        <v>8.0841061000000006E-2</v>
      </c>
      <c r="V36075">
        <f>data2[[#This Row],[altitude]]</f>
        <v>113.348</v>
      </c>
      <c r="W36075">
        <f>((data2[[#This Row],[altitude]]-K36074)/U36075+W36074)/2</f>
        <v>103.99382637796678</v>
      </c>
      <c r="Z36075">
        <f t="shared" si="3"/>
        <v>8.0841061000000006E-2</v>
      </c>
      <c r="AA36075" s="4">
        <f>SQRT(POWER(data2[[#This Row],[accelx]],2)+POWER(data2[[#This Row],[accely]],2)+POWER(data2[[#This Row],[accelz]],2))*SIGN(data2[[#This Row],[accelx]])</f>
        <v>45.078466655761481</v>
      </c>
      <c r="AB36075">
        <f t="shared" si="4"/>
        <v>113.348</v>
      </c>
      <c r="AC36075">
        <f t="shared" si="18"/>
        <v>116.28524907098394</v>
      </c>
      <c r="AD36075">
        <f t="shared" si="19"/>
        <v>543.39322539823797</v>
      </c>
      <c r="AF36075">
        <f t="shared" si="20"/>
        <v>33.894774601762037</v>
      </c>
      <c r="AG36075" s="8">
        <f t="shared" si="21"/>
        <v>94.128619579523203</v>
      </c>
      <c r="AI36075">
        <f>data2[[#This Row],[pressure]]*100/(287.05*(273.15+data2[[#This Row],[temp]]))</f>
        <v>1.157341073492703</v>
      </c>
      <c r="AJ36075">
        <f t="shared" si="5"/>
        <v>2.106011578631078E-3</v>
      </c>
      <c r="AK36075">
        <f t="shared" si="24"/>
        <v>548.62041815961766</v>
      </c>
      <c r="AN36075">
        <f t="shared" si="6"/>
        <v>113.348</v>
      </c>
      <c r="AO36075">
        <f t="shared" si="13"/>
        <v>92.910705365432989</v>
      </c>
      <c r="AP36075" s="6">
        <f t="shared" si="22"/>
        <v>427.23493660581732</v>
      </c>
      <c r="AS36075">
        <f>data2[[#This Row],[gyrox]]</f>
        <v>-5.0035999999999996</v>
      </c>
      <c r="AT36075">
        <f>data2[[#This Row],[gyroy]]</f>
        <v>-0.445932</v>
      </c>
      <c r="AU36075">
        <f>data2[[#This Row],[gyroz]]</f>
        <v>0.49693900000000002</v>
      </c>
      <c r="AW36075">
        <f t="shared" si="14"/>
        <v>-4.6188108905439202</v>
      </c>
      <c r="AX36075">
        <f t="shared" si="15"/>
        <v>-0.23763182390258075</v>
      </c>
      <c r="AY36075">
        <f t="shared" si="16"/>
        <v>0.1585128936481649</v>
      </c>
      <c r="BA36075">
        <f t="shared" si="17"/>
        <v>-1.4772182369541271</v>
      </c>
      <c r="BB36075">
        <f t="shared" si="8"/>
        <v>-0.23763182390258075</v>
      </c>
      <c r="BC36075">
        <f t="shared" si="9"/>
        <v>0.1585128936481649</v>
      </c>
      <c r="BE36075">
        <f t="shared" si="10"/>
        <v>-84.63837039722786</v>
      </c>
      <c r="BF36075">
        <f t="shared" si="11"/>
        <v>-13.615300587613874</v>
      </c>
      <c r="BG36075">
        <f t="shared" si="12"/>
        <v>9.0821198044459237</v>
      </c>
      <c r="BM36075">
        <f t="shared" si="23"/>
        <v>577.28800000000001</v>
      </c>
    </row>
    <row r="36076" spans="1:65" x14ac:dyDescent="0.3">
      <c r="A36076">
        <v>3677311065681</v>
      </c>
      <c r="B36076">
        <v>22.368099999999998</v>
      </c>
      <c r="C36076">
        <v>-5.0632099999999998</v>
      </c>
      <c r="D36076">
        <v>3.8572299999999999</v>
      </c>
      <c r="E36076">
        <v>-5.0035999999999996</v>
      </c>
      <c r="F36076">
        <v>-0.33093600000000001</v>
      </c>
      <c r="G36076">
        <v>0.56489699999999998</v>
      </c>
      <c r="H36076">
        <v>-57.936300000000003</v>
      </c>
      <c r="I36076">
        <v>-21.645700000000001</v>
      </c>
      <c r="J36076">
        <v>17.845600000000001</v>
      </c>
      <c r="K36076">
        <v>123.595</v>
      </c>
      <c r="L36076">
        <v>1006.59</v>
      </c>
      <c r="M36076">
        <v>30.2545</v>
      </c>
      <c r="N36076">
        <v>123.595</v>
      </c>
      <c r="O36076">
        <v>4056.59</v>
      </c>
      <c r="P36076">
        <v>123.595</v>
      </c>
      <c r="Q36076">
        <v>4056.46</v>
      </c>
      <c r="R36076" t="s">
        <v>18</v>
      </c>
      <c r="T36076">
        <f t="shared" si="2"/>
        <v>1.7257690460000004</v>
      </c>
      <c r="U36076">
        <f>(data2[[#This Row],[time]]-A36075)/1000000000</f>
        <v>8.0963134000000006E-2</v>
      </c>
      <c r="V36076">
        <f>data2[[#This Row],[altitude]]</f>
        <v>123.595</v>
      </c>
      <c r="W36076">
        <f>((data2[[#This Row],[altitude]]-K36075)/U36076+W36075)/2</f>
        <v>115.27880146173726</v>
      </c>
      <c r="Z36076">
        <f t="shared" si="3"/>
        <v>8.0963134000000006E-2</v>
      </c>
      <c r="AA36076" s="4">
        <f>SQRT(POWER(data2[[#This Row],[accelx]],2)+POWER(data2[[#This Row],[accely]],2)+POWER(data2[[#This Row],[accelz]],2))*SIGN(data2[[#This Row],[accelx]])</f>
        <v>23.256100627297773</v>
      </c>
      <c r="AB36076">
        <f t="shared" si="4"/>
        <v>123.595</v>
      </c>
      <c r="AC36076">
        <f t="shared" si="18"/>
        <v>117.37469714918933</v>
      </c>
      <c r="AD36076">
        <f t="shared" si="19"/>
        <v>558.9921314674084</v>
      </c>
      <c r="AF36076">
        <f t="shared" si="20"/>
        <v>18.295868532591612</v>
      </c>
      <c r="AG36076" s="8">
        <f t="shared" si="21"/>
        <v>96.830720795756775</v>
      </c>
      <c r="AI36076">
        <f>data2[[#This Row],[pressure]]*100/(287.05*(273.15+data2[[#This Row],[temp]]))</f>
        <v>1.1557743249088872</v>
      </c>
      <c r="AJ36076">
        <f t="shared" si="5"/>
        <v>2.103160568903788E-3</v>
      </c>
      <c r="AK36076">
        <f t="shared" si="24"/>
        <v>564.53249351109071</v>
      </c>
      <c r="AN36076">
        <f t="shared" si="6"/>
        <v>123.595</v>
      </c>
      <c r="AO36076">
        <f t="shared" si="13"/>
        <v>126.56377654550772</v>
      </c>
      <c r="AP36076" s="6">
        <f t="shared" si="22"/>
        <v>603.74580708608983</v>
      </c>
      <c r="AS36076">
        <f>data2[[#This Row],[gyrox]]</f>
        <v>-5.0035999999999996</v>
      </c>
      <c r="AT36076">
        <f>data2[[#This Row],[gyroy]]</f>
        <v>-0.33093600000000001</v>
      </c>
      <c r="AU36076">
        <f>data2[[#This Row],[gyroz]]</f>
        <v>0.56489699999999998</v>
      </c>
      <c r="AW36076">
        <f t="shared" si="14"/>
        <v>-5.02391802782632</v>
      </c>
      <c r="AX36076">
        <f t="shared" si="15"/>
        <v>-0.26442543961600473</v>
      </c>
      <c r="AY36076">
        <f t="shared" si="16"/>
        <v>0.20424872515536291</v>
      </c>
      <c r="BA36076">
        <f t="shared" si="17"/>
        <v>-1.8823253742365269</v>
      </c>
      <c r="BB36076">
        <f t="shared" si="8"/>
        <v>-0.26442543961600473</v>
      </c>
      <c r="BC36076">
        <f t="shared" si="9"/>
        <v>0.20424872515536291</v>
      </c>
      <c r="BE36076">
        <f t="shared" si="10"/>
        <v>-107.84929961413621</v>
      </c>
      <c r="BF36076">
        <f t="shared" si="11"/>
        <v>-15.15046168588847</v>
      </c>
      <c r="BG36076">
        <f t="shared" si="12"/>
        <v>11.702589922329825</v>
      </c>
      <c r="BM36076">
        <f t="shared" si="23"/>
        <v>577.28800000000001</v>
      </c>
    </row>
    <row r="36077" spans="1:65" x14ac:dyDescent="0.3">
      <c r="A36077">
        <v>3677396575929</v>
      </c>
      <c r="B36077">
        <v>15.323600000000001</v>
      </c>
      <c r="C36077">
        <v>-5.8815499999999998</v>
      </c>
      <c r="D36077">
        <v>3.2255199999999999</v>
      </c>
      <c r="E36077">
        <v>-5.0035999999999996</v>
      </c>
      <c r="F36077">
        <v>-0.34376400000000001</v>
      </c>
      <c r="G36077">
        <v>0.79015400000000002</v>
      </c>
      <c r="H36077">
        <v>-57.366199999999999</v>
      </c>
      <c r="I36077">
        <v>-21.601900000000001</v>
      </c>
      <c r="J36077">
        <v>27.418900000000001</v>
      </c>
      <c r="K36077">
        <v>133.334</v>
      </c>
      <c r="L36077">
        <v>1005.64</v>
      </c>
      <c r="M36077">
        <v>30.2456</v>
      </c>
      <c r="N36077">
        <v>133.334</v>
      </c>
      <c r="O36077">
        <v>4054.88</v>
      </c>
      <c r="P36077">
        <v>133.334</v>
      </c>
      <c r="Q36077">
        <v>4054.82</v>
      </c>
      <c r="R36077" t="s">
        <v>18</v>
      </c>
      <c r="T36077">
        <f t="shared" si="2"/>
        <v>1.8112792940000004</v>
      </c>
      <c r="U36077">
        <f>(data2[[#This Row],[time]]-A36076)/1000000000</f>
        <v>8.5510247999999997E-2</v>
      </c>
      <c r="V36077">
        <f>data2[[#This Row],[altitude]]</f>
        <v>133.334</v>
      </c>
      <c r="W36077">
        <f>((data2[[#This Row],[altitude]]-K36076)/U36077+W36076)/2</f>
        <v>114.58579153071759</v>
      </c>
      <c r="Z36077">
        <f t="shared" si="3"/>
        <v>8.5510247999999997E-2</v>
      </c>
      <c r="AA36077" s="4">
        <f>SQRT(POWER(data2[[#This Row],[accelx]],2)+POWER(data2[[#This Row],[accely]],2)+POWER(data2[[#This Row],[accelz]],2))*SIGN(data2[[#This Row],[accelx]])</f>
        <v>16.727502103807968</v>
      </c>
      <c r="AB36077">
        <f t="shared" si="4"/>
        <v>133.334</v>
      </c>
      <c r="AC36077">
        <f t="shared" si="18"/>
        <v>117.96706957210647</v>
      </c>
      <c r="AD36077">
        <f t="shared" si="19"/>
        <v>571.63742238093573</v>
      </c>
      <c r="AF36077">
        <f t="shared" si="20"/>
        <v>5.6505776190642791</v>
      </c>
      <c r="AG36077" s="8">
        <f t="shared" si="21"/>
        <v>99.021185678714218</v>
      </c>
      <c r="AI36077">
        <f>data2[[#This Row],[pressure]]*100/(287.05*(273.15+data2[[#This Row],[temp]]))</f>
        <v>1.1547173998770526</v>
      </c>
      <c r="AJ36077">
        <f t="shared" si="5"/>
        <v>2.1012372842249927E-3</v>
      </c>
      <c r="AK36077">
        <f t="shared" si="24"/>
        <v>577.37837767312067</v>
      </c>
      <c r="AN36077">
        <f t="shared" si="6"/>
        <v>133.334</v>
      </c>
      <c r="AO36077">
        <f t="shared" si="13"/>
        <v>113.89278159969791</v>
      </c>
      <c r="AP36077" s="6">
        <f t="shared" si="22"/>
        <v>551.5965979201751</v>
      </c>
      <c r="AS36077">
        <f>data2[[#This Row],[gyrox]]</f>
        <v>-5.0035999999999996</v>
      </c>
      <c r="AT36077">
        <f>data2[[#This Row],[gyroy]]</f>
        <v>-0.34376400000000001</v>
      </c>
      <c r="AU36077">
        <f>data2[[#This Row],[gyroz]]</f>
        <v>0.79015400000000002</v>
      </c>
      <c r="AW36077">
        <f t="shared" si="14"/>
        <v>-5.4517771047191204</v>
      </c>
      <c r="AX36077">
        <f t="shared" si="15"/>
        <v>-0.29382078450947674</v>
      </c>
      <c r="AY36077">
        <f t="shared" si="16"/>
        <v>0.27181498965355488</v>
      </c>
      <c r="BA36077">
        <f t="shared" si="17"/>
        <v>-2.3101844511293272</v>
      </c>
      <c r="BB36077">
        <f t="shared" si="8"/>
        <v>-0.29382078450947674</v>
      </c>
      <c r="BC36077">
        <f t="shared" si="9"/>
        <v>0.27181498965355488</v>
      </c>
      <c r="BE36077">
        <f t="shared" si="10"/>
        <v>-132.36381894645703</v>
      </c>
      <c r="BF36077">
        <f t="shared" si="11"/>
        <v>-16.834690885615853</v>
      </c>
      <c r="BG36077">
        <f t="shared" si="12"/>
        <v>15.573851715540833</v>
      </c>
      <c r="BM36077">
        <f t="shared" si="23"/>
        <v>577.28800000000001</v>
      </c>
    </row>
    <row r="36078" spans="1:65" x14ac:dyDescent="0.3">
      <c r="A36078">
        <v>3677477386486</v>
      </c>
      <c r="B36078">
        <v>12.859</v>
      </c>
      <c r="C36078">
        <v>-5.6901299999999999</v>
      </c>
      <c r="D36078">
        <v>4.1443700000000003</v>
      </c>
      <c r="E36078">
        <v>-5.0035999999999996</v>
      </c>
      <c r="F36078">
        <v>-0.49388500000000002</v>
      </c>
      <c r="G36078">
        <v>0.73441299999999998</v>
      </c>
      <c r="H36078">
        <v>-56.927799999999998</v>
      </c>
      <c r="I36078">
        <v>-26.585799999999999</v>
      </c>
      <c r="J36078">
        <v>34.960500000000003</v>
      </c>
      <c r="K36078">
        <v>141.72200000000001</v>
      </c>
      <c r="L36078">
        <v>1005</v>
      </c>
      <c r="M36078">
        <v>30.258900000000001</v>
      </c>
      <c r="N36078">
        <v>141.72200000000001</v>
      </c>
      <c r="O36078">
        <v>4004.54</v>
      </c>
      <c r="P36078">
        <v>141.72200000000001</v>
      </c>
      <c r="Q36078">
        <v>4011.71</v>
      </c>
      <c r="R36078" t="s">
        <v>18</v>
      </c>
      <c r="T36078">
        <f t="shared" si="2"/>
        <v>1.8920898510000004</v>
      </c>
      <c r="U36078">
        <f>(data2[[#This Row],[time]]-A36077)/1000000000</f>
        <v>8.0810557000000005E-2</v>
      </c>
      <c r="V36078">
        <f>data2[[#This Row],[altitude]]</f>
        <v>141.72200000000001</v>
      </c>
      <c r="W36078">
        <f>((data2[[#This Row],[altitude]]-K36077)/U36078+W36077)/2</f>
        <v>109.19205542589674</v>
      </c>
      <c r="Z36078">
        <f t="shared" si="3"/>
        <v>8.0810557000000005E-2</v>
      </c>
      <c r="AA36078" s="4">
        <f>SQRT(POWER(data2[[#This Row],[accelx]],2)+POWER(data2[[#This Row],[accely]],2)+POWER(data2[[#This Row],[accelz]],2))*SIGN(data2[[#This Row],[accelx]])</f>
        <v>14.659715655966865</v>
      </c>
      <c r="AB36078">
        <f t="shared" si="4"/>
        <v>141.72200000000001</v>
      </c>
      <c r="AC36078">
        <f t="shared" si="18"/>
        <v>118.35978590112677</v>
      </c>
      <c r="AD36078">
        <f t="shared" si="19"/>
        <v>581.95067687719529</v>
      </c>
      <c r="AF36078">
        <f t="shared" si="20"/>
        <v>-4.6626768771952811</v>
      </c>
      <c r="AG36078" s="8">
        <f t="shared" si="21"/>
        <v>100.80768643678637</v>
      </c>
      <c r="AI36078">
        <f>data2[[#This Row],[pressure]]*100/(287.05*(273.15+data2[[#This Row],[temp]]))</f>
        <v>1.153931940339453</v>
      </c>
      <c r="AJ36078">
        <f t="shared" si="5"/>
        <v>2.0998079848433171E-3</v>
      </c>
      <c r="AK36078">
        <f t="shared" si="24"/>
        <v>587.83750697020014</v>
      </c>
      <c r="AN36078">
        <f t="shared" si="6"/>
        <v>141.72200000000001</v>
      </c>
      <c r="AO36078">
        <f t="shared" si="13"/>
        <v>103.79831932107589</v>
      </c>
      <c r="AP36078" s="6">
        <f t="shared" si="22"/>
        <v>509.91264561411879</v>
      </c>
      <c r="AS36078">
        <f>data2[[#This Row],[gyrox]]</f>
        <v>-5.0035999999999996</v>
      </c>
      <c r="AT36078">
        <f>data2[[#This Row],[gyroy]]</f>
        <v>-0.49388500000000002</v>
      </c>
      <c r="AU36078">
        <f>data2[[#This Row],[gyroz]]</f>
        <v>0.73441299999999998</v>
      </c>
      <c r="AW36078">
        <f t="shared" si="14"/>
        <v>-5.8561208077243201</v>
      </c>
      <c r="AX36078">
        <f t="shared" si="15"/>
        <v>-0.33373190645342177</v>
      </c>
      <c r="AY36078">
        <f t="shared" si="16"/>
        <v>0.33116331325159587</v>
      </c>
      <c r="BA36078">
        <f t="shared" si="17"/>
        <v>-2.714528154134527</v>
      </c>
      <c r="BB36078">
        <f t="shared" si="8"/>
        <v>-0.33373190645342177</v>
      </c>
      <c r="BC36078">
        <f t="shared" si="9"/>
        <v>0.33116331325159587</v>
      </c>
      <c r="BE36078">
        <f t="shared" si="10"/>
        <v>-155.53100660134621</v>
      </c>
      <c r="BF36078">
        <f t="shared" si="11"/>
        <v>-19.121429728635867</v>
      </c>
      <c r="BG36078">
        <f t="shared" si="12"/>
        <v>18.974260178885253</v>
      </c>
      <c r="BM36078">
        <f t="shared" si="23"/>
        <v>577.28800000000001</v>
      </c>
    </row>
    <row r="36079" spans="1:65" x14ac:dyDescent="0.3">
      <c r="A36079">
        <v>3677558197029</v>
      </c>
      <c r="B36079">
        <v>-1.3399799999999999</v>
      </c>
      <c r="C36079">
        <v>-6.1830499999999997</v>
      </c>
      <c r="D36079">
        <v>4.4937199999999997</v>
      </c>
      <c r="E36079">
        <v>-5.0035999999999996</v>
      </c>
      <c r="F36079">
        <v>-0.35873100000000002</v>
      </c>
      <c r="G36079">
        <v>0.72799800000000003</v>
      </c>
      <c r="H36079">
        <v>-56.503900000000002</v>
      </c>
      <c r="I36079">
        <v>-34.595100000000002</v>
      </c>
      <c r="J36079">
        <v>35.399000000000001</v>
      </c>
      <c r="K36079">
        <v>152.339</v>
      </c>
      <c r="L36079">
        <v>1003.06</v>
      </c>
      <c r="M36079">
        <v>30.2545</v>
      </c>
      <c r="N36079">
        <v>152.339</v>
      </c>
      <c r="O36079">
        <v>4132.75</v>
      </c>
      <c r="P36079">
        <v>152.339</v>
      </c>
      <c r="Q36079">
        <v>4136.01</v>
      </c>
      <c r="R36079" t="s">
        <v>18</v>
      </c>
      <c r="T36079">
        <f t="shared" si="2"/>
        <v>1.9729003940000003</v>
      </c>
      <c r="U36079" s="1">
        <f>(data2[[#This Row],[time]]-A36078)/1000000000</f>
        <v>8.0810542999999999E-2</v>
      </c>
      <c r="V36079" s="1">
        <f>data2[[#This Row],[altitude]]</f>
        <v>152.339</v>
      </c>
      <c r="W36079" s="1">
        <f>((data2[[#This Row],[altitude]]-K36078)/U36079+W36078)/2</f>
        <v>120.28671364238205</v>
      </c>
      <c r="X36079" s="1"/>
      <c r="Y36079" s="1"/>
      <c r="Z36079" s="1">
        <f t="shared" si="3"/>
        <v>8.0810542999999999E-2</v>
      </c>
      <c r="AA36079" s="5">
        <f>SQRT(POWER(data2[[#This Row],[accelx]],2)+POWER(data2[[#This Row],[accely]],2)+POWER(data2[[#This Row],[accelz]],2))*SIGN(data2[[#This Row],[accelx]])</f>
        <v>-7.7601013615351695</v>
      </c>
      <c r="AB36079" s="1">
        <f t="shared" si="4"/>
        <v>152.339</v>
      </c>
      <c r="AC36079" s="1">
        <f>AC36078+(AA36079-9.8)*Z36079</f>
        <v>116.94074457496608</v>
      </c>
      <c r="AD36079">
        <f t="shared" si="19"/>
        <v>585.60539555315006</v>
      </c>
      <c r="AF36079">
        <f t="shared" si="20"/>
        <v>-8.3173955531500496</v>
      </c>
      <c r="AG36079" s="8">
        <f t="shared" si="21"/>
        <v>101.44077056047416</v>
      </c>
      <c r="AI36079">
        <f>data2[[#This Row],[pressure]]*100/(287.05*(273.15+data2[[#This Row],[temp]]))</f>
        <v>1.1517211519517465</v>
      </c>
      <c r="AJ36079">
        <f t="shared" si="5"/>
        <v>2.0957850169827175E-3</v>
      </c>
      <c r="AK36079">
        <f t="shared" si="24"/>
        <v>591.6081075453834</v>
      </c>
      <c r="AN36079">
        <f t="shared" si="6"/>
        <v>152.339</v>
      </c>
      <c r="AO36079">
        <f t="shared" si="13"/>
        <v>131.38137185886737</v>
      </c>
      <c r="AP36079" s="6">
        <f t="shared" si="22"/>
        <v>655.63902821224031</v>
      </c>
      <c r="AS36079">
        <f>data2[[#This Row],[gyrox]]</f>
        <v>-5.0035999999999996</v>
      </c>
      <c r="AT36079">
        <f>data2[[#This Row],[gyroy]]</f>
        <v>-0.35873100000000002</v>
      </c>
      <c r="AU36079">
        <f>data2[[#This Row],[gyroz]]</f>
        <v>0.72799800000000003</v>
      </c>
      <c r="AW36079">
        <f t="shared" si="14"/>
        <v>-6.2604644406791197</v>
      </c>
      <c r="AX36079">
        <f t="shared" si="15"/>
        <v>-0.36272115335435479</v>
      </c>
      <c r="AY36079">
        <f t="shared" si="16"/>
        <v>0.38999322693450988</v>
      </c>
      <c r="BA36079">
        <f t="shared" si="17"/>
        <v>-3.1188717870893266</v>
      </c>
      <c r="BB36079">
        <f t="shared" si="8"/>
        <v>-0.36272115335435479</v>
      </c>
      <c r="BC36079">
        <f t="shared" si="9"/>
        <v>0.38999322693450988</v>
      </c>
      <c r="BE36079">
        <f t="shared" si="10"/>
        <v>-178.69819024264308</v>
      </c>
      <c r="BF36079">
        <f t="shared" si="11"/>
        <v>-20.782391227322034</v>
      </c>
      <c r="BG36079">
        <f t="shared" si="12"/>
        <v>22.344965942035159</v>
      </c>
      <c r="BM36079">
        <f t="shared" si="23"/>
        <v>577.28800000000001</v>
      </c>
    </row>
    <row r="36080" spans="1:65" x14ac:dyDescent="0.3">
      <c r="A36080">
        <v>3677643676759</v>
      </c>
      <c r="B36080">
        <v>-4.2927200000000001</v>
      </c>
      <c r="C36080">
        <v>-5.99641</v>
      </c>
      <c r="D36080">
        <v>4.0007999999999999</v>
      </c>
      <c r="E36080">
        <v>-5.0035999999999996</v>
      </c>
      <c r="F36080">
        <v>-0.47662700000000002</v>
      </c>
      <c r="G36080">
        <v>0.93279100000000004</v>
      </c>
      <c r="H36080">
        <v>-55.831600000000002</v>
      </c>
      <c r="I36080">
        <v>-39.622900000000001</v>
      </c>
      <c r="J36080">
        <v>27.784300000000002</v>
      </c>
      <c r="K36080">
        <v>162.01499999999999</v>
      </c>
      <c r="L36080">
        <v>1002.13</v>
      </c>
      <c r="M36080">
        <v>30.2456</v>
      </c>
      <c r="N36080">
        <v>162.01499999999999</v>
      </c>
      <c r="O36080">
        <v>4110.78</v>
      </c>
      <c r="P36080">
        <v>162.01499999999999</v>
      </c>
      <c r="Q36080">
        <v>4105.5600000000004</v>
      </c>
      <c r="R36080" t="s">
        <v>18</v>
      </c>
      <c r="T36080">
        <f t="shared" si="2"/>
        <v>2.0583801240000001</v>
      </c>
      <c r="U36080">
        <f>(data2[[#This Row],[time]]-A36079)/1000000000</f>
        <v>8.5479730000000004E-2</v>
      </c>
      <c r="V36080">
        <f>data2[[#This Row],[altitude]]</f>
        <v>162.01499999999999</v>
      </c>
      <c r="W36080">
        <f>((data2[[#This Row],[altitude]]-K36079)/U36080+W36079)/2</f>
        <v>116.74157022219256</v>
      </c>
      <c r="Z36080">
        <f t="shared" si="3"/>
        <v>8.5479730000000004E-2</v>
      </c>
      <c r="AA36080" s="4">
        <f>SQRT(POWER(data2[[#This Row],[accelx]],2)+POWER(data2[[#This Row],[accely]],2)+POWER(data2[[#This Row],[accelz]],2))*SIGN(data2[[#This Row],[accelx]])</f>
        <v>-8.3899212467400428</v>
      </c>
      <c r="AB36080">
        <f t="shared" si="4"/>
        <v>162.01499999999999</v>
      </c>
      <c r="AC36080">
        <f t="shared" ref="AC36080:AC36143" si="25">AC36079+(AA36080-9.8)*Z36080</f>
        <v>115.38587501807348</v>
      </c>
      <c r="AD36080">
        <f t="shared" si="19"/>
        <v>587.63556350819329</v>
      </c>
      <c r="AF36080">
        <f>577.288-AD36080</f>
        <v>-10.347563508193275</v>
      </c>
      <c r="AG36080" s="8">
        <f>(1-(AF36080/577.288))*100</f>
        <v>101.79244389424227</v>
      </c>
      <c r="AI36080">
        <f>data2[[#This Row],[pressure]]*100/(287.05*(273.15+data2[[#This Row],[temp]]))</f>
        <v>1.1506870728479284</v>
      </c>
      <c r="AJ36080">
        <f t="shared" si="5"/>
        <v>2.0939033050001912E-3</v>
      </c>
      <c r="AK36080">
        <f t="shared" si="24"/>
        <v>593.57946518799781</v>
      </c>
      <c r="AN36080">
        <f t="shared" si="6"/>
        <v>162.01499999999999</v>
      </c>
      <c r="AO36080">
        <f t="shared" si="13"/>
        <v>113.19642680200309</v>
      </c>
      <c r="AP36080" s="6">
        <f t="shared" si="22"/>
        <v>576.84091213239117</v>
      </c>
      <c r="AS36080">
        <f>data2[[#This Row],[gyrox]]</f>
        <v>-5.0035999999999996</v>
      </c>
      <c r="AT36080">
        <f>data2[[#This Row],[gyroy]]</f>
        <v>-0.47662700000000002</v>
      </c>
      <c r="AU36080">
        <f>data2[[#This Row],[gyroz]]</f>
        <v>0.93279100000000004</v>
      </c>
      <c r="AW36080">
        <f t="shared" si="14"/>
        <v>-6.6881708177071193</v>
      </c>
      <c r="AX36080">
        <f t="shared" si="15"/>
        <v>-0.4034631006250648</v>
      </c>
      <c r="AY36080">
        <f t="shared" si="16"/>
        <v>0.4697279497609399</v>
      </c>
      <c r="BA36080">
        <f t="shared" si="17"/>
        <v>-0.40498551052753307</v>
      </c>
      <c r="BB36080">
        <f t="shared" si="8"/>
        <v>-0.4034631006250648</v>
      </c>
      <c r="BC36080">
        <f t="shared" si="9"/>
        <v>0.4697279497609399</v>
      </c>
      <c r="BE36080">
        <f t="shared" si="10"/>
        <v>-23.203960517178615</v>
      </c>
      <c r="BF36080">
        <f t="shared" si="11"/>
        <v>-23.116732855078261</v>
      </c>
      <c r="BG36080">
        <f t="shared" si="12"/>
        <v>26.913429040635023</v>
      </c>
      <c r="BM36080">
        <f t="shared" si="23"/>
        <v>577.28800000000001</v>
      </c>
    </row>
    <row r="36081" spans="1:65" x14ac:dyDescent="0.3">
      <c r="A36081">
        <v>3677724578870</v>
      </c>
      <c r="B36081">
        <v>-9.3655000000000008</v>
      </c>
      <c r="C36081">
        <v>-5.72363</v>
      </c>
      <c r="D36081">
        <v>5.2163500000000003</v>
      </c>
      <c r="E36081">
        <v>-5.0035999999999996</v>
      </c>
      <c r="F36081">
        <v>-0.521984</v>
      </c>
      <c r="G36081">
        <v>0.84528400000000004</v>
      </c>
      <c r="H36081">
        <v>-56.767000000000003</v>
      </c>
      <c r="I36081">
        <v>-39.798299999999998</v>
      </c>
      <c r="J36081">
        <v>17.757999999999999</v>
      </c>
      <c r="K36081">
        <v>171.44800000000001</v>
      </c>
      <c r="L36081">
        <v>1001.15</v>
      </c>
      <c r="M36081">
        <v>30.2456</v>
      </c>
      <c r="N36081">
        <v>171.44800000000001</v>
      </c>
      <c r="O36081">
        <v>4117.82</v>
      </c>
      <c r="P36081">
        <v>171.44800000000001</v>
      </c>
      <c r="Q36081">
        <v>4115.2</v>
      </c>
      <c r="R36081" t="s">
        <v>18</v>
      </c>
      <c r="T36081">
        <f t="shared" ref="T36081:T36144" si="26">T36080+U36081</f>
        <v>2.139282235</v>
      </c>
      <c r="U36081">
        <f>(data2[[#This Row],[time]]-A36080)/1000000000</f>
        <v>8.0902110999999999E-2</v>
      </c>
      <c r="V36081">
        <f>data2[[#This Row],[altitude]]</f>
        <v>171.44800000000001</v>
      </c>
      <c r="W36081">
        <f>((data2[[#This Row],[altitude]]-K36080)/U36081+W36080)/2</f>
        <v>116.66963469241327</v>
      </c>
      <c r="Z36081">
        <f t="shared" ref="Z36081:Z36144" si="27">U36081</f>
        <v>8.0902110999999999E-2</v>
      </c>
      <c r="AA36081" s="4">
        <f>SQRT(POWER(data2[[#This Row],[accelx]],2)+POWER(data2[[#This Row],[accely]],2)+POWER(data2[[#This Row],[accelz]],2))*SIGN(data2[[#This Row],[accelx]])</f>
        <v>-12.152482789512602</v>
      </c>
      <c r="AB36081">
        <f t="shared" ref="AB36081:AB36144" si="28">V36081</f>
        <v>171.44800000000001</v>
      </c>
      <c r="AC36081">
        <f t="shared" si="25"/>
        <v>113.60987281871074</v>
      </c>
      <c r="AD36081">
        <f>($Z$36005/(2*$Z$36006))*LN(($Z$36005*9.8+$Z$36006*POWER(AC36081,2))/($Z$36005*9.8))+AB36081</f>
        <v>588.31474885094269</v>
      </c>
      <c r="AF36081">
        <f t="shared" ref="AF36081:AF36144" si="29">577.288-AD36081</f>
        <v>-11.026748850942681</v>
      </c>
      <c r="AG36081" s="8">
        <f t="shared" ref="AG36081:AG36144" si="30">(1-(AF36081/577.288))*100</f>
        <v>101.91009493544689</v>
      </c>
      <c r="AI36081">
        <f>data2[[#This Row],[pressure]]*100/(287.05*(273.15+data2[[#This Row],[temp]]))</f>
        <v>1.1495617963554663</v>
      </c>
      <c r="AJ36081">
        <f t="shared" ref="AJ36081:AJ36144" si="31">0.5*AI36081*$Z$36007*$Z$36008</f>
        <v>2.0918556412850039E-3</v>
      </c>
      <c r="AK36081">
        <f t="shared" si="24"/>
        <v>594.1773115321289</v>
      </c>
      <c r="AN36081">
        <f t="shared" ref="AN36081:AN36144" si="32">AB36081</f>
        <v>171.44800000000001</v>
      </c>
      <c r="AO36081">
        <f t="shared" si="13"/>
        <v>116.59769916263399</v>
      </c>
      <c r="AP36081" s="6">
        <f t="shared" si="22"/>
        <v>603.0290292440983</v>
      </c>
      <c r="AS36081">
        <f>data2[[#This Row],[gyrox]]</f>
        <v>-5.0035999999999996</v>
      </c>
      <c r="AT36081">
        <f>data2[[#This Row],[gyroy]]</f>
        <v>-0.521984</v>
      </c>
      <c r="AU36081">
        <f>data2[[#This Row],[gyroz]]</f>
        <v>0.84528400000000004</v>
      </c>
      <c r="AW36081">
        <f t="shared" si="14"/>
        <v>-7.0929726203067194</v>
      </c>
      <c r="AX36081">
        <f t="shared" si="15"/>
        <v>-0.44569270813328882</v>
      </c>
      <c r="AY36081">
        <f t="shared" si="16"/>
        <v>0.53811320975546395</v>
      </c>
      <c r="BA36081">
        <f t="shared" si="17"/>
        <v>-0.80978731312713315</v>
      </c>
      <c r="BB36081">
        <f t="shared" ref="BB36081:BB36144" si="33">IF(AX36081&lt;-PI(),MOD(AX36081,-PI()),AX36081)</f>
        <v>-0.44569270813328882</v>
      </c>
      <c r="BC36081">
        <f t="shared" ref="BC36081:BC36144" si="34">IF(AY36081&gt;PI(),MOD(AY36081,PI()),AY36081)</f>
        <v>0.53811320975546395</v>
      </c>
      <c r="BE36081">
        <f t="shared" ref="BE36081:BE36144" si="35">BA36081/PI()*180</f>
        <v>-46.397395345423575</v>
      </c>
      <c r="BF36081">
        <f t="shared" ref="BF36081:BF36144" si="36">BB36081/PI()*180</f>
        <v>-25.536311135793468</v>
      </c>
      <c r="BG36081">
        <f t="shared" ref="BG36081:BG36144" si="37">BC36081/PI()*180</f>
        <v>30.831615819226084</v>
      </c>
      <c r="BM36081">
        <f t="shared" si="23"/>
        <v>577.28800000000001</v>
      </c>
    </row>
    <row r="36082" spans="1:65" x14ac:dyDescent="0.3">
      <c r="A36082">
        <v>3677805328378</v>
      </c>
      <c r="B36082">
        <v>-10.3848</v>
      </c>
      <c r="C36082">
        <v>-7.1688900000000002</v>
      </c>
      <c r="D36082">
        <v>4.1395799999999996</v>
      </c>
      <c r="E36082">
        <v>-5.0035999999999996</v>
      </c>
      <c r="F36082">
        <v>-0.44532100000000002</v>
      </c>
      <c r="G36082">
        <v>0.92775200000000002</v>
      </c>
      <c r="H36082">
        <v>-57.746299999999998</v>
      </c>
      <c r="I36082">
        <v>-33.849699999999999</v>
      </c>
      <c r="J36082">
        <v>10.6694</v>
      </c>
      <c r="K36082">
        <v>180.12100000000001</v>
      </c>
      <c r="L36082">
        <v>1000.26</v>
      </c>
      <c r="M36082">
        <v>30.25</v>
      </c>
      <c r="N36082">
        <v>180.12100000000001</v>
      </c>
      <c r="O36082">
        <v>4082.56</v>
      </c>
      <c r="P36082">
        <v>180.12100000000001</v>
      </c>
      <c r="Q36082">
        <v>4081.2</v>
      </c>
      <c r="R36082" t="s">
        <v>18</v>
      </c>
      <c r="T36082">
        <f t="shared" si="26"/>
        <v>2.2200317429999998</v>
      </c>
      <c r="U36082">
        <f>(data2[[#This Row],[time]]-A36081)/1000000000</f>
        <v>8.0749507999999998E-2</v>
      </c>
      <c r="V36082">
        <f>data2[[#This Row],[altitude]]</f>
        <v>180.12100000000001</v>
      </c>
      <c r="W36082">
        <f>((data2[[#This Row],[altitude]]-K36081)/U36082+W36081)/2</f>
        <v>112.03793093050243</v>
      </c>
      <c r="Z36082">
        <f t="shared" si="27"/>
        <v>8.0749507999999998E-2</v>
      </c>
      <c r="AA36082" s="4">
        <f>SQRT(POWER(data2[[#This Row],[accelx]],2)+POWER(data2[[#This Row],[accely]],2)+POWER(data2[[#This Row],[accelz]],2))*SIGN(data2[[#This Row],[accelx]])</f>
        <v>-13.280556368183525</v>
      </c>
      <c r="AB36082">
        <f t="shared" si="28"/>
        <v>180.12100000000001</v>
      </c>
      <c r="AC36082">
        <f t="shared" si="25"/>
        <v>111.74612924761365</v>
      </c>
      <c r="AD36082">
        <f t="shared" ref="AD36082:AD36145" si="38">($Z$36005/(2*$Z$36006))*LN(($Z$36005*9.8+$Z$36006*POWER(AC36082,2))/($Z$36005*9.8))+AB36082</f>
        <v>587.77960404045109</v>
      </c>
      <c r="AF36082">
        <f t="shared" si="29"/>
        <v>-10.49160404045108</v>
      </c>
      <c r="AG36082" s="8">
        <f t="shared" si="30"/>
        <v>101.81739513734065</v>
      </c>
      <c r="AI36082">
        <f>data2[[#This Row],[pressure]]*100/(287.05*(273.15+data2[[#This Row],[temp]]))</f>
        <v>1.1485232051038128</v>
      </c>
      <c r="AJ36082">
        <f t="shared" si="31"/>
        <v>2.0899657185547526E-3</v>
      </c>
      <c r="AK36082">
        <f t="shared" si="24"/>
        <v>593.53279353070945</v>
      </c>
      <c r="AN36082">
        <f t="shared" si="32"/>
        <v>180.12100000000001</v>
      </c>
      <c r="AO36082">
        <f t="shared" ref="AO36082:AO36145" si="39">(AN36082-AN36081)/Z36082</f>
        <v>107.40622716859157</v>
      </c>
      <c r="AP36082" s="6">
        <f t="shared" si="22"/>
        <v>566.26251786923024</v>
      </c>
      <c r="AS36082">
        <f>data2[[#This Row],[gyrox]]</f>
        <v>-5.0035999999999996</v>
      </c>
      <c r="AT36082">
        <f>data2[[#This Row],[gyroy]]</f>
        <v>-0.44532100000000002</v>
      </c>
      <c r="AU36082">
        <f>data2[[#This Row],[gyroz]]</f>
        <v>0.92775200000000002</v>
      </c>
      <c r="AW36082">
        <f t="shared" ref="AW36082:AW36145" si="40">AS36082*Z36082+AW36081</f>
        <v>-7.4970108585355195</v>
      </c>
      <c r="AX36082">
        <f t="shared" ref="AX36082:AX36145" si="41">AT36082*Z36082+AX36081</f>
        <v>-0.4816521597853568</v>
      </c>
      <c r="AY36082">
        <f t="shared" ref="AY36082:AY36145" si="42">AU36082*Z36082+AY36081</f>
        <v>0.61302872730147995</v>
      </c>
      <c r="BA36082">
        <f t="shared" ref="BA36082:BA36145" si="43">IF(AW36082&lt;-PI(),MOD(AW36082,-PI()),AW36082)</f>
        <v>-1.2138255513559333</v>
      </c>
      <c r="BB36082">
        <f t="shared" si="33"/>
        <v>-0.4816521597853568</v>
      </c>
      <c r="BC36082">
        <f t="shared" si="34"/>
        <v>0.61302872730147995</v>
      </c>
      <c r="BE36082">
        <f t="shared" si="35"/>
        <v>-69.547081157835137</v>
      </c>
      <c r="BF36082">
        <f t="shared" si="36"/>
        <v>-27.596635949061699</v>
      </c>
      <c r="BG36082">
        <f t="shared" si="37"/>
        <v>35.123958794651067</v>
      </c>
      <c r="BM36082">
        <f t="shared" si="23"/>
        <v>577.28800000000001</v>
      </c>
    </row>
    <row r="36083" spans="1:65" x14ac:dyDescent="0.3">
      <c r="A36083">
        <v>3677890838626</v>
      </c>
      <c r="B36083">
        <v>-10.5284</v>
      </c>
      <c r="C36083">
        <v>-4.9052800000000003</v>
      </c>
      <c r="D36083">
        <v>5.0440699999999996</v>
      </c>
      <c r="E36083">
        <v>-5.0035999999999996</v>
      </c>
      <c r="F36083">
        <v>-0.448986</v>
      </c>
      <c r="G36083">
        <v>0.835816</v>
      </c>
      <c r="H36083">
        <v>-58.389299999999999</v>
      </c>
      <c r="I36083">
        <v>-24.802700000000002</v>
      </c>
      <c r="J36083">
        <v>13.4902</v>
      </c>
      <c r="K36083">
        <v>188.023</v>
      </c>
      <c r="L36083">
        <v>998.90300000000002</v>
      </c>
      <c r="M36083">
        <v>30.2456</v>
      </c>
      <c r="N36083">
        <v>188.023</v>
      </c>
      <c r="O36083">
        <v>3973.37</v>
      </c>
      <c r="P36083">
        <v>188.023</v>
      </c>
      <c r="Q36083">
        <v>3972.62</v>
      </c>
      <c r="R36083" t="s">
        <v>18</v>
      </c>
      <c r="T36083">
        <f t="shared" si="26"/>
        <v>2.3055419909999997</v>
      </c>
      <c r="U36083">
        <f>(data2[[#This Row],[time]]-A36082)/1000000000</f>
        <v>8.5510247999999997E-2</v>
      </c>
      <c r="V36083">
        <f>data2[[#This Row],[altitude]]</f>
        <v>188.023</v>
      </c>
      <c r="W36083">
        <f>((data2[[#This Row],[altitude]]-K36082)/U36083+W36082)/2</f>
        <v>102.22395366736698</v>
      </c>
      <c r="Z36083">
        <f t="shared" si="27"/>
        <v>8.5510247999999997E-2</v>
      </c>
      <c r="AA36083" s="4">
        <f>SQRT(POWER(data2[[#This Row],[accelx]],2)+POWER(data2[[#This Row],[accely]],2)+POWER(data2[[#This Row],[accelz]],2))*SIGN(data2[[#This Row],[accelx]])</f>
        <v>-12.663002037562025</v>
      </c>
      <c r="AB36083">
        <f t="shared" si="28"/>
        <v>188.023</v>
      </c>
      <c r="AC36083">
        <f t="shared" si="25"/>
        <v>109.82531237255722</v>
      </c>
      <c r="AD36083">
        <f t="shared" si="38"/>
        <v>586.17020837768723</v>
      </c>
      <c r="AF36083">
        <f t="shared" si="29"/>
        <v>-8.8822083776872205</v>
      </c>
      <c r="AG36083" s="8">
        <f t="shared" si="30"/>
        <v>101.53860956362981</v>
      </c>
      <c r="AI36083">
        <f>data2[[#This Row],[pressure]]*100/(287.05*(273.15+data2[[#This Row],[temp]]))</f>
        <v>1.1469816981120355</v>
      </c>
      <c r="AJ36083">
        <f t="shared" si="31"/>
        <v>2.087160640909469E-3</v>
      </c>
      <c r="AK36083">
        <f t="shared" si="24"/>
        <v>591.85510308309745</v>
      </c>
      <c r="AN36083">
        <f t="shared" si="32"/>
        <v>188.023</v>
      </c>
      <c r="AO36083">
        <f t="shared" si="39"/>
        <v>92.409976404231543</v>
      </c>
      <c r="AP36083" s="6">
        <f t="shared" si="22"/>
        <v>499.41481539082304</v>
      </c>
      <c r="AS36083">
        <f>data2[[#This Row],[gyrox]]</f>
        <v>-5.0035999999999996</v>
      </c>
      <c r="AT36083">
        <f>data2[[#This Row],[gyroy]]</f>
        <v>-0.448986</v>
      </c>
      <c r="AU36083">
        <f>data2[[#This Row],[gyroz]]</f>
        <v>0.835816</v>
      </c>
      <c r="AW36083">
        <f t="shared" si="40"/>
        <v>-7.9248699354283199</v>
      </c>
      <c r="AX36083">
        <f t="shared" si="41"/>
        <v>-0.52004506399388484</v>
      </c>
      <c r="AY36083">
        <f t="shared" si="42"/>
        <v>0.68449956074384799</v>
      </c>
      <c r="BA36083">
        <f t="shared" si="43"/>
        <v>-1.6416846282487336</v>
      </c>
      <c r="BB36083">
        <f t="shared" si="33"/>
        <v>-0.52004506399388484</v>
      </c>
      <c r="BC36083">
        <f t="shared" si="34"/>
        <v>0.68449956074384799</v>
      </c>
      <c r="BE36083">
        <f t="shared" si="35"/>
        <v>-94.061600490155968</v>
      </c>
      <c r="BF36083">
        <f t="shared" si="36"/>
        <v>-29.796387323460412</v>
      </c>
      <c r="BG36083">
        <f t="shared" si="37"/>
        <v>39.218935909181212</v>
      </c>
      <c r="BM36083">
        <f t="shared" si="23"/>
        <v>577.28800000000001</v>
      </c>
    </row>
    <row r="36084" spans="1:65" x14ac:dyDescent="0.3">
      <c r="A36084">
        <v>3677971588147</v>
      </c>
      <c r="B36084">
        <v>-10.739000000000001</v>
      </c>
      <c r="C36084">
        <v>-6.6424700000000003</v>
      </c>
      <c r="D36084">
        <v>4.4506500000000004</v>
      </c>
      <c r="E36084">
        <v>-5.0035999999999996</v>
      </c>
      <c r="F36084">
        <v>-0.38530300000000001</v>
      </c>
      <c r="G36084">
        <v>0.88438000000000005</v>
      </c>
      <c r="H36084">
        <v>-58.360100000000003</v>
      </c>
      <c r="I36084">
        <v>-20.330300000000001</v>
      </c>
      <c r="J36084">
        <v>22.4057</v>
      </c>
      <c r="K36084">
        <v>201.09</v>
      </c>
      <c r="L36084">
        <v>997.68799999999999</v>
      </c>
      <c r="M36084">
        <v>30.241099999999999</v>
      </c>
      <c r="N36084">
        <v>201.09</v>
      </c>
      <c r="O36084">
        <v>4295.24</v>
      </c>
      <c r="P36084">
        <v>201.09</v>
      </c>
      <c r="Q36084">
        <v>4294.95</v>
      </c>
      <c r="R36084" t="s">
        <v>18</v>
      </c>
      <c r="T36084">
        <f t="shared" si="26"/>
        <v>2.3862915119999997</v>
      </c>
      <c r="U36084">
        <f>(data2[[#This Row],[time]]-A36083)/1000000000</f>
        <v>8.0749521000000005E-2</v>
      </c>
      <c r="V36084">
        <f>data2[[#This Row],[altitude]]</f>
        <v>201.09</v>
      </c>
      <c r="W36084">
        <f>((data2[[#This Row],[altitude]]-K36083)/U36084+W36083)/2</f>
        <v>132.02267350518454</v>
      </c>
      <c r="Z36084">
        <f t="shared" si="27"/>
        <v>8.0749521000000005E-2</v>
      </c>
      <c r="AA36084" s="4">
        <f>SQRT(POWER(data2[[#This Row],[accelx]],2)+POWER(data2[[#This Row],[accely]],2)+POWER(data2[[#This Row],[accelz]],2))*SIGN(data2[[#This Row],[accelx]])</f>
        <v>-13.388682314679068</v>
      </c>
      <c r="AB36084">
        <f t="shared" si="28"/>
        <v>201.09</v>
      </c>
      <c r="AC36084">
        <f t="shared" si="25"/>
        <v>107.95283738302571</v>
      </c>
      <c r="AD36084">
        <f t="shared" si="38"/>
        <v>589.9466915549483</v>
      </c>
      <c r="AF36084">
        <f t="shared" si="29"/>
        <v>-12.658691554948291</v>
      </c>
      <c r="AG36084" s="8">
        <f t="shared" si="30"/>
        <v>102.19278619249808</v>
      </c>
      <c r="AI36084">
        <f>data2[[#This Row],[pressure]]*100/(287.05*(273.15+data2[[#This Row],[temp]]))</f>
        <v>1.1456035766395689</v>
      </c>
      <c r="AJ36084">
        <f t="shared" si="31"/>
        <v>2.084652875615167E-3</v>
      </c>
      <c r="AK36084">
        <f t="shared" si="24"/>
        <v>595.54159112961338</v>
      </c>
      <c r="AN36084">
        <f t="shared" si="32"/>
        <v>201.09</v>
      </c>
      <c r="AO36084">
        <f t="shared" si="39"/>
        <v>161.82139334300209</v>
      </c>
      <c r="AP36084" s="6">
        <f t="shared" si="22"/>
        <v>844.56771802761909</v>
      </c>
      <c r="AS36084">
        <f>data2[[#This Row],[gyrox]]</f>
        <v>-5.0035999999999996</v>
      </c>
      <c r="AT36084">
        <f>data2[[#This Row],[gyroy]]</f>
        <v>-0.38530300000000001</v>
      </c>
      <c r="AU36084">
        <f>data2[[#This Row],[gyroz]]</f>
        <v>0.88438000000000005</v>
      </c>
      <c r="AW36084">
        <f t="shared" si="40"/>
        <v>-8.3289082387039191</v>
      </c>
      <c r="AX36084">
        <f t="shared" si="41"/>
        <v>-0.55115809668374782</v>
      </c>
      <c r="AY36084">
        <f t="shared" si="42"/>
        <v>0.755912822125828</v>
      </c>
      <c r="BA36084">
        <f t="shared" si="43"/>
        <v>-2.0457229315243328</v>
      </c>
      <c r="BB36084">
        <f t="shared" si="33"/>
        <v>-0.55115809668374782</v>
      </c>
      <c r="BC36084">
        <f t="shared" si="34"/>
        <v>0.755912822125828</v>
      </c>
      <c r="BE36084">
        <f t="shared" si="35"/>
        <v>-117.21129002947458</v>
      </c>
      <c r="BF36084">
        <f t="shared" si="36"/>
        <v>-31.579032784442127</v>
      </c>
      <c r="BG36084">
        <f t="shared" si="37"/>
        <v>43.310614387633258</v>
      </c>
      <c r="BM36084">
        <f t="shared" si="23"/>
        <v>577.28800000000001</v>
      </c>
    </row>
    <row r="36085" spans="1:65" x14ac:dyDescent="0.3">
      <c r="A36085">
        <v>3678052398690</v>
      </c>
      <c r="B36085">
        <v>-10.8012</v>
      </c>
      <c r="C36085">
        <v>-3.30688</v>
      </c>
      <c r="D36085">
        <v>2.1343999999999999</v>
      </c>
      <c r="E36085">
        <v>-5.0035999999999996</v>
      </c>
      <c r="F36085">
        <v>-0.64018699999999995</v>
      </c>
      <c r="G36085">
        <v>0.856433</v>
      </c>
      <c r="H36085">
        <v>-57.249299999999998</v>
      </c>
      <c r="I36085">
        <v>-23.501899999999999</v>
      </c>
      <c r="J36085">
        <v>32.1982</v>
      </c>
      <c r="K36085">
        <v>205.05199999999999</v>
      </c>
      <c r="L36085">
        <v>997.08399999999995</v>
      </c>
      <c r="M36085">
        <v>30.2456</v>
      </c>
      <c r="N36085">
        <v>205.05199999999999</v>
      </c>
      <c r="O36085">
        <v>3840.31</v>
      </c>
      <c r="P36085">
        <v>205.05199999999999</v>
      </c>
      <c r="Q36085">
        <v>3844.21</v>
      </c>
      <c r="R36085" t="s">
        <v>18</v>
      </c>
      <c r="T36085">
        <f t="shared" si="26"/>
        <v>2.4671020549999998</v>
      </c>
      <c r="U36085">
        <f>(data2[[#This Row],[time]]-A36084)/1000000000</f>
        <v>8.0810542999999999E-2</v>
      </c>
      <c r="V36085">
        <f>data2[[#This Row],[altitude]]</f>
        <v>205.05199999999999</v>
      </c>
      <c r="W36085">
        <f>((data2[[#This Row],[altitude]]-K36084)/U36085+W36084)/2</f>
        <v>90.5254648163029</v>
      </c>
      <c r="Z36085">
        <f t="shared" si="27"/>
        <v>8.0810542999999999E-2</v>
      </c>
      <c r="AA36085" s="4">
        <f>SQRT(POWER(data2[[#This Row],[accelx]],2)+POWER(data2[[#This Row],[accely]],2)+POWER(data2[[#This Row],[accelz]],2))*SIGN(data2[[#This Row],[accelx]])</f>
        <v>-11.495957556219491</v>
      </c>
      <c r="AB36085">
        <f t="shared" si="28"/>
        <v>205.05199999999999</v>
      </c>
      <c r="AC36085">
        <f t="shared" si="25"/>
        <v>106.23189948920266</v>
      </c>
      <c r="AD36085">
        <f t="shared" si="38"/>
        <v>585.35600668503798</v>
      </c>
      <c r="AF36085">
        <f t="shared" si="29"/>
        <v>-8.0680066850379717</v>
      </c>
      <c r="AG36085" s="8">
        <f t="shared" si="30"/>
        <v>101.3975704821576</v>
      </c>
      <c r="AI36085">
        <f>data2[[#This Row],[pressure]]*100/(287.05*(273.15+data2[[#This Row],[temp]]))</f>
        <v>1.1448930471530678</v>
      </c>
      <c r="AJ36085">
        <f t="shared" si="31"/>
        <v>2.0833599263197495E-3</v>
      </c>
      <c r="AK36085">
        <f t="shared" si="24"/>
        <v>590.80465092766167</v>
      </c>
      <c r="AN36085">
        <f t="shared" si="32"/>
        <v>205.05199999999999</v>
      </c>
      <c r="AO36085">
        <f t="shared" si="39"/>
        <v>49.028256127421258</v>
      </c>
      <c r="AP36085" s="6">
        <f t="shared" si="22"/>
        <v>314.46106445774092</v>
      </c>
      <c r="AS36085">
        <f>data2[[#This Row],[gyrox]]</f>
        <v>-5.0035999999999996</v>
      </c>
      <c r="AT36085">
        <f>data2[[#This Row],[gyroy]]</f>
        <v>-0.64018699999999995</v>
      </c>
      <c r="AU36085">
        <f>data2[[#This Row],[gyroz]]</f>
        <v>0.856433</v>
      </c>
      <c r="AW36085">
        <f t="shared" si="40"/>
        <v>-8.7332518716587195</v>
      </c>
      <c r="AX36085">
        <f t="shared" si="41"/>
        <v>-0.60289195577528887</v>
      </c>
      <c r="AY36085">
        <f t="shared" si="42"/>
        <v>0.82512163789894699</v>
      </c>
      <c r="BA36085">
        <f t="shared" si="43"/>
        <v>-2.4500665644791333</v>
      </c>
      <c r="BB36085">
        <f t="shared" si="33"/>
        <v>-0.60289195577528887</v>
      </c>
      <c r="BC36085">
        <f t="shared" si="34"/>
        <v>0.82512163789894699</v>
      </c>
      <c r="BE36085">
        <f t="shared" si="35"/>
        <v>-140.37847367077151</v>
      </c>
      <c r="BF36085">
        <f t="shared" si="36"/>
        <v>-34.54316456831193</v>
      </c>
      <c r="BG36085">
        <f t="shared" si="37"/>
        <v>47.275987436531416</v>
      </c>
      <c r="BM36085">
        <f t="shared" si="23"/>
        <v>577.28800000000001</v>
      </c>
    </row>
    <row r="36086" spans="1:65" x14ac:dyDescent="0.3">
      <c r="A36086">
        <v>3678133148198</v>
      </c>
      <c r="B36086">
        <v>-10.337</v>
      </c>
      <c r="C36086">
        <v>-6.0107699999999999</v>
      </c>
      <c r="D36086">
        <v>4.7473599999999996</v>
      </c>
      <c r="E36086">
        <v>-5.0035999999999996</v>
      </c>
      <c r="F36086">
        <v>-0.47219899999999998</v>
      </c>
      <c r="G36086">
        <v>0.54336499999999999</v>
      </c>
      <c r="H36086">
        <v>-56.138500000000001</v>
      </c>
      <c r="I36086">
        <v>-32.037399999999998</v>
      </c>
      <c r="J36086">
        <v>35.969000000000001</v>
      </c>
      <c r="K36086">
        <v>214.95</v>
      </c>
      <c r="L36086">
        <v>995.71699999999998</v>
      </c>
      <c r="M36086">
        <v>30.2456</v>
      </c>
      <c r="N36086">
        <v>214.95</v>
      </c>
      <c r="O36086">
        <v>4047.57</v>
      </c>
      <c r="P36086">
        <v>214.95</v>
      </c>
      <c r="Q36086">
        <v>4040.68</v>
      </c>
      <c r="R36086" t="s">
        <v>18</v>
      </c>
      <c r="T36086">
        <f t="shared" si="26"/>
        <v>2.5478515629999996</v>
      </c>
      <c r="U36086">
        <f>(data2[[#This Row],[time]]-A36085)/1000000000</f>
        <v>8.0749507999999998E-2</v>
      </c>
      <c r="V36086">
        <f>data2[[#This Row],[altitude]]</f>
        <v>214.95</v>
      </c>
      <c r="W36086">
        <f>((data2[[#This Row],[altitude]]-K36085)/U36086+W36085)/2</f>
        <v>106.55103152695224</v>
      </c>
      <c r="X36086">
        <v>558.63980000000004</v>
      </c>
      <c r="Z36086">
        <f t="shared" si="27"/>
        <v>8.0749507999999998E-2</v>
      </c>
      <c r="AA36086" s="4">
        <f>SQRT(POWER(data2[[#This Row],[accelx]],2)+POWER(data2[[#This Row],[accely]],2)+POWER(data2[[#This Row],[accelz]],2))*SIGN(data2[[#This Row],[accelx]])</f>
        <v>-12.865471307437595</v>
      </c>
      <c r="AB36086">
        <f t="shared" si="28"/>
        <v>214.95</v>
      </c>
      <c r="AC36086">
        <f t="shared" si="25"/>
        <v>104.40167383253896</v>
      </c>
      <c r="AD36086">
        <f t="shared" si="38"/>
        <v>586.14570542348542</v>
      </c>
      <c r="AF36086">
        <f t="shared" si="29"/>
        <v>-8.8577054234854131</v>
      </c>
      <c r="AG36086" s="8">
        <f t="shared" si="30"/>
        <v>101.53436506968538</v>
      </c>
      <c r="AI36086">
        <f>data2[[#This Row],[pressure]]*100/(287.05*(273.15+data2[[#This Row],[temp]]))</f>
        <v>1.1433234012702151</v>
      </c>
      <c r="AJ36086">
        <f t="shared" si="31"/>
        <v>2.0805036443823409E-3</v>
      </c>
      <c r="AK36086">
        <f t="shared" si="24"/>
        <v>591.5140772492756</v>
      </c>
      <c r="AN36086">
        <f t="shared" si="32"/>
        <v>214.95</v>
      </c>
      <c r="AO36086">
        <f t="shared" si="39"/>
        <v>122.5765982376016</v>
      </c>
      <c r="AP36086" s="6">
        <f t="shared" si="22"/>
        <v>675.77228721141182</v>
      </c>
      <c r="AS36086">
        <f>data2[[#This Row],[gyrox]]</f>
        <v>-5.0035999999999996</v>
      </c>
      <c r="AT36086">
        <f>data2[[#This Row],[gyroy]]</f>
        <v>-0.47219899999999998</v>
      </c>
      <c r="AU36086">
        <f>data2[[#This Row],[gyroz]]</f>
        <v>0.54336499999999999</v>
      </c>
      <c r="AW36086">
        <f t="shared" si="40"/>
        <v>-9.1372901098875197</v>
      </c>
      <c r="AX36086">
        <f t="shared" si="41"/>
        <v>-0.64102179270338089</v>
      </c>
      <c r="AY36086">
        <f t="shared" si="42"/>
        <v>0.86899809431336694</v>
      </c>
      <c r="BA36086">
        <f t="shared" si="43"/>
        <v>-2.8541048027079334</v>
      </c>
      <c r="BB36086">
        <f t="shared" si="33"/>
        <v>-0.64102179270338089</v>
      </c>
      <c r="BC36086">
        <f t="shared" si="34"/>
        <v>0.86899809431336694</v>
      </c>
      <c r="BE36086">
        <f t="shared" si="35"/>
        <v>-163.52815948318309</v>
      </c>
      <c r="BF36086">
        <f t="shared" si="36"/>
        <v>-36.727843297813671</v>
      </c>
      <c r="BG36086">
        <f t="shared" si="37"/>
        <v>49.789923209067396</v>
      </c>
      <c r="BM36086">
        <f t="shared" si="23"/>
        <v>577.28800000000001</v>
      </c>
    </row>
    <row r="36087" spans="1:65" x14ac:dyDescent="0.3">
      <c r="A36087">
        <v>3678218688977</v>
      </c>
      <c r="B36087">
        <v>-11.208</v>
      </c>
      <c r="C36087">
        <v>-6.3409800000000001</v>
      </c>
      <c r="D36087">
        <v>1.61276</v>
      </c>
      <c r="E36087">
        <v>-5.0035999999999996</v>
      </c>
      <c r="F36087">
        <v>-0.41523599999999999</v>
      </c>
      <c r="G36087">
        <v>0.962723</v>
      </c>
      <c r="H36087">
        <v>-56.123899999999999</v>
      </c>
      <c r="I36087">
        <v>-38.775199999999998</v>
      </c>
      <c r="J36087">
        <v>30.736599999999999</v>
      </c>
      <c r="K36087">
        <v>224.87</v>
      </c>
      <c r="L36087">
        <v>994.69600000000003</v>
      </c>
      <c r="M36087">
        <v>30.2456</v>
      </c>
      <c r="N36087">
        <v>224.87</v>
      </c>
      <c r="O36087">
        <v>4115.72</v>
      </c>
      <c r="P36087">
        <v>224.87</v>
      </c>
      <c r="Q36087">
        <v>4112.45</v>
      </c>
      <c r="R36087" t="s">
        <v>18</v>
      </c>
      <c r="T36087">
        <f t="shared" si="26"/>
        <v>2.6333923419999996</v>
      </c>
      <c r="U36087">
        <f>(data2[[#This Row],[time]]-A36086)/1000000000</f>
        <v>8.5540778999999997E-2</v>
      </c>
      <c r="V36087">
        <f>data2[[#This Row],[altitude]]</f>
        <v>224.87</v>
      </c>
      <c r="W36087">
        <f>((data2[[#This Row],[altitude]]-K36086)/U36087+W36086)/2</f>
        <v>111.25955633434828</v>
      </c>
      <c r="X36087">
        <v>587.92439999999999</v>
      </c>
      <c r="Z36087">
        <f t="shared" si="27"/>
        <v>8.5540778999999997E-2</v>
      </c>
      <c r="AA36087" s="4">
        <f>SQRT(POWER(data2[[#This Row],[accelx]],2)+POWER(data2[[#This Row],[accely]],2)+POWER(data2[[#This Row],[accelz]],2))*SIGN(data2[[#This Row],[accelx]])</f>
        <v>-12.977992378561485</v>
      </c>
      <c r="AB36087">
        <f t="shared" si="28"/>
        <v>224.87</v>
      </c>
      <c r="AC36087">
        <f t="shared" si="25"/>
        <v>102.45322662042075</v>
      </c>
      <c r="AD36087">
        <f t="shared" si="38"/>
        <v>586.35770285193621</v>
      </c>
      <c r="AF36087">
        <f t="shared" si="29"/>
        <v>-9.0697028519361993</v>
      </c>
      <c r="AG36087" s="8">
        <f t="shared" si="30"/>
        <v>101.57108806210007</v>
      </c>
      <c r="AI36087">
        <f>data2[[#This Row],[pressure]]*100/(287.05*(273.15+data2[[#This Row],[temp]]))</f>
        <v>1.1421510468836809</v>
      </c>
      <c r="AJ36087">
        <f t="shared" si="31"/>
        <v>2.07837031310356E-3</v>
      </c>
      <c r="AK36087">
        <f t="shared" si="24"/>
        <v>591.58444528737436</v>
      </c>
      <c r="AN36087">
        <f t="shared" si="32"/>
        <v>224.87</v>
      </c>
      <c r="AO36087">
        <f t="shared" si="39"/>
        <v>115.96808114174429</v>
      </c>
      <c r="AP36087" s="6">
        <f t="shared" si="22"/>
        <v>653.35550851958806</v>
      </c>
      <c r="AS36087">
        <f>data2[[#This Row],[gyrox]]</f>
        <v>-5.0035999999999996</v>
      </c>
      <c r="AT36087">
        <f>data2[[#This Row],[gyroy]]</f>
        <v>-0.41523599999999999</v>
      </c>
      <c r="AU36087">
        <f>data2[[#This Row],[gyroz]]</f>
        <v>0.962723</v>
      </c>
      <c r="AW36087">
        <f t="shared" si="40"/>
        <v>-9.5653019516919198</v>
      </c>
      <c r="AX36087">
        <f t="shared" si="41"/>
        <v>-0.67654140361222492</v>
      </c>
      <c r="AY36087">
        <f t="shared" si="42"/>
        <v>0.95135016969458397</v>
      </c>
      <c r="BA36087">
        <f t="shared" si="43"/>
        <v>-0.14052399092254042</v>
      </c>
      <c r="BB36087">
        <f t="shared" si="33"/>
        <v>-0.67654140361222492</v>
      </c>
      <c r="BC36087">
        <f t="shared" si="34"/>
        <v>0.95135016969458397</v>
      </c>
      <c r="BE36087">
        <f t="shared" si="35"/>
        <v>-8.051431600196258</v>
      </c>
      <c r="BF36087">
        <f t="shared" si="36"/>
        <v>-38.762967092837279</v>
      </c>
      <c r="BG36087">
        <f t="shared" si="37"/>
        <v>54.508349562554329</v>
      </c>
      <c r="BM36087">
        <f t="shared" si="23"/>
        <v>577.28800000000001</v>
      </c>
    </row>
    <row r="36088" spans="1:65" x14ac:dyDescent="0.3">
      <c r="A36088">
        <v>3678299407967</v>
      </c>
      <c r="B36088">
        <v>-10.6098</v>
      </c>
      <c r="C36088">
        <v>-3.5844499999999999</v>
      </c>
      <c r="D36088">
        <v>3.30688</v>
      </c>
      <c r="E36088">
        <v>-5.0035999999999996</v>
      </c>
      <c r="F36088">
        <v>-0.66492700000000005</v>
      </c>
      <c r="G36088">
        <v>0.76510900000000004</v>
      </c>
      <c r="H36088">
        <v>-55.831600000000002</v>
      </c>
      <c r="I36088">
        <v>-40.865200000000002</v>
      </c>
      <c r="J36088">
        <v>22.610299999999999</v>
      </c>
      <c r="K36088">
        <v>230.04599999999999</v>
      </c>
      <c r="L36088">
        <v>993.90800000000002</v>
      </c>
      <c r="M36088">
        <v>30.241099999999999</v>
      </c>
      <c r="N36088">
        <v>230.04599999999999</v>
      </c>
      <c r="O36088">
        <v>3823.81</v>
      </c>
      <c r="P36088">
        <v>230.04599999999999</v>
      </c>
      <c r="Q36088">
        <v>3827.14</v>
      </c>
      <c r="R36088" t="s">
        <v>18</v>
      </c>
      <c r="T36088">
        <f t="shared" si="26"/>
        <v>2.7141113319999994</v>
      </c>
      <c r="U36088">
        <f>(data2[[#This Row],[time]]-A36087)/1000000000</f>
        <v>8.0718990000000004E-2</v>
      </c>
      <c r="V36088">
        <f>data2[[#This Row],[altitude]]</f>
        <v>230.04599999999999</v>
      </c>
      <c r="W36088">
        <f>((data2[[#This Row],[altitude]]-K36087)/U36088+W36087)/2</f>
        <v>87.691626314679382</v>
      </c>
      <c r="X36088">
        <v>494.42529999999999</v>
      </c>
      <c r="Z36088">
        <f t="shared" si="27"/>
        <v>8.0718990000000004E-2</v>
      </c>
      <c r="AA36088" s="4">
        <f>SQRT(POWER(data2[[#This Row],[accelx]],2)+POWER(data2[[#This Row],[accely]],2)+POWER(data2[[#This Row],[accelz]],2))*SIGN(data2[[#This Row],[accelx]])</f>
        <v>-11.676968492588305</v>
      </c>
      <c r="AB36088">
        <f t="shared" si="28"/>
        <v>230.04599999999999</v>
      </c>
      <c r="AC36088">
        <f t="shared" si="25"/>
        <v>100.7196274154372</v>
      </c>
      <c r="AD36088">
        <f t="shared" si="38"/>
        <v>582.8888775329151</v>
      </c>
      <c r="AF36088">
        <f t="shared" si="29"/>
        <v>-5.6008775329150922</v>
      </c>
      <c r="AG36088" s="8">
        <f t="shared" si="30"/>
        <v>100.97020508531531</v>
      </c>
      <c r="AI36088">
        <f>data2[[#This Row],[pressure]]*100/(287.05*(273.15+data2[[#This Row],[temp]]))</f>
        <v>1.1412631600767782</v>
      </c>
      <c r="AJ36088">
        <f t="shared" si="31"/>
        <v>2.076754626994531E-3</v>
      </c>
      <c r="AK36088">
        <f t="shared" si="24"/>
        <v>587.97100637272149</v>
      </c>
      <c r="AN36088">
        <f t="shared" si="32"/>
        <v>230.04599999999999</v>
      </c>
      <c r="AO36088">
        <f t="shared" si="39"/>
        <v>64.123696295010475</v>
      </c>
      <c r="AP36088" s="6">
        <f t="shared" si="22"/>
        <v>404.5603164507022</v>
      </c>
      <c r="AS36088">
        <f>data2[[#This Row],[gyrox]]</f>
        <v>-5.0035999999999996</v>
      </c>
      <c r="AT36088">
        <f>data2[[#This Row],[gyroy]]</f>
        <v>-0.66492700000000005</v>
      </c>
      <c r="AU36088">
        <f>data2[[#This Row],[gyroz]]</f>
        <v>0.76510900000000004</v>
      </c>
      <c r="AW36088">
        <f t="shared" si="40"/>
        <v>-9.9691874900559192</v>
      </c>
      <c r="AX36088">
        <f t="shared" si="41"/>
        <v>-0.73021363947595497</v>
      </c>
      <c r="AY36088">
        <f t="shared" si="42"/>
        <v>1.0131089954144941</v>
      </c>
      <c r="BA36088">
        <f t="shared" si="43"/>
        <v>-0.54440952928653985</v>
      </c>
      <c r="BB36088">
        <f t="shared" si="33"/>
        <v>-0.73021363947595497</v>
      </c>
      <c r="BC36088">
        <f t="shared" si="34"/>
        <v>1.0131089954144941</v>
      </c>
      <c r="BE36088">
        <f t="shared" si="35"/>
        <v>-31.192368354822523</v>
      </c>
      <c r="BF36088">
        <f t="shared" si="36"/>
        <v>-41.838159684859704</v>
      </c>
      <c r="BG36088">
        <f t="shared" si="37"/>
        <v>58.046869623989181</v>
      </c>
      <c r="BM36088">
        <f t="shared" si="23"/>
        <v>577.28800000000001</v>
      </c>
    </row>
    <row r="36089" spans="1:65" x14ac:dyDescent="0.3">
      <c r="A36089">
        <v>3678380157474</v>
      </c>
      <c r="B36089">
        <v>-9.9780700000000007</v>
      </c>
      <c r="C36089">
        <v>-6.1782599999999999</v>
      </c>
      <c r="D36089">
        <v>4.3262200000000002</v>
      </c>
      <c r="E36089">
        <v>-5.0035999999999996</v>
      </c>
      <c r="F36089">
        <v>-0.46609</v>
      </c>
      <c r="G36089">
        <v>0.68142000000000003</v>
      </c>
      <c r="H36089">
        <v>-56.971600000000002</v>
      </c>
      <c r="I36089">
        <v>-38.395200000000003</v>
      </c>
      <c r="J36089">
        <v>14.3818</v>
      </c>
      <c r="K36089">
        <v>242.131</v>
      </c>
      <c r="L36089">
        <v>992.74599999999998</v>
      </c>
      <c r="M36089">
        <v>30.2456</v>
      </c>
      <c r="N36089">
        <v>242.131</v>
      </c>
      <c r="O36089">
        <v>4214.18</v>
      </c>
      <c r="P36089">
        <v>242.131</v>
      </c>
      <c r="Q36089">
        <v>4205.8599999999997</v>
      </c>
      <c r="R36089" t="s">
        <v>18</v>
      </c>
      <c r="T36089">
        <f t="shared" si="26"/>
        <v>2.7948608389999996</v>
      </c>
      <c r="U36089">
        <f>(data2[[#This Row],[time]]-A36088)/1000000000</f>
        <v>8.0749506999999998E-2</v>
      </c>
      <c r="V36089">
        <f>data2[[#This Row],[altitude]]</f>
        <v>242.131</v>
      </c>
      <c r="W36089">
        <f>((data2[[#This Row],[altitude]]-K36088)/U36089+W36088)/2</f>
        <v>118.67599137749903</v>
      </c>
      <c r="X36089">
        <v>635.21799999999996</v>
      </c>
      <c r="Z36089">
        <f t="shared" si="27"/>
        <v>8.0749506999999998E-2</v>
      </c>
      <c r="AA36089" s="4">
        <f>SQRT(POWER(data2[[#This Row],[accelx]],2)+POWER(data2[[#This Row],[accely]],2)+POWER(data2[[#This Row],[accelz]],2))*SIGN(data2[[#This Row],[accelx]])</f>
        <v>-12.507955749877755</v>
      </c>
      <c r="AB36089">
        <f t="shared" si="28"/>
        <v>242.131</v>
      </c>
      <c r="AC36089">
        <f t="shared" si="25"/>
        <v>98.918270986456761</v>
      </c>
      <c r="AD36089">
        <f t="shared" si="38"/>
        <v>585.98659651230162</v>
      </c>
      <c r="AF36089">
        <f t="shared" si="29"/>
        <v>-8.6985965123016058</v>
      </c>
      <c r="AG36089" s="8">
        <f t="shared" si="30"/>
        <v>101.50680362527918</v>
      </c>
      <c r="AI36089">
        <f>data2[[#This Row],[pressure]]*100/(287.05*(273.15+data2[[#This Row],[temp]]))</f>
        <v>1.139911976311945</v>
      </c>
      <c r="AJ36089">
        <f t="shared" si="31"/>
        <v>2.0742958802008916E-3</v>
      </c>
      <c r="AK36089">
        <f t="shared" si="24"/>
        <v>590.9510552931589</v>
      </c>
      <c r="AN36089">
        <f t="shared" si="32"/>
        <v>242.131</v>
      </c>
      <c r="AO36089">
        <f t="shared" si="39"/>
        <v>149.66035644031868</v>
      </c>
      <c r="AP36089" s="6">
        <f t="shared" si="22"/>
        <v>830.94627493414316</v>
      </c>
      <c r="AS36089">
        <f>data2[[#This Row],[gyrox]]</f>
        <v>-5.0035999999999996</v>
      </c>
      <c r="AT36089">
        <f>data2[[#This Row],[gyroy]]</f>
        <v>-0.46609</v>
      </c>
      <c r="AU36089">
        <f>data2[[#This Row],[gyroz]]</f>
        <v>0.68142000000000003</v>
      </c>
      <c r="AW36089">
        <f t="shared" si="40"/>
        <v>-10.37322572328112</v>
      </c>
      <c r="AX36089">
        <f t="shared" si="41"/>
        <v>-0.76785017719358495</v>
      </c>
      <c r="AY36089">
        <f t="shared" si="42"/>
        <v>1.068133324474434</v>
      </c>
      <c r="BA36089">
        <f t="shared" si="43"/>
        <v>-0.94844776251174068</v>
      </c>
      <c r="BB36089">
        <f t="shared" si="33"/>
        <v>-0.76785017719358495</v>
      </c>
      <c r="BC36089">
        <f t="shared" si="34"/>
        <v>1.068133324474434</v>
      </c>
      <c r="BE36089">
        <f t="shared" si="35"/>
        <v>-54.34205388054896</v>
      </c>
      <c r="BF36089">
        <f t="shared" si="36"/>
        <v>-43.994574451564837</v>
      </c>
      <c r="BG36089">
        <f t="shared" si="37"/>
        <v>61.199531449662786</v>
      </c>
      <c r="BM36089">
        <f t="shared" si="23"/>
        <v>577.28800000000001</v>
      </c>
    </row>
    <row r="36090" spans="1:65" x14ac:dyDescent="0.3">
      <c r="A36090">
        <v>3678465698254</v>
      </c>
      <c r="B36090">
        <v>-9.63828</v>
      </c>
      <c r="C36090">
        <v>-5.1493500000000001</v>
      </c>
      <c r="D36090">
        <v>3.8141600000000002</v>
      </c>
      <c r="E36090">
        <v>-5.0035999999999996</v>
      </c>
      <c r="F36090">
        <v>-0.40882099999999999</v>
      </c>
      <c r="G36090">
        <v>0.91614499999999999</v>
      </c>
      <c r="H36090">
        <v>-58.067799999999998</v>
      </c>
      <c r="I36090">
        <v>-30.122800000000002</v>
      </c>
      <c r="J36090">
        <v>10.026300000000001</v>
      </c>
      <c r="K36090">
        <v>247.74</v>
      </c>
      <c r="L36090">
        <v>991.92899999999997</v>
      </c>
      <c r="M36090">
        <v>30.241099999999999</v>
      </c>
      <c r="N36090">
        <v>247.74</v>
      </c>
      <c r="O36090">
        <v>3907.83</v>
      </c>
      <c r="P36090">
        <v>247.74</v>
      </c>
      <c r="Q36090">
        <v>3907.53</v>
      </c>
      <c r="R36090" t="s">
        <v>18</v>
      </c>
      <c r="T36090">
        <f t="shared" si="26"/>
        <v>2.8804016189999997</v>
      </c>
      <c r="U36090">
        <f>(data2[[#This Row],[time]]-A36089)/1000000000</f>
        <v>8.5540779999999997E-2</v>
      </c>
      <c r="V36090">
        <f>data2[[#This Row],[altitude]]</f>
        <v>247.74</v>
      </c>
      <c r="W36090">
        <f>((data2[[#This Row],[altitude]]-K36089)/U36090+W36089)/2</f>
        <v>92.123527922615096</v>
      </c>
      <c r="Z36090">
        <f t="shared" si="27"/>
        <v>8.5540779999999997E-2</v>
      </c>
      <c r="AA36090" s="4">
        <f>SQRT(POWER(data2[[#This Row],[accelx]],2)+POWER(data2[[#This Row],[accely]],2)+POWER(data2[[#This Row],[accelz]],2))*SIGN(data2[[#This Row],[accelx]])</f>
        <v>-11.574111770952447</v>
      </c>
      <c r="AB36090">
        <f t="shared" si="28"/>
        <v>247.74</v>
      </c>
      <c r="AC36090">
        <f t="shared" si="25"/>
        <v>97.089912793762309</v>
      </c>
      <c r="AD36090">
        <f t="shared" si="38"/>
        <v>582.47174125597257</v>
      </c>
      <c r="AF36090">
        <f t="shared" si="29"/>
        <v>-5.1837412559725635</v>
      </c>
      <c r="AG36090" s="8">
        <f t="shared" si="30"/>
        <v>100.89794716951894</v>
      </c>
      <c r="AI36090">
        <f>data2[[#This Row],[pressure]]*100/(287.05*(273.15+data2[[#This Row],[temp]]))</f>
        <v>1.1389907568022377</v>
      </c>
      <c r="AJ36090">
        <f t="shared" si="31"/>
        <v>2.072619538629388E-3</v>
      </c>
      <c r="AK36090">
        <f t="shared" si="24"/>
        <v>587.27424983995184</v>
      </c>
      <c r="AN36090">
        <f t="shared" si="32"/>
        <v>247.74</v>
      </c>
      <c r="AO36090">
        <f t="shared" si="39"/>
        <v>65.571064467731176</v>
      </c>
      <c r="AP36090" s="6">
        <f t="shared" si="22"/>
        <v>428.90710874509534</v>
      </c>
      <c r="AS36090">
        <f>data2[[#This Row],[gyrox]]</f>
        <v>-5.0035999999999996</v>
      </c>
      <c r="AT36090">
        <f>data2[[#This Row],[gyroy]]</f>
        <v>-0.40882099999999999</v>
      </c>
      <c r="AU36090">
        <f>data2[[#This Row],[gyroz]]</f>
        <v>0.91614499999999999</v>
      </c>
      <c r="AW36090">
        <f t="shared" si="40"/>
        <v>-10.801237570089119</v>
      </c>
      <c r="AX36090">
        <f t="shared" si="41"/>
        <v>-0.80282104441396496</v>
      </c>
      <c r="AY36090">
        <f t="shared" si="42"/>
        <v>1.1465010823675339</v>
      </c>
      <c r="BA36090">
        <f t="shared" si="43"/>
        <v>-1.3764596093197401</v>
      </c>
      <c r="BB36090">
        <f t="shared" si="33"/>
        <v>-0.80282104441396496</v>
      </c>
      <c r="BC36090">
        <f t="shared" si="34"/>
        <v>1.1465010823675339</v>
      </c>
      <c r="BE36090">
        <f t="shared" si="35"/>
        <v>-78.86532628424726</v>
      </c>
      <c r="BF36090">
        <f t="shared" si="36"/>
        <v>-45.998257549205007</v>
      </c>
      <c r="BG36090">
        <f t="shared" si="37"/>
        <v>65.689673226840455</v>
      </c>
      <c r="BM36090">
        <f t="shared" si="23"/>
        <v>577.28800000000001</v>
      </c>
    </row>
    <row r="36091" spans="1:65" x14ac:dyDescent="0.3">
      <c r="A36091">
        <v>3678546478279</v>
      </c>
      <c r="B36091">
        <v>-9.6047899999999995</v>
      </c>
      <c r="C36091">
        <v>-4.1060800000000004</v>
      </c>
      <c r="D36091">
        <v>3.5605199999999999</v>
      </c>
      <c r="E36091">
        <v>-5.0035999999999996</v>
      </c>
      <c r="F36091">
        <v>-0.53924099999999997</v>
      </c>
      <c r="G36091">
        <v>0.86437399999999998</v>
      </c>
      <c r="H36091">
        <v>-58.097000000000001</v>
      </c>
      <c r="I36091">
        <v>-23.487300000000001</v>
      </c>
      <c r="J36091">
        <v>15.3756</v>
      </c>
      <c r="K36091">
        <v>255.441</v>
      </c>
      <c r="L36091">
        <v>991.06100000000004</v>
      </c>
      <c r="M36091">
        <v>30.236699999999999</v>
      </c>
      <c r="N36091">
        <v>255.441</v>
      </c>
      <c r="O36091">
        <v>3934.29</v>
      </c>
      <c r="P36091">
        <v>255.441</v>
      </c>
      <c r="Q36091">
        <v>3934.14</v>
      </c>
      <c r="R36091" t="s">
        <v>18</v>
      </c>
      <c r="T36091">
        <f t="shared" si="26"/>
        <v>2.9611816439999998</v>
      </c>
      <c r="U36091">
        <f>(data2[[#This Row],[time]]-A36090)/1000000000</f>
        <v>8.0780025000000005E-2</v>
      </c>
      <c r="V36091">
        <f>data2[[#This Row],[altitude]]</f>
        <v>255.441</v>
      </c>
      <c r="W36091">
        <f>((data2[[#This Row],[altitude]]-K36090)/U36091+W36090)/2</f>
        <v>93.728250818671057</v>
      </c>
      <c r="Z36091">
        <f t="shared" si="27"/>
        <v>8.0780025000000005E-2</v>
      </c>
      <c r="AA36091" s="4">
        <f>SQRT(POWER(data2[[#This Row],[accelx]],2)+POWER(data2[[#This Row],[accely]],2)+POWER(data2[[#This Row],[accelz]],2))*SIGN(data2[[#This Row],[accelx]])</f>
        <v>-11.035813815976599</v>
      </c>
      <c r="AB36091">
        <f t="shared" si="28"/>
        <v>255.441</v>
      </c>
      <c r="AC36091">
        <f t="shared" si="25"/>
        <v>95.406795232812371</v>
      </c>
      <c r="AD36091">
        <f t="shared" si="38"/>
        <v>581.77472174718548</v>
      </c>
      <c r="AF36091">
        <f t="shared" si="29"/>
        <v>-4.4867217471854701</v>
      </c>
      <c r="AG36091" s="8">
        <f t="shared" si="30"/>
        <v>100.77720682695389</v>
      </c>
      <c r="AI36091">
        <f>data2[[#This Row],[pressure]]*100/(287.05*(273.15+data2[[#This Row],[temp]]))</f>
        <v>1.1380105728175327</v>
      </c>
      <c r="AJ36091">
        <f t="shared" si="31"/>
        <v>2.0708358995032423E-3</v>
      </c>
      <c r="AK36091">
        <f t="shared" si="24"/>
        <v>586.43589433483589</v>
      </c>
      <c r="AN36091">
        <f t="shared" si="32"/>
        <v>255.441</v>
      </c>
      <c r="AO36091">
        <f t="shared" si="39"/>
        <v>95.332973714727032</v>
      </c>
      <c r="AP36091" s="6">
        <f t="shared" si="22"/>
        <v>581.40644974646364</v>
      </c>
      <c r="AS36091">
        <f>data2[[#This Row],[gyrox]]</f>
        <v>-5.0035999999999996</v>
      </c>
      <c r="AT36091">
        <f>data2[[#This Row],[gyroy]]</f>
        <v>-0.53924099999999997</v>
      </c>
      <c r="AU36091">
        <f>data2[[#This Row],[gyroz]]</f>
        <v>0.86437399999999998</v>
      </c>
      <c r="AW36091">
        <f t="shared" si="40"/>
        <v>-11.205428503179119</v>
      </c>
      <c r="AX36091">
        <f t="shared" si="41"/>
        <v>-0.84638094587498991</v>
      </c>
      <c r="AY36091">
        <f t="shared" si="42"/>
        <v>1.2163252356968839</v>
      </c>
      <c r="BA36091">
        <f t="shared" si="43"/>
        <v>-1.7806505424097399</v>
      </c>
      <c r="BB36091">
        <f t="shared" si="33"/>
        <v>-0.84638094587498991</v>
      </c>
      <c r="BC36091">
        <f t="shared" si="34"/>
        <v>1.2163252356968839</v>
      </c>
      <c r="BE36091">
        <f t="shared" si="35"/>
        <v>-102.02376086775891</v>
      </c>
      <c r="BF36091">
        <f t="shared" si="36"/>
        <v>-48.494056058927491</v>
      </c>
      <c r="BG36091">
        <f t="shared" si="37"/>
        <v>69.690302520686544</v>
      </c>
      <c r="BM36091">
        <f t="shared" si="23"/>
        <v>577.28800000000001</v>
      </c>
    </row>
    <row r="36092" spans="1:65" x14ac:dyDescent="0.3">
      <c r="A36092">
        <v>3678627258305</v>
      </c>
      <c r="B36092">
        <v>-8.9443699999999993</v>
      </c>
      <c r="C36092">
        <v>-4.7856399999999999</v>
      </c>
      <c r="D36092">
        <v>3.8524400000000001</v>
      </c>
      <c r="E36092">
        <v>-5.0035999999999996</v>
      </c>
      <c r="F36092">
        <v>-0.47051900000000002</v>
      </c>
      <c r="G36092">
        <v>0.75731999999999999</v>
      </c>
      <c r="H36092">
        <v>-58.506300000000003</v>
      </c>
      <c r="I36092">
        <v>-21.163399999999999</v>
      </c>
      <c r="J36092">
        <v>23.077999999999999</v>
      </c>
      <c r="K36092">
        <v>262.96199999999999</v>
      </c>
      <c r="L36092">
        <v>990.28499999999997</v>
      </c>
      <c r="M36092">
        <v>30.2456</v>
      </c>
      <c r="N36092">
        <v>262.96199999999999</v>
      </c>
      <c r="O36092">
        <v>3944.26</v>
      </c>
      <c r="P36092">
        <v>262.96199999999999</v>
      </c>
      <c r="Q36092">
        <v>3936.65</v>
      </c>
      <c r="R36092" t="s">
        <v>18</v>
      </c>
      <c r="T36092">
        <f t="shared" si="26"/>
        <v>3.0419616700000001</v>
      </c>
      <c r="U36092">
        <f>(data2[[#This Row],[time]]-A36091)/1000000000</f>
        <v>8.0780026000000005E-2</v>
      </c>
      <c r="V36092">
        <f>data2[[#This Row],[altitude]]</f>
        <v>262.96199999999999</v>
      </c>
      <c r="W36092">
        <f>((data2[[#This Row],[altitude]]-K36091)/U36092+W36091)/2</f>
        <v>93.416474872555469</v>
      </c>
      <c r="Z36092">
        <f t="shared" si="27"/>
        <v>8.0780026000000005E-2</v>
      </c>
      <c r="AA36092" s="4">
        <f>SQRT(POWER(data2[[#This Row],[accelx]],2)+POWER(data2[[#This Row],[accely]],2)+POWER(data2[[#This Row],[accelz]],2))*SIGN(data2[[#This Row],[accelx]])</f>
        <v>-10.851055195698711</v>
      </c>
      <c r="AB36092">
        <f t="shared" si="28"/>
        <v>262.96199999999999</v>
      </c>
      <c r="AC36092">
        <f t="shared" si="25"/>
        <v>93.738602457176398</v>
      </c>
      <c r="AD36092">
        <f t="shared" si="38"/>
        <v>580.97580795175941</v>
      </c>
      <c r="AF36092">
        <f t="shared" si="29"/>
        <v>-3.687807951759396</v>
      </c>
      <c r="AG36092" s="8">
        <f t="shared" si="30"/>
        <v>100.63881597257512</v>
      </c>
      <c r="AI36092">
        <f>data2[[#This Row],[pressure]]*100/(287.05*(273.15+data2[[#This Row],[temp]]))</f>
        <v>1.1370861544262827</v>
      </c>
      <c r="AJ36092">
        <f t="shared" si="31"/>
        <v>2.069153736932448E-3</v>
      </c>
      <c r="AK36092">
        <f t="shared" si="24"/>
        <v>585.49064411983943</v>
      </c>
      <c r="AN36092">
        <f t="shared" si="32"/>
        <v>262.96199999999999</v>
      </c>
      <c r="AO36092">
        <f t="shared" si="39"/>
        <v>93.10469892643988</v>
      </c>
      <c r="AP36092" s="6">
        <f t="shared" si="22"/>
        <v>577.81579191810442</v>
      </c>
      <c r="AS36092">
        <f>data2[[#This Row],[gyrox]]</f>
        <v>-5.0035999999999996</v>
      </c>
      <c r="AT36092">
        <f>data2[[#This Row],[gyroy]]</f>
        <v>-0.47051900000000002</v>
      </c>
      <c r="AU36092">
        <f>data2[[#This Row],[gyroz]]</f>
        <v>0.75731999999999999</v>
      </c>
      <c r="AW36092">
        <f t="shared" si="40"/>
        <v>-11.60961944127272</v>
      </c>
      <c r="AX36092">
        <f t="shared" si="41"/>
        <v>-0.88438948292848396</v>
      </c>
      <c r="AY36092">
        <f t="shared" si="42"/>
        <v>1.2775015649872039</v>
      </c>
      <c r="BA36092">
        <f t="shared" si="43"/>
        <v>-2.1848414805033407</v>
      </c>
      <c r="BB36092">
        <f t="shared" si="33"/>
        <v>-0.88438948292848396</v>
      </c>
      <c r="BC36092">
        <f t="shared" si="34"/>
        <v>1.2775015649872039</v>
      </c>
      <c r="BE36092">
        <f t="shared" si="35"/>
        <v>-125.18219573795575</v>
      </c>
      <c r="BF36092">
        <f t="shared" si="36"/>
        <v>-50.671784817559299</v>
      </c>
      <c r="BG36092">
        <f t="shared" si="37"/>
        <v>73.195447995124439</v>
      </c>
      <c r="BM36092">
        <f t="shared" si="23"/>
        <v>577.28800000000001</v>
      </c>
    </row>
    <row r="36093" spans="1:65" x14ac:dyDescent="0.3">
      <c r="A36093">
        <v>3678712677012</v>
      </c>
      <c r="B36093">
        <v>-8.8199400000000008</v>
      </c>
      <c r="C36093">
        <v>-5.1349900000000002</v>
      </c>
      <c r="D36093">
        <v>3.4839500000000001</v>
      </c>
      <c r="E36093">
        <v>-5.0035999999999996</v>
      </c>
      <c r="F36093">
        <v>-0.43295099999999997</v>
      </c>
      <c r="G36093">
        <v>0.80893800000000005</v>
      </c>
      <c r="H36093">
        <v>-57.1616</v>
      </c>
      <c r="I36093">
        <v>-23.911100000000001</v>
      </c>
      <c r="J36093">
        <v>32.680500000000002</v>
      </c>
      <c r="K36093">
        <v>271.44499999999999</v>
      </c>
      <c r="L36093">
        <v>988.98800000000006</v>
      </c>
      <c r="M36093">
        <v>30.241099999999999</v>
      </c>
      <c r="N36093">
        <v>271.44499999999999</v>
      </c>
      <c r="O36093">
        <v>3983.49</v>
      </c>
      <c r="P36093">
        <v>271.44499999999999</v>
      </c>
      <c r="Q36093">
        <v>3979.78</v>
      </c>
      <c r="R36093" t="s">
        <v>18</v>
      </c>
      <c r="T36093">
        <f t="shared" si="26"/>
        <v>3.1273803770000002</v>
      </c>
      <c r="U36093">
        <f>(data2[[#This Row],[time]]-A36092)/1000000000</f>
        <v>8.5418706999999996E-2</v>
      </c>
      <c r="V36093">
        <f>data2[[#This Row],[altitude]]</f>
        <v>271.44499999999999</v>
      </c>
      <c r="W36093">
        <f>((data2[[#This Row],[altitude]]-K36092)/U36093+W36092)/2</f>
        <v>96.363636692087141</v>
      </c>
      <c r="Z36093">
        <f t="shared" si="27"/>
        <v>8.5418706999999996E-2</v>
      </c>
      <c r="AA36093" s="4">
        <f>SQRT(POWER(data2[[#This Row],[accelx]],2)+POWER(data2[[#This Row],[accely]],2)+POWER(data2[[#This Row],[accelz]],2))*SIGN(data2[[#This Row],[accelx]])</f>
        <v>-10.784125903669709</v>
      </c>
      <c r="AB36093">
        <f t="shared" si="28"/>
        <v>271.44499999999999</v>
      </c>
      <c r="AC36093">
        <f t="shared" si="25"/>
        <v>91.980333037759721</v>
      </c>
      <c r="AD36093">
        <f t="shared" si="38"/>
        <v>580.6965205030898</v>
      </c>
      <c r="AF36093">
        <f t="shared" si="29"/>
        <v>-3.4085205030897896</v>
      </c>
      <c r="AG36093" s="8">
        <f t="shared" si="30"/>
        <v>100.59043674961021</v>
      </c>
      <c r="AI36093">
        <f>data2[[#This Row],[pressure]]*100/(287.05*(273.15+data2[[#This Row],[temp]]))</f>
        <v>1.1356137289950505</v>
      </c>
      <c r="AJ36093">
        <f t="shared" si="31"/>
        <v>2.0664743668851312E-3</v>
      </c>
      <c r="AK36093">
        <f t="shared" si="24"/>
        <v>585.08926453087906</v>
      </c>
      <c r="AN36093">
        <f t="shared" si="32"/>
        <v>271.44499999999999</v>
      </c>
      <c r="AO36093">
        <f t="shared" si="39"/>
        <v>99.310798511618827</v>
      </c>
      <c r="AP36093" s="6">
        <f t="shared" si="22"/>
        <v>617.25924241892585</v>
      </c>
      <c r="AS36093">
        <f>data2[[#This Row],[gyrox]]</f>
        <v>-5.0035999999999996</v>
      </c>
      <c r="AT36093">
        <f>data2[[#This Row],[gyroy]]</f>
        <v>-0.43295099999999997</v>
      </c>
      <c r="AU36093">
        <f>data2[[#This Row],[gyroz]]</f>
        <v>0.80893800000000005</v>
      </c>
      <c r="AW36093">
        <f t="shared" si="40"/>
        <v>-12.037020483617919</v>
      </c>
      <c r="AX36093">
        <f t="shared" si="41"/>
        <v>-0.92137159754284093</v>
      </c>
      <c r="AY36093">
        <f t="shared" si="42"/>
        <v>1.34660000299037</v>
      </c>
      <c r="BA36093">
        <f t="shared" si="43"/>
        <v>-2.6122425228485397</v>
      </c>
      <c r="BB36093">
        <f t="shared" si="33"/>
        <v>-0.92137159754284093</v>
      </c>
      <c r="BC36093">
        <f t="shared" si="34"/>
        <v>1.34660000299037</v>
      </c>
      <c r="BE36093">
        <f t="shared" si="35"/>
        <v>-149.67047162382786</v>
      </c>
      <c r="BF36093">
        <f t="shared" si="36"/>
        <v>-52.790703902431041</v>
      </c>
      <c r="BG36093">
        <f t="shared" si="37"/>
        <v>77.154496863652241</v>
      </c>
      <c r="BM36093">
        <f t="shared" si="23"/>
        <v>577.28800000000001</v>
      </c>
    </row>
    <row r="36094" spans="1:65" x14ac:dyDescent="0.3">
      <c r="A36094">
        <v>3678793457038</v>
      </c>
      <c r="B36094">
        <v>-8.6285100000000003</v>
      </c>
      <c r="C36094">
        <v>-4.3166500000000001</v>
      </c>
      <c r="D36094">
        <v>2.8474599999999999</v>
      </c>
      <c r="E36094">
        <v>-5.0035999999999996</v>
      </c>
      <c r="F36094">
        <v>-0.51893</v>
      </c>
      <c r="G36094">
        <v>0.87674399999999997</v>
      </c>
      <c r="H36094">
        <v>-56.401600000000002</v>
      </c>
      <c r="I36094">
        <v>-30.648900000000001</v>
      </c>
      <c r="J36094">
        <v>36.4221</v>
      </c>
      <c r="K36094">
        <v>278.62900000000002</v>
      </c>
      <c r="L36094">
        <v>988.39599999999996</v>
      </c>
      <c r="M36094">
        <v>30.241099999999999</v>
      </c>
      <c r="N36094">
        <v>278.62900000000002</v>
      </c>
      <c r="O36094">
        <v>3949.32</v>
      </c>
      <c r="P36094">
        <v>278.62900000000002</v>
      </c>
      <c r="Q36094">
        <v>3947.4</v>
      </c>
      <c r="R36094" t="s">
        <v>18</v>
      </c>
      <c r="T36094">
        <f t="shared" si="26"/>
        <v>3.2081604029999999</v>
      </c>
      <c r="U36094">
        <f>(data2[[#This Row],[time]]-A36093)/1000000000</f>
        <v>8.0780026000000005E-2</v>
      </c>
      <c r="V36094">
        <f>data2[[#This Row],[altitude]]</f>
        <v>278.62900000000002</v>
      </c>
      <c r="W36094">
        <f>((data2[[#This Row],[altitude]]-K36093)/U36094+W36093)/2</f>
        <v>92.64825612609593</v>
      </c>
      <c r="Z36094">
        <f t="shared" si="27"/>
        <v>8.0780026000000005E-2</v>
      </c>
      <c r="AA36094" s="4">
        <f>SQRT(POWER(data2[[#This Row],[accelx]],2)+POWER(data2[[#This Row],[accely]],2)+POWER(data2[[#This Row],[accelz]],2))*SIGN(data2[[#This Row],[accelx]])</f>
        <v>-10.05945726638371</v>
      </c>
      <c r="AB36094">
        <f t="shared" si="28"/>
        <v>278.62900000000002</v>
      </c>
      <c r="AC36094">
        <f t="shared" si="25"/>
        <v>90.376085563435353</v>
      </c>
      <c r="AD36094">
        <f t="shared" si="38"/>
        <v>579.89468580516564</v>
      </c>
      <c r="AF36094">
        <f t="shared" si="29"/>
        <v>-2.6066858051656254</v>
      </c>
      <c r="AG36094" s="8">
        <f t="shared" si="30"/>
        <v>100.45153992550783</v>
      </c>
      <c r="AI36094">
        <f>data2[[#This Row],[pressure]]*100/(287.05*(273.15+data2[[#This Row],[temp]]))</f>
        <v>1.1349339600518833</v>
      </c>
      <c r="AJ36094">
        <f t="shared" si="31"/>
        <v>2.0652373924979839E-3</v>
      </c>
      <c r="AK36094">
        <f t="shared" si="24"/>
        <v>584.12736514296944</v>
      </c>
      <c r="AN36094">
        <f t="shared" si="32"/>
        <v>278.62900000000002</v>
      </c>
      <c r="AO36094">
        <f t="shared" si="39"/>
        <v>88.932875560104733</v>
      </c>
      <c r="AP36094" s="6">
        <f t="shared" si="22"/>
        <v>572.71996357841408</v>
      </c>
      <c r="AS36094">
        <f>data2[[#This Row],[gyrox]]</f>
        <v>-5.0035999999999996</v>
      </c>
      <c r="AT36094">
        <f>data2[[#This Row],[gyroy]]</f>
        <v>-0.51893</v>
      </c>
      <c r="AU36094">
        <f>data2[[#This Row],[gyroz]]</f>
        <v>0.87674399999999997</v>
      </c>
      <c r="AW36094">
        <f t="shared" si="40"/>
        <v>-12.44121142171152</v>
      </c>
      <c r="AX36094">
        <f t="shared" si="41"/>
        <v>-0.96329077643502092</v>
      </c>
      <c r="AY36094">
        <f t="shared" si="42"/>
        <v>1.417423406105714</v>
      </c>
      <c r="BA36094">
        <f t="shared" si="43"/>
        <v>-3.0164334609421406</v>
      </c>
      <c r="BB36094">
        <f t="shared" si="33"/>
        <v>-0.96329077643502092</v>
      </c>
      <c r="BC36094">
        <f t="shared" si="34"/>
        <v>1.417423406105714</v>
      </c>
      <c r="BE36094">
        <f t="shared" si="35"/>
        <v>-172.82890649402469</v>
      </c>
      <c r="BF36094">
        <f t="shared" si="36"/>
        <v>-55.192495933606835</v>
      </c>
      <c r="BG36094">
        <f t="shared" si="37"/>
        <v>81.212378952915145</v>
      </c>
      <c r="BM36094">
        <f t="shared" si="23"/>
        <v>577.28800000000001</v>
      </c>
    </row>
    <row r="36095" spans="1:65" x14ac:dyDescent="0.3">
      <c r="A36095">
        <v>3678874298099</v>
      </c>
      <c r="B36095">
        <v>-8.1116600000000005</v>
      </c>
      <c r="C36095">
        <v>-4.1013000000000002</v>
      </c>
      <c r="D36095">
        <v>3.5174500000000002</v>
      </c>
      <c r="E36095">
        <v>-5.0035999999999996</v>
      </c>
      <c r="F36095">
        <v>-0.482736</v>
      </c>
      <c r="G36095">
        <v>0.82039200000000001</v>
      </c>
      <c r="H36095">
        <v>-55.714700000000001</v>
      </c>
      <c r="I36095">
        <v>-37.211300000000001</v>
      </c>
      <c r="J36095">
        <v>33.572099999999999</v>
      </c>
      <c r="K36095">
        <v>286.18200000000002</v>
      </c>
      <c r="L36095">
        <v>987.42600000000004</v>
      </c>
      <c r="M36095">
        <v>30.2456</v>
      </c>
      <c r="N36095">
        <v>286.18200000000002</v>
      </c>
      <c r="O36095">
        <v>3958.41</v>
      </c>
      <c r="P36095">
        <v>286.18200000000002</v>
      </c>
      <c r="Q36095">
        <v>3957.46</v>
      </c>
      <c r="R36095" t="s">
        <v>18</v>
      </c>
      <c r="T36095">
        <f t="shared" si="26"/>
        <v>3.289001464</v>
      </c>
      <c r="U36095">
        <f>(data2[[#This Row],[time]]-A36094)/1000000000</f>
        <v>8.0841061000000006E-2</v>
      </c>
      <c r="V36095">
        <f>data2[[#This Row],[altitude]]</f>
        <v>286.18200000000002</v>
      </c>
      <c r="W36095">
        <f>((data2[[#This Row],[altitude]]-K36094)/U36095+W36094)/2</f>
        <v>93.039249726282918</v>
      </c>
      <c r="Z36095">
        <f t="shared" si="27"/>
        <v>8.0841061000000006E-2</v>
      </c>
      <c r="AA36095" s="4">
        <f>SQRT(POWER(data2[[#This Row],[accelx]],2)+POWER(data2[[#This Row],[accely]],2)+POWER(data2[[#This Row],[accelz]],2))*SIGN(data2[[#This Row],[accelx]])</f>
        <v>-9.7463913397780217</v>
      </c>
      <c r="AB36095">
        <f t="shared" si="28"/>
        <v>286.18200000000002</v>
      </c>
      <c r="AC36095">
        <f t="shared" si="25"/>
        <v>88.795934548806486</v>
      </c>
      <c r="AD36095">
        <f t="shared" si="38"/>
        <v>579.59272168084613</v>
      </c>
      <c r="AF36095">
        <f t="shared" si="29"/>
        <v>-2.3047216808461144</v>
      </c>
      <c r="AG36095" s="8">
        <f t="shared" si="30"/>
        <v>100.39923256344252</v>
      </c>
      <c r="AI36095">
        <f>data2[[#This Row],[pressure]]*100/(287.05*(273.15+data2[[#This Row],[temp]]))</f>
        <v>1.1338033324957226</v>
      </c>
      <c r="AJ36095">
        <f t="shared" si="31"/>
        <v>2.0631799914613059E-3</v>
      </c>
      <c r="AK36095">
        <f t="shared" si="24"/>
        <v>583.69669649080129</v>
      </c>
      <c r="AN36095">
        <f t="shared" si="32"/>
        <v>286.18200000000002</v>
      </c>
      <c r="AO36095">
        <f t="shared" si="39"/>
        <v>93.430243326469906</v>
      </c>
      <c r="AP36095" s="6">
        <f t="shared" si="22"/>
        <v>602.65851155216524</v>
      </c>
      <c r="AS36095">
        <f>data2[[#This Row],[gyrox]]</f>
        <v>-5.0035999999999996</v>
      </c>
      <c r="AT36095">
        <f>data2[[#This Row],[gyroy]]</f>
        <v>-0.482736</v>
      </c>
      <c r="AU36095">
        <f>data2[[#This Row],[gyroz]]</f>
        <v>0.82039200000000001</v>
      </c>
      <c r="AW36095">
        <f t="shared" si="40"/>
        <v>-12.845707754531119</v>
      </c>
      <c r="AX36095">
        <f t="shared" si="41"/>
        <v>-1.002315666857917</v>
      </c>
      <c r="AY36095">
        <f t="shared" si="42"/>
        <v>1.4837447658216261</v>
      </c>
      <c r="BA36095">
        <f t="shared" si="43"/>
        <v>-0.27933714017194688</v>
      </c>
      <c r="BB36095">
        <f t="shared" si="33"/>
        <v>-1.002315666857917</v>
      </c>
      <c r="BC36095">
        <f t="shared" si="34"/>
        <v>1.4837447658216261</v>
      </c>
      <c r="BE36095">
        <f t="shared" si="35"/>
        <v>-16.004839193106839</v>
      </c>
      <c r="BF36095">
        <f t="shared" si="36"/>
        <v>-57.428457450799286</v>
      </c>
      <c r="BG36095">
        <f t="shared" si="37"/>
        <v>85.012312956205861</v>
      </c>
      <c r="BM36095">
        <f t="shared" si="23"/>
        <v>577.28800000000001</v>
      </c>
    </row>
    <row r="36096" spans="1:65" x14ac:dyDescent="0.3">
      <c r="A36096">
        <v>3678959777843</v>
      </c>
      <c r="B36096">
        <v>-7.9106699999999996</v>
      </c>
      <c r="C36096">
        <v>-3.8620100000000002</v>
      </c>
      <c r="D36096">
        <v>2.9001000000000001</v>
      </c>
      <c r="E36096">
        <v>-5.0035999999999996</v>
      </c>
      <c r="F36096">
        <v>-0.43493599999999999</v>
      </c>
      <c r="G36096">
        <v>0.89751400000000003</v>
      </c>
      <c r="H36096">
        <v>-55.846200000000003</v>
      </c>
      <c r="I36096">
        <v>-40.806800000000003</v>
      </c>
      <c r="J36096">
        <v>24.773499999999999</v>
      </c>
      <c r="K36096">
        <v>293.73500000000001</v>
      </c>
      <c r="L36096">
        <v>986.42600000000004</v>
      </c>
      <c r="M36096">
        <v>30.241099999999999</v>
      </c>
      <c r="N36096">
        <v>293.73500000000001</v>
      </c>
      <c r="O36096">
        <v>3930.88</v>
      </c>
      <c r="P36096">
        <v>293.73500000000001</v>
      </c>
      <c r="Q36096">
        <v>3930.38</v>
      </c>
      <c r="R36096" t="s">
        <v>18</v>
      </c>
      <c r="T36096">
        <f t="shared" si="26"/>
        <v>3.3744812080000002</v>
      </c>
      <c r="U36096">
        <f>(data2[[#This Row],[time]]-A36095)/1000000000</f>
        <v>8.5479743999999996E-2</v>
      </c>
      <c r="V36096">
        <f>data2[[#This Row],[altitude]]</f>
        <v>293.73500000000001</v>
      </c>
      <c r="W36096">
        <f>((data2[[#This Row],[altitude]]-K36095)/U36096+W36095)/2</f>
        <v>90.699682304586275</v>
      </c>
      <c r="Z36096">
        <f t="shared" si="27"/>
        <v>8.5479743999999996E-2</v>
      </c>
      <c r="AA36096" s="4">
        <f>SQRT(POWER(data2[[#This Row],[accelx]],2)+POWER(data2[[#This Row],[accely]],2)+POWER(data2[[#This Row],[accelz]],2))*SIGN(data2[[#This Row],[accelx]])</f>
        <v>-9.2684627149813785</v>
      </c>
      <c r="AB36096">
        <f t="shared" si="28"/>
        <v>293.73500000000001</v>
      </c>
      <c r="AC36096">
        <f t="shared" si="25"/>
        <v>87.165967237456329</v>
      </c>
      <c r="AD36096">
        <f t="shared" si="38"/>
        <v>579.05726429240099</v>
      </c>
      <c r="AF36096">
        <f t="shared" si="29"/>
        <v>-1.769264292400976</v>
      </c>
      <c r="AG36096" s="8">
        <f t="shared" si="30"/>
        <v>100.30647861940678</v>
      </c>
      <c r="AI36096">
        <f>data2[[#This Row],[pressure]]*100/(287.05*(273.15+data2[[#This Row],[temp]]))</f>
        <v>1.1326718911024924</v>
      </c>
      <c r="AJ36096">
        <f t="shared" si="31"/>
        <v>2.0611211094867E-3</v>
      </c>
      <c r="AK36096">
        <f t="shared" si="24"/>
        <v>583.02366061888426</v>
      </c>
      <c r="AN36096">
        <f t="shared" si="32"/>
        <v>293.73500000000001</v>
      </c>
      <c r="AO36096">
        <f t="shared" si="39"/>
        <v>88.360114882889647</v>
      </c>
      <c r="AP36096" s="6">
        <f t="shared" si="22"/>
        <v>584.98150886588337</v>
      </c>
      <c r="AS36096">
        <f>data2[[#This Row],[gyrox]]</f>
        <v>-5.0035999999999996</v>
      </c>
      <c r="AT36096">
        <f>data2[[#This Row],[gyroy]]</f>
        <v>-0.43493599999999999</v>
      </c>
      <c r="AU36096">
        <f>data2[[#This Row],[gyroz]]</f>
        <v>0.89751400000000003</v>
      </c>
      <c r="AW36096">
        <f t="shared" si="40"/>
        <v>-13.273414201609519</v>
      </c>
      <c r="AX36096">
        <f t="shared" si="41"/>
        <v>-1.0394938847943009</v>
      </c>
      <c r="AY36096">
        <f t="shared" si="42"/>
        <v>1.5604640327780421</v>
      </c>
      <c r="BA36096">
        <f t="shared" si="43"/>
        <v>-0.70704358725034666</v>
      </c>
      <c r="BB36096">
        <f t="shared" si="33"/>
        <v>-1.0394938847943009</v>
      </c>
      <c r="BC36096">
        <f t="shared" si="34"/>
        <v>1.5604640327780421</v>
      </c>
      <c r="BE36096">
        <f t="shared" si="35"/>
        <v>-40.510613481234643</v>
      </c>
      <c r="BF36096">
        <f t="shared" si="36"/>
        <v>-59.558612428371667</v>
      </c>
      <c r="BG36096">
        <f t="shared" si="37"/>
        <v>89.408003160145967</v>
      </c>
      <c r="BM36096">
        <f t="shared" si="23"/>
        <v>577.28800000000001</v>
      </c>
    </row>
    <row r="36097" spans="1:65" x14ac:dyDescent="0.3">
      <c r="A36097">
        <v>3679040618904</v>
      </c>
      <c r="B36097">
        <v>-7.6665999999999999</v>
      </c>
      <c r="C36097">
        <v>-3.72323</v>
      </c>
      <c r="D36097">
        <v>2.8857400000000002</v>
      </c>
      <c r="E36097">
        <v>-5.0035999999999996</v>
      </c>
      <c r="F36097">
        <v>-0.50381100000000001</v>
      </c>
      <c r="G36097">
        <v>0.86605399999999999</v>
      </c>
      <c r="H36097">
        <v>-56.8401</v>
      </c>
      <c r="I36097">
        <v>-38.979799999999997</v>
      </c>
      <c r="J36097">
        <v>16.939499999999999</v>
      </c>
      <c r="K36097">
        <v>300.23099999999999</v>
      </c>
      <c r="L36097">
        <v>985.81200000000001</v>
      </c>
      <c r="M36097">
        <v>30.25</v>
      </c>
      <c r="N36097">
        <v>300.23099999999999</v>
      </c>
      <c r="O36097">
        <v>3866.39</v>
      </c>
      <c r="P36097">
        <v>300.23099999999999</v>
      </c>
      <c r="Q36097">
        <v>3873.25</v>
      </c>
      <c r="R36097" t="s">
        <v>18</v>
      </c>
      <c r="T36097">
        <f t="shared" si="26"/>
        <v>3.4553222690000003</v>
      </c>
      <c r="U36097">
        <f>(data2[[#This Row],[time]]-A36096)/1000000000</f>
        <v>8.0841061000000006E-2</v>
      </c>
      <c r="V36097">
        <f>data2[[#This Row],[altitude]]</f>
        <v>300.23099999999999</v>
      </c>
      <c r="W36097">
        <f>((data2[[#This Row],[altitude]]-K36096)/U36097+W36096)/2</f>
        <v>85.527443472480286</v>
      </c>
      <c r="Z36097">
        <f t="shared" si="27"/>
        <v>8.0841061000000006E-2</v>
      </c>
      <c r="AA36097" s="4">
        <f>SQRT(POWER(data2[[#This Row],[accelx]],2)+POWER(data2[[#This Row],[accely]],2)+POWER(data2[[#This Row],[accelz]],2))*SIGN(data2[[#This Row],[accelx]])</f>
        <v>-8.9981493953201284</v>
      </c>
      <c r="AB36097">
        <f t="shared" si="28"/>
        <v>300.23099999999999</v>
      </c>
      <c r="AC36097">
        <f t="shared" si="25"/>
        <v>85.646304895502141</v>
      </c>
      <c r="AD36097">
        <f t="shared" si="38"/>
        <v>578.02773641352996</v>
      </c>
      <c r="AF36097">
        <f t="shared" si="29"/>
        <v>-0.73973641352995401</v>
      </c>
      <c r="AG36097" s="8">
        <f t="shared" si="30"/>
        <v>100.12813992557095</v>
      </c>
      <c r="AI36097">
        <f>data2[[#This Row],[pressure]]*100/(287.05*(273.15+data2[[#This Row],[temp]]))</f>
        <v>1.1319336551194688</v>
      </c>
      <c r="AJ36097">
        <f t="shared" si="31"/>
        <v>2.059777742726789E-3</v>
      </c>
      <c r="AK36097">
        <f t="shared" si="24"/>
        <v>581.84585476070959</v>
      </c>
      <c r="AN36097">
        <f t="shared" si="32"/>
        <v>300.23099999999999</v>
      </c>
      <c r="AO36097">
        <f t="shared" si="39"/>
        <v>80.355204640374282</v>
      </c>
      <c r="AP36097" s="6">
        <f t="shared" si="22"/>
        <v>551.980467953725</v>
      </c>
      <c r="AS36097">
        <f>data2[[#This Row],[gyrox]]</f>
        <v>-5.0035999999999996</v>
      </c>
      <c r="AT36097">
        <f>data2[[#This Row],[gyroy]]</f>
        <v>-0.50381100000000001</v>
      </c>
      <c r="AU36097">
        <f>data2[[#This Row],[gyroz]]</f>
        <v>0.86605399999999999</v>
      </c>
      <c r="AW36097">
        <f t="shared" si="40"/>
        <v>-13.677910534429119</v>
      </c>
      <c r="AX36097">
        <f t="shared" si="41"/>
        <v>-1.0802225005777719</v>
      </c>
      <c r="AY36097">
        <f t="shared" si="42"/>
        <v>1.6304767570213361</v>
      </c>
      <c r="BA36097">
        <f t="shared" si="43"/>
        <v>-1.1115399200699461</v>
      </c>
      <c r="BB36097">
        <f t="shared" si="33"/>
        <v>-1.0802225005777719</v>
      </c>
      <c r="BC36097">
        <f t="shared" si="34"/>
        <v>1.6304767570213361</v>
      </c>
      <c r="BE36097">
        <f t="shared" si="35"/>
        <v>-63.686546180316775</v>
      </c>
      <c r="BF36097">
        <f t="shared" si="36"/>
        <v>-61.892190218174463</v>
      </c>
      <c r="BG36097">
        <f t="shared" si="37"/>
        <v>93.41943677149996</v>
      </c>
      <c r="BM36097">
        <f t="shared" si="23"/>
        <v>577.28800000000001</v>
      </c>
    </row>
    <row r="36098" spans="1:65" x14ac:dyDescent="0.3">
      <c r="A36098">
        <v>3679121368412</v>
      </c>
      <c r="B36098">
        <v>-7.3746799999999997</v>
      </c>
      <c r="C36098">
        <v>-3.5892300000000001</v>
      </c>
      <c r="D36098">
        <v>2.52203</v>
      </c>
      <c r="E36098">
        <v>-5.0035999999999996</v>
      </c>
      <c r="F36098">
        <v>-0.46563199999999999</v>
      </c>
      <c r="G36098">
        <v>0.74571299999999996</v>
      </c>
      <c r="H36098">
        <v>-57.527000000000001</v>
      </c>
      <c r="I36098">
        <v>-33.499000000000002</v>
      </c>
      <c r="J36098">
        <v>11.8825</v>
      </c>
      <c r="K36098">
        <v>308.32299999999998</v>
      </c>
      <c r="L36098">
        <v>985.09799999999996</v>
      </c>
      <c r="M36098">
        <v>30.241099999999999</v>
      </c>
      <c r="N36098">
        <v>308.32299999999998</v>
      </c>
      <c r="O36098">
        <v>3982.05</v>
      </c>
      <c r="P36098">
        <v>308.32299999999998</v>
      </c>
      <c r="Q36098">
        <v>3977.05</v>
      </c>
      <c r="R36098" t="s">
        <v>18</v>
      </c>
      <c r="T36098">
        <f t="shared" si="26"/>
        <v>3.5360717770000001</v>
      </c>
      <c r="U36098">
        <f>(data2[[#This Row],[time]]-A36097)/1000000000</f>
        <v>8.0749507999999998E-2</v>
      </c>
      <c r="V36098">
        <f>data2[[#This Row],[altitude]]</f>
        <v>308.32299999999998</v>
      </c>
      <c r="W36098">
        <f>((data2[[#This Row],[altitude]]-K36097)/U36098+W36097)/2</f>
        <v>92.869290181313431</v>
      </c>
      <c r="Z36098">
        <f t="shared" si="27"/>
        <v>8.0749507999999998E-2</v>
      </c>
      <c r="AA36098" s="4">
        <f>SQRT(POWER(data2[[#This Row],[accelx]],2)+POWER(data2[[#This Row],[accely]],2)+POWER(data2[[#This Row],[accelz]],2))*SIGN(data2[[#This Row],[accelx]])</f>
        <v>-8.5807407848157258</v>
      </c>
      <c r="AB36098">
        <f t="shared" si="28"/>
        <v>308.32299999999998</v>
      </c>
      <c r="AC36098">
        <f t="shared" si="25"/>
        <v>84.162069120452742</v>
      </c>
      <c r="AD36098">
        <f t="shared" si="38"/>
        <v>578.78663120013857</v>
      </c>
      <c r="AF36098">
        <f t="shared" si="29"/>
        <v>-1.4986312001385613</v>
      </c>
      <c r="AG36098" s="8">
        <f t="shared" si="30"/>
        <v>100.25959853662965</v>
      </c>
      <c r="AI36098">
        <f>data2[[#This Row],[pressure]]*100/(287.05*(273.15+data2[[#This Row],[temp]]))</f>
        <v>1.1311470040137659</v>
      </c>
      <c r="AJ36098">
        <f t="shared" si="31"/>
        <v>2.0583462750506671E-3</v>
      </c>
      <c r="AK36098">
        <f t="shared" si="24"/>
        <v>582.46363721304283</v>
      </c>
      <c r="AN36098">
        <f t="shared" si="32"/>
        <v>308.32299999999998</v>
      </c>
      <c r="AO36098">
        <f t="shared" si="39"/>
        <v>100.21113689014656</v>
      </c>
      <c r="AP36098" s="6">
        <f t="shared" si="22"/>
        <v>658.62928447962804</v>
      </c>
      <c r="AS36098">
        <f>data2[[#This Row],[gyrox]]</f>
        <v>-5.0035999999999996</v>
      </c>
      <c r="AT36098">
        <f>data2[[#This Row],[gyroy]]</f>
        <v>-0.46563199999999999</v>
      </c>
      <c r="AU36098">
        <f>data2[[#This Row],[gyroz]]</f>
        <v>0.74571299999999996</v>
      </c>
      <c r="AW36098">
        <f t="shared" si="40"/>
        <v>-14.081948772657919</v>
      </c>
      <c r="AX36098">
        <f t="shared" si="41"/>
        <v>-1.1178220554868279</v>
      </c>
      <c r="AY36098">
        <f t="shared" si="42"/>
        <v>1.6906927148805402</v>
      </c>
      <c r="BA36098">
        <f t="shared" si="43"/>
        <v>-1.5155781582987462</v>
      </c>
      <c r="BB36098">
        <f t="shared" si="33"/>
        <v>-1.1178220554868279</v>
      </c>
      <c r="BC36098">
        <f t="shared" si="34"/>
        <v>1.6906927148805402</v>
      </c>
      <c r="BE36098">
        <f t="shared" si="35"/>
        <v>-86.836231992728344</v>
      </c>
      <c r="BF36098">
        <f t="shared" si="36"/>
        <v>-64.046486026033762</v>
      </c>
      <c r="BG36098">
        <f t="shared" si="37"/>
        <v>96.869557016169978</v>
      </c>
      <c r="BM36098">
        <f t="shared" si="23"/>
        <v>577.28800000000001</v>
      </c>
    </row>
    <row r="36099" spans="1:65" x14ac:dyDescent="0.3">
      <c r="A36099">
        <v>3679206878673</v>
      </c>
      <c r="B36099">
        <v>-7.1593200000000001</v>
      </c>
      <c r="C36099">
        <v>-3.8285100000000001</v>
      </c>
      <c r="D36099">
        <v>2.40239</v>
      </c>
      <c r="E36099">
        <v>-5.0035999999999996</v>
      </c>
      <c r="F36099">
        <v>-0.40821099999999999</v>
      </c>
      <c r="G36099">
        <v>0.73441299999999998</v>
      </c>
      <c r="H36099">
        <v>-58.374699999999997</v>
      </c>
      <c r="I36099">
        <v>-26.805</v>
      </c>
      <c r="J36099">
        <v>11.7509</v>
      </c>
      <c r="K36099">
        <v>313.62599999999998</v>
      </c>
      <c r="L36099">
        <v>984.25199999999995</v>
      </c>
      <c r="M36099">
        <v>30.236699999999999</v>
      </c>
      <c r="N36099">
        <v>313.62599999999998</v>
      </c>
      <c r="O36099">
        <v>3762.06</v>
      </c>
      <c r="P36099">
        <v>313.62599999999998</v>
      </c>
      <c r="Q36099">
        <v>3759.06</v>
      </c>
      <c r="R36099" t="s">
        <v>18</v>
      </c>
      <c r="T36099">
        <f t="shared" si="26"/>
        <v>3.6215820380000001</v>
      </c>
      <c r="U36099">
        <f>(data2[[#This Row],[time]]-A36098)/1000000000</f>
        <v>8.5510261000000004E-2</v>
      </c>
      <c r="V36099">
        <f>data2[[#This Row],[altitude]]</f>
        <v>313.62599999999998</v>
      </c>
      <c r="W36099">
        <f>((data2[[#This Row],[altitude]]-K36098)/U36099+W36098)/2</f>
        <v>77.442619677472663</v>
      </c>
      <c r="Z36099">
        <f t="shared" si="27"/>
        <v>8.5510261000000004E-2</v>
      </c>
      <c r="AA36099" s="4">
        <f>SQRT(POWER(data2[[#This Row],[accelx]],2)+POWER(data2[[#This Row],[accely]],2)+POWER(data2[[#This Row],[accelz]],2))*SIGN(data2[[#This Row],[accelx]])</f>
        <v>-8.466689399913049</v>
      </c>
      <c r="AB36099">
        <f t="shared" si="28"/>
        <v>313.62599999999998</v>
      </c>
      <c r="AC36099">
        <f t="shared" si="25"/>
        <v>82.600079742260249</v>
      </c>
      <c r="AD36099">
        <f t="shared" si="38"/>
        <v>576.39323365304881</v>
      </c>
      <c r="AF36099">
        <f t="shared" si="29"/>
        <v>0.89476634695120083</v>
      </c>
      <c r="AG36099" s="8">
        <f t="shared" si="30"/>
        <v>99.845005205902211</v>
      </c>
      <c r="AI36099">
        <f>data2[[#This Row],[pressure]]*100/(287.05*(273.15+data2[[#This Row],[temp]]))</f>
        <v>1.130191968321629</v>
      </c>
      <c r="AJ36099">
        <f t="shared" si="31"/>
        <v>2.0566083982296391E-3</v>
      </c>
      <c r="AK36099">
        <f t="shared" si="24"/>
        <v>579.92830012606134</v>
      </c>
      <c r="AN36099">
        <f t="shared" si="32"/>
        <v>313.62599999999998</v>
      </c>
      <c r="AO36099">
        <f t="shared" si="39"/>
        <v>62.015949173631888</v>
      </c>
      <c r="AP36099" s="6">
        <f t="shared" si="22"/>
        <v>478.55975360867518</v>
      </c>
      <c r="AS36099">
        <f>data2[[#This Row],[gyrox]]</f>
        <v>-5.0035999999999996</v>
      </c>
      <c r="AT36099">
        <f>data2[[#This Row],[gyroy]]</f>
        <v>-0.40821099999999999</v>
      </c>
      <c r="AU36099">
        <f>data2[[#This Row],[gyroz]]</f>
        <v>0.73441299999999998</v>
      </c>
      <c r="AW36099">
        <f t="shared" si="40"/>
        <v>-14.509807914597518</v>
      </c>
      <c r="AX36099">
        <f t="shared" si="41"/>
        <v>-1.152728284639899</v>
      </c>
      <c r="AY36099">
        <f t="shared" si="42"/>
        <v>1.7534925621923332</v>
      </c>
      <c r="BA36099">
        <f t="shared" si="43"/>
        <v>-1.9434373002383456</v>
      </c>
      <c r="BB36099">
        <f t="shared" si="33"/>
        <v>-1.152728284639899</v>
      </c>
      <c r="BC36099">
        <f t="shared" si="34"/>
        <v>1.7534925621923332</v>
      </c>
      <c r="BE36099">
        <f t="shared" si="35"/>
        <v>-111.35075505195621</v>
      </c>
      <c r="BF36099">
        <f t="shared" si="36"/>
        <v>-66.046465635221253</v>
      </c>
      <c r="BG36099">
        <f t="shared" si="37"/>
        <v>100.46772322120171</v>
      </c>
      <c r="BM36099">
        <f t="shared" si="23"/>
        <v>577.28800000000001</v>
      </c>
    </row>
    <row r="36100" spans="1:65" x14ac:dyDescent="0.3">
      <c r="A36100">
        <v>3679287597663</v>
      </c>
      <c r="B36100">
        <v>-6.8482599999999998</v>
      </c>
      <c r="C36100">
        <v>-2.90489</v>
      </c>
      <c r="D36100">
        <v>2.3306100000000001</v>
      </c>
      <c r="E36100">
        <v>-5.0035999999999996</v>
      </c>
      <c r="F36100">
        <v>-0.45066600000000001</v>
      </c>
      <c r="G36100">
        <v>0.74892000000000003</v>
      </c>
      <c r="H36100">
        <v>-58.564700000000002</v>
      </c>
      <c r="I36100">
        <v>-22.186499999999999</v>
      </c>
      <c r="J36100">
        <v>18.342600000000001</v>
      </c>
      <c r="K36100">
        <v>319.53100000000001</v>
      </c>
      <c r="L36100">
        <v>983.52599999999995</v>
      </c>
      <c r="M36100">
        <v>30.2456</v>
      </c>
      <c r="N36100">
        <v>319.53100000000001</v>
      </c>
      <c r="O36100">
        <v>3739.11</v>
      </c>
      <c r="P36100">
        <v>319.53100000000001</v>
      </c>
      <c r="Q36100">
        <v>3737.57</v>
      </c>
      <c r="R36100" t="s">
        <v>18</v>
      </c>
      <c r="T36100">
        <f t="shared" si="26"/>
        <v>3.7023010279999999</v>
      </c>
      <c r="U36100">
        <f>(data2[[#This Row],[time]]-A36099)/1000000000</f>
        <v>8.0718990000000004E-2</v>
      </c>
      <c r="V36100">
        <f>data2[[#This Row],[altitude]]</f>
        <v>319.53100000000001</v>
      </c>
      <c r="W36100">
        <f>((data2[[#This Row],[altitude]]-K36099)/U36100+W36099)/2</f>
        <v>75.29882400238003</v>
      </c>
      <c r="X36100">
        <v>531.19590000000005</v>
      </c>
      <c r="Z36100">
        <f t="shared" si="27"/>
        <v>8.0718990000000004E-2</v>
      </c>
      <c r="AA36100" s="4">
        <f>SQRT(POWER(data2[[#This Row],[accelx]],2)+POWER(data2[[#This Row],[accely]],2)+POWER(data2[[#This Row],[accelz]],2))*SIGN(data2[[#This Row],[accelx]])</f>
        <v>-7.7954341708335901</v>
      </c>
      <c r="AB36100">
        <f t="shared" si="28"/>
        <v>319.53100000000001</v>
      </c>
      <c r="AC36100">
        <f t="shared" si="25"/>
        <v>81.179794067379078</v>
      </c>
      <c r="AD36100">
        <f t="shared" si="38"/>
        <v>575.32110007379811</v>
      </c>
      <c r="AF36100">
        <f t="shared" si="29"/>
        <v>1.9668999262019042</v>
      </c>
      <c r="AG36100" s="8">
        <f t="shared" si="30"/>
        <v>99.659286192298836</v>
      </c>
      <c r="AI36100">
        <f>data2[[#This Row],[pressure]]*100/(287.05*(273.15+data2[[#This Row],[temp]]))</f>
        <v>1.1293251913522513</v>
      </c>
      <c r="AJ36100">
        <f t="shared" si="31"/>
        <v>2.0550311256559706E-3</v>
      </c>
      <c r="AK36100">
        <f t="shared" si="24"/>
        <v>578.72667645384649</v>
      </c>
      <c r="AN36100">
        <f t="shared" si="32"/>
        <v>319.53100000000001</v>
      </c>
      <c r="AO36100">
        <f t="shared" si="39"/>
        <v>73.155028327287411</v>
      </c>
      <c r="AP36100" s="6">
        <f t="shared" si="22"/>
        <v>536.39438806302633</v>
      </c>
      <c r="AS36100">
        <f>data2[[#This Row],[gyrox]]</f>
        <v>-5.0035999999999996</v>
      </c>
      <c r="AT36100">
        <f>data2[[#This Row],[gyroy]]</f>
        <v>-0.45066600000000001</v>
      </c>
      <c r="AU36100">
        <f>data2[[#This Row],[gyroz]]</f>
        <v>0.74892000000000003</v>
      </c>
      <c r="AW36100">
        <f t="shared" si="40"/>
        <v>-14.913693452961517</v>
      </c>
      <c r="AX36100">
        <f t="shared" si="41"/>
        <v>-1.1891055889872391</v>
      </c>
      <c r="AY36100">
        <f t="shared" si="42"/>
        <v>1.8139446281831333</v>
      </c>
      <c r="BA36100">
        <f t="shared" si="43"/>
        <v>-2.347322838602345</v>
      </c>
      <c r="BB36100">
        <f t="shared" si="33"/>
        <v>-1.1891055889872391</v>
      </c>
      <c r="BC36100">
        <f t="shared" si="34"/>
        <v>1.8139446281831333</v>
      </c>
      <c r="BE36100">
        <f t="shared" si="35"/>
        <v>-134.49169180658248</v>
      </c>
      <c r="BF36100">
        <f t="shared" si="36"/>
        <v>-68.130731644386742</v>
      </c>
      <c r="BG36100">
        <f t="shared" si="37"/>
        <v>103.93137146532091</v>
      </c>
      <c r="BM36100">
        <f t="shared" si="23"/>
        <v>577.28800000000001</v>
      </c>
    </row>
    <row r="36101" spans="1:65" x14ac:dyDescent="0.3">
      <c r="A36101">
        <v>3679368438724</v>
      </c>
      <c r="B36101">
        <v>-6.6759700000000004</v>
      </c>
      <c r="C36101">
        <v>-2.44068</v>
      </c>
      <c r="D36101">
        <v>2.6225299999999998</v>
      </c>
      <c r="E36101">
        <v>-5.0035999999999996</v>
      </c>
      <c r="F36101">
        <v>-0.460592</v>
      </c>
      <c r="G36101">
        <v>0.67073000000000005</v>
      </c>
      <c r="H36101">
        <v>-58.608600000000003</v>
      </c>
      <c r="I36101">
        <v>-21.324200000000001</v>
      </c>
      <c r="J36101">
        <v>26.001200000000001</v>
      </c>
      <c r="K36101">
        <v>326.76799999999997</v>
      </c>
      <c r="L36101">
        <v>982.71</v>
      </c>
      <c r="M36101">
        <v>30.2456</v>
      </c>
      <c r="N36101">
        <v>326.76799999999997</v>
      </c>
      <c r="O36101">
        <v>3851.57</v>
      </c>
      <c r="P36101">
        <v>326.76799999999997</v>
      </c>
      <c r="Q36101">
        <v>3850.87</v>
      </c>
      <c r="R36101" t="s">
        <v>18</v>
      </c>
      <c r="T36101">
        <f t="shared" si="26"/>
        <v>3.783142089</v>
      </c>
      <c r="U36101">
        <f>(data2[[#This Row],[time]]-A36100)/1000000000</f>
        <v>8.0841061000000006E-2</v>
      </c>
      <c r="V36101">
        <f>data2[[#This Row],[altitude]]</f>
        <v>326.76799999999997</v>
      </c>
      <c r="W36101">
        <f>((data2[[#This Row],[altitude]]-K36100)/U36101+W36100)/2</f>
        <v>82.41008133480976</v>
      </c>
      <c r="Z36101">
        <f t="shared" si="27"/>
        <v>8.0841061000000006E-2</v>
      </c>
      <c r="AA36101" s="4">
        <f>SQRT(POWER(data2[[#This Row],[accelx]],2)+POWER(data2[[#This Row],[accely]],2)+POWER(data2[[#This Row],[accelz]],2))*SIGN(data2[[#This Row],[accelx]])</f>
        <v>-7.5764871744232503</v>
      </c>
      <c r="AB36101">
        <f t="shared" si="28"/>
        <v>326.76799999999997</v>
      </c>
      <c r="AC36101">
        <f t="shared" si="25"/>
        <v>79.775060407745812</v>
      </c>
      <c r="AD36101">
        <f t="shared" si="38"/>
        <v>575.67944979661115</v>
      </c>
      <c r="AF36101">
        <f t="shared" si="29"/>
        <v>1.6085502033888588</v>
      </c>
      <c r="AG36101" s="8">
        <f t="shared" si="30"/>
        <v>99.721360879944001</v>
      </c>
      <c r="AI36101">
        <f>data2[[#This Row],[pressure]]*100/(287.05*(273.15+data2[[#This Row],[temp]]))</f>
        <v>1.1283882264360789</v>
      </c>
      <c r="AJ36101">
        <f t="shared" si="31"/>
        <v>2.0533261321951622E-3</v>
      </c>
      <c r="AK36101">
        <f t="shared" si="24"/>
        <v>578.96056981011566</v>
      </c>
      <c r="AN36101">
        <f t="shared" si="32"/>
        <v>326.76799999999997</v>
      </c>
      <c r="AO36101">
        <f t="shared" si="39"/>
        <v>89.52133866723949</v>
      </c>
      <c r="AP36101" s="6">
        <f t="shared" si="22"/>
        <v>623.78320926676224</v>
      </c>
      <c r="AS36101">
        <f>data2[[#This Row],[gyrox]]</f>
        <v>-5.0035999999999996</v>
      </c>
      <c r="AT36101">
        <f>data2[[#This Row],[gyroy]]</f>
        <v>-0.460592</v>
      </c>
      <c r="AU36101">
        <f>data2[[#This Row],[gyroz]]</f>
        <v>0.67073000000000005</v>
      </c>
      <c r="AW36101">
        <f t="shared" si="40"/>
        <v>-15.318189785781117</v>
      </c>
      <c r="AX36101">
        <f t="shared" si="41"/>
        <v>-1.226340334955351</v>
      </c>
      <c r="AY36101">
        <f t="shared" si="42"/>
        <v>1.8681671530276633</v>
      </c>
      <c r="BA36101">
        <f t="shared" si="43"/>
        <v>-2.7518191714219444</v>
      </c>
      <c r="BB36101">
        <f t="shared" si="33"/>
        <v>-1.226340334955351</v>
      </c>
      <c r="BC36101">
        <f t="shared" si="34"/>
        <v>1.8681671530276633</v>
      </c>
      <c r="BE36101">
        <f t="shared" si="35"/>
        <v>-157.66762450566461</v>
      </c>
      <c r="BF36101">
        <f t="shared" si="36"/>
        <v>-70.264125439601315</v>
      </c>
      <c r="BG36101">
        <f t="shared" si="37"/>
        <v>107.03809329345573</v>
      </c>
      <c r="BM36101">
        <f t="shared" si="23"/>
        <v>577.28800000000001</v>
      </c>
    </row>
    <row r="36102" spans="1:65" x14ac:dyDescent="0.3">
      <c r="A36102">
        <v>3679449188245</v>
      </c>
      <c r="B36102">
        <v>-6.5706899999999999</v>
      </c>
      <c r="C36102">
        <v>-3.3499500000000002</v>
      </c>
      <c r="D36102">
        <v>2.3593199999999999</v>
      </c>
      <c r="E36102">
        <v>-5.0035999999999996</v>
      </c>
      <c r="F36102">
        <v>-0.36560300000000001</v>
      </c>
      <c r="G36102">
        <v>0.60002200000000006</v>
      </c>
      <c r="H36102">
        <v>-57.351599999999998</v>
      </c>
      <c r="I36102">
        <v>-24.758800000000001</v>
      </c>
      <c r="J36102">
        <v>31.993600000000001</v>
      </c>
      <c r="K36102">
        <v>333.46499999999997</v>
      </c>
      <c r="L36102">
        <v>981.88300000000004</v>
      </c>
      <c r="M36102">
        <v>30.2456</v>
      </c>
      <c r="N36102">
        <v>333.46499999999997</v>
      </c>
      <c r="O36102">
        <v>3867.32</v>
      </c>
      <c r="P36102">
        <v>333.46499999999997</v>
      </c>
      <c r="Q36102">
        <v>3866.97</v>
      </c>
      <c r="R36102" t="s">
        <v>18</v>
      </c>
      <c r="T36102">
        <f t="shared" si="26"/>
        <v>3.86389161</v>
      </c>
      <c r="U36102">
        <f>(data2[[#This Row],[time]]-A36101)/1000000000</f>
        <v>8.0749521000000005E-2</v>
      </c>
      <c r="V36102">
        <f>data2[[#This Row],[altitude]]</f>
        <v>333.46499999999997</v>
      </c>
      <c r="W36102">
        <f>((data2[[#This Row],[altitude]]-K36101)/U36102+W36101)/2</f>
        <v>82.672778909468278</v>
      </c>
      <c r="Z36102">
        <f t="shared" si="27"/>
        <v>8.0749521000000005E-2</v>
      </c>
      <c r="AA36102" s="4">
        <f>SQRT(POWER(data2[[#This Row],[accelx]],2)+POWER(data2[[#This Row],[accely]],2)+POWER(data2[[#This Row],[accelz]],2))*SIGN(data2[[#This Row],[accelx]])</f>
        <v>-7.7435471807822021</v>
      </c>
      <c r="AB36102">
        <f t="shared" si="28"/>
        <v>333.46499999999997</v>
      </c>
      <c r="AC36102">
        <f t="shared" si="25"/>
        <v>78.358427376256742</v>
      </c>
      <c r="AD36102">
        <f t="shared" si="38"/>
        <v>575.46416300728208</v>
      </c>
      <c r="AF36102">
        <f t="shared" si="29"/>
        <v>1.8238369927179292</v>
      </c>
      <c r="AG36102" s="8">
        <f t="shared" si="30"/>
        <v>99.684068092058396</v>
      </c>
      <c r="AI36102">
        <f>data2[[#This Row],[pressure]]*100/(287.05*(273.15+data2[[#This Row],[temp]]))</f>
        <v>1.1274386308653992</v>
      </c>
      <c r="AJ36102">
        <f t="shared" si="31"/>
        <v>2.0515981547538772E-3</v>
      </c>
      <c r="AK36102">
        <f t="shared" si="24"/>
        <v>578.61973943692669</v>
      </c>
      <c r="AN36102">
        <f t="shared" si="32"/>
        <v>333.46499999999997</v>
      </c>
      <c r="AO36102">
        <f t="shared" si="39"/>
        <v>82.935476484126795</v>
      </c>
      <c r="AP36102" s="6">
        <f t="shared" si="22"/>
        <v>597.88288758448834</v>
      </c>
      <c r="AS36102">
        <f>data2[[#This Row],[gyrox]]</f>
        <v>-5.0035999999999996</v>
      </c>
      <c r="AT36102">
        <f>data2[[#This Row],[gyroy]]</f>
        <v>-0.36560300000000001</v>
      </c>
      <c r="AU36102">
        <f>data2[[#This Row],[gyroz]]</f>
        <v>0.60002200000000006</v>
      </c>
      <c r="AW36102">
        <f t="shared" si="40"/>
        <v>-15.722228089056717</v>
      </c>
      <c r="AX36102">
        <f t="shared" si="41"/>
        <v>-1.255862602081514</v>
      </c>
      <c r="AY36102">
        <f t="shared" si="42"/>
        <v>1.9166186421171254</v>
      </c>
      <c r="BA36102">
        <f t="shared" si="43"/>
        <v>-1.4264821107751402E-2</v>
      </c>
      <c r="BB36102">
        <f t="shared" si="33"/>
        <v>-1.255862602081514</v>
      </c>
      <c r="BC36102">
        <f t="shared" si="34"/>
        <v>1.9166186421171254</v>
      </c>
      <c r="BE36102">
        <f t="shared" si="35"/>
        <v>-0.81731404498328697</v>
      </c>
      <c r="BF36102">
        <f t="shared" si="36"/>
        <v>-71.955626747588269</v>
      </c>
      <c r="BG36102">
        <f t="shared" si="37"/>
        <v>109.81415912940606</v>
      </c>
      <c r="BM36102">
        <f t="shared" si="23"/>
        <v>577.28800000000001</v>
      </c>
    </row>
    <row r="36103" spans="1:65" x14ac:dyDescent="0.3">
      <c r="A36103">
        <v>3679534301759</v>
      </c>
      <c r="B36103">
        <v>-6.4749800000000004</v>
      </c>
      <c r="C36103">
        <v>-3.5270199999999998</v>
      </c>
      <c r="D36103">
        <v>2.42632</v>
      </c>
      <c r="E36103">
        <v>-5.0035999999999996</v>
      </c>
      <c r="F36103">
        <v>-0.318108</v>
      </c>
      <c r="G36103">
        <v>0.70432700000000004</v>
      </c>
      <c r="H36103">
        <v>-56.854700000000001</v>
      </c>
      <c r="I36103">
        <v>-30.298100000000002</v>
      </c>
      <c r="J36103">
        <v>35.267499999999998</v>
      </c>
      <c r="K36103">
        <v>341.21899999999999</v>
      </c>
      <c r="L36103">
        <v>980.88300000000004</v>
      </c>
      <c r="M36103">
        <v>30.2456</v>
      </c>
      <c r="N36103">
        <v>341.21899999999999</v>
      </c>
      <c r="O36103">
        <v>3925.58</v>
      </c>
      <c r="P36103">
        <v>341.21899999999999</v>
      </c>
      <c r="Q36103">
        <v>3925.41</v>
      </c>
      <c r="R36103" t="s">
        <v>18</v>
      </c>
      <c r="T36103">
        <f t="shared" si="26"/>
        <v>3.9490051240000001</v>
      </c>
      <c r="U36103">
        <f>(data2[[#This Row],[time]]-A36102)/1000000000</f>
        <v>8.5113514000000001E-2</v>
      </c>
      <c r="V36103">
        <f>data2[[#This Row],[altitude]]</f>
        <v>341.21899999999999</v>
      </c>
      <c r="W36103">
        <f>((data2[[#This Row],[altitude]]-K36102)/U36103+W36102)/2</f>
        <v>86.887322764807664</v>
      </c>
      <c r="Z36103">
        <f t="shared" si="27"/>
        <v>8.5113514000000001E-2</v>
      </c>
      <c r="AA36103" s="4">
        <f>SQRT(POWER(data2[[#This Row],[accelx]],2)+POWER(data2[[#This Row],[accely]],2)+POWER(data2[[#This Row],[accelz]],2))*SIGN(data2[[#This Row],[accelx]])</f>
        <v>-7.7622332368462104</v>
      </c>
      <c r="AB36103">
        <f t="shared" si="28"/>
        <v>341.21899999999999</v>
      </c>
      <c r="AC36103">
        <f t="shared" si="25"/>
        <v>76.86364399178116</v>
      </c>
      <c r="AD36103">
        <f t="shared" si="38"/>
        <v>575.95411408740438</v>
      </c>
      <c r="AF36103">
        <f t="shared" si="29"/>
        <v>1.3338859125956333</v>
      </c>
      <c r="AG36103" s="8">
        <f t="shared" si="30"/>
        <v>99.768939262102165</v>
      </c>
      <c r="AI36103">
        <f>data2[[#This Row],[pressure]]*100/(287.05*(273.15+data2[[#This Row],[temp]]))</f>
        <v>1.1262903895465604</v>
      </c>
      <c r="AJ36103">
        <f t="shared" si="31"/>
        <v>2.0495087019832782E-3</v>
      </c>
      <c r="AK36103">
        <f t="shared" si="24"/>
        <v>578.98329757642034</v>
      </c>
      <c r="AN36103">
        <f t="shared" si="32"/>
        <v>341.21899999999999</v>
      </c>
      <c r="AO36103">
        <f t="shared" si="39"/>
        <v>91.10186662014705</v>
      </c>
      <c r="AP36103" s="6">
        <f t="shared" si="22"/>
        <v>646.09634915270726</v>
      </c>
      <c r="AS36103">
        <f>data2[[#This Row],[gyrox]]</f>
        <v>-5.0035999999999996</v>
      </c>
      <c r="AT36103">
        <f>data2[[#This Row],[gyroy]]</f>
        <v>-0.318108</v>
      </c>
      <c r="AU36103">
        <f>data2[[#This Row],[gyroz]]</f>
        <v>0.70432700000000004</v>
      </c>
      <c r="AW36103">
        <f t="shared" si="40"/>
        <v>-16.148102067707118</v>
      </c>
      <c r="AX36103">
        <f t="shared" si="41"/>
        <v>-1.2829378917930261</v>
      </c>
      <c r="AY36103">
        <f t="shared" si="42"/>
        <v>1.9765663880922033</v>
      </c>
      <c r="BA36103">
        <f t="shared" si="43"/>
        <v>-0.44013879975815229</v>
      </c>
      <c r="BB36103">
        <f t="shared" si="33"/>
        <v>-1.2829378917930261</v>
      </c>
      <c r="BC36103">
        <f t="shared" si="34"/>
        <v>1.9765663880922033</v>
      </c>
      <c r="BE36103">
        <f t="shared" si="35"/>
        <v>-25.218095626095788</v>
      </c>
      <c r="BF36103">
        <f t="shared" si="36"/>
        <v>-73.506926577151887</v>
      </c>
      <c r="BG36103">
        <f t="shared" si="37"/>
        <v>113.24891196510038</v>
      </c>
      <c r="BM36103">
        <f t="shared" si="23"/>
        <v>577.28800000000001</v>
      </c>
    </row>
    <row r="36104" spans="1:65" x14ac:dyDescent="0.3">
      <c r="A36104">
        <v>3679615173352</v>
      </c>
      <c r="B36104">
        <v>-6.1447599999999998</v>
      </c>
      <c r="C36104">
        <v>-2.9527399999999999</v>
      </c>
      <c r="D36104">
        <v>2.6273200000000001</v>
      </c>
      <c r="E36104">
        <v>-5.0035999999999996</v>
      </c>
      <c r="F36104">
        <v>-0.39385500000000001</v>
      </c>
      <c r="G36104">
        <v>0.77808900000000003</v>
      </c>
      <c r="H36104">
        <v>-56.445500000000003</v>
      </c>
      <c r="I36104">
        <v>-35.866700000000002</v>
      </c>
      <c r="J36104">
        <v>33.7913</v>
      </c>
      <c r="K36104">
        <v>347.49400000000003</v>
      </c>
      <c r="L36104">
        <v>980.46299999999997</v>
      </c>
      <c r="M36104">
        <v>30.241099999999999</v>
      </c>
      <c r="N36104">
        <v>347.49400000000003</v>
      </c>
      <c r="O36104">
        <v>3865.88</v>
      </c>
      <c r="P36104">
        <v>347.49400000000003</v>
      </c>
      <c r="Q36104">
        <v>3865.79</v>
      </c>
      <c r="R36104" t="s">
        <v>18</v>
      </c>
      <c r="T36104">
        <f t="shared" si="26"/>
        <v>4.0298767170000005</v>
      </c>
      <c r="U36104">
        <f>(data2[[#This Row],[time]]-A36103)/1000000000</f>
        <v>8.0871593000000006E-2</v>
      </c>
      <c r="V36104">
        <f>data2[[#This Row],[altitude]]</f>
        <v>347.49400000000003</v>
      </c>
      <c r="W36104">
        <f>((data2[[#This Row],[altitude]]-K36103)/U36104+W36103)/2</f>
        <v>82.239731592125281</v>
      </c>
      <c r="Z36104">
        <f t="shared" si="27"/>
        <v>8.0871593000000006E-2</v>
      </c>
      <c r="AA36104" s="4">
        <f>SQRT(POWER(data2[[#This Row],[accelx]],2)+POWER(data2[[#This Row],[accely]],2)+POWER(data2[[#This Row],[accelz]],2))*SIGN(data2[[#This Row],[accelx]])</f>
        <v>-7.3061316267639196</v>
      </c>
      <c r="AB36104">
        <f t="shared" si="28"/>
        <v>347.49400000000003</v>
      </c>
      <c r="AC36104">
        <f t="shared" si="25"/>
        <v>75.480243877057077</v>
      </c>
      <c r="AD36104">
        <f t="shared" si="38"/>
        <v>575.53597510506734</v>
      </c>
      <c r="AF36104">
        <f t="shared" si="29"/>
        <v>1.7520248949326742</v>
      </c>
      <c r="AG36104" s="8">
        <f t="shared" si="30"/>
        <v>99.696507653903652</v>
      </c>
      <c r="AI36104">
        <f>data2[[#This Row],[pressure]]*100/(287.05*(273.15+data2[[#This Row],[temp]]))</f>
        <v>1.1258248265617725</v>
      </c>
      <c r="AJ36104">
        <f t="shared" si="31"/>
        <v>2.0486615178134581E-3</v>
      </c>
      <c r="AK36104">
        <f t="shared" si="24"/>
        <v>578.42422424987899</v>
      </c>
      <c r="AN36104">
        <f t="shared" si="32"/>
        <v>347.49400000000003</v>
      </c>
      <c r="AO36104">
        <f t="shared" si="39"/>
        <v>77.592140419442885</v>
      </c>
      <c r="AP36104" s="6">
        <f t="shared" si="22"/>
        <v>585.7653411665641</v>
      </c>
      <c r="AS36104">
        <f>data2[[#This Row],[gyrox]]</f>
        <v>-5.0035999999999996</v>
      </c>
      <c r="AT36104">
        <f>data2[[#This Row],[gyroy]]</f>
        <v>-0.39385500000000001</v>
      </c>
      <c r="AU36104">
        <f>data2[[#This Row],[gyroz]]</f>
        <v>0.77808900000000003</v>
      </c>
      <c r="AW36104">
        <f t="shared" si="40"/>
        <v>-16.552751170441919</v>
      </c>
      <c r="AX36104">
        <f t="shared" si="41"/>
        <v>-1.3147895730540411</v>
      </c>
      <c r="AY36104">
        <f t="shared" si="42"/>
        <v>2.0394916850179805</v>
      </c>
      <c r="BA36104">
        <f t="shared" si="43"/>
        <v>-0.84478790249295344</v>
      </c>
      <c r="BB36104">
        <f t="shared" si="33"/>
        <v>-1.3147895730540411</v>
      </c>
      <c r="BC36104">
        <f t="shared" si="34"/>
        <v>2.0394916850179805</v>
      </c>
      <c r="BE36104">
        <f t="shared" si="35"/>
        <v>-48.402781396555547</v>
      </c>
      <c r="BF36104">
        <f t="shared" si="36"/>
        <v>-75.331893483803981</v>
      </c>
      <c r="BG36104">
        <f t="shared" si="37"/>
        <v>116.85426590355496</v>
      </c>
      <c r="BM36104">
        <f t="shared" si="23"/>
        <v>577.28800000000001</v>
      </c>
    </row>
    <row r="36105" spans="1:65" x14ac:dyDescent="0.3">
      <c r="A36105">
        <v>3679695922860</v>
      </c>
      <c r="B36105">
        <v>-6.0394800000000002</v>
      </c>
      <c r="C36105">
        <v>-2.7278199999999999</v>
      </c>
      <c r="D36105">
        <v>2.2923200000000001</v>
      </c>
      <c r="E36105">
        <v>-5.0035999999999996</v>
      </c>
      <c r="F36105">
        <v>-0.42867499999999997</v>
      </c>
      <c r="G36105">
        <v>0.72891499999999998</v>
      </c>
      <c r="H36105">
        <v>-56.357799999999997</v>
      </c>
      <c r="I36105">
        <v>-39.4621</v>
      </c>
      <c r="J36105">
        <v>29.275099999999998</v>
      </c>
      <c r="K36105">
        <v>353.52600000000001</v>
      </c>
      <c r="L36105">
        <v>979.88199999999995</v>
      </c>
      <c r="M36105">
        <v>30.2456</v>
      </c>
      <c r="N36105">
        <v>353.52600000000001</v>
      </c>
      <c r="O36105">
        <v>3814.49</v>
      </c>
      <c r="P36105">
        <v>353.52600000000001</v>
      </c>
      <c r="Q36105">
        <v>3821.64</v>
      </c>
      <c r="R36105" t="s">
        <v>18</v>
      </c>
      <c r="T36105">
        <f t="shared" si="26"/>
        <v>4.1106262250000007</v>
      </c>
      <c r="U36105">
        <f>(data2[[#This Row],[time]]-A36104)/1000000000</f>
        <v>8.0749507999999998E-2</v>
      </c>
      <c r="V36105">
        <f>data2[[#This Row],[altitude]]</f>
        <v>353.52600000000001</v>
      </c>
      <c r="W36105">
        <f>((data2[[#This Row],[altitude]]-K36104)/U36105+W36104)/2</f>
        <v>78.469938566784549</v>
      </c>
      <c r="Z36105">
        <f t="shared" si="27"/>
        <v>8.0749507999999998E-2</v>
      </c>
      <c r="AA36105" s="4">
        <f>SQRT(POWER(data2[[#This Row],[accelx]],2)+POWER(data2[[#This Row],[accely]],2)+POWER(data2[[#This Row],[accelz]],2))*SIGN(data2[[#This Row],[accelx]])</f>
        <v>-7.0122073275966388</v>
      </c>
      <c r="AB36105">
        <f t="shared" si="28"/>
        <v>353.52600000000001</v>
      </c>
      <c r="AC36105">
        <f t="shared" si="25"/>
        <v>74.122666406959652</v>
      </c>
      <c r="AD36105">
        <f t="shared" si="38"/>
        <v>575.02992559243194</v>
      </c>
      <c r="AF36105">
        <f t="shared" si="29"/>
        <v>2.2580744075680741</v>
      </c>
      <c r="AG36105" s="8">
        <f t="shared" si="30"/>
        <v>99.608847852793048</v>
      </c>
      <c r="AI36105">
        <f>data2[[#This Row],[pressure]]*100/(287.05*(273.15+data2[[#This Row],[temp]]))</f>
        <v>1.1251409999864026</v>
      </c>
      <c r="AJ36105">
        <f t="shared" si="31"/>
        <v>2.0474171597599082E-3</v>
      </c>
      <c r="AK36105">
        <f t="shared" si="24"/>
        <v>577.79071480579046</v>
      </c>
      <c r="AN36105">
        <f t="shared" si="32"/>
        <v>353.52600000000001</v>
      </c>
      <c r="AO36105">
        <f t="shared" si="39"/>
        <v>74.700145541443831</v>
      </c>
      <c r="AP36105" s="6">
        <f t="shared" si="22"/>
        <v>577.80724038386825</v>
      </c>
      <c r="AS36105">
        <f>data2[[#This Row],[gyrox]]</f>
        <v>-5.0035999999999996</v>
      </c>
      <c r="AT36105">
        <f>data2[[#This Row],[gyroy]]</f>
        <v>-0.42867499999999997</v>
      </c>
      <c r="AU36105">
        <f>data2[[#This Row],[gyroz]]</f>
        <v>0.72891499999999998</v>
      </c>
      <c r="AW36105">
        <f t="shared" si="40"/>
        <v>-16.956789408670719</v>
      </c>
      <c r="AX36105">
        <f t="shared" si="41"/>
        <v>-1.3494048683959412</v>
      </c>
      <c r="AY36105">
        <f t="shared" si="42"/>
        <v>2.0983512126418007</v>
      </c>
      <c r="BA36105">
        <f t="shared" si="43"/>
        <v>-1.2488261407217536</v>
      </c>
      <c r="BB36105">
        <f t="shared" si="33"/>
        <v>-1.3494048683959412</v>
      </c>
      <c r="BC36105">
        <f t="shared" si="34"/>
        <v>2.0983512126418007</v>
      </c>
      <c r="BE36105">
        <f t="shared" si="35"/>
        <v>-71.552467208967116</v>
      </c>
      <c r="BF36105">
        <f t="shared" si="36"/>
        <v>-77.31520381349371</v>
      </c>
      <c r="BG36105">
        <f t="shared" si="37"/>
        <v>120.22666842053354</v>
      </c>
      <c r="BM36105">
        <f t="shared" si="23"/>
        <v>577.28800000000001</v>
      </c>
    </row>
    <row r="36106" spans="1:65" x14ac:dyDescent="0.3">
      <c r="A36106">
        <v>3679781341554</v>
      </c>
      <c r="B36106">
        <v>-5.7762700000000002</v>
      </c>
      <c r="C36106">
        <v>-3.2446700000000002</v>
      </c>
      <c r="D36106">
        <v>2.4693900000000002</v>
      </c>
      <c r="E36106">
        <v>-5.0035999999999996</v>
      </c>
      <c r="F36106">
        <v>-0.35674499999999998</v>
      </c>
      <c r="G36106">
        <v>0.63667399999999996</v>
      </c>
      <c r="H36106">
        <v>-56.606200000000001</v>
      </c>
      <c r="I36106">
        <v>-39.973700000000001</v>
      </c>
      <c r="J36106">
        <v>22.084199999999999</v>
      </c>
      <c r="K36106">
        <v>359.452</v>
      </c>
      <c r="L36106">
        <v>978.89200000000005</v>
      </c>
      <c r="M36106">
        <v>30.232199999999999</v>
      </c>
      <c r="N36106">
        <v>359.452</v>
      </c>
      <c r="O36106">
        <v>3752.35</v>
      </c>
      <c r="P36106">
        <v>359.452</v>
      </c>
      <c r="Q36106">
        <v>3749.5</v>
      </c>
      <c r="R36106" t="s">
        <v>18</v>
      </c>
      <c r="T36106">
        <f t="shared" si="26"/>
        <v>4.1960449190000011</v>
      </c>
      <c r="U36106">
        <f>(data2[[#This Row],[time]]-A36105)/1000000000</f>
        <v>8.5418694000000003E-2</v>
      </c>
      <c r="V36106">
        <f>data2[[#This Row],[altitude]]</f>
        <v>359.452</v>
      </c>
      <c r="W36106">
        <f>((data2[[#This Row],[altitude]]-K36105)/U36106+W36105)/2</f>
        <v>73.922926465224094</v>
      </c>
      <c r="Z36106">
        <f t="shared" si="27"/>
        <v>8.5418694000000003E-2</v>
      </c>
      <c r="AA36106" s="4">
        <f>SQRT(POWER(data2[[#This Row],[accelx]],2)+POWER(data2[[#This Row],[accely]],2)+POWER(data2[[#This Row],[accelz]],2))*SIGN(data2[[#This Row],[accelx]])</f>
        <v>-7.0704360186554265</v>
      </c>
      <c r="AB36106">
        <f t="shared" si="28"/>
        <v>359.452</v>
      </c>
      <c r="AC36106">
        <f t="shared" si="25"/>
        <v>72.68161579503554</v>
      </c>
      <c r="AD36106">
        <f t="shared" si="38"/>
        <v>574.05127657494404</v>
      </c>
      <c r="AF36106">
        <f t="shared" si="29"/>
        <v>3.2367234250559704</v>
      </c>
      <c r="AG36106" s="8">
        <f t="shared" si="30"/>
        <v>99.43932258681005</v>
      </c>
      <c r="AI36106">
        <f>data2[[#This Row],[pressure]]*100/(287.05*(273.15+data2[[#This Row],[temp]]))</f>
        <v>1.1240538868965932</v>
      </c>
      <c r="AJ36106">
        <f t="shared" si="31"/>
        <v>2.0454389419234751E-3</v>
      </c>
      <c r="AK36106">
        <f t="shared" si="24"/>
        <v>576.69118833688424</v>
      </c>
      <c r="AN36106">
        <f t="shared" si="32"/>
        <v>359.452</v>
      </c>
      <c r="AO36106">
        <f t="shared" si="39"/>
        <v>69.375914363663625</v>
      </c>
      <c r="AP36106" s="6">
        <f t="shared" si="22"/>
        <v>558.36621095300711</v>
      </c>
      <c r="AS36106">
        <f>data2[[#This Row],[gyrox]]</f>
        <v>-5.0035999999999996</v>
      </c>
      <c r="AT36106">
        <f>data2[[#This Row],[gyroy]]</f>
        <v>-0.35674499999999998</v>
      </c>
      <c r="AU36106">
        <f>data2[[#This Row],[gyroz]]</f>
        <v>0.63667399999999996</v>
      </c>
      <c r="AW36106">
        <f t="shared" si="40"/>
        <v>-17.38419038596912</v>
      </c>
      <c r="AX36106">
        <f t="shared" si="41"/>
        <v>-1.3798775603869713</v>
      </c>
      <c r="AY36106">
        <f t="shared" si="42"/>
        <v>2.1527350742255567</v>
      </c>
      <c r="BA36106">
        <f t="shared" si="43"/>
        <v>-1.6762271180201544</v>
      </c>
      <c r="BB36106">
        <f t="shared" si="33"/>
        <v>-1.3798775603869713</v>
      </c>
      <c r="BC36106">
        <f t="shared" si="34"/>
        <v>2.1527350742255567</v>
      </c>
      <c r="BE36106">
        <f t="shared" si="35"/>
        <v>-96.040739367932204</v>
      </c>
      <c r="BF36106">
        <f t="shared" si="36"/>
        <v>-79.061160454981845</v>
      </c>
      <c r="BG36106">
        <f t="shared" si="37"/>
        <v>123.34263416290641</v>
      </c>
      <c r="BM36106">
        <f t="shared" si="23"/>
        <v>577.28800000000001</v>
      </c>
    </row>
    <row r="36107" spans="1:65" x14ac:dyDescent="0.3">
      <c r="A36107">
        <v>3679862243665</v>
      </c>
      <c r="B36107">
        <v>-5.6470599999999997</v>
      </c>
      <c r="C36107">
        <v>-3.4360900000000001</v>
      </c>
      <c r="D36107">
        <v>2.1391800000000001</v>
      </c>
      <c r="E36107">
        <v>-5.0035999999999996</v>
      </c>
      <c r="F36107">
        <v>-0.32162000000000002</v>
      </c>
      <c r="G36107">
        <v>0.72265299999999999</v>
      </c>
      <c r="H36107">
        <v>-56.825499999999998</v>
      </c>
      <c r="I36107">
        <v>-36.8459</v>
      </c>
      <c r="J36107">
        <v>14.981</v>
      </c>
      <c r="K36107">
        <v>365.399</v>
      </c>
      <c r="L36107">
        <v>978.18799999999999</v>
      </c>
      <c r="M36107">
        <v>30.2456</v>
      </c>
      <c r="N36107">
        <v>365.399</v>
      </c>
      <c r="O36107">
        <v>3753.67</v>
      </c>
      <c r="P36107">
        <v>365.399</v>
      </c>
      <c r="Q36107">
        <v>3752.24</v>
      </c>
      <c r="R36107" t="s">
        <v>18</v>
      </c>
      <c r="T36107">
        <f t="shared" si="26"/>
        <v>4.2769470300000014</v>
      </c>
      <c r="U36107">
        <f>(data2[[#This Row],[time]]-A36106)/1000000000</f>
        <v>8.0902110999999999E-2</v>
      </c>
      <c r="V36107">
        <f>data2[[#This Row],[altitude]]</f>
        <v>365.399</v>
      </c>
      <c r="W36107">
        <f>((data2[[#This Row],[altitude]]-K36106)/U36107+W36106)/2</f>
        <v>73.715757567403898</v>
      </c>
      <c r="Z36107">
        <f t="shared" si="27"/>
        <v>8.0902110999999999E-2</v>
      </c>
      <c r="AA36107" s="4">
        <f>SQRT(POWER(data2[[#This Row],[accelx]],2)+POWER(data2[[#This Row],[accely]],2)+POWER(data2[[#This Row],[accelz]],2))*SIGN(data2[[#This Row],[accelx]])</f>
        <v>-6.947812044384909</v>
      </c>
      <c r="AB36107">
        <f t="shared" si="28"/>
        <v>365.399</v>
      </c>
      <c r="AC36107">
        <f t="shared" si="25"/>
        <v>71.326682446013578</v>
      </c>
      <c r="AD36107">
        <f t="shared" si="38"/>
        <v>573.54212674252585</v>
      </c>
      <c r="AF36107">
        <f t="shared" si="29"/>
        <v>3.7458732574741589</v>
      </c>
      <c r="AG36107" s="8">
        <f t="shared" si="30"/>
        <v>99.351125736638537</v>
      </c>
      <c r="AI36107">
        <f>data2[[#This Row],[pressure]]*100/(287.05*(273.15+data2[[#This Row],[temp]]))</f>
        <v>1.1231958791922898</v>
      </c>
      <c r="AJ36107">
        <f t="shared" si="31"/>
        <v>2.0438776267665145E-3</v>
      </c>
      <c r="AK36107">
        <f t="shared" si="24"/>
        <v>576.06332025730421</v>
      </c>
      <c r="AN36107">
        <f t="shared" si="32"/>
        <v>365.399</v>
      </c>
      <c r="AO36107">
        <f t="shared" si="39"/>
        <v>73.508588669583702</v>
      </c>
      <c r="AP36107" s="6">
        <f t="shared" si="22"/>
        <v>583.95601112749364</v>
      </c>
      <c r="AS36107">
        <f>data2[[#This Row],[gyrox]]</f>
        <v>-5.0035999999999996</v>
      </c>
      <c r="AT36107">
        <f>data2[[#This Row],[gyroy]]</f>
        <v>-0.32162000000000002</v>
      </c>
      <c r="AU36107">
        <f>data2[[#This Row],[gyroz]]</f>
        <v>0.72265299999999999</v>
      </c>
      <c r="AW36107">
        <f t="shared" si="40"/>
        <v>-17.78899218856872</v>
      </c>
      <c r="AX36107">
        <f t="shared" si="41"/>
        <v>-1.4058972973267914</v>
      </c>
      <c r="AY36107">
        <f t="shared" si="42"/>
        <v>2.2111992274460395</v>
      </c>
      <c r="BA36107">
        <f t="shared" si="43"/>
        <v>-2.0810289206197545</v>
      </c>
      <c r="BB36107">
        <f t="shared" si="33"/>
        <v>-1.4058972973267914</v>
      </c>
      <c r="BC36107">
        <f t="shared" si="34"/>
        <v>2.2111992274460395</v>
      </c>
      <c r="BE36107">
        <f t="shared" si="35"/>
        <v>-119.23417419617715</v>
      </c>
      <c r="BF36107">
        <f t="shared" si="36"/>
        <v>-80.551981565674183</v>
      </c>
      <c r="BG36107">
        <f t="shared" si="37"/>
        <v>126.69238339524624</v>
      </c>
      <c r="BM36107">
        <f t="shared" si="23"/>
        <v>577.28800000000001</v>
      </c>
    </row>
    <row r="36108" spans="1:65" x14ac:dyDescent="0.3">
      <c r="A36108">
        <v>3679943054208</v>
      </c>
      <c r="B36108">
        <v>-5.5082700000000004</v>
      </c>
      <c r="C36108">
        <v>-2.5124599999999999</v>
      </c>
      <c r="D36108">
        <v>1.54576</v>
      </c>
      <c r="E36108">
        <v>-5.0035999999999996</v>
      </c>
      <c r="F36108">
        <v>-0.39721499999999998</v>
      </c>
      <c r="G36108">
        <v>0.72876200000000002</v>
      </c>
      <c r="H36108">
        <v>-58.0824</v>
      </c>
      <c r="I36108">
        <v>-32.154299999999999</v>
      </c>
      <c r="J36108">
        <v>12.204000000000001</v>
      </c>
      <c r="K36108">
        <v>370.47</v>
      </c>
      <c r="L36108">
        <v>977.66700000000003</v>
      </c>
      <c r="M36108">
        <v>30.241099999999999</v>
      </c>
      <c r="N36108">
        <v>370.47</v>
      </c>
      <c r="O36108">
        <v>3663.73</v>
      </c>
      <c r="P36108">
        <v>370.47</v>
      </c>
      <c r="Q36108">
        <v>3669.9</v>
      </c>
      <c r="R36108" t="s">
        <v>18</v>
      </c>
      <c r="T36108">
        <f t="shared" si="26"/>
        <v>4.3577575730000015</v>
      </c>
      <c r="U36108">
        <f>(data2[[#This Row],[time]]-A36107)/1000000000</f>
        <v>8.0810542999999999E-2</v>
      </c>
      <c r="V36108">
        <f>data2[[#This Row],[altitude]]</f>
        <v>370.47</v>
      </c>
      <c r="W36108">
        <f>((data2[[#This Row],[altitude]]-K36107)/U36108+W36107)/2</f>
        <v>68.233735273120828</v>
      </c>
      <c r="Z36108">
        <f t="shared" si="27"/>
        <v>8.0810542999999999E-2</v>
      </c>
      <c r="AA36108" s="4">
        <f>SQRT(POWER(data2[[#This Row],[accelx]],2)+POWER(data2[[#This Row],[accely]],2)+POWER(data2[[#This Row],[accelz]],2))*SIGN(data2[[#This Row],[accelx]])</f>
        <v>-6.2484292123780998</v>
      </c>
      <c r="AB36108">
        <f t="shared" si="28"/>
        <v>370.47</v>
      </c>
      <c r="AC36108">
        <f t="shared" si="25"/>
        <v>70.029800167064238</v>
      </c>
      <c r="AD36108">
        <f t="shared" si="38"/>
        <v>572.46856905603886</v>
      </c>
      <c r="AF36108">
        <f t="shared" si="29"/>
        <v>4.8194309439611516</v>
      </c>
      <c r="AG36108" s="8">
        <f t="shared" si="30"/>
        <v>99.165160033820015</v>
      </c>
      <c r="AI36108">
        <f>data2[[#This Row],[pressure]]*100/(287.05*(273.15+data2[[#This Row],[temp]]))</f>
        <v>1.1226142962153274</v>
      </c>
      <c r="AJ36108">
        <f t="shared" si="31"/>
        <v>2.0428193212147019E-3</v>
      </c>
      <c r="AK36108">
        <f t="shared" si="24"/>
        <v>574.86975656542313</v>
      </c>
      <c r="AN36108">
        <f t="shared" si="32"/>
        <v>370.47</v>
      </c>
      <c r="AO36108">
        <f t="shared" si="39"/>
        <v>62.751712978837752</v>
      </c>
      <c r="AP36108" s="6">
        <f t="shared" si="22"/>
        <v>538.73302056606383</v>
      </c>
      <c r="AS36108">
        <f>data2[[#This Row],[gyrox]]</f>
        <v>-5.0035999999999996</v>
      </c>
      <c r="AT36108">
        <f>data2[[#This Row],[gyroy]]</f>
        <v>-0.39721499999999998</v>
      </c>
      <c r="AU36108">
        <f>data2[[#This Row],[gyroz]]</f>
        <v>0.72876200000000002</v>
      </c>
      <c r="AW36108">
        <f t="shared" si="40"/>
        <v>-18.193335821523519</v>
      </c>
      <c r="AX36108">
        <f t="shared" si="41"/>
        <v>-1.4379964571645363</v>
      </c>
      <c r="AY36108">
        <f t="shared" si="42"/>
        <v>2.2700908803838056</v>
      </c>
      <c r="BA36108">
        <f t="shared" si="43"/>
        <v>-2.4853725535745532</v>
      </c>
      <c r="BB36108">
        <f t="shared" si="33"/>
        <v>-1.4379964571645363</v>
      </c>
      <c r="BC36108">
        <f t="shared" si="34"/>
        <v>2.2700908803838056</v>
      </c>
      <c r="BE36108">
        <f t="shared" si="35"/>
        <v>-142.40135783747397</v>
      </c>
      <c r="BF36108">
        <f t="shared" si="36"/>
        <v>-82.391127950292798</v>
      </c>
      <c r="BG36108">
        <f t="shared" si="37"/>
        <v>130.06662655712947</v>
      </c>
      <c r="BM36108">
        <f t="shared" si="23"/>
        <v>577.28800000000001</v>
      </c>
    </row>
    <row r="36109" spans="1:65" x14ac:dyDescent="0.3">
      <c r="A36109">
        <v>3680028533938</v>
      </c>
      <c r="B36109">
        <v>-5.1589200000000002</v>
      </c>
      <c r="C36109">
        <v>-1.78983</v>
      </c>
      <c r="D36109">
        <v>2.1631100000000001</v>
      </c>
      <c r="E36109">
        <v>-5.0035999999999996</v>
      </c>
      <c r="F36109">
        <v>-0.41370800000000002</v>
      </c>
      <c r="G36109">
        <v>0.574519</v>
      </c>
      <c r="H36109">
        <v>-58.696300000000001</v>
      </c>
      <c r="I36109">
        <v>-27.082699999999999</v>
      </c>
      <c r="J36109">
        <v>14.2941</v>
      </c>
      <c r="K36109">
        <v>374.83300000000003</v>
      </c>
      <c r="L36109">
        <v>976.95399999999995</v>
      </c>
      <c r="M36109">
        <v>30.241099999999999</v>
      </c>
      <c r="N36109">
        <v>374.83300000000003</v>
      </c>
      <c r="O36109">
        <v>3508.46</v>
      </c>
      <c r="P36109">
        <v>374.83300000000003</v>
      </c>
      <c r="Q36109">
        <v>3505.94</v>
      </c>
      <c r="R36109" t="s">
        <v>18</v>
      </c>
      <c r="T36109">
        <f t="shared" si="26"/>
        <v>4.4432373030000019</v>
      </c>
      <c r="U36109">
        <f>(data2[[#This Row],[time]]-A36108)/1000000000</f>
        <v>8.5479730000000004E-2</v>
      </c>
      <c r="V36109">
        <f>data2[[#This Row],[altitude]]</f>
        <v>374.83300000000003</v>
      </c>
      <c r="W36109">
        <f>((data2[[#This Row],[altitude]]-K36108)/U36109+W36108)/2</f>
        <v>59.637537858611886</v>
      </c>
      <c r="Z36109">
        <f t="shared" si="27"/>
        <v>8.5479730000000004E-2</v>
      </c>
      <c r="AA36109" s="4">
        <f>SQRT(POWER(data2[[#This Row],[accelx]],2)+POWER(data2[[#This Row],[accely]],2)+POWER(data2[[#This Row],[accelz]],2))*SIGN(data2[[#This Row],[accelx]])</f>
        <v>-5.8734139874011948</v>
      </c>
      <c r="AB36109">
        <f t="shared" si="28"/>
        <v>374.83300000000003</v>
      </c>
      <c r="AC36109">
        <f t="shared" si="25"/>
        <v>68.690040971242965</v>
      </c>
      <c r="AD36109">
        <f t="shared" si="38"/>
        <v>570.52228521216216</v>
      </c>
      <c r="AF36109">
        <f t="shared" si="29"/>
        <v>6.765714787837851</v>
      </c>
      <c r="AG36109" s="8">
        <f t="shared" si="30"/>
        <v>98.82801742148844</v>
      </c>
      <c r="AI36109">
        <f>data2[[#This Row],[pressure]]*100/(287.05*(273.15+data2[[#This Row],[temp]]))</f>
        <v>1.1217955880118167</v>
      </c>
      <c r="AJ36109">
        <f t="shared" si="31"/>
        <v>2.0413295192923436E-3</v>
      </c>
      <c r="AK36109">
        <f t="shared" si="24"/>
        <v>572.80821229188234</v>
      </c>
      <c r="AN36109">
        <f t="shared" si="32"/>
        <v>374.83300000000003</v>
      </c>
      <c r="AO36109">
        <f t="shared" si="39"/>
        <v>51.041340444102943</v>
      </c>
      <c r="AP36109" s="6">
        <f t="shared" si="22"/>
        <v>492.38778915900599</v>
      </c>
      <c r="AS36109">
        <f>data2[[#This Row],[gyrox]]</f>
        <v>-5.0035999999999996</v>
      </c>
      <c r="AT36109">
        <f>data2[[#This Row],[gyroy]]</f>
        <v>-0.41370800000000002</v>
      </c>
      <c r="AU36109">
        <f>data2[[#This Row],[gyroz]]</f>
        <v>0.574519</v>
      </c>
      <c r="AW36109">
        <f t="shared" si="40"/>
        <v>-18.621042198551518</v>
      </c>
      <c r="AX36109">
        <f t="shared" si="41"/>
        <v>-1.4733601053033762</v>
      </c>
      <c r="AY36109">
        <f t="shared" si="42"/>
        <v>2.3192006093836754</v>
      </c>
      <c r="BA36109">
        <f t="shared" si="43"/>
        <v>-2.913078930602552</v>
      </c>
      <c r="BB36109">
        <f t="shared" si="33"/>
        <v>-1.4733601053033762</v>
      </c>
      <c r="BC36109">
        <f t="shared" si="34"/>
        <v>2.3192006093836754</v>
      </c>
      <c r="BE36109">
        <f t="shared" si="35"/>
        <v>-166.90712811200945</v>
      </c>
      <c r="BF36109">
        <f t="shared" si="36"/>
        <v>-84.417315736833999</v>
      </c>
      <c r="BG36109">
        <f t="shared" si="37"/>
        <v>132.88040676185324</v>
      </c>
      <c r="BM36109">
        <f t="shared" si="23"/>
        <v>577.28800000000001</v>
      </c>
    </row>
    <row r="36110" spans="1:65" x14ac:dyDescent="0.3">
      <c r="A36110">
        <v>3680109222423</v>
      </c>
      <c r="B36110">
        <v>-5.0344899999999999</v>
      </c>
      <c r="C36110">
        <v>-2.7326000000000001</v>
      </c>
      <c r="D36110">
        <v>1.9477599999999999</v>
      </c>
      <c r="E36110">
        <v>-5.0035999999999996</v>
      </c>
      <c r="F36110">
        <v>-0.25625799999999999</v>
      </c>
      <c r="G36110">
        <v>0.48869200000000002</v>
      </c>
      <c r="H36110">
        <v>-58.506300000000003</v>
      </c>
      <c r="I36110">
        <v>-23.633400000000002</v>
      </c>
      <c r="J36110">
        <v>18.284099999999999</v>
      </c>
      <c r="K36110">
        <v>383.14600000000002</v>
      </c>
      <c r="L36110">
        <v>976.22799999999995</v>
      </c>
      <c r="M36110">
        <v>30.241099999999999</v>
      </c>
      <c r="N36110">
        <v>383.14600000000002</v>
      </c>
      <c r="O36110">
        <v>3888.74</v>
      </c>
      <c r="P36110">
        <v>383.14600000000002</v>
      </c>
      <c r="Q36110">
        <v>3887.81</v>
      </c>
      <c r="R36110" t="s">
        <v>18</v>
      </c>
      <c r="T36110">
        <f t="shared" si="26"/>
        <v>4.5239257880000014</v>
      </c>
      <c r="U36110">
        <f>(data2[[#This Row],[time]]-A36109)/1000000000</f>
        <v>8.0688485000000004E-2</v>
      </c>
      <c r="V36110">
        <f>data2[[#This Row],[altitude]]</f>
        <v>383.14600000000002</v>
      </c>
      <c r="W36110">
        <f>((data2[[#This Row],[altitude]]-K36109)/U36110+W36109)/2</f>
        <v>81.331695463990457</v>
      </c>
      <c r="Z36110">
        <f t="shared" si="27"/>
        <v>8.0688485000000004E-2</v>
      </c>
      <c r="AA36110" s="4">
        <f>SQRT(POWER(data2[[#This Row],[accelx]],2)+POWER(data2[[#This Row],[accely]],2)+POWER(data2[[#This Row],[accelz]],2))*SIGN(data2[[#This Row],[accelx]])</f>
        <v>-6.0503686943607002</v>
      </c>
      <c r="AB36110">
        <f t="shared" si="28"/>
        <v>383.14600000000002</v>
      </c>
      <c r="AC36110">
        <f t="shared" si="25"/>
        <v>67.41109873460357</v>
      </c>
      <c r="AD36110">
        <f t="shared" si="38"/>
        <v>572.8512121506667</v>
      </c>
      <c r="AF36110">
        <f t="shared" si="29"/>
        <v>4.4367878493333137</v>
      </c>
      <c r="AG36110" s="8">
        <f t="shared" si="30"/>
        <v>99.231442910759739</v>
      </c>
      <c r="AI36110">
        <f>data2[[#This Row],[pressure]]*100/(287.05*(273.15+data2[[#This Row],[temp]]))</f>
        <v>1.1209619524497569</v>
      </c>
      <c r="AJ36110">
        <f t="shared" si="31"/>
        <v>2.0398125540810786E-3</v>
      </c>
      <c r="AK36110">
        <f t="shared" si="24"/>
        <v>575.03011848964252</v>
      </c>
      <c r="AN36110">
        <f t="shared" si="32"/>
        <v>383.14600000000002</v>
      </c>
      <c r="AO36110">
        <f t="shared" si="39"/>
        <v>103.02585306936903</v>
      </c>
      <c r="AP36110" s="6">
        <f t="shared" si="22"/>
        <v>747.48780944861346</v>
      </c>
      <c r="AS36110">
        <f>data2[[#This Row],[gyrox]]</f>
        <v>-5.0035999999999996</v>
      </c>
      <c r="AT36110">
        <f>data2[[#This Row],[gyroy]]</f>
        <v>-0.25625799999999999</v>
      </c>
      <c r="AU36110">
        <f>data2[[#This Row],[gyroz]]</f>
        <v>0.48869200000000002</v>
      </c>
      <c r="AW36110">
        <f t="shared" si="40"/>
        <v>-19.024775102097518</v>
      </c>
      <c r="AX36110">
        <f t="shared" si="41"/>
        <v>-1.4940371750925063</v>
      </c>
      <c r="AY36110">
        <f t="shared" si="42"/>
        <v>2.3586324264952956</v>
      </c>
      <c r="BA36110">
        <f t="shared" si="43"/>
        <v>-0.17521918055875929</v>
      </c>
      <c r="BB36110">
        <f t="shared" si="33"/>
        <v>-1.4940371750925063</v>
      </c>
      <c r="BC36110">
        <f t="shared" si="34"/>
        <v>2.3586324264952956</v>
      </c>
      <c r="BE36110">
        <f t="shared" si="35"/>
        <v>-10.039319535757633</v>
      </c>
      <c r="BF36110">
        <f t="shared" si="36"/>
        <v>-85.602024568448613</v>
      </c>
      <c r="BG36110">
        <f t="shared" si="37"/>
        <v>135.1396834608808</v>
      </c>
      <c r="BM36110">
        <f t="shared" si="23"/>
        <v>577.28800000000001</v>
      </c>
    </row>
    <row r="36111" spans="1:65" x14ac:dyDescent="0.3">
      <c r="A36111">
        <v>3680190002449</v>
      </c>
      <c r="B36111">
        <v>-4.81914</v>
      </c>
      <c r="C36111">
        <v>-2.1870400000000001</v>
      </c>
      <c r="D36111">
        <v>1.6462600000000001</v>
      </c>
      <c r="E36111">
        <v>-5.0035999999999996</v>
      </c>
      <c r="F36111">
        <v>-0.25045499999999998</v>
      </c>
      <c r="G36111">
        <v>0.54718199999999995</v>
      </c>
      <c r="H36111">
        <v>-58.520899999999997</v>
      </c>
      <c r="I36111">
        <v>-22.2742</v>
      </c>
      <c r="J36111">
        <v>22.844200000000001</v>
      </c>
      <c r="K36111">
        <v>387.26600000000002</v>
      </c>
      <c r="L36111">
        <v>975.74800000000005</v>
      </c>
      <c r="M36111">
        <v>30.241099999999999</v>
      </c>
      <c r="N36111">
        <v>387.26600000000002</v>
      </c>
      <c r="O36111">
        <v>3642.08</v>
      </c>
      <c r="P36111">
        <v>387.26600000000002</v>
      </c>
      <c r="Q36111">
        <v>3647.34</v>
      </c>
      <c r="R36111" t="s">
        <v>18</v>
      </c>
      <c r="T36111">
        <f t="shared" si="26"/>
        <v>4.6047058140000017</v>
      </c>
      <c r="U36111">
        <f>(data2[[#This Row],[time]]-A36110)/1000000000</f>
        <v>8.0780026000000005E-2</v>
      </c>
      <c r="V36111">
        <f>data2[[#This Row],[altitude]]</f>
        <v>387.26600000000002</v>
      </c>
      <c r="W36111">
        <f>((data2[[#This Row],[altitude]]-K36110)/U36111+W36110)/2</f>
        <v>66.167201247281326</v>
      </c>
      <c r="Z36111">
        <f t="shared" si="27"/>
        <v>8.0780026000000005E-2</v>
      </c>
      <c r="AA36111" s="4">
        <f>SQRT(POWER(data2[[#This Row],[accelx]],2)+POWER(data2[[#This Row],[accely]],2)+POWER(data2[[#This Row],[accelz]],2))*SIGN(data2[[#This Row],[accelx]])</f>
        <v>-5.5423304023488171</v>
      </c>
      <c r="AB36111">
        <f t="shared" si="28"/>
        <v>387.26600000000002</v>
      </c>
      <c r="AC36111">
        <f t="shared" si="25"/>
        <v>66.171744885801246</v>
      </c>
      <c r="AD36111">
        <f t="shared" si="38"/>
        <v>571.21077584763088</v>
      </c>
      <c r="AF36111">
        <f t="shared" si="29"/>
        <v>6.0772241523691264</v>
      </c>
      <c r="AG36111" s="8">
        <f t="shared" si="30"/>
        <v>98.947280360518647</v>
      </c>
      <c r="AI36111">
        <f>data2[[#This Row],[pressure]]*100/(287.05*(273.15+data2[[#This Row],[temp]]))</f>
        <v>1.1204107884417835</v>
      </c>
      <c r="AJ36111">
        <f t="shared" si="31"/>
        <v>2.0388096018752835E-3</v>
      </c>
      <c r="AK36111">
        <f t="shared" si="24"/>
        <v>573.28064932955942</v>
      </c>
      <c r="AN36111">
        <f t="shared" si="32"/>
        <v>387.26600000000002</v>
      </c>
      <c r="AO36111">
        <f t="shared" si="39"/>
        <v>51.002707030572189</v>
      </c>
      <c r="AP36111" s="6">
        <f t="shared" si="22"/>
        <v>504.66267606904933</v>
      </c>
      <c r="AS36111">
        <f>data2[[#This Row],[gyrox]]</f>
        <v>-5.0035999999999996</v>
      </c>
      <c r="AT36111">
        <f>data2[[#This Row],[gyroy]]</f>
        <v>-0.25045499999999998</v>
      </c>
      <c r="AU36111">
        <f>data2[[#This Row],[gyroz]]</f>
        <v>0.54718199999999995</v>
      </c>
      <c r="AW36111">
        <f t="shared" si="40"/>
        <v>-19.428966040191117</v>
      </c>
      <c r="AX36111">
        <f t="shared" si="41"/>
        <v>-1.5142689365043362</v>
      </c>
      <c r="AY36111">
        <f t="shared" si="42"/>
        <v>2.4028338026820277</v>
      </c>
      <c r="BA36111">
        <f t="shared" si="43"/>
        <v>-0.57941011865235836</v>
      </c>
      <c r="BB36111">
        <f t="shared" si="33"/>
        <v>-1.5142689365043362</v>
      </c>
      <c r="BC36111">
        <f t="shared" si="34"/>
        <v>2.4028338026820277</v>
      </c>
      <c r="BE36111">
        <f t="shared" si="35"/>
        <v>-33.197754405954392</v>
      </c>
      <c r="BF36111">
        <f t="shared" si="36"/>
        <v>-86.761219109462104</v>
      </c>
      <c r="BG36111">
        <f t="shared" si="37"/>
        <v>137.67223576505063</v>
      </c>
      <c r="BM36111">
        <f t="shared" si="23"/>
        <v>577.28800000000001</v>
      </c>
    </row>
    <row r="36112" spans="1:65" x14ac:dyDescent="0.3">
      <c r="A36112">
        <v>3680275512697</v>
      </c>
      <c r="B36112">
        <v>-4.6660000000000004</v>
      </c>
      <c r="C36112">
        <v>-2.0865399999999998</v>
      </c>
      <c r="D36112">
        <v>1.8424700000000001</v>
      </c>
      <c r="E36112">
        <v>-5.0035999999999996</v>
      </c>
      <c r="F36112">
        <v>-0.238848</v>
      </c>
      <c r="G36112">
        <v>0.52488599999999996</v>
      </c>
      <c r="H36112">
        <v>-58.3309</v>
      </c>
      <c r="I36112">
        <v>-23.3996</v>
      </c>
      <c r="J36112">
        <v>27.652699999999999</v>
      </c>
      <c r="K36112">
        <v>392.95</v>
      </c>
      <c r="L36112">
        <v>974.93200000000002</v>
      </c>
      <c r="M36112">
        <v>30.2456</v>
      </c>
      <c r="N36112">
        <v>392.95</v>
      </c>
      <c r="O36112">
        <v>3662.66</v>
      </c>
      <c r="P36112">
        <v>392.95</v>
      </c>
      <c r="Q36112">
        <v>3658.04</v>
      </c>
      <c r="R36112" t="s">
        <v>18</v>
      </c>
      <c r="T36112">
        <f t="shared" si="26"/>
        <v>4.690216062000002</v>
      </c>
      <c r="U36112">
        <f>(data2[[#This Row],[time]]-A36111)/1000000000</f>
        <v>8.5510247999999997E-2</v>
      </c>
      <c r="V36112">
        <f>data2[[#This Row],[altitude]]</f>
        <v>392.95</v>
      </c>
      <c r="W36112">
        <f>((data2[[#This Row],[altitude]]-K36111)/U36112+W36111)/2</f>
        <v>66.31938307628873</v>
      </c>
      <c r="Z36112">
        <f t="shared" si="27"/>
        <v>8.5510247999999997E-2</v>
      </c>
      <c r="AA36112" s="4">
        <f>SQRT(POWER(data2[[#This Row],[accelx]],2)+POWER(data2[[#This Row],[accely]],2)+POWER(data2[[#This Row],[accelz]],2))*SIGN(data2[[#This Row],[accelx]])</f>
        <v>-5.433221960540541</v>
      </c>
      <c r="AB36112">
        <f t="shared" si="28"/>
        <v>392.95</v>
      </c>
      <c r="AC36112">
        <f t="shared" si="25"/>
        <v>64.869148298116372</v>
      </c>
      <c r="AD36112">
        <f t="shared" si="38"/>
        <v>570.8835507534792</v>
      </c>
      <c r="AF36112">
        <f t="shared" si="29"/>
        <v>6.4044492465208123</v>
      </c>
      <c r="AG36112" s="8">
        <f t="shared" si="30"/>
        <v>98.89059719818863</v>
      </c>
      <c r="AI36112">
        <f>data2[[#This Row],[pressure]]*100/(287.05*(273.15+data2[[#This Row],[temp]]))</f>
        <v>1.1194572054581506</v>
      </c>
      <c r="AJ36112">
        <f t="shared" si="31"/>
        <v>2.0370743685454444E-3</v>
      </c>
      <c r="AK36112">
        <f t="shared" si="24"/>
        <v>572.85060110397194</v>
      </c>
      <c r="AN36112">
        <f t="shared" si="32"/>
        <v>392.95</v>
      </c>
      <c r="AO36112">
        <f t="shared" si="39"/>
        <v>66.471564905296134</v>
      </c>
      <c r="AP36112" s="6">
        <f t="shared" si="22"/>
        <v>578.28473518410908</v>
      </c>
      <c r="AS36112">
        <f>data2[[#This Row],[gyrox]]</f>
        <v>-5.0035999999999996</v>
      </c>
      <c r="AT36112">
        <f>data2[[#This Row],[gyroy]]</f>
        <v>-0.238848</v>
      </c>
      <c r="AU36112">
        <f>data2[[#This Row],[gyroz]]</f>
        <v>0.52488599999999996</v>
      </c>
      <c r="AW36112">
        <f t="shared" si="40"/>
        <v>-19.856825117083918</v>
      </c>
      <c r="AX36112">
        <f t="shared" si="41"/>
        <v>-1.5346928882186401</v>
      </c>
      <c r="AY36112">
        <f t="shared" si="42"/>
        <v>2.4477169347137555</v>
      </c>
      <c r="BA36112">
        <f t="shared" si="43"/>
        <v>-1.0072691955451596</v>
      </c>
      <c r="BB36112">
        <f t="shared" si="33"/>
        <v>-1.5346928882186401</v>
      </c>
      <c r="BC36112">
        <f t="shared" si="34"/>
        <v>2.4477169347137555</v>
      </c>
      <c r="BE36112">
        <f t="shared" si="35"/>
        <v>-57.712273738275265</v>
      </c>
      <c r="BF36112">
        <f t="shared" si="36"/>
        <v>-87.931425343670696</v>
      </c>
      <c r="BG36112">
        <f t="shared" si="37"/>
        <v>140.24384980179704</v>
      </c>
      <c r="BM36112">
        <f t="shared" si="23"/>
        <v>577.28800000000001</v>
      </c>
    </row>
    <row r="36113" spans="1:65" x14ac:dyDescent="0.3">
      <c r="A36113">
        <v>3680355377209</v>
      </c>
      <c r="B36113">
        <v>-4.5224299999999999</v>
      </c>
      <c r="C36113">
        <v>-2.24925</v>
      </c>
      <c r="D36113">
        <v>1.62233</v>
      </c>
      <c r="E36113">
        <v>-5.0035999999999996</v>
      </c>
      <c r="F36113">
        <v>-0.21456600000000001</v>
      </c>
      <c r="G36113">
        <v>0.53038399999999997</v>
      </c>
      <c r="H36113">
        <v>-57.643999999999998</v>
      </c>
      <c r="I36113">
        <v>-25.694199999999999</v>
      </c>
      <c r="J36113">
        <v>31.978999999999999</v>
      </c>
      <c r="K36113">
        <v>398.57</v>
      </c>
      <c r="L36113">
        <v>974.40099999999995</v>
      </c>
      <c r="M36113">
        <v>30.241099999999999</v>
      </c>
      <c r="N36113">
        <v>398.57</v>
      </c>
      <c r="O36113">
        <v>3698.78</v>
      </c>
      <c r="P36113">
        <v>398.57</v>
      </c>
      <c r="Q36113">
        <v>3704.38</v>
      </c>
      <c r="R36113" t="s">
        <v>18</v>
      </c>
      <c r="T36113">
        <f t="shared" si="26"/>
        <v>4.7700805740000023</v>
      </c>
      <c r="U36113">
        <f>(data2[[#This Row],[time]]-A36112)/1000000000</f>
        <v>7.9864511999999999E-2</v>
      </c>
      <c r="V36113">
        <f>data2[[#This Row],[altitude]]</f>
        <v>398.57</v>
      </c>
      <c r="W36113">
        <f>((data2[[#This Row],[altitude]]-K36112)/U36113+W36112)/2</f>
        <v>68.344280157430006</v>
      </c>
      <c r="Z36113">
        <f t="shared" si="27"/>
        <v>7.9864511999999999E-2</v>
      </c>
      <c r="AA36113" s="4">
        <f>SQRT(POWER(data2[[#This Row],[accelx]],2)+POWER(data2[[#This Row],[accely]],2)+POWER(data2[[#This Row],[accelz]],2))*SIGN(data2[[#This Row],[accelx]])</f>
        <v>-5.3050403670754482</v>
      </c>
      <c r="AB36113">
        <f t="shared" si="28"/>
        <v>398.57</v>
      </c>
      <c r="AC36113">
        <f t="shared" si="25"/>
        <v>63.662791620459593</v>
      </c>
      <c r="AD36113">
        <f t="shared" si="38"/>
        <v>570.97812257777707</v>
      </c>
      <c r="AF36113">
        <f t="shared" si="29"/>
        <v>6.3098774222229395</v>
      </c>
      <c r="AG36113" s="8">
        <f t="shared" si="30"/>
        <v>98.906979285517295</v>
      </c>
      <c r="AI36113">
        <f>data2[[#This Row],[pressure]]*100/(287.05*(273.15+data2[[#This Row],[temp]]))</f>
        <v>1.118864084444408</v>
      </c>
      <c r="AJ36113">
        <f t="shared" si="31"/>
        <v>2.0359950672477712E-3</v>
      </c>
      <c r="AK36113">
        <f t="shared" si="24"/>
        <v>572.84456472383454</v>
      </c>
      <c r="AN36113">
        <f t="shared" si="32"/>
        <v>398.57</v>
      </c>
      <c r="AO36113">
        <f t="shared" si="39"/>
        <v>70.369177238571297</v>
      </c>
      <c r="AP36113" s="6">
        <f t="shared" si="22"/>
        <v>602.17308213476883</v>
      </c>
      <c r="AS36113">
        <f>data2[[#This Row],[gyrox]]</f>
        <v>-5.0035999999999996</v>
      </c>
      <c r="AT36113">
        <f>data2[[#This Row],[gyroy]]</f>
        <v>-0.21456600000000001</v>
      </c>
      <c r="AU36113">
        <f>data2[[#This Row],[gyroz]]</f>
        <v>0.53038399999999997</v>
      </c>
      <c r="AW36113">
        <f t="shared" si="40"/>
        <v>-20.256435189327117</v>
      </c>
      <c r="AX36113">
        <f t="shared" si="41"/>
        <v>-1.551829097100432</v>
      </c>
      <c r="AY36113">
        <f t="shared" si="42"/>
        <v>2.4900757940463634</v>
      </c>
      <c r="BA36113">
        <f t="shared" si="43"/>
        <v>-1.4068792677883586</v>
      </c>
      <c r="BB36113">
        <f t="shared" si="33"/>
        <v>-1.551829097100432</v>
      </c>
      <c r="BC36113">
        <f t="shared" si="34"/>
        <v>2.4900757940463634</v>
      </c>
      <c r="BE36113">
        <f t="shared" si="35"/>
        <v>-80.608244328728489</v>
      </c>
      <c r="BF36113">
        <f t="shared" si="36"/>
        <v>-88.913257789451976</v>
      </c>
      <c r="BG36113">
        <f t="shared" si="37"/>
        <v>142.67083366654381</v>
      </c>
      <c r="BM36113">
        <f t="shared" si="23"/>
        <v>577.28800000000001</v>
      </c>
    </row>
    <row r="36114" spans="1:65" x14ac:dyDescent="0.3">
      <c r="A36114">
        <v>3680435119636</v>
      </c>
      <c r="B36114">
        <v>-4.3118600000000002</v>
      </c>
      <c r="C36114">
        <v>-1.9429700000000001</v>
      </c>
      <c r="D36114">
        <v>1.46441</v>
      </c>
      <c r="E36114">
        <v>-5.0035999999999996</v>
      </c>
      <c r="F36114">
        <v>-0.236099</v>
      </c>
      <c r="G36114">
        <v>0.55222199999999999</v>
      </c>
      <c r="H36114">
        <v>-56.767000000000003</v>
      </c>
      <c r="I36114">
        <v>-29.582000000000001</v>
      </c>
      <c r="J36114">
        <v>33.922800000000002</v>
      </c>
      <c r="K36114">
        <v>403.14400000000001</v>
      </c>
      <c r="L36114">
        <v>973.87</v>
      </c>
      <c r="M36114">
        <v>30.236699999999999</v>
      </c>
      <c r="N36114">
        <v>403.14400000000001</v>
      </c>
      <c r="O36114">
        <v>3598.44</v>
      </c>
      <c r="P36114">
        <v>403.14400000000001</v>
      </c>
      <c r="Q36114">
        <v>3594.69</v>
      </c>
      <c r="R36114" t="s">
        <v>18</v>
      </c>
      <c r="T36114">
        <f t="shared" si="26"/>
        <v>4.8498230010000025</v>
      </c>
      <c r="U36114">
        <f>(data2[[#This Row],[time]]-A36113)/1000000000</f>
        <v>7.9742427000000005E-2</v>
      </c>
      <c r="V36114">
        <f>data2[[#This Row],[altitude]]</f>
        <v>403.14400000000001</v>
      </c>
      <c r="W36114">
        <f>((data2[[#This Row],[altitude]]-K36113)/U36114+W36113)/2</f>
        <v>62.851979482148337</v>
      </c>
      <c r="Z36114">
        <f t="shared" si="27"/>
        <v>7.9742427000000005E-2</v>
      </c>
      <c r="AA36114" s="4">
        <f>SQRT(POWER(data2[[#This Row],[accelx]],2)+POWER(data2[[#This Row],[accely]],2)+POWER(data2[[#This Row],[accelz]],2))*SIGN(data2[[#This Row],[accelx]])</f>
        <v>-4.950935843716822</v>
      </c>
      <c r="AB36114">
        <f t="shared" si="28"/>
        <v>403.14400000000001</v>
      </c>
      <c r="AC36114">
        <f t="shared" si="25"/>
        <v>62.486516195760323</v>
      </c>
      <c r="AD36114">
        <f t="shared" si="38"/>
        <v>570.20512252709057</v>
      </c>
      <c r="AF36114">
        <f t="shared" si="29"/>
        <v>7.0828774729094448</v>
      </c>
      <c r="AG36114" s="8">
        <f t="shared" si="30"/>
        <v>98.773077307529448</v>
      </c>
      <c r="AI36114">
        <f>data2[[#This Row],[pressure]]*100/(287.05*(273.15+data2[[#This Row],[temp]]))</f>
        <v>1.1182705772397568</v>
      </c>
      <c r="AJ36114">
        <f t="shared" si="31"/>
        <v>2.0349150631991594E-3</v>
      </c>
      <c r="AK36114">
        <f t="shared" si="24"/>
        <v>571.97597631029248</v>
      </c>
      <c r="AN36114">
        <f t="shared" si="32"/>
        <v>403.14400000000001</v>
      </c>
      <c r="AO36114">
        <f t="shared" si="39"/>
        <v>57.359678806866661</v>
      </c>
      <c r="AP36114" s="6">
        <f t="shared" si="22"/>
        <v>547.41908303744833</v>
      </c>
      <c r="AS36114">
        <f>data2[[#This Row],[gyrox]]</f>
        <v>-5.0035999999999996</v>
      </c>
      <c r="AT36114">
        <f>data2[[#This Row],[gyroy]]</f>
        <v>-0.236099</v>
      </c>
      <c r="AU36114">
        <f>data2[[#This Row],[gyroz]]</f>
        <v>0.55222199999999999</v>
      </c>
      <c r="AW36114">
        <f t="shared" si="40"/>
        <v>-20.655434397064319</v>
      </c>
      <c r="AX36114">
        <f t="shared" si="41"/>
        <v>-1.570656204372705</v>
      </c>
      <c r="AY36114">
        <f t="shared" si="42"/>
        <v>2.5341113165691573</v>
      </c>
      <c r="BA36114">
        <f t="shared" si="43"/>
        <v>-1.8058784755255601</v>
      </c>
      <c r="BB36114">
        <f t="shared" si="33"/>
        <v>-1.570656204372705</v>
      </c>
      <c r="BC36114">
        <f t="shared" si="34"/>
        <v>2.5341113165691573</v>
      </c>
      <c r="BE36114">
        <f t="shared" si="35"/>
        <v>-103.46921496113372</v>
      </c>
      <c r="BF36114">
        <f t="shared" si="36"/>
        <v>-89.991971576593272</v>
      </c>
      <c r="BG36114">
        <f t="shared" si="37"/>
        <v>145.19388325575321</v>
      </c>
      <c r="BM36114">
        <f t="shared" si="23"/>
        <v>577.28800000000001</v>
      </c>
    </row>
    <row r="36115" spans="1:65" x14ac:dyDescent="0.3">
      <c r="A36115">
        <v>3680520599366</v>
      </c>
      <c r="B36115">
        <v>-4.1204400000000003</v>
      </c>
      <c r="C36115">
        <v>-1.60798</v>
      </c>
      <c r="D36115">
        <v>1.56012</v>
      </c>
      <c r="E36115">
        <v>-5.0035999999999996</v>
      </c>
      <c r="F36115">
        <v>-0.26160299999999997</v>
      </c>
      <c r="G36115">
        <v>0.51434800000000003</v>
      </c>
      <c r="H36115">
        <v>-56.884</v>
      </c>
      <c r="I36115">
        <v>-33.7913</v>
      </c>
      <c r="J36115">
        <v>33.177399999999999</v>
      </c>
      <c r="K36115">
        <v>408.92200000000003</v>
      </c>
      <c r="L36115">
        <v>973.16700000000003</v>
      </c>
      <c r="M36115">
        <v>30.241099999999999</v>
      </c>
      <c r="N36115">
        <v>408.92200000000003</v>
      </c>
      <c r="O36115">
        <v>3645.24</v>
      </c>
      <c r="P36115">
        <v>408.92200000000003</v>
      </c>
      <c r="Q36115">
        <v>3643.43</v>
      </c>
      <c r="R36115" t="s">
        <v>18</v>
      </c>
      <c r="T36115">
        <f t="shared" si="26"/>
        <v>4.9353027310000028</v>
      </c>
      <c r="U36115">
        <f>(data2[[#This Row],[time]]-A36114)/1000000000</f>
        <v>8.5479730000000004E-2</v>
      </c>
      <c r="V36115">
        <f>data2[[#This Row],[altitude]]</f>
        <v>408.92200000000003</v>
      </c>
      <c r="W36115">
        <f>((data2[[#This Row],[altitude]]-K36114)/U36115+W36114)/2</f>
        <v>65.223475998927455</v>
      </c>
      <c r="Z36115">
        <f t="shared" si="27"/>
        <v>8.5479730000000004E-2</v>
      </c>
      <c r="AA36115" s="4">
        <f>SQRT(POWER(data2[[#This Row],[accelx]],2)+POWER(data2[[#This Row],[accely]],2)+POWER(data2[[#This Row],[accelz]],2))*SIGN(data2[[#This Row],[accelx]])</f>
        <v>-4.6901599000886955</v>
      </c>
      <c r="AB36115">
        <f t="shared" si="28"/>
        <v>408.92200000000003</v>
      </c>
      <c r="AC36115">
        <f t="shared" si="25"/>
        <v>61.247901239843912</v>
      </c>
      <c r="AD36115">
        <f t="shared" si="38"/>
        <v>570.39833903091835</v>
      </c>
      <c r="AF36115">
        <f t="shared" si="29"/>
        <v>6.8896609690816604</v>
      </c>
      <c r="AG36115" s="8">
        <f t="shared" si="30"/>
        <v>98.806546997498359</v>
      </c>
      <c r="AI36115">
        <f>data2[[#This Row],[pressure]]*100/(287.05*(273.15+data2[[#This Row],[temp]]))</f>
        <v>1.1174471336405765</v>
      </c>
      <c r="AJ36115">
        <f t="shared" si="31"/>
        <v>2.033416644285373E-3</v>
      </c>
      <c r="AK36115">
        <f t="shared" si="24"/>
        <v>572.07498979669003</v>
      </c>
      <c r="AN36115">
        <f t="shared" si="32"/>
        <v>408.92200000000003</v>
      </c>
      <c r="AO36115">
        <f t="shared" si="39"/>
        <v>67.594972515706587</v>
      </c>
      <c r="AP36115" s="6">
        <f t="shared" si="22"/>
        <v>599.48511977981093</v>
      </c>
      <c r="AS36115">
        <f>data2[[#This Row],[gyrox]]</f>
        <v>-5.0035999999999996</v>
      </c>
      <c r="AT36115">
        <f>data2[[#This Row],[gyroy]]</f>
        <v>-0.26160299999999997</v>
      </c>
      <c r="AU36115">
        <f>data2[[#This Row],[gyroz]]</f>
        <v>0.51434800000000003</v>
      </c>
      <c r="AW36115">
        <f t="shared" si="40"/>
        <v>-21.083140774092318</v>
      </c>
      <c r="AX36115">
        <f t="shared" si="41"/>
        <v>-1.5930179581798951</v>
      </c>
      <c r="AY36115">
        <f t="shared" si="42"/>
        <v>2.5780776447351972</v>
      </c>
      <c r="BA36115">
        <f t="shared" si="43"/>
        <v>-2.2335848525535589</v>
      </c>
      <c r="BB36115">
        <f t="shared" si="33"/>
        <v>-1.5930179581798951</v>
      </c>
      <c r="BC36115">
        <f t="shared" si="34"/>
        <v>2.5780776447351972</v>
      </c>
      <c r="BE36115">
        <f t="shared" si="35"/>
        <v>-127.97498523566921</v>
      </c>
      <c r="BF36115">
        <f t="shared" si="36"/>
        <v>-91.273205692255871</v>
      </c>
      <c r="BG36115">
        <f t="shared" si="37"/>
        <v>147.71296830035445</v>
      </c>
      <c r="BM36115">
        <f t="shared" si="23"/>
        <v>577.28800000000001</v>
      </c>
    </row>
    <row r="36116" spans="1:65" x14ac:dyDescent="0.3">
      <c r="A36116">
        <v>3680601348887</v>
      </c>
      <c r="B36116">
        <v>-4.0582200000000004</v>
      </c>
      <c r="C36116">
        <v>-1.9286099999999999</v>
      </c>
      <c r="D36116">
        <v>1.58405</v>
      </c>
      <c r="E36116">
        <v>-5.0035999999999996</v>
      </c>
      <c r="F36116">
        <v>-0.21517700000000001</v>
      </c>
      <c r="G36116">
        <v>0.46105000000000002</v>
      </c>
      <c r="H36116">
        <v>-56.416200000000003</v>
      </c>
      <c r="I36116">
        <v>-37.065199999999997</v>
      </c>
      <c r="J36116">
        <v>30.619700000000002</v>
      </c>
      <c r="K36116">
        <v>413.65499999999997</v>
      </c>
      <c r="L36116">
        <v>972.68600000000004</v>
      </c>
      <c r="M36116">
        <v>30.241099999999999</v>
      </c>
      <c r="N36116">
        <v>413.65499999999997</v>
      </c>
      <c r="O36116">
        <v>3586.88</v>
      </c>
      <c r="P36116">
        <v>413.65499999999997</v>
      </c>
      <c r="Q36116">
        <v>3585.93</v>
      </c>
      <c r="R36116" t="s">
        <v>18</v>
      </c>
      <c r="T36116">
        <f t="shared" si="26"/>
        <v>5.0160522520000033</v>
      </c>
      <c r="U36116">
        <f>(data2[[#This Row],[time]]-A36115)/1000000000</f>
        <v>8.0749521000000005E-2</v>
      </c>
      <c r="V36116">
        <f>data2[[#This Row],[altitude]]</f>
        <v>413.65499999999997</v>
      </c>
      <c r="W36116">
        <f>((data2[[#This Row],[altitude]]-K36115)/U36116+W36115)/2</f>
        <v>61.918413391383062</v>
      </c>
      <c r="Z36116">
        <f t="shared" si="27"/>
        <v>8.0749521000000005E-2</v>
      </c>
      <c r="AA36116" s="4">
        <f>SQRT(POWER(data2[[#This Row],[accelx]],2)+POWER(data2[[#This Row],[accely]],2)+POWER(data2[[#This Row],[accelz]],2))*SIGN(data2[[#This Row],[accelx]])</f>
        <v>-4.7642313653935826</v>
      </c>
      <c r="AB36116">
        <f t="shared" si="28"/>
        <v>413.65499999999997</v>
      </c>
      <c r="AC36116">
        <f t="shared" si="25"/>
        <v>60.071846533355206</v>
      </c>
      <c r="AD36116">
        <f t="shared" si="38"/>
        <v>569.87404464274164</v>
      </c>
      <c r="AF36116">
        <f t="shared" si="29"/>
        <v>7.4139553572583736</v>
      </c>
      <c r="AG36116" s="8">
        <f t="shared" si="30"/>
        <v>98.715726750381378</v>
      </c>
      <c r="AI36116">
        <f>data2[[#This Row],[pressure]]*100/(287.05*(273.15+data2[[#This Row],[temp]]))</f>
        <v>1.1168948213742531</v>
      </c>
      <c r="AJ36116">
        <f t="shared" si="31"/>
        <v>2.0324116025958162E-3</v>
      </c>
      <c r="AK36116">
        <f t="shared" si="24"/>
        <v>571.45867937606113</v>
      </c>
      <c r="AN36116">
        <f t="shared" si="32"/>
        <v>413.65499999999997</v>
      </c>
      <c r="AO36116">
        <f t="shared" si="39"/>
        <v>58.613350783838669</v>
      </c>
      <c r="AP36116" s="6">
        <f t="shared" si="22"/>
        <v>563.41877033688581</v>
      </c>
      <c r="AS36116">
        <f>data2[[#This Row],[gyrox]]</f>
        <v>-5.0035999999999996</v>
      </c>
      <c r="AT36116">
        <f>data2[[#This Row],[gyroy]]</f>
        <v>-0.21517700000000001</v>
      </c>
      <c r="AU36116">
        <f>data2[[#This Row],[gyroz]]</f>
        <v>0.46105000000000002</v>
      </c>
      <c r="AW36116">
        <f t="shared" si="40"/>
        <v>-21.487179077367916</v>
      </c>
      <c r="AX36116">
        <f t="shared" si="41"/>
        <v>-1.6103933978601122</v>
      </c>
      <c r="AY36116">
        <f t="shared" si="42"/>
        <v>2.6153072113922473</v>
      </c>
      <c r="BA36116">
        <f t="shared" si="43"/>
        <v>-2.6376231558291572</v>
      </c>
      <c r="BB36116">
        <f t="shared" si="33"/>
        <v>-1.6103933978601122</v>
      </c>
      <c r="BC36116">
        <f t="shared" si="34"/>
        <v>2.6153072113922473</v>
      </c>
      <c r="BE36116">
        <f t="shared" si="35"/>
        <v>-151.12467477498777</v>
      </c>
      <c r="BF36116">
        <f t="shared" si="36"/>
        <v>-92.268745053116447</v>
      </c>
      <c r="BG36116">
        <f t="shared" si="37"/>
        <v>149.84606534290438</v>
      </c>
      <c r="BM36116">
        <f t="shared" si="23"/>
        <v>577.28800000000001</v>
      </c>
    </row>
    <row r="36117" spans="1:65" x14ac:dyDescent="0.3">
      <c r="A36117">
        <v>3680682098395</v>
      </c>
      <c r="B36117">
        <v>-3.96251</v>
      </c>
      <c r="C36117">
        <v>-2.17747</v>
      </c>
      <c r="D36117">
        <v>1.3351900000000001</v>
      </c>
      <c r="E36117">
        <v>-5.0035999999999996</v>
      </c>
      <c r="F36117">
        <v>-0.16921</v>
      </c>
      <c r="G36117">
        <v>0.51602800000000004</v>
      </c>
      <c r="H36117">
        <v>-56.664700000000003</v>
      </c>
      <c r="I36117">
        <v>-38.205199999999998</v>
      </c>
      <c r="J36117">
        <v>25.226500000000001</v>
      </c>
      <c r="K36117">
        <v>419.62299999999999</v>
      </c>
      <c r="L36117">
        <v>971.82899999999995</v>
      </c>
      <c r="M36117">
        <v>30.2545</v>
      </c>
      <c r="N36117">
        <v>419.62299999999999</v>
      </c>
      <c r="O36117">
        <v>3713.11</v>
      </c>
      <c r="P36117">
        <v>419.62299999999999</v>
      </c>
      <c r="Q36117">
        <v>3712.68</v>
      </c>
      <c r="R36117" t="s">
        <v>18</v>
      </c>
      <c r="T36117">
        <f t="shared" si="26"/>
        <v>5.0968017600000035</v>
      </c>
      <c r="U36117">
        <f>(data2[[#This Row],[time]]-A36116)/1000000000</f>
        <v>8.0749507999999998E-2</v>
      </c>
      <c r="V36117">
        <f>data2[[#This Row],[altitude]]</f>
        <v>419.62299999999999</v>
      </c>
      <c r="W36117">
        <f>((data2[[#This Row],[altitude]]-K36116)/U36117+W36116)/2</f>
        <v>67.912992222161975</v>
      </c>
      <c r="Z36117">
        <f t="shared" si="27"/>
        <v>8.0749507999999998E-2</v>
      </c>
      <c r="AA36117" s="4">
        <f>SQRT(POWER(data2[[#This Row],[accelx]],2)+POWER(data2[[#This Row],[accely]],2)+POWER(data2[[#This Row],[accelz]],2))*SIGN(data2[[#This Row],[accelx]])</f>
        <v>-4.7144027656851719</v>
      </c>
      <c r="AB36117">
        <f t="shared" si="28"/>
        <v>419.62299999999999</v>
      </c>
      <c r="AC36117">
        <f t="shared" si="25"/>
        <v>58.899815651112291</v>
      </c>
      <c r="AD36117">
        <f t="shared" si="38"/>
        <v>570.64884284120546</v>
      </c>
      <c r="AF36117">
        <f t="shared" si="29"/>
        <v>6.6391571587945464</v>
      </c>
      <c r="AG36117" s="8">
        <f t="shared" si="30"/>
        <v>98.849940210294591</v>
      </c>
      <c r="AI36117">
        <f>data2[[#This Row],[pressure]]*100/(287.05*(273.15+data2[[#This Row],[temp]]))</f>
        <v>1.1158614792535977</v>
      </c>
      <c r="AJ36117">
        <f t="shared" si="31"/>
        <v>2.0305312317002943E-3</v>
      </c>
      <c r="AK36117">
        <f t="shared" si="24"/>
        <v>572.15295574400272</v>
      </c>
      <c r="AN36117">
        <f t="shared" si="32"/>
        <v>419.62299999999999</v>
      </c>
      <c r="AO36117">
        <f t="shared" si="39"/>
        <v>73.907571052940881</v>
      </c>
      <c r="AP36117" s="6">
        <f t="shared" si="22"/>
        <v>640.09393484821351</v>
      </c>
      <c r="AS36117">
        <f>data2[[#This Row],[gyrox]]</f>
        <v>-5.0035999999999996</v>
      </c>
      <c r="AT36117">
        <f>data2[[#This Row],[gyroy]]</f>
        <v>-0.16921</v>
      </c>
      <c r="AU36117">
        <f>data2[[#This Row],[gyroz]]</f>
        <v>0.51602800000000004</v>
      </c>
      <c r="AW36117">
        <f t="shared" si="40"/>
        <v>-21.891217315596716</v>
      </c>
      <c r="AX36117">
        <f t="shared" si="41"/>
        <v>-1.6240570221087922</v>
      </c>
      <c r="AY36117">
        <f t="shared" si="42"/>
        <v>2.6569762185064714</v>
      </c>
      <c r="BA36117">
        <f t="shared" si="43"/>
        <v>-3.0416613940579573</v>
      </c>
      <c r="BB36117">
        <f t="shared" si="33"/>
        <v>-1.6240570221087922</v>
      </c>
      <c r="BC36117">
        <f t="shared" si="34"/>
        <v>2.6569762185064714</v>
      </c>
      <c r="BE36117">
        <f t="shared" si="35"/>
        <v>-174.27436058739934</v>
      </c>
      <c r="BF36117">
        <f t="shared" si="36"/>
        <v>-93.051613055418414</v>
      </c>
      <c r="BG36117">
        <f t="shared" si="37"/>
        <v>152.23352358705003</v>
      </c>
      <c r="BM36117">
        <f t="shared" si="23"/>
        <v>577.28800000000001</v>
      </c>
    </row>
    <row r="36118" spans="1:65" x14ac:dyDescent="0.3">
      <c r="A36118">
        <v>3680762847902</v>
      </c>
      <c r="B36118">
        <v>-3.8715799999999998</v>
      </c>
      <c r="C36118">
        <v>-2.3018900000000002</v>
      </c>
      <c r="D36118">
        <v>1.18205</v>
      </c>
      <c r="E36118">
        <v>-5.0035999999999996</v>
      </c>
      <c r="F36118">
        <v>-0.237321</v>
      </c>
      <c r="G36118">
        <v>0.56108000000000002</v>
      </c>
      <c r="H36118">
        <v>-57.293199999999999</v>
      </c>
      <c r="I36118">
        <v>-37.298999999999999</v>
      </c>
      <c r="J36118">
        <v>21.075700000000001</v>
      </c>
      <c r="K36118">
        <v>424.89499999999998</v>
      </c>
      <c r="L36118">
        <v>971.33900000000006</v>
      </c>
      <c r="M36118">
        <v>30.2456</v>
      </c>
      <c r="N36118">
        <v>424.89499999999998</v>
      </c>
      <c r="O36118">
        <v>3690.61</v>
      </c>
      <c r="P36118">
        <v>424.89499999999998</v>
      </c>
      <c r="Q36118">
        <v>3690.39</v>
      </c>
      <c r="R36118" t="s">
        <v>18</v>
      </c>
      <c r="T36118">
        <f t="shared" si="26"/>
        <v>5.1775512670000037</v>
      </c>
      <c r="U36118">
        <f>(data2[[#This Row],[time]]-A36117)/1000000000</f>
        <v>8.0749506999999998E-2</v>
      </c>
      <c r="V36118">
        <f>data2[[#This Row],[altitude]]</f>
        <v>424.89499999999998</v>
      </c>
      <c r="W36118">
        <f>((data2[[#This Row],[altitude]]-K36117)/U36118+W36117)/2</f>
        <v>66.600658260578641</v>
      </c>
      <c r="Z36118">
        <f t="shared" si="27"/>
        <v>8.0749506999999998E-2</v>
      </c>
      <c r="AA36118" s="4">
        <f>SQRT(POWER(data2[[#This Row],[accelx]],2)+POWER(data2[[#This Row],[accely]],2)+POWER(data2[[#This Row],[accelz]],2))*SIGN(data2[[#This Row],[accelx]])</f>
        <v>-4.6567232547146276</v>
      </c>
      <c r="AB36118">
        <f t="shared" si="28"/>
        <v>424.89499999999998</v>
      </c>
      <c r="AC36118">
        <f t="shared" si="25"/>
        <v>57.732442375458646</v>
      </c>
      <c r="AD36118">
        <f t="shared" si="38"/>
        <v>570.79610781473787</v>
      </c>
      <c r="AF36118">
        <f t="shared" si="29"/>
        <v>6.4918921852621452</v>
      </c>
      <c r="AG36118" s="8">
        <f t="shared" si="30"/>
        <v>98.875450003245845</v>
      </c>
      <c r="AI36118">
        <f>data2[[#This Row],[pressure]]*100/(287.05*(273.15+data2[[#This Row],[temp]]))</f>
        <v>1.1153315743995629</v>
      </c>
      <c r="AJ36118">
        <f t="shared" si="31"/>
        <v>2.0295669647406832E-3</v>
      </c>
      <c r="AK36118">
        <f t="shared" si="24"/>
        <v>572.21296220026227</v>
      </c>
      <c r="AN36118">
        <f t="shared" si="32"/>
        <v>424.89499999999998</v>
      </c>
      <c r="AO36118">
        <f t="shared" si="39"/>
        <v>65.288324298995306</v>
      </c>
      <c r="AP36118" s="6">
        <f t="shared" si="22"/>
        <v>604.75798562843966</v>
      </c>
      <c r="AS36118">
        <f>data2[[#This Row],[gyrox]]</f>
        <v>-5.0035999999999996</v>
      </c>
      <c r="AT36118">
        <f>data2[[#This Row],[gyroy]]</f>
        <v>-0.237321</v>
      </c>
      <c r="AU36118">
        <f>data2[[#This Row],[gyroz]]</f>
        <v>0.56108000000000002</v>
      </c>
      <c r="AW36118">
        <f t="shared" si="40"/>
        <v>-22.295255548821917</v>
      </c>
      <c r="AX36118">
        <f t="shared" si="41"/>
        <v>-1.6432205758595393</v>
      </c>
      <c r="AY36118">
        <f t="shared" si="42"/>
        <v>2.7022831518940316</v>
      </c>
      <c r="BA36118">
        <f t="shared" si="43"/>
        <v>-0.30410697369336503</v>
      </c>
      <c r="BB36118">
        <f t="shared" si="33"/>
        <v>-1.6432205758595393</v>
      </c>
      <c r="BC36118">
        <f t="shared" si="34"/>
        <v>2.7022831518940316</v>
      </c>
      <c r="BE36118">
        <f t="shared" si="35"/>
        <v>-17.424046113125769</v>
      </c>
      <c r="BF36118">
        <f t="shared" si="36"/>
        <v>-94.14960380580834</v>
      </c>
      <c r="BG36118">
        <f t="shared" si="37"/>
        <v>154.8294196528376</v>
      </c>
      <c r="BM36118">
        <f t="shared" si="23"/>
        <v>577.28800000000001</v>
      </c>
    </row>
    <row r="36119" spans="1:65" x14ac:dyDescent="0.3">
      <c r="A36119">
        <v>3680848388682</v>
      </c>
      <c r="B36119">
        <v>-3.6993</v>
      </c>
      <c r="C36119">
        <v>-1.6701900000000001</v>
      </c>
      <c r="D36119">
        <v>1.2586200000000001</v>
      </c>
      <c r="E36119">
        <v>-5.0035999999999996</v>
      </c>
      <c r="F36119">
        <v>-0.31474800000000003</v>
      </c>
      <c r="G36119">
        <v>0.53420199999999995</v>
      </c>
      <c r="H36119">
        <v>-57.643999999999998</v>
      </c>
      <c r="I36119">
        <v>-35.662100000000002</v>
      </c>
      <c r="J36119">
        <v>17.9772</v>
      </c>
      <c r="K36119">
        <v>428.76100000000002</v>
      </c>
      <c r="L36119">
        <v>970.75800000000004</v>
      </c>
      <c r="M36119">
        <v>30.236699999999999</v>
      </c>
      <c r="N36119">
        <v>428.76100000000002</v>
      </c>
      <c r="O36119">
        <v>3485.32</v>
      </c>
      <c r="P36119">
        <v>428.76100000000002</v>
      </c>
      <c r="Q36119">
        <v>3491.02</v>
      </c>
      <c r="R36119" t="s">
        <v>18</v>
      </c>
      <c r="T36119">
        <f t="shared" si="26"/>
        <v>5.2630920470000033</v>
      </c>
      <c r="U36119">
        <f>(data2[[#This Row],[time]]-A36118)/1000000000</f>
        <v>8.5540779999999997E-2</v>
      </c>
      <c r="V36119">
        <f>data2[[#This Row],[altitude]]</f>
        <v>428.76100000000002</v>
      </c>
      <c r="W36119">
        <f>((data2[[#This Row],[altitude]]-K36118)/U36119+W36118)/2</f>
        <v>55.897738225694127</v>
      </c>
      <c r="Z36119">
        <f t="shared" si="27"/>
        <v>8.5540779999999997E-2</v>
      </c>
      <c r="AA36119" s="4">
        <f>SQRT(POWER(data2[[#This Row],[accelx]],2)+POWER(data2[[#This Row],[accely]],2)+POWER(data2[[#This Row],[accelz]],2))*SIGN(data2[[#This Row],[accelx]])</f>
        <v>-4.2495269654986307</v>
      </c>
      <c r="AB36119">
        <f t="shared" si="28"/>
        <v>428.76100000000002</v>
      </c>
      <c r="AC36119">
        <f t="shared" si="25"/>
        <v>56.530634880198861</v>
      </c>
      <c r="AD36119">
        <f t="shared" si="38"/>
        <v>569.43829428446827</v>
      </c>
      <c r="AF36119">
        <f t="shared" si="29"/>
        <v>7.8497057155317407</v>
      </c>
      <c r="AG36119" s="8">
        <f t="shared" si="30"/>
        <v>98.640244433362241</v>
      </c>
      <c r="AI36119">
        <f>data2[[#This Row],[pressure]]*100/(287.05*(273.15+data2[[#This Row],[temp]]))</f>
        <v>1.114697145430203</v>
      </c>
      <c r="AJ36119">
        <f t="shared" si="31"/>
        <v>2.0284124954265867E-3</v>
      </c>
      <c r="AK36119">
        <f t="shared" si="24"/>
        <v>570.7694557384325</v>
      </c>
      <c r="AN36119">
        <f t="shared" si="32"/>
        <v>428.76100000000002</v>
      </c>
      <c r="AO36119">
        <f t="shared" si="39"/>
        <v>45.194818190809606</v>
      </c>
      <c r="AP36119" s="6">
        <f t="shared" ref="AP36119:AP36182" si="44">($Z$36005/(2*$Z$36006))*LN(($Z$36005*9.8+$Z$36006*POWER(AO36119,2))/($Z$36005*9.8))+AN36119</f>
        <v>523.21540824733336</v>
      </c>
      <c r="AS36119">
        <f>data2[[#This Row],[gyrox]]</f>
        <v>-5.0035999999999996</v>
      </c>
      <c r="AT36119">
        <f>data2[[#This Row],[gyroy]]</f>
        <v>-0.31474800000000003</v>
      </c>
      <c r="AU36119">
        <f>data2[[#This Row],[gyroz]]</f>
        <v>0.53420199999999995</v>
      </c>
      <c r="AW36119">
        <f t="shared" si="40"/>
        <v>-22.723267395629918</v>
      </c>
      <c r="AX36119">
        <f t="shared" si="41"/>
        <v>-1.6701443652829793</v>
      </c>
      <c r="AY36119">
        <f t="shared" si="42"/>
        <v>2.7479792076515914</v>
      </c>
      <c r="BA36119">
        <f t="shared" si="43"/>
        <v>-0.73211882050136623</v>
      </c>
      <c r="BB36119">
        <f t="shared" si="33"/>
        <v>-1.6701443652829793</v>
      </c>
      <c r="BC36119">
        <f t="shared" si="34"/>
        <v>2.7479792076515914</v>
      </c>
      <c r="BE36119">
        <f t="shared" si="35"/>
        <v>-41.947318516824176</v>
      </c>
      <c r="BF36119">
        <f t="shared" si="36"/>
        <v>-95.6922233082704</v>
      </c>
      <c r="BG36119">
        <f t="shared" si="37"/>
        <v>157.44761078814022</v>
      </c>
      <c r="BM36119">
        <f t="shared" ref="BM36119:BM36182" si="45">577.288</f>
        <v>577.28800000000001</v>
      </c>
    </row>
    <row r="36120" spans="1:65" x14ac:dyDescent="0.3">
      <c r="A36120">
        <v>3680928131109</v>
      </c>
      <c r="B36120">
        <v>-3.5605199999999999</v>
      </c>
      <c r="C36120">
        <v>-1.39262</v>
      </c>
      <c r="D36120">
        <v>1.46441</v>
      </c>
      <c r="E36120">
        <v>-5.0035999999999996</v>
      </c>
      <c r="F36120">
        <v>-0.31276300000000001</v>
      </c>
      <c r="G36120">
        <v>0.46364699999999998</v>
      </c>
      <c r="H36120">
        <v>-57.848599999999998</v>
      </c>
      <c r="I36120">
        <v>-33.177399999999999</v>
      </c>
      <c r="J36120">
        <v>15.1564</v>
      </c>
      <c r="K36120">
        <v>433.59899999999999</v>
      </c>
      <c r="L36120">
        <v>970.36</v>
      </c>
      <c r="M36120">
        <v>30.236699999999999</v>
      </c>
      <c r="N36120">
        <v>433.59899999999999</v>
      </c>
      <c r="O36120">
        <v>3536.99</v>
      </c>
      <c r="P36120">
        <v>433.59899999999999</v>
      </c>
      <c r="Q36120">
        <v>3531.97</v>
      </c>
      <c r="R36120" t="s">
        <v>18</v>
      </c>
      <c r="T36120">
        <f t="shared" si="26"/>
        <v>5.3428344740000036</v>
      </c>
      <c r="U36120">
        <f>(data2[[#This Row],[time]]-A36119)/1000000000</f>
        <v>7.9742427000000005E-2</v>
      </c>
      <c r="V36120">
        <f>data2[[#This Row],[altitude]]</f>
        <v>433.59899999999999</v>
      </c>
      <c r="W36120">
        <f>((data2[[#This Row],[altitude]]-K36119)/U36120+W36119)/2</f>
        <v>58.284038118926887</v>
      </c>
      <c r="X36120">
        <v>574.77719999999999</v>
      </c>
      <c r="Z36120">
        <f t="shared" si="27"/>
        <v>7.9742427000000005E-2</v>
      </c>
      <c r="AA36120" s="4">
        <f>SQRT(POWER(data2[[#This Row],[accelx]],2)+POWER(data2[[#This Row],[accely]],2)+POWER(data2[[#This Row],[accelz]],2))*SIGN(data2[[#This Row],[accelx]])</f>
        <v>-4.0940432072585651</v>
      </c>
      <c r="AB36120">
        <f t="shared" si="28"/>
        <v>433.59899999999999</v>
      </c>
      <c r="AC36120">
        <f t="shared" si="25"/>
        <v>55.422690154009196</v>
      </c>
      <c r="AD36120">
        <f t="shared" si="38"/>
        <v>569.50927320454548</v>
      </c>
      <c r="AF36120">
        <f t="shared" si="29"/>
        <v>7.7787267954545314</v>
      </c>
      <c r="AG36120" s="8">
        <f t="shared" si="30"/>
        <v>98.652539669029224</v>
      </c>
      <c r="AI36120">
        <f>data2[[#This Row],[pressure]]*100/(287.05*(273.15+data2[[#This Row],[temp]]))</f>
        <v>1.114240131978981</v>
      </c>
      <c r="AJ36120">
        <f t="shared" si="31"/>
        <v>2.027580868828423E-3</v>
      </c>
      <c r="AK36120">
        <f t="shared" ref="AK36120:AK36182" si="46">($Z$36005/(2*AJ36120))*LN(($Z$36005*9.8+AJ36120*POWER(AC36120,2))/($Z$36005*9.8))+AB36120</f>
        <v>570.76188567912288</v>
      </c>
      <c r="AN36120">
        <f t="shared" si="32"/>
        <v>433.59899999999999</v>
      </c>
      <c r="AO36120">
        <f t="shared" si="39"/>
        <v>60.67033801215964</v>
      </c>
      <c r="AP36120" s="6">
        <f t="shared" si="44"/>
        <v>592.48780936693242</v>
      </c>
      <c r="AS36120">
        <f>data2[[#This Row],[gyrox]]</f>
        <v>-5.0035999999999996</v>
      </c>
      <c r="AT36120">
        <f>data2[[#This Row],[gyroy]]</f>
        <v>-0.31276300000000001</v>
      </c>
      <c r="AU36120">
        <f>data2[[#This Row],[gyroz]]</f>
        <v>0.46364699999999998</v>
      </c>
      <c r="AW36120">
        <f t="shared" si="40"/>
        <v>-23.12226660336712</v>
      </c>
      <c r="AX36120">
        <f t="shared" si="41"/>
        <v>-1.6950848459787802</v>
      </c>
      <c r="AY36120">
        <f t="shared" si="42"/>
        <v>2.7849515447028605</v>
      </c>
      <c r="BA36120">
        <f t="shared" si="43"/>
        <v>-1.1311180282385678</v>
      </c>
      <c r="BB36120">
        <f t="shared" si="33"/>
        <v>-1.6950848459787802</v>
      </c>
      <c r="BC36120">
        <f t="shared" si="34"/>
        <v>2.7849515447028605</v>
      </c>
      <c r="BE36120">
        <f t="shared" si="35"/>
        <v>-64.808289149229395</v>
      </c>
      <c r="BF36120">
        <f t="shared" si="36"/>
        <v>-97.121207591167305</v>
      </c>
      <c r="BG36120">
        <f t="shared" si="37"/>
        <v>159.56596965991312</v>
      </c>
      <c r="BM36120">
        <f t="shared" si="45"/>
        <v>577.28800000000001</v>
      </c>
    </row>
    <row r="36121" spans="1:65" x14ac:dyDescent="0.3">
      <c r="A36121">
        <v>3681008941652</v>
      </c>
      <c r="B36121">
        <v>-3.3978100000000002</v>
      </c>
      <c r="C36121">
        <v>-1.6318999999999999</v>
      </c>
      <c r="D36121">
        <v>1.4883299999999999</v>
      </c>
      <c r="E36121">
        <v>-5.0035999999999996</v>
      </c>
      <c r="F36121">
        <v>-0.28496899999999997</v>
      </c>
      <c r="G36121">
        <v>0.43203399999999997</v>
      </c>
      <c r="H36121">
        <v>-58.257800000000003</v>
      </c>
      <c r="I36121">
        <v>-30.122800000000002</v>
      </c>
      <c r="J36121">
        <v>15.2148</v>
      </c>
      <c r="K36121">
        <v>437.90899999999999</v>
      </c>
      <c r="L36121">
        <v>969.74699999999996</v>
      </c>
      <c r="M36121">
        <v>30.236699999999999</v>
      </c>
      <c r="N36121">
        <v>437.90899999999999</v>
      </c>
      <c r="O36121">
        <v>3480.57</v>
      </c>
      <c r="P36121">
        <v>437.90899999999999</v>
      </c>
      <c r="Q36121">
        <v>3477.93</v>
      </c>
      <c r="R36121" t="s">
        <v>18</v>
      </c>
      <c r="T36121">
        <f t="shared" si="26"/>
        <v>5.4236450170000037</v>
      </c>
      <c r="U36121">
        <f>(data2[[#This Row],[time]]-A36120)/1000000000</f>
        <v>8.0810542999999999E-2</v>
      </c>
      <c r="V36121">
        <f>data2[[#This Row],[altitude]]</f>
        <v>437.90899999999999</v>
      </c>
      <c r="W36121">
        <f>((data2[[#This Row],[altitude]]-K36120)/U36121+W36120)/2</f>
        <v>55.809331516453135</v>
      </c>
      <c r="Z36121">
        <f t="shared" si="27"/>
        <v>8.0810542999999999E-2</v>
      </c>
      <c r="AA36121" s="4">
        <f>SQRT(POWER(data2[[#This Row],[accelx]],2)+POWER(data2[[#This Row],[accely]],2)+POWER(data2[[#This Row],[accelz]],2))*SIGN(data2[[#This Row],[accelx]])</f>
        <v>-4.0525716026987118</v>
      </c>
      <c r="AB36121">
        <f t="shared" si="28"/>
        <v>437.90899999999999</v>
      </c>
      <c r="AC36121">
        <f t="shared" si="25"/>
        <v>54.303256320848732</v>
      </c>
      <c r="AD36121">
        <f t="shared" si="38"/>
        <v>569.05231560653442</v>
      </c>
      <c r="AF36121">
        <f t="shared" si="29"/>
        <v>8.2356843934655899</v>
      </c>
      <c r="AG36121" s="8">
        <f t="shared" si="30"/>
        <v>98.573383754128685</v>
      </c>
      <c r="AI36121">
        <f>data2[[#This Row],[pressure]]*100/(287.05*(273.15+data2[[#This Row],[temp]]))</f>
        <v>1.1135362394020991</v>
      </c>
      <c r="AJ36121">
        <f t="shared" si="31"/>
        <v>2.0262999967061261E-3</v>
      </c>
      <c r="AK36121">
        <f t="shared" si="46"/>
        <v>570.23148003637652</v>
      </c>
      <c r="AN36121">
        <f t="shared" si="32"/>
        <v>437.90899999999999</v>
      </c>
      <c r="AO36121">
        <f t="shared" si="39"/>
        <v>53.334624913979383</v>
      </c>
      <c r="AP36121" s="6">
        <f t="shared" si="44"/>
        <v>564.96916905584339</v>
      </c>
      <c r="AS36121">
        <f>data2[[#This Row],[gyrox]]</f>
        <v>-5.0035999999999996</v>
      </c>
      <c r="AT36121">
        <f>data2[[#This Row],[gyroy]]</f>
        <v>-0.28496899999999997</v>
      </c>
      <c r="AU36121">
        <f>data2[[#This Row],[gyroz]]</f>
        <v>0.43203399999999997</v>
      </c>
      <c r="AW36121">
        <f t="shared" si="40"/>
        <v>-23.526610236321918</v>
      </c>
      <c r="AX36121">
        <f t="shared" si="41"/>
        <v>-1.7181133456069473</v>
      </c>
      <c r="AY36121">
        <f t="shared" si="42"/>
        <v>2.8198644468373226</v>
      </c>
      <c r="BA36121">
        <f t="shared" si="43"/>
        <v>-1.5354616611933665</v>
      </c>
      <c r="BB36121">
        <f t="shared" si="33"/>
        <v>-1.7181133456069473</v>
      </c>
      <c r="BC36121">
        <f t="shared" si="34"/>
        <v>2.8198644468373226</v>
      </c>
      <c r="BE36121">
        <f t="shared" si="35"/>
        <v>-87.97547279052624</v>
      </c>
      <c r="BF36121">
        <f t="shared" si="36"/>
        <v>-98.440643428379857</v>
      </c>
      <c r="BG36121">
        <f t="shared" si="37"/>
        <v>161.56633160277107</v>
      </c>
      <c r="BM36121">
        <f t="shared" si="45"/>
        <v>577.28800000000001</v>
      </c>
    </row>
    <row r="36122" spans="1:65" x14ac:dyDescent="0.3">
      <c r="A36122">
        <v>3681094421396</v>
      </c>
      <c r="B36122">
        <v>-3.2016</v>
      </c>
      <c r="C36122">
        <v>-1.96211</v>
      </c>
      <c r="D36122">
        <v>1.3591200000000001</v>
      </c>
      <c r="E36122">
        <v>-5.0035999999999996</v>
      </c>
      <c r="F36122">
        <v>-0.253967</v>
      </c>
      <c r="G36122">
        <v>0.419817</v>
      </c>
      <c r="H36122">
        <v>-58.535499999999999</v>
      </c>
      <c r="I36122">
        <v>-27.535799999999998</v>
      </c>
      <c r="J36122">
        <v>16.2818</v>
      </c>
      <c r="K36122">
        <v>442.483</v>
      </c>
      <c r="L36122">
        <v>969.22699999999998</v>
      </c>
      <c r="M36122">
        <v>30.232199999999999</v>
      </c>
      <c r="N36122">
        <v>442.483</v>
      </c>
      <c r="O36122">
        <v>3467.54</v>
      </c>
      <c r="P36122">
        <v>442.483</v>
      </c>
      <c r="Q36122">
        <v>3473.29</v>
      </c>
      <c r="R36122" t="s">
        <v>18</v>
      </c>
      <c r="T36122">
        <f t="shared" si="26"/>
        <v>5.5091247610000034</v>
      </c>
      <c r="U36122">
        <f>(data2[[#This Row],[time]]-A36121)/1000000000</f>
        <v>8.5479743999999996E-2</v>
      </c>
      <c r="V36122">
        <f>data2[[#This Row],[altitude]]</f>
        <v>442.483</v>
      </c>
      <c r="W36122">
        <f>((data2[[#This Row],[altitude]]-K36121)/U36122+W36121)/2</f>
        <v>54.65954232875076</v>
      </c>
      <c r="Z36122">
        <f t="shared" si="27"/>
        <v>8.5479743999999996E-2</v>
      </c>
      <c r="AA36122" s="4">
        <f>SQRT(POWER(data2[[#This Row],[accelx]],2)+POWER(data2[[#This Row],[accely]],2)+POWER(data2[[#This Row],[accelz]],2))*SIGN(data2[[#This Row],[accelx]])</f>
        <v>-3.9934102452039664</v>
      </c>
      <c r="AB36122">
        <f t="shared" si="28"/>
        <v>442.483</v>
      </c>
      <c r="AC36122">
        <f t="shared" si="25"/>
        <v>53.124199144201718</v>
      </c>
      <c r="AD36122">
        <f t="shared" si="38"/>
        <v>568.6613856730936</v>
      </c>
      <c r="AF36122">
        <f t="shared" si="29"/>
        <v>8.6266143269064059</v>
      </c>
      <c r="AG36122" s="8">
        <f t="shared" si="30"/>
        <v>98.505665399782018</v>
      </c>
      <c r="AI36122">
        <f>data2[[#This Row],[pressure]]*100/(287.05*(273.15+data2[[#This Row],[temp]]))</f>
        <v>1.112955644376626</v>
      </c>
      <c r="AJ36122">
        <f t="shared" si="31"/>
        <v>2.0252434889279549E-3</v>
      </c>
      <c r="AK36122">
        <f t="shared" si="46"/>
        <v>569.76348397264132</v>
      </c>
      <c r="AN36122">
        <f t="shared" si="32"/>
        <v>442.483</v>
      </c>
      <c r="AO36122">
        <f t="shared" si="39"/>
        <v>53.509753141048392</v>
      </c>
      <c r="AP36122" s="6">
        <f t="shared" si="44"/>
        <v>570.2784778195944</v>
      </c>
      <c r="AS36122">
        <f>data2[[#This Row],[gyrox]]</f>
        <v>-5.0035999999999996</v>
      </c>
      <c r="AT36122">
        <f>data2[[#This Row],[gyroy]]</f>
        <v>-0.253967</v>
      </c>
      <c r="AU36122">
        <f>data2[[#This Row],[gyroz]]</f>
        <v>0.419817</v>
      </c>
      <c r="AW36122">
        <f t="shared" si="40"/>
        <v>-23.954316683400318</v>
      </c>
      <c r="AX36122">
        <f t="shared" si="41"/>
        <v>-1.7398223797513952</v>
      </c>
      <c r="AY36122">
        <f t="shared" si="42"/>
        <v>2.8557502965241706</v>
      </c>
      <c r="BA36122">
        <f t="shared" si="43"/>
        <v>-1.9631681082717662</v>
      </c>
      <c r="BB36122">
        <f t="shared" si="33"/>
        <v>-1.7398223797513952</v>
      </c>
      <c r="BC36122">
        <f t="shared" si="34"/>
        <v>2.8557502965241706</v>
      </c>
      <c r="BE36122">
        <f t="shared" si="35"/>
        <v>-112.48124707865405</v>
      </c>
      <c r="BF36122">
        <f t="shared" si="36"/>
        <v>-99.68447946216213</v>
      </c>
      <c r="BG36122">
        <f t="shared" si="37"/>
        <v>163.62243933406833</v>
      </c>
      <c r="BM36122">
        <f t="shared" si="45"/>
        <v>577.28800000000001</v>
      </c>
    </row>
    <row r="36123" spans="1:65" x14ac:dyDescent="0.3">
      <c r="A36123">
        <v>3681175170903</v>
      </c>
      <c r="B36123">
        <v>-3.2159499999999999</v>
      </c>
      <c r="C36123">
        <v>-1.5074799999999999</v>
      </c>
      <c r="D36123">
        <v>0.92841499999999999</v>
      </c>
      <c r="E36123">
        <v>-5.0035999999999996</v>
      </c>
      <c r="F36123">
        <v>-0.253967</v>
      </c>
      <c r="G36123">
        <v>0.45433099999999998</v>
      </c>
      <c r="H36123">
        <v>-58.886299999999999</v>
      </c>
      <c r="I36123">
        <v>-25.051100000000002</v>
      </c>
      <c r="J36123">
        <v>18.210999999999999</v>
      </c>
      <c r="K36123">
        <v>445.21899999999999</v>
      </c>
      <c r="L36123">
        <v>968.79899999999998</v>
      </c>
      <c r="M36123">
        <v>30.236699999999999</v>
      </c>
      <c r="N36123">
        <v>445.21899999999999</v>
      </c>
      <c r="O36123">
        <v>3214.75</v>
      </c>
      <c r="P36123">
        <v>445.21899999999999</v>
      </c>
      <c r="Q36123">
        <v>3212.67</v>
      </c>
      <c r="R36123" t="s">
        <v>18</v>
      </c>
      <c r="T36123">
        <f t="shared" si="26"/>
        <v>5.5898742680000035</v>
      </c>
      <c r="U36123">
        <f>(data2[[#This Row],[time]]-A36122)/1000000000</f>
        <v>8.0749506999999998E-2</v>
      </c>
      <c r="V36123">
        <f>data2[[#This Row],[altitude]]</f>
        <v>445.21899999999999</v>
      </c>
      <c r="W36123">
        <f>((data2[[#This Row],[altitude]]-K36122)/U36123+W36122)/2</f>
        <v>44.27105106593558</v>
      </c>
      <c r="Z36123">
        <f t="shared" si="27"/>
        <v>8.0749506999999998E-2</v>
      </c>
      <c r="AA36123" s="4">
        <f>SQRT(POWER(data2[[#This Row],[accelx]],2)+POWER(data2[[#This Row],[accely]],2)+POWER(data2[[#This Row],[accelz]],2))*SIGN(data2[[#This Row],[accelx]])</f>
        <v>-3.6710740615145587</v>
      </c>
      <c r="AB36123">
        <f t="shared" si="28"/>
        <v>445.21899999999999</v>
      </c>
      <c r="AC36123">
        <f t="shared" si="25"/>
        <v>52.036416554973933</v>
      </c>
      <c r="AD36123">
        <f t="shared" si="38"/>
        <v>566.86964364972221</v>
      </c>
      <c r="AF36123">
        <f t="shared" si="29"/>
        <v>10.418356350277804</v>
      </c>
      <c r="AG36123" s="8">
        <f t="shared" si="30"/>
        <v>98.195293103220962</v>
      </c>
      <c r="AI36123">
        <f>data2[[#This Row],[pressure]]*100/(287.05*(273.15+data2[[#This Row],[temp]]))</f>
        <v>1.1124476746991887</v>
      </c>
      <c r="AJ36123">
        <f t="shared" si="31"/>
        <v>2.0243191373718076E-3</v>
      </c>
      <c r="AK36123">
        <f t="shared" si="46"/>
        <v>567.90277374361551</v>
      </c>
      <c r="AN36123">
        <f t="shared" si="32"/>
        <v>445.21899999999999</v>
      </c>
      <c r="AO36123">
        <f t="shared" si="39"/>
        <v>33.882559803120408</v>
      </c>
      <c r="AP36123" s="6">
        <f t="shared" si="44"/>
        <v>500.53546071482862</v>
      </c>
      <c r="AS36123">
        <f>data2[[#This Row],[gyrox]]</f>
        <v>-5.0035999999999996</v>
      </c>
      <c r="AT36123">
        <f>data2[[#This Row],[gyroy]]</f>
        <v>-0.253967</v>
      </c>
      <c r="AU36123">
        <f>data2[[#This Row],[gyroz]]</f>
        <v>0.45433099999999998</v>
      </c>
      <c r="AW36123">
        <f t="shared" si="40"/>
        <v>-24.358354916625519</v>
      </c>
      <c r="AX36123">
        <f t="shared" si="41"/>
        <v>-1.7603300897956642</v>
      </c>
      <c r="AY36123">
        <f t="shared" si="42"/>
        <v>2.8924373007889876</v>
      </c>
      <c r="BA36123">
        <f t="shared" si="43"/>
        <v>-2.3672063414969671</v>
      </c>
      <c r="BB36123">
        <f t="shared" si="33"/>
        <v>-1.7603300897956642</v>
      </c>
      <c r="BC36123">
        <f t="shared" si="34"/>
        <v>2.8924373007889876</v>
      </c>
      <c r="BE36123">
        <f t="shared" si="35"/>
        <v>-135.63093260438049</v>
      </c>
      <c r="BF36123">
        <f t="shared" si="36"/>
        <v>-100.85948469517679</v>
      </c>
      <c r="BG36123">
        <f t="shared" si="37"/>
        <v>165.72444984142081</v>
      </c>
      <c r="BM36123">
        <f t="shared" si="45"/>
        <v>577.28800000000001</v>
      </c>
    </row>
    <row r="36124" spans="1:65" x14ac:dyDescent="0.3">
      <c r="A36124">
        <v>3681255950929</v>
      </c>
      <c r="B36124">
        <v>-3.01017</v>
      </c>
      <c r="C36124">
        <v>-1.12941</v>
      </c>
      <c r="D36124">
        <v>1.38784</v>
      </c>
      <c r="E36124">
        <v>-4.9536600000000002</v>
      </c>
      <c r="F36124">
        <v>-0.27305699999999999</v>
      </c>
      <c r="G36124">
        <v>0.41019600000000001</v>
      </c>
      <c r="H36124">
        <v>-58.9009</v>
      </c>
      <c r="I36124">
        <v>-23.984200000000001</v>
      </c>
      <c r="J36124">
        <v>21.835699999999999</v>
      </c>
      <c r="K36124">
        <v>450.58600000000001</v>
      </c>
      <c r="L36124">
        <v>968.31799999999998</v>
      </c>
      <c r="M36124">
        <v>30.241099999999999</v>
      </c>
      <c r="N36124">
        <v>450.58600000000001</v>
      </c>
      <c r="O36124">
        <v>3498.12</v>
      </c>
      <c r="P36124">
        <v>450.58600000000001</v>
      </c>
      <c r="Q36124">
        <v>3497.3</v>
      </c>
      <c r="R36124" t="s">
        <v>18</v>
      </c>
      <c r="T36124">
        <f t="shared" si="26"/>
        <v>5.6706542940000038</v>
      </c>
      <c r="U36124">
        <f>(data2[[#This Row],[time]]-A36123)/1000000000</f>
        <v>8.0780026000000005E-2</v>
      </c>
      <c r="V36124">
        <f>data2[[#This Row],[altitude]]</f>
        <v>450.58600000000001</v>
      </c>
      <c r="W36124">
        <f>((data2[[#This Row],[altitude]]-K36123)/U36124+W36123)/2</f>
        <v>55.355371240866042</v>
      </c>
      <c r="Z36124">
        <f t="shared" si="27"/>
        <v>8.0780026000000005E-2</v>
      </c>
      <c r="AA36124" s="4">
        <f>SQRT(POWER(data2[[#This Row],[accelx]],2)+POWER(data2[[#This Row],[accely]],2)+POWER(data2[[#This Row],[accelz]],2))*SIGN(data2[[#This Row],[accelx]])</f>
        <v>-3.5018267008234432</v>
      </c>
      <c r="AB36124">
        <f t="shared" si="28"/>
        <v>450.58600000000001</v>
      </c>
      <c r="AC36124">
        <f t="shared" si="25"/>
        <v>50.961894648233923</v>
      </c>
      <c r="AD36124">
        <f t="shared" si="38"/>
        <v>567.81571967366096</v>
      </c>
      <c r="AF36124">
        <f t="shared" si="29"/>
        <v>9.472280326339046</v>
      </c>
      <c r="AG36124" s="8">
        <f t="shared" si="30"/>
        <v>98.359175952671976</v>
      </c>
      <c r="AI36124">
        <f>data2[[#This Row],[pressure]]*100/(287.05*(273.15+data2[[#This Row],[temp]]))</f>
        <v>1.111879228901695</v>
      </c>
      <c r="AJ36124">
        <f t="shared" si="31"/>
        <v>2.023284737523081E-3</v>
      </c>
      <c r="AK36124">
        <f t="shared" si="46"/>
        <v>568.78385479037229</v>
      </c>
      <c r="AN36124">
        <f t="shared" si="32"/>
        <v>450.58600000000001</v>
      </c>
      <c r="AO36124">
        <f t="shared" si="39"/>
        <v>66.439691415796503</v>
      </c>
      <c r="AP36124" s="6">
        <f t="shared" si="44"/>
        <v>635.77286008441035</v>
      </c>
      <c r="AS36124">
        <f>data2[[#This Row],[gyrox]]</f>
        <v>-4.9536600000000002</v>
      </c>
      <c r="AT36124">
        <f>data2[[#This Row],[gyroy]]</f>
        <v>-0.27305699999999999</v>
      </c>
      <c r="AU36124">
        <f>data2[[#This Row],[gyroz]]</f>
        <v>0.41019600000000001</v>
      </c>
      <c r="AW36124">
        <f t="shared" si="40"/>
        <v>-24.75851170022068</v>
      </c>
      <c r="AX36124">
        <f t="shared" si="41"/>
        <v>-1.7823876413551463</v>
      </c>
      <c r="AY36124">
        <f t="shared" si="42"/>
        <v>2.9255729443340837</v>
      </c>
      <c r="BA36124">
        <f t="shared" si="43"/>
        <v>-2.7673631250921282</v>
      </c>
      <c r="BB36124">
        <f t="shared" si="33"/>
        <v>-1.7823876413551463</v>
      </c>
      <c r="BC36124">
        <f t="shared" si="34"/>
        <v>2.9255729443340837</v>
      </c>
      <c r="BE36124">
        <f t="shared" si="35"/>
        <v>-158.55822744791305</v>
      </c>
      <c r="BF36124">
        <f t="shared" si="36"/>
        <v>-102.12328930592732</v>
      </c>
      <c r="BG36124">
        <f t="shared" si="37"/>
        <v>167.62298236800473</v>
      </c>
      <c r="BM36124">
        <f t="shared" si="45"/>
        <v>577.28800000000001</v>
      </c>
    </row>
    <row r="36125" spans="1:65" x14ac:dyDescent="0.3">
      <c r="A36125">
        <v>3681340515146</v>
      </c>
      <c r="B36125">
        <v>-2.9336000000000002</v>
      </c>
      <c r="C36125">
        <v>-1.4117599999999999</v>
      </c>
      <c r="D36125">
        <v>1.1581300000000001</v>
      </c>
      <c r="E36125">
        <v>-4.9761100000000003</v>
      </c>
      <c r="F36125">
        <v>-0.18188499999999999</v>
      </c>
      <c r="G36125">
        <v>0.34437499999999999</v>
      </c>
      <c r="H36125">
        <v>-58.608600000000003</v>
      </c>
      <c r="I36125">
        <v>-24.203399999999998</v>
      </c>
      <c r="J36125">
        <v>24.8904</v>
      </c>
      <c r="K36125">
        <v>455.86799999999999</v>
      </c>
      <c r="L36125">
        <v>967.74699999999996</v>
      </c>
      <c r="M36125">
        <v>30.241099999999999</v>
      </c>
      <c r="N36125">
        <v>455.86799999999999</v>
      </c>
      <c r="O36125">
        <v>3564.67</v>
      </c>
      <c r="P36125">
        <v>455.86799999999999</v>
      </c>
      <c r="Q36125">
        <v>3571.73</v>
      </c>
      <c r="R36125" t="s">
        <v>18</v>
      </c>
      <c r="T36125">
        <f t="shared" si="26"/>
        <v>5.7552185110000034</v>
      </c>
      <c r="U36125">
        <f>(data2[[#This Row],[time]]-A36124)/1000000000</f>
        <v>8.4564216999999997E-2</v>
      </c>
      <c r="V36125">
        <f>data2[[#This Row],[altitude]]</f>
        <v>455.86799999999999</v>
      </c>
      <c r="W36125">
        <f>((data2[[#This Row],[altitude]]-K36124)/U36125+W36124)/2</f>
        <v>58.908389264268465</v>
      </c>
      <c r="Z36125">
        <f t="shared" si="27"/>
        <v>8.4564216999999997E-2</v>
      </c>
      <c r="AA36125" s="4">
        <f>SQRT(POWER(data2[[#This Row],[accelx]],2)+POWER(data2[[#This Row],[accely]],2)+POWER(data2[[#This Row],[accelz]],2))*SIGN(data2[[#This Row],[accelx]])</f>
        <v>-3.4554797575011205</v>
      </c>
      <c r="AB36125">
        <f t="shared" si="28"/>
        <v>455.86799999999999</v>
      </c>
      <c r="AC36125">
        <f t="shared" si="25"/>
        <v>49.840955381581487</v>
      </c>
      <c r="AD36125">
        <f t="shared" si="38"/>
        <v>568.54243133916043</v>
      </c>
      <c r="AF36125">
        <f t="shared" si="29"/>
        <v>8.7455686608395808</v>
      </c>
      <c r="AG36125" s="8">
        <f t="shared" si="30"/>
        <v>98.48505968237005</v>
      </c>
      <c r="AI36125">
        <f>data2[[#This Row],[pressure]]*100/(287.05*(273.15+data2[[#This Row],[temp]]))</f>
        <v>1.1112235733838765</v>
      </c>
      <c r="AJ36125">
        <f t="shared" si="31"/>
        <v>2.022091642294937E-3</v>
      </c>
      <c r="AK36125">
        <f t="shared" si="46"/>
        <v>569.44585213336836</v>
      </c>
      <c r="AN36125">
        <f t="shared" si="32"/>
        <v>455.86799999999999</v>
      </c>
      <c r="AO36125">
        <f t="shared" si="39"/>
        <v>62.461407287670887</v>
      </c>
      <c r="AP36125" s="6">
        <f t="shared" si="44"/>
        <v>622.81543711996255</v>
      </c>
      <c r="AS36125">
        <f>data2[[#This Row],[gyrox]]</f>
        <v>-4.9761100000000003</v>
      </c>
      <c r="AT36125">
        <f>data2[[#This Row],[gyroy]]</f>
        <v>-0.18188499999999999</v>
      </c>
      <c r="AU36125">
        <f>data2[[#This Row],[gyroz]]</f>
        <v>0.34437499999999999</v>
      </c>
      <c r="AW36125">
        <f t="shared" si="40"/>
        <v>-25.179312546076549</v>
      </c>
      <c r="AX36125">
        <f t="shared" si="41"/>
        <v>-1.7977686039641914</v>
      </c>
      <c r="AY36125">
        <f t="shared" si="42"/>
        <v>2.9546947465634585</v>
      </c>
      <c r="BA36125">
        <f t="shared" si="43"/>
        <v>-4.6571317358203856E-2</v>
      </c>
      <c r="BB36125">
        <f t="shared" si="33"/>
        <v>-1.7977686039641914</v>
      </c>
      <c r="BC36125">
        <f t="shared" si="34"/>
        <v>2.9546947465634585</v>
      </c>
      <c r="BE36125">
        <f t="shared" si="35"/>
        <v>-2.6683399309894318</v>
      </c>
      <c r="BF36125">
        <f t="shared" si="36"/>
        <v>-103.00455354827412</v>
      </c>
      <c r="BG36125">
        <f t="shared" si="37"/>
        <v>169.29153872756257</v>
      </c>
      <c r="BM36125">
        <f t="shared" si="45"/>
        <v>577.28800000000001</v>
      </c>
    </row>
    <row r="36126" spans="1:65" x14ac:dyDescent="0.3">
      <c r="A36126">
        <v>3681421325689</v>
      </c>
      <c r="B36126">
        <v>-2.8761700000000001</v>
      </c>
      <c r="C36126">
        <v>-1.5505500000000001</v>
      </c>
      <c r="D36126">
        <v>1.12463</v>
      </c>
      <c r="E36126">
        <v>-4.8870699999999996</v>
      </c>
      <c r="F36126">
        <v>-0.15454899999999999</v>
      </c>
      <c r="G36126">
        <v>0.36224299999999998</v>
      </c>
      <c r="H36126">
        <v>-58.404000000000003</v>
      </c>
      <c r="I36126">
        <v>-25.3142</v>
      </c>
      <c r="J36126">
        <v>27.711200000000002</v>
      </c>
      <c r="K36126">
        <v>459.67099999999999</v>
      </c>
      <c r="L36126">
        <v>967.28800000000001</v>
      </c>
      <c r="M36126">
        <v>30.236699999999999</v>
      </c>
      <c r="N36126">
        <v>459.67099999999999</v>
      </c>
      <c r="O36126">
        <v>3449.21</v>
      </c>
      <c r="P36126">
        <v>459.67099999999999</v>
      </c>
      <c r="Q36126">
        <v>3446.42</v>
      </c>
      <c r="R36126" t="s">
        <v>18</v>
      </c>
      <c r="T36126">
        <f t="shared" si="26"/>
        <v>5.8360290540000035</v>
      </c>
      <c r="U36126">
        <f>(data2[[#This Row],[time]]-A36125)/1000000000</f>
        <v>8.0810542999999999E-2</v>
      </c>
      <c r="V36126">
        <f>data2[[#This Row],[altitude]]</f>
        <v>459.67099999999999</v>
      </c>
      <c r="W36126">
        <f>((data2[[#This Row],[altitude]]-K36125)/U36126+W36125)/2</f>
        <v>52.984540171329513</v>
      </c>
      <c r="Z36126">
        <f t="shared" si="27"/>
        <v>8.0810542999999999E-2</v>
      </c>
      <c r="AA36126" s="4">
        <f>SQRT(POWER(data2[[#This Row],[accelx]],2)+POWER(data2[[#This Row],[accely]],2)+POWER(data2[[#This Row],[accelz]],2))*SIGN(data2[[#This Row],[accelx]])</f>
        <v>-3.4556261094481853</v>
      </c>
      <c r="AB36126">
        <f t="shared" si="28"/>
        <v>459.67099999999999</v>
      </c>
      <c r="AC36126">
        <f t="shared" si="25"/>
        <v>48.769761037872001</v>
      </c>
      <c r="AD36126">
        <f t="shared" si="38"/>
        <v>568.04816846829067</v>
      </c>
      <c r="AF36126">
        <f t="shared" si="29"/>
        <v>9.239831531709342</v>
      </c>
      <c r="AG36126" s="8">
        <f t="shared" si="30"/>
        <v>98.399441607705455</v>
      </c>
      <c r="AI36126">
        <f>data2[[#This Row],[pressure]]*100/(287.05*(273.15+data2[[#This Row],[temp]]))</f>
        <v>1.1107126311695501</v>
      </c>
      <c r="AJ36126">
        <f t="shared" si="31"/>
        <v>2.0211618816184797E-3</v>
      </c>
      <c r="AK36126">
        <f t="shared" si="46"/>
        <v>568.89091207794763</v>
      </c>
      <c r="AN36126">
        <f t="shared" si="32"/>
        <v>459.67099999999999</v>
      </c>
      <c r="AO36126">
        <f t="shared" si="39"/>
        <v>47.060691078390569</v>
      </c>
      <c r="AP36126" s="6">
        <f t="shared" si="44"/>
        <v>561.30955437356442</v>
      </c>
      <c r="AS36126">
        <f>data2[[#This Row],[gyrox]]</f>
        <v>-4.8870699999999996</v>
      </c>
      <c r="AT36126">
        <f>data2[[#This Row],[gyroy]]</f>
        <v>-0.15454899999999999</v>
      </c>
      <c r="AU36126">
        <f>data2[[#This Row],[gyroz]]</f>
        <v>0.36224299999999998</v>
      </c>
      <c r="AW36126">
        <f t="shared" si="40"/>
        <v>-25.574239326455558</v>
      </c>
      <c r="AX36126">
        <f t="shared" si="41"/>
        <v>-1.8102577925742984</v>
      </c>
      <c r="AY36126">
        <f t="shared" si="42"/>
        <v>2.9839678000914076</v>
      </c>
      <c r="BA36126">
        <f t="shared" si="43"/>
        <v>-0.44149809773721316</v>
      </c>
      <c r="BB36126">
        <f t="shared" si="33"/>
        <v>-1.8102577925742984</v>
      </c>
      <c r="BC36126">
        <f t="shared" si="34"/>
        <v>2.9839678000914076</v>
      </c>
      <c r="BE36126">
        <f t="shared" si="35"/>
        <v>-25.295977663396634</v>
      </c>
      <c r="BF36126">
        <f t="shared" si="36"/>
        <v>-103.72013134517611</v>
      </c>
      <c r="BG36126">
        <f t="shared" si="37"/>
        <v>170.96876114817462</v>
      </c>
      <c r="BM36126">
        <f t="shared" si="45"/>
        <v>577.28800000000001</v>
      </c>
    </row>
    <row r="36127" spans="1:65" x14ac:dyDescent="0.3">
      <c r="A36127">
        <v>3681502105715</v>
      </c>
      <c r="B36127">
        <v>-2.7756699999999999</v>
      </c>
      <c r="C36127">
        <v>-1.61755</v>
      </c>
      <c r="D36127">
        <v>0.89012999999999998</v>
      </c>
      <c r="E36127">
        <v>-4.7847499999999998</v>
      </c>
      <c r="F36127">
        <v>-0.147982</v>
      </c>
      <c r="G36127">
        <v>0.41309699999999999</v>
      </c>
      <c r="H36127">
        <v>-58.506300000000003</v>
      </c>
      <c r="I36127">
        <v>-27.038900000000002</v>
      </c>
      <c r="J36127">
        <v>29.4358</v>
      </c>
      <c r="K36127">
        <v>463.27300000000002</v>
      </c>
      <c r="L36127">
        <v>966.67600000000004</v>
      </c>
      <c r="M36127">
        <v>30.241099999999999</v>
      </c>
      <c r="N36127">
        <v>463.27300000000002</v>
      </c>
      <c r="O36127">
        <v>3351.14</v>
      </c>
      <c r="P36127">
        <v>463.27300000000002</v>
      </c>
      <c r="Q36127">
        <v>3349.63</v>
      </c>
      <c r="R36127" t="s">
        <v>18</v>
      </c>
      <c r="T36127">
        <f t="shared" si="26"/>
        <v>5.9168090800000037</v>
      </c>
      <c r="U36127">
        <f>(data2[[#This Row],[time]]-A36126)/1000000000</f>
        <v>8.0780026000000005E-2</v>
      </c>
      <c r="V36127">
        <f>data2[[#This Row],[altitude]]</f>
        <v>463.27300000000002</v>
      </c>
      <c r="W36127">
        <f>((data2[[#This Row],[altitude]]-K36126)/U36127+W36126)/2</f>
        <v>48.787385464805837</v>
      </c>
      <c r="Z36127">
        <f t="shared" si="27"/>
        <v>8.0780026000000005E-2</v>
      </c>
      <c r="AA36127" s="4">
        <f>SQRT(POWER(data2[[#This Row],[accelx]],2)+POWER(data2[[#This Row],[accely]],2)+POWER(data2[[#This Row],[accelz]],2))*SIGN(data2[[#This Row],[accelx]])</f>
        <v>-3.3336381579739571</v>
      </c>
      <c r="AB36127">
        <f t="shared" si="28"/>
        <v>463.27300000000002</v>
      </c>
      <c r="AC36127">
        <f t="shared" si="25"/>
        <v>47.708825405996272</v>
      </c>
      <c r="AD36127">
        <f t="shared" si="38"/>
        <v>567.44967700194366</v>
      </c>
      <c r="AF36127">
        <f t="shared" si="29"/>
        <v>9.8383229980563556</v>
      </c>
      <c r="AG36127" s="8">
        <f t="shared" si="30"/>
        <v>98.295768663464969</v>
      </c>
      <c r="AI36127">
        <f>data2[[#This Row],[pressure]]*100/(287.05*(273.15+data2[[#This Row],[temp]]))</f>
        <v>1.1099937886910858</v>
      </c>
      <c r="AJ36127">
        <f t="shared" si="31"/>
        <v>2.0198538051857569E-3</v>
      </c>
      <c r="AK36127">
        <f t="shared" si="46"/>
        <v>568.23656715362199</v>
      </c>
      <c r="AN36127">
        <f t="shared" si="32"/>
        <v>463.27300000000002</v>
      </c>
      <c r="AO36127">
        <f t="shared" si="39"/>
        <v>44.590230758282154</v>
      </c>
      <c r="AP36127" s="6">
        <f t="shared" si="44"/>
        <v>555.43980178718334</v>
      </c>
      <c r="AS36127">
        <f>data2[[#This Row],[gyrox]]</f>
        <v>-4.7847499999999998</v>
      </c>
      <c r="AT36127">
        <f>data2[[#This Row],[gyroy]]</f>
        <v>-0.147982</v>
      </c>
      <c r="AU36127">
        <f>data2[[#This Row],[gyroz]]</f>
        <v>0.41309699999999999</v>
      </c>
      <c r="AW36127">
        <f t="shared" si="40"/>
        <v>-25.960751555859058</v>
      </c>
      <c r="AX36127">
        <f t="shared" si="41"/>
        <v>-1.8222117823818305</v>
      </c>
      <c r="AY36127">
        <f t="shared" si="42"/>
        <v>3.0173377864919297</v>
      </c>
      <c r="BA36127">
        <f t="shared" si="43"/>
        <v>-0.82801032714071354</v>
      </c>
      <c r="BB36127">
        <f t="shared" si="33"/>
        <v>-1.8222117823818305</v>
      </c>
      <c r="BC36127">
        <f t="shared" si="34"/>
        <v>3.0173377864919297</v>
      </c>
      <c r="BE36127">
        <f t="shared" si="35"/>
        <v>-47.441497138409481</v>
      </c>
      <c r="BF36127">
        <f t="shared" si="36"/>
        <v>-104.4050445094901</v>
      </c>
      <c r="BG36127">
        <f t="shared" si="37"/>
        <v>172.88072053133348</v>
      </c>
      <c r="BM36127">
        <f t="shared" si="45"/>
        <v>577.28800000000001</v>
      </c>
    </row>
    <row r="36128" spans="1:65" x14ac:dyDescent="0.3">
      <c r="A36128">
        <v>3681587554940</v>
      </c>
      <c r="B36128">
        <v>-2.7086700000000001</v>
      </c>
      <c r="C36128">
        <v>-1.1342000000000001</v>
      </c>
      <c r="D36128">
        <v>0.92841499999999999</v>
      </c>
      <c r="E36128">
        <v>-4.5375100000000002</v>
      </c>
      <c r="F36128">
        <v>-0.203876</v>
      </c>
      <c r="G36128">
        <v>0.44562600000000002</v>
      </c>
      <c r="H36128">
        <v>-58.126300000000001</v>
      </c>
      <c r="I36128">
        <v>-28.3689</v>
      </c>
      <c r="J36128">
        <v>30.897400000000001</v>
      </c>
      <c r="K36128">
        <v>467.85700000000003</v>
      </c>
      <c r="L36128">
        <v>966.23699999999997</v>
      </c>
      <c r="M36128">
        <v>30.236699999999999</v>
      </c>
      <c r="N36128">
        <v>467.85700000000003</v>
      </c>
      <c r="O36128">
        <v>3410.91</v>
      </c>
      <c r="P36128">
        <v>467.85700000000003</v>
      </c>
      <c r="Q36128">
        <v>3417.59</v>
      </c>
      <c r="R36128" t="s">
        <v>18</v>
      </c>
      <c r="T36128">
        <f t="shared" si="26"/>
        <v>6.0022583050000033</v>
      </c>
      <c r="U36128">
        <f>(data2[[#This Row],[time]]-A36127)/1000000000</f>
        <v>8.5449225000000004E-2</v>
      </c>
      <c r="V36128">
        <f>data2[[#This Row],[altitude]]</f>
        <v>467.85700000000003</v>
      </c>
      <c r="W36128">
        <f>((data2[[#This Row],[altitude]]-K36127)/U36128+W36127)/2</f>
        <v>51.216639341924555</v>
      </c>
      <c r="Z36128">
        <f t="shared" si="27"/>
        <v>8.5449225000000004E-2</v>
      </c>
      <c r="AA36128" s="4">
        <f>SQRT(POWER(data2[[#This Row],[accelx]],2)+POWER(data2[[#This Row],[accely]],2)+POWER(data2[[#This Row],[accelz]],2))*SIGN(data2[[#This Row],[accelx]])</f>
        <v>-3.0798144783614809</v>
      </c>
      <c r="AB36128">
        <f t="shared" si="28"/>
        <v>467.85700000000003</v>
      </c>
      <c r="AC36128">
        <f t="shared" si="25"/>
        <v>46.608255240676506</v>
      </c>
      <c r="AD36128">
        <f t="shared" si="38"/>
        <v>567.73664487718111</v>
      </c>
      <c r="AF36128">
        <f t="shared" si="29"/>
        <v>9.5513551228189044</v>
      </c>
      <c r="AG36128" s="8">
        <f t="shared" si="30"/>
        <v>98.345478318825457</v>
      </c>
      <c r="AI36128">
        <f>data2[[#This Row],[pressure]]*100/(287.05*(273.15+data2[[#This Row],[temp]]))</f>
        <v>1.1095057941413236</v>
      </c>
      <c r="AJ36128">
        <f t="shared" si="31"/>
        <v>2.0189658023353901E-3</v>
      </c>
      <c r="AK36128">
        <f t="shared" si="46"/>
        <v>568.46569971270912</v>
      </c>
      <c r="AN36128">
        <f t="shared" si="32"/>
        <v>467.85700000000003</v>
      </c>
      <c r="AO36128">
        <f t="shared" si="39"/>
        <v>53.645893219043273</v>
      </c>
      <c r="AP36128" s="6">
        <f t="shared" si="44"/>
        <v>596.22498528839742</v>
      </c>
      <c r="AS36128">
        <f>data2[[#This Row],[gyrox]]</f>
        <v>-4.5375100000000002</v>
      </c>
      <c r="AT36128">
        <f>data2[[#This Row],[gyroy]]</f>
        <v>-0.203876</v>
      </c>
      <c r="AU36128">
        <f>data2[[#This Row],[gyroz]]</f>
        <v>0.44562600000000002</v>
      </c>
      <c r="AW36128">
        <f t="shared" si="40"/>
        <v>-26.34847826878881</v>
      </c>
      <c r="AX36128">
        <f t="shared" si="41"/>
        <v>-1.8396328285779304</v>
      </c>
      <c r="AY36128">
        <f t="shared" si="42"/>
        <v>3.0554161828317796</v>
      </c>
      <c r="BA36128">
        <f t="shared" si="43"/>
        <v>-1.215737040070465</v>
      </c>
      <c r="BB36128">
        <f t="shared" si="33"/>
        <v>-1.8396328285779304</v>
      </c>
      <c r="BC36128">
        <f t="shared" si="34"/>
        <v>3.0554161828317796</v>
      </c>
      <c r="BE36128">
        <f t="shared" si="35"/>
        <v>-69.656601393764689</v>
      </c>
      <c r="BF36128">
        <f t="shared" si="36"/>
        <v>-105.40319693122908</v>
      </c>
      <c r="BG36128">
        <f t="shared" si="37"/>
        <v>175.06245193223327</v>
      </c>
      <c r="BM36128">
        <f t="shared" si="45"/>
        <v>577.28800000000001</v>
      </c>
    </row>
    <row r="36129" spans="1:65" x14ac:dyDescent="0.3">
      <c r="A36129">
        <v>3681668396002</v>
      </c>
      <c r="B36129">
        <v>-2.59382</v>
      </c>
      <c r="C36129">
        <v>-1.3112699999999999</v>
      </c>
      <c r="D36129">
        <v>0.97148500000000004</v>
      </c>
      <c r="E36129">
        <v>-4.4771799999999997</v>
      </c>
      <c r="F36129">
        <v>-0.21639900000000001</v>
      </c>
      <c r="G36129">
        <v>0.40760000000000002</v>
      </c>
      <c r="H36129">
        <v>-57.541699999999999</v>
      </c>
      <c r="I36129">
        <v>-30.897400000000001</v>
      </c>
      <c r="J36129">
        <v>31.613600000000002</v>
      </c>
      <c r="K36129">
        <v>472.09300000000002</v>
      </c>
      <c r="L36129">
        <v>965.85900000000004</v>
      </c>
      <c r="M36129">
        <v>30.236699999999999</v>
      </c>
      <c r="N36129">
        <v>472.09300000000002</v>
      </c>
      <c r="O36129">
        <v>3437.66</v>
      </c>
      <c r="P36129">
        <v>472.09300000000002</v>
      </c>
      <c r="Q36129">
        <v>3433.35</v>
      </c>
      <c r="R36129" t="s">
        <v>18</v>
      </c>
      <c r="T36129">
        <f t="shared" si="26"/>
        <v>6.0830993670000035</v>
      </c>
      <c r="U36129">
        <f>(data2[[#This Row],[time]]-A36128)/1000000000</f>
        <v>8.0841062000000005E-2</v>
      </c>
      <c r="V36129">
        <f>data2[[#This Row],[altitude]]</f>
        <v>472.09300000000002</v>
      </c>
      <c r="W36129">
        <f>((data2[[#This Row],[altitude]]-K36128)/U36129+W36128)/2</f>
        <v>51.80787652487885</v>
      </c>
      <c r="Z36129">
        <f t="shared" si="27"/>
        <v>8.0841062000000005E-2</v>
      </c>
      <c r="AA36129" s="4">
        <f>SQRT(POWER(data2[[#This Row],[accelx]],2)+POWER(data2[[#This Row],[accely]],2)+POWER(data2[[#This Row],[accelz]],2))*SIGN(data2[[#This Row],[accelx]])</f>
        <v>-3.0644925045633573</v>
      </c>
      <c r="AB36129">
        <f t="shared" si="28"/>
        <v>472.09300000000002</v>
      </c>
      <c r="AC36129">
        <f t="shared" si="25"/>
        <v>45.568276004516562</v>
      </c>
      <c r="AD36129">
        <f t="shared" si="38"/>
        <v>567.97045261877713</v>
      </c>
      <c r="AF36129">
        <f t="shared" si="29"/>
        <v>9.3175473812228802</v>
      </c>
      <c r="AG36129" s="8">
        <f t="shared" si="30"/>
        <v>98.38597937576688</v>
      </c>
      <c r="AI36129">
        <f>data2[[#This Row],[pressure]]*100/(287.05*(273.15+data2[[#This Row],[temp]]))</f>
        <v>1.1090717461901631</v>
      </c>
      <c r="AJ36129">
        <f t="shared" si="31"/>
        <v>2.0181759660185417E-3</v>
      </c>
      <c r="AK36129">
        <f t="shared" si="46"/>
        <v>568.64704332976214</v>
      </c>
      <c r="AN36129">
        <f t="shared" si="32"/>
        <v>472.09300000000002</v>
      </c>
      <c r="AO36129">
        <f t="shared" si="39"/>
        <v>52.399113707833152</v>
      </c>
      <c r="AP36129" s="6">
        <f t="shared" si="44"/>
        <v>595.24756635668973</v>
      </c>
      <c r="AS36129">
        <f>data2[[#This Row],[gyrox]]</f>
        <v>-4.4771799999999997</v>
      </c>
      <c r="AT36129">
        <f>data2[[#This Row],[gyroy]]</f>
        <v>-0.21639900000000001</v>
      </c>
      <c r="AU36129">
        <f>data2[[#This Row],[gyroz]]</f>
        <v>0.40760000000000002</v>
      </c>
      <c r="AW36129">
        <f t="shared" si="40"/>
        <v>-26.710418254753971</v>
      </c>
      <c r="AX36129">
        <f t="shared" si="41"/>
        <v>-1.8571267535536684</v>
      </c>
      <c r="AY36129">
        <f t="shared" si="42"/>
        <v>3.0883669997029797</v>
      </c>
      <c r="BA36129">
        <f t="shared" si="43"/>
        <v>-1.5776770260356265</v>
      </c>
      <c r="BB36129">
        <f t="shared" si="33"/>
        <v>-1.8571267535536684</v>
      </c>
      <c r="BC36129">
        <f t="shared" si="34"/>
        <v>3.0883669997029797</v>
      </c>
      <c r="BE36129">
        <f t="shared" si="35"/>
        <v>-90.394235026592696</v>
      </c>
      <c r="BF36129">
        <f t="shared" si="36"/>
        <v>-106.40552499945737</v>
      </c>
      <c r="BG36129">
        <f t="shared" si="37"/>
        <v>176.95039467046149</v>
      </c>
      <c r="BM36129">
        <f t="shared" si="45"/>
        <v>577.28800000000001</v>
      </c>
    </row>
    <row r="36130" spans="1:65" x14ac:dyDescent="0.3">
      <c r="A36130">
        <v>3681749877941</v>
      </c>
      <c r="B36130">
        <v>-2.47418</v>
      </c>
      <c r="C36130">
        <v>-1.39262</v>
      </c>
      <c r="D36130">
        <v>1.22034</v>
      </c>
      <c r="E36130">
        <v>-4.4150299999999998</v>
      </c>
      <c r="F36130">
        <v>-0.21196999999999999</v>
      </c>
      <c r="G36130">
        <v>0.406225</v>
      </c>
      <c r="H36130">
        <v>-57.380899999999997</v>
      </c>
      <c r="I36130">
        <v>-32.899700000000003</v>
      </c>
      <c r="J36130">
        <v>30.8535</v>
      </c>
      <c r="K36130">
        <v>476.68900000000002</v>
      </c>
      <c r="L36130">
        <v>965.26800000000003</v>
      </c>
      <c r="M36130">
        <v>30.25</v>
      </c>
      <c r="N36130">
        <v>476.68900000000002</v>
      </c>
      <c r="O36130">
        <v>3488.43</v>
      </c>
      <c r="P36130">
        <v>476.68900000000002</v>
      </c>
      <c r="Q36130">
        <v>3486.35</v>
      </c>
      <c r="R36130" t="s">
        <v>18</v>
      </c>
      <c r="T36130">
        <f t="shared" si="26"/>
        <v>6.1645813060000032</v>
      </c>
      <c r="U36130">
        <f>(data2[[#This Row],[time]]-A36129)/1000000000</f>
        <v>8.1481939000000003E-2</v>
      </c>
      <c r="V36130">
        <f>data2[[#This Row],[altitude]]</f>
        <v>476.68900000000002</v>
      </c>
      <c r="W36130">
        <f>((data2[[#This Row],[altitude]]-K36129)/U36130+W36129)/2</f>
        <v>54.106507177742259</v>
      </c>
      <c r="Z36130">
        <f t="shared" si="27"/>
        <v>8.1481939000000003E-2</v>
      </c>
      <c r="AA36130" s="4">
        <f>SQRT(POWER(data2[[#This Row],[accelx]],2)+POWER(data2[[#This Row],[accely]],2)+POWER(data2[[#This Row],[accelz]],2))*SIGN(data2[[#This Row],[accelx]])</f>
        <v>-3.0903376599329726</v>
      </c>
      <c r="AB36130">
        <f t="shared" si="28"/>
        <v>476.68900000000002</v>
      </c>
      <c r="AC36130">
        <f t="shared" si="25"/>
        <v>44.517946297620497</v>
      </c>
      <c r="AD36130">
        <f t="shared" si="38"/>
        <v>568.58364455670039</v>
      </c>
      <c r="AF36130">
        <f t="shared" si="29"/>
        <v>8.7043554432996189</v>
      </c>
      <c r="AG36130" s="8">
        <f t="shared" si="30"/>
        <v>98.492198791019462</v>
      </c>
      <c r="AI36130">
        <f>data2[[#This Row],[pressure]]*100/(287.05*(273.15+data2[[#This Row],[temp]]))</f>
        <v>1.1083445275669797</v>
      </c>
      <c r="AJ36130">
        <f t="shared" si="31"/>
        <v>2.0168526475295516E-3</v>
      </c>
      <c r="AK36130">
        <f t="shared" si="46"/>
        <v>569.21162420003225</v>
      </c>
      <c r="AN36130">
        <f t="shared" si="32"/>
        <v>476.68900000000002</v>
      </c>
      <c r="AO36130">
        <f t="shared" si="39"/>
        <v>56.405137830605668</v>
      </c>
      <c r="AP36130" s="6">
        <f t="shared" si="44"/>
        <v>616.82394480629046</v>
      </c>
      <c r="AS36130">
        <f>data2[[#This Row],[gyrox]]</f>
        <v>-4.4150299999999998</v>
      </c>
      <c r="AT36130">
        <f>data2[[#This Row],[gyroy]]</f>
        <v>-0.21196999999999999</v>
      </c>
      <c r="AU36130">
        <f>data2[[#This Row],[gyroz]]</f>
        <v>0.406225</v>
      </c>
      <c r="AW36130">
        <f t="shared" si="40"/>
        <v>-27.070163459897142</v>
      </c>
      <c r="AX36130">
        <f t="shared" si="41"/>
        <v>-1.8743984801634983</v>
      </c>
      <c r="AY36130">
        <f t="shared" si="42"/>
        <v>3.1214670003732548</v>
      </c>
      <c r="BA36130">
        <f t="shared" si="43"/>
        <v>-1.9374222311787967</v>
      </c>
      <c r="BB36130">
        <f t="shared" si="33"/>
        <v>-1.8743984801634983</v>
      </c>
      <c r="BC36130">
        <f t="shared" si="34"/>
        <v>3.1214670003732548</v>
      </c>
      <c r="BE36130">
        <f t="shared" si="35"/>
        <v>-111.00611698136434</v>
      </c>
      <c r="BF36130">
        <f t="shared" si="36"/>
        <v>-107.39512203910441</v>
      </c>
      <c r="BG36130">
        <f t="shared" si="37"/>
        <v>178.84688501074845</v>
      </c>
      <c r="BM36130">
        <f t="shared" si="45"/>
        <v>577.28800000000001</v>
      </c>
    </row>
    <row r="36131" spans="1:65" x14ac:dyDescent="0.3">
      <c r="A36131">
        <v>3681835418707</v>
      </c>
      <c r="B36131">
        <v>-2.4885299999999999</v>
      </c>
      <c r="C36131">
        <v>-1.6462600000000001</v>
      </c>
      <c r="D36131">
        <v>1.2107699999999999</v>
      </c>
      <c r="E36131">
        <v>-4.3802099999999999</v>
      </c>
      <c r="F36131">
        <v>-0.19700400000000001</v>
      </c>
      <c r="G36131">
        <v>0.45341500000000001</v>
      </c>
      <c r="H36131">
        <v>-57.702399999999997</v>
      </c>
      <c r="I36131">
        <v>-34.726700000000001</v>
      </c>
      <c r="J36131">
        <v>29.1435</v>
      </c>
      <c r="K36131">
        <v>480.745</v>
      </c>
      <c r="L36131">
        <v>964.88</v>
      </c>
      <c r="M36131">
        <v>30.236699999999999</v>
      </c>
      <c r="N36131">
        <v>480.745</v>
      </c>
      <c r="O36131">
        <v>3419.96</v>
      </c>
      <c r="P36131">
        <v>480.745</v>
      </c>
      <c r="Q36131">
        <v>3418.86</v>
      </c>
      <c r="R36131" t="s">
        <v>18</v>
      </c>
      <c r="T36131">
        <f t="shared" si="26"/>
        <v>6.2501220720000035</v>
      </c>
      <c r="U36131">
        <f>(data2[[#This Row],[time]]-A36130)/1000000000</f>
        <v>8.5540766000000004E-2</v>
      </c>
      <c r="V36131">
        <f>data2[[#This Row],[altitude]]</f>
        <v>480.745</v>
      </c>
      <c r="W36131">
        <f>((data2[[#This Row],[altitude]]-K36130)/U36131+W36130)/2</f>
        <v>50.761247973676987</v>
      </c>
      <c r="Z36131">
        <f t="shared" si="27"/>
        <v>8.5540766000000004E-2</v>
      </c>
      <c r="AA36131" s="4">
        <f>SQRT(POWER(data2[[#This Row],[accelx]],2)+POWER(data2[[#This Row],[accely]],2)+POWER(data2[[#This Row],[accelz]],2))*SIGN(data2[[#This Row],[accelx]])</f>
        <v>-3.220080362568611</v>
      </c>
      <c r="AB36131">
        <f t="shared" si="28"/>
        <v>480.745</v>
      </c>
      <c r="AC36131">
        <f t="shared" si="25"/>
        <v>43.404198650024817</v>
      </c>
      <c r="AD36131">
        <f t="shared" si="38"/>
        <v>568.48330210831818</v>
      </c>
      <c r="AF36131">
        <f t="shared" si="29"/>
        <v>8.8046978916818261</v>
      </c>
      <c r="AG36131" s="8">
        <f t="shared" si="30"/>
        <v>98.474817094468989</v>
      </c>
      <c r="AI36131">
        <f>data2[[#This Row],[pressure]]*100/(287.05*(273.15+data2[[#This Row],[temp]]))</f>
        <v>1.1079475849621576</v>
      </c>
      <c r="AJ36131">
        <f t="shared" si="31"/>
        <v>2.016130331748185E-3</v>
      </c>
      <c r="AK36131">
        <f t="shared" si="46"/>
        <v>569.05962263090441</v>
      </c>
      <c r="AN36131">
        <f t="shared" si="32"/>
        <v>480.745</v>
      </c>
      <c r="AO36131">
        <f t="shared" si="39"/>
        <v>47.415988769611708</v>
      </c>
      <c r="AP36131" s="6">
        <f t="shared" si="44"/>
        <v>583.77225178992671</v>
      </c>
      <c r="AS36131">
        <f>data2[[#This Row],[gyrox]]</f>
        <v>-4.3802099999999999</v>
      </c>
      <c r="AT36131">
        <f>data2[[#This Row],[gyroy]]</f>
        <v>-0.19700400000000001</v>
      </c>
      <c r="AU36131">
        <f>data2[[#This Row],[gyroz]]</f>
        <v>0.45341500000000001</v>
      </c>
      <c r="AW36131">
        <f t="shared" si="40"/>
        <v>-27.444849978538002</v>
      </c>
      <c r="AX36131">
        <f t="shared" si="41"/>
        <v>-1.8912503532285623</v>
      </c>
      <c r="AY36131">
        <f t="shared" si="42"/>
        <v>3.160252466789145</v>
      </c>
      <c r="BA36131">
        <f t="shared" si="43"/>
        <v>-2.3121087498196573</v>
      </c>
      <c r="BB36131">
        <f t="shared" si="33"/>
        <v>-1.8912503532285623</v>
      </c>
      <c r="BC36131">
        <f t="shared" si="34"/>
        <v>1.8659813199351838E-2</v>
      </c>
      <c r="BE36131">
        <f t="shared" si="35"/>
        <v>-132.47407313993551</v>
      </c>
      <c r="BF36131">
        <f t="shared" si="36"/>
        <v>-108.36066324262276</v>
      </c>
      <c r="BG36131">
        <f t="shared" si="37"/>
        <v>1.0691285428253661</v>
      </c>
      <c r="BM36131">
        <f t="shared" si="45"/>
        <v>577.28800000000001</v>
      </c>
    </row>
    <row r="36132" spans="1:65" x14ac:dyDescent="0.3">
      <c r="A36132">
        <v>3681916259769</v>
      </c>
      <c r="B36132">
        <v>-2.3497499999999998</v>
      </c>
      <c r="C36132">
        <v>-1.41655</v>
      </c>
      <c r="D36132">
        <v>1.12463</v>
      </c>
      <c r="E36132">
        <v>-4.3544</v>
      </c>
      <c r="F36132">
        <v>-0.197768</v>
      </c>
      <c r="G36132">
        <v>0.51541700000000001</v>
      </c>
      <c r="H36132">
        <v>-57.468600000000002</v>
      </c>
      <c r="I36132">
        <v>-35.472099999999998</v>
      </c>
      <c r="J36132">
        <v>26.863499999999998</v>
      </c>
      <c r="K36132">
        <v>483.75599999999997</v>
      </c>
      <c r="L36132">
        <v>964.46199999999999</v>
      </c>
      <c r="M36132">
        <v>30.2456</v>
      </c>
      <c r="N36132">
        <v>483.75599999999997</v>
      </c>
      <c r="O36132">
        <v>3248.46</v>
      </c>
      <c r="P36132">
        <v>483.75599999999997</v>
      </c>
      <c r="Q36132">
        <v>3247.83</v>
      </c>
      <c r="R36132" t="s">
        <v>18</v>
      </c>
      <c r="T36132">
        <f t="shared" si="26"/>
        <v>6.3309631340000037</v>
      </c>
      <c r="U36132">
        <f>(data2[[#This Row],[time]]-A36131)/1000000000</f>
        <v>8.0841062000000005E-2</v>
      </c>
      <c r="V36132">
        <f>data2[[#This Row],[altitude]]</f>
        <v>483.75599999999997</v>
      </c>
      <c r="W36132">
        <f>((data2[[#This Row],[altitude]]-K36131)/U36132+W36131)/2</f>
        <v>44.003585669355523</v>
      </c>
      <c r="Z36132">
        <f t="shared" si="27"/>
        <v>8.0841062000000005E-2</v>
      </c>
      <c r="AA36132" s="4">
        <f>SQRT(POWER(data2[[#This Row],[accelx]],2)+POWER(data2[[#This Row],[accely]],2)+POWER(data2[[#This Row],[accelz]],2))*SIGN(data2[[#This Row],[accelx]])</f>
        <v>-2.9652540535171683</v>
      </c>
      <c r="AB36132">
        <f t="shared" si="28"/>
        <v>483.75599999999997</v>
      </c>
      <c r="AC36132">
        <f t="shared" si="25"/>
        <v>42.372241955638685</v>
      </c>
      <c r="AD36132">
        <f t="shared" si="38"/>
        <v>567.70647434985995</v>
      </c>
      <c r="AF36132">
        <f t="shared" si="29"/>
        <v>9.5815256501400654</v>
      </c>
      <c r="AG36132" s="8">
        <f t="shared" si="30"/>
        <v>98.340252066535243</v>
      </c>
      <c r="AI36132">
        <f>data2[[#This Row],[pressure]]*100/(287.05*(273.15+data2[[#This Row],[temp]]))</f>
        <v>1.1074351188499083</v>
      </c>
      <c r="AJ36132">
        <f t="shared" si="31"/>
        <v>2.015197798037275E-3</v>
      </c>
      <c r="AK36132">
        <f t="shared" si="46"/>
        <v>568.23821253721781</v>
      </c>
      <c r="AN36132">
        <f t="shared" si="32"/>
        <v>483.75599999999997</v>
      </c>
      <c r="AO36132">
        <f t="shared" si="39"/>
        <v>37.245923365034059</v>
      </c>
      <c r="AP36132" s="6">
        <f t="shared" si="44"/>
        <v>549.85046424499774</v>
      </c>
      <c r="AS36132">
        <f>data2[[#This Row],[gyrox]]</f>
        <v>-4.3544</v>
      </c>
      <c r="AT36132">
        <f>data2[[#This Row],[gyroy]]</f>
        <v>-0.197768</v>
      </c>
      <c r="AU36132">
        <f>data2[[#This Row],[gyroz]]</f>
        <v>0.51541700000000001</v>
      </c>
      <c r="AW36132">
        <f t="shared" si="40"/>
        <v>-27.796864298910801</v>
      </c>
      <c r="AX36132">
        <f t="shared" si="41"/>
        <v>-1.9072381283781783</v>
      </c>
      <c r="AY36132">
        <f t="shared" si="42"/>
        <v>3.2019193244419988</v>
      </c>
      <c r="BA36132">
        <f t="shared" si="43"/>
        <v>-2.6641230701924563</v>
      </c>
      <c r="BB36132">
        <f t="shared" si="33"/>
        <v>-1.9072381283781783</v>
      </c>
      <c r="BC36132">
        <f t="shared" si="34"/>
        <v>6.0326670852205666E-2</v>
      </c>
      <c r="BE36132">
        <f t="shared" si="35"/>
        <v>-152.6430080254629</v>
      </c>
      <c r="BF36132">
        <f t="shared" si="36"/>
        <v>-109.2766952824999</v>
      </c>
      <c r="BG36132">
        <f t="shared" si="37"/>
        <v>3.4564636319062658</v>
      </c>
      <c r="BM36132">
        <f t="shared" si="45"/>
        <v>577.28800000000001</v>
      </c>
    </row>
    <row r="36133" spans="1:65" x14ac:dyDescent="0.3">
      <c r="A36133">
        <v>3681997039808</v>
      </c>
      <c r="B36133">
        <v>-2.2827500000000001</v>
      </c>
      <c r="C36133">
        <v>-1.41655</v>
      </c>
      <c r="D36133">
        <v>1.0624100000000001</v>
      </c>
      <c r="E36133">
        <v>-4.2997300000000003</v>
      </c>
      <c r="F36133">
        <v>-0.23289199999999999</v>
      </c>
      <c r="G36133">
        <v>0.53969900000000004</v>
      </c>
      <c r="H36133">
        <v>-57.497799999999998</v>
      </c>
      <c r="I36133">
        <v>-35.939799999999998</v>
      </c>
      <c r="J36133">
        <v>25.372699999999998</v>
      </c>
      <c r="K36133">
        <v>486.57600000000002</v>
      </c>
      <c r="L36133">
        <v>964.11400000000003</v>
      </c>
      <c r="M36133">
        <v>30.236699999999999</v>
      </c>
      <c r="N36133">
        <v>486.57600000000002</v>
      </c>
      <c r="O36133">
        <v>3118.51</v>
      </c>
      <c r="P36133">
        <v>486.57600000000002</v>
      </c>
      <c r="Q36133">
        <v>3118.16</v>
      </c>
      <c r="R36133" t="s">
        <v>18</v>
      </c>
      <c r="T36133">
        <f t="shared" si="26"/>
        <v>6.4117431730000041</v>
      </c>
      <c r="U36133">
        <f>(data2[[#This Row],[time]]-A36132)/1000000000</f>
        <v>8.0780038999999998E-2</v>
      </c>
      <c r="V36133">
        <f>data2[[#This Row],[altitude]]</f>
        <v>486.57600000000002</v>
      </c>
      <c r="W36133">
        <f>((data2[[#This Row],[altitude]]-K36132)/U36133+W36132)/2</f>
        <v>39.456599956026452</v>
      </c>
      <c r="Z36133">
        <f t="shared" si="27"/>
        <v>8.0780038999999998E-2</v>
      </c>
      <c r="AA36133" s="4">
        <f>SQRT(POWER(data2[[#This Row],[accelx]],2)+POWER(data2[[#This Row],[accely]],2)+POWER(data2[[#This Row],[accelz]],2))*SIGN(data2[[#This Row],[accelx]])</f>
        <v>-2.888992293707271</v>
      </c>
      <c r="AB36133">
        <f t="shared" si="28"/>
        <v>486.57600000000002</v>
      </c>
      <c r="AC36133">
        <f t="shared" si="25"/>
        <v>41.347224663282311</v>
      </c>
      <c r="AD36133">
        <f t="shared" si="38"/>
        <v>566.82606437108655</v>
      </c>
      <c r="AF36133">
        <f t="shared" si="29"/>
        <v>10.461935628913466</v>
      </c>
      <c r="AG36133" s="8">
        <f t="shared" si="30"/>
        <v>98.187744136563822</v>
      </c>
      <c r="AI36133">
        <f>data2[[#This Row],[pressure]]*100/(287.05*(273.15+data2[[#This Row],[temp]]))</f>
        <v>1.1070680063098062</v>
      </c>
      <c r="AJ36133">
        <f t="shared" si="31"/>
        <v>2.014529763973831E-3</v>
      </c>
      <c r="AK36133">
        <f t="shared" si="46"/>
        <v>567.31492986281864</v>
      </c>
      <c r="AN36133">
        <f t="shared" si="32"/>
        <v>486.57600000000002</v>
      </c>
      <c r="AO36133">
        <f t="shared" si="39"/>
        <v>34.90961424269738</v>
      </c>
      <c r="AP36133" s="6">
        <f t="shared" si="44"/>
        <v>545.10042343759517</v>
      </c>
      <c r="AS36133">
        <f>data2[[#This Row],[gyrox]]</f>
        <v>-4.2997300000000003</v>
      </c>
      <c r="AT36133">
        <f>data2[[#This Row],[gyroy]]</f>
        <v>-0.23289199999999999</v>
      </c>
      <c r="AU36133">
        <f>data2[[#This Row],[gyroz]]</f>
        <v>0.53969900000000004</v>
      </c>
      <c r="AW36133">
        <f t="shared" si="40"/>
        <v>-28.144196656000272</v>
      </c>
      <c r="AX36133">
        <f t="shared" si="41"/>
        <v>-1.9260511532209663</v>
      </c>
      <c r="AY36133">
        <f t="shared" si="42"/>
        <v>3.2455162307102596</v>
      </c>
      <c r="BA36133">
        <f t="shared" si="43"/>
        <v>-3.0114554272819269</v>
      </c>
      <c r="BB36133">
        <f t="shared" si="33"/>
        <v>-1.9260511532209663</v>
      </c>
      <c r="BC36133">
        <f t="shared" si="34"/>
        <v>0.10392357712046651</v>
      </c>
      <c r="BE36133">
        <f t="shared" si="35"/>
        <v>-172.54368617502041</v>
      </c>
      <c r="BF36133">
        <f t="shared" si="36"/>
        <v>-110.35460220586643</v>
      </c>
      <c r="BG36133">
        <f t="shared" si="37"/>
        <v>5.9543823609050559</v>
      </c>
      <c r="BM36133">
        <f t="shared" si="45"/>
        <v>577.28800000000001</v>
      </c>
    </row>
    <row r="36134" spans="1:65" x14ac:dyDescent="0.3">
      <c r="A36134">
        <v>3682077758797</v>
      </c>
      <c r="B36134">
        <v>-2.1966100000000002</v>
      </c>
      <c r="C36134">
        <v>-0.93320000000000003</v>
      </c>
      <c r="D36134">
        <v>1.1150500000000001</v>
      </c>
      <c r="E36134">
        <v>-4.2470400000000001</v>
      </c>
      <c r="F36134">
        <v>-0.26145000000000002</v>
      </c>
      <c r="G36134">
        <v>0.524733</v>
      </c>
      <c r="H36134">
        <v>-57.600099999999998</v>
      </c>
      <c r="I36134">
        <v>-35.340499999999999</v>
      </c>
      <c r="J36134">
        <v>22.829599999999999</v>
      </c>
      <c r="K36134">
        <v>490.99200000000002</v>
      </c>
      <c r="L36134">
        <v>963.72699999999998</v>
      </c>
      <c r="M36134">
        <v>30.236699999999999</v>
      </c>
      <c r="N36134">
        <v>490.99200000000002</v>
      </c>
      <c r="O36134">
        <v>3333.86</v>
      </c>
      <c r="P36134">
        <v>490.99200000000002</v>
      </c>
      <c r="Q36134">
        <v>3342.43</v>
      </c>
      <c r="R36134" t="s">
        <v>18</v>
      </c>
      <c r="T36134">
        <f t="shared" si="26"/>
        <v>6.4924621620000043</v>
      </c>
      <c r="U36134">
        <f>(data2[[#This Row],[time]]-A36133)/1000000000</f>
        <v>8.0718989000000005E-2</v>
      </c>
      <c r="V36134">
        <f>data2[[#This Row],[altitude]]</f>
        <v>490.99200000000002</v>
      </c>
      <c r="W36134">
        <f>((data2[[#This Row],[altitude]]-K36133)/U36134+W36133)/2</f>
        <v>47.082458241814052</v>
      </c>
      <c r="Z36134">
        <f t="shared" si="27"/>
        <v>8.0718989000000005E-2</v>
      </c>
      <c r="AA36134" s="4">
        <f>SQRT(POWER(data2[[#This Row],[accelx]],2)+POWER(data2[[#This Row],[accely]],2)+POWER(data2[[#This Row],[accelz]],2))*SIGN(data2[[#This Row],[accelx]])</f>
        <v>-2.6342540186170353</v>
      </c>
      <c r="AB36134">
        <f t="shared" si="28"/>
        <v>490.99200000000002</v>
      </c>
      <c r="AC36134">
        <f t="shared" si="25"/>
        <v>40.34354424993036</v>
      </c>
      <c r="AD36134">
        <f t="shared" si="38"/>
        <v>567.68008293633488</v>
      </c>
      <c r="AF36134">
        <f t="shared" si="29"/>
        <v>9.607917063665127</v>
      </c>
      <c r="AG36134" s="8">
        <f t="shared" si="30"/>
        <v>98.335680446559579</v>
      </c>
      <c r="AI36134">
        <f>data2[[#This Row],[pressure]]*100/(287.05*(273.15+data2[[#This Row],[temp]]))</f>
        <v>1.1066236238836178</v>
      </c>
      <c r="AJ36134">
        <f t="shared" si="31"/>
        <v>2.0137211220303901E-3</v>
      </c>
      <c r="AK36134">
        <f t="shared" si="46"/>
        <v>568.12957412662968</v>
      </c>
      <c r="AN36134">
        <f t="shared" si="32"/>
        <v>490.99200000000002</v>
      </c>
      <c r="AO36134">
        <f t="shared" si="39"/>
        <v>54.70831652760166</v>
      </c>
      <c r="AP36134" s="6">
        <f t="shared" si="44"/>
        <v>623.85434457733891</v>
      </c>
      <c r="AS36134">
        <f>data2[[#This Row],[gyrox]]</f>
        <v>-4.2470400000000001</v>
      </c>
      <c r="AT36134">
        <f>data2[[#This Row],[gyroy]]</f>
        <v>-0.26145000000000002</v>
      </c>
      <c r="AU36134">
        <f>data2[[#This Row],[gyroz]]</f>
        <v>0.524733</v>
      </c>
      <c r="AW36134">
        <f t="shared" si="40"/>
        <v>-28.487013431042833</v>
      </c>
      <c r="AX36134">
        <f t="shared" si="41"/>
        <v>-1.9471551328950163</v>
      </c>
      <c r="AY36134">
        <f t="shared" si="42"/>
        <v>3.2878721479651967</v>
      </c>
      <c r="BA36134">
        <f t="shared" si="43"/>
        <v>-0.21267954873469463</v>
      </c>
      <c r="BB36134">
        <f t="shared" si="33"/>
        <v>-1.9471551328950163</v>
      </c>
      <c r="BC36134">
        <f t="shared" si="34"/>
        <v>0.14627949437540355</v>
      </c>
      <c r="BE36134">
        <f t="shared" si="35"/>
        <v>-12.185640531244909</v>
      </c>
      <c r="BF36134">
        <f t="shared" si="36"/>
        <v>-111.56377117211936</v>
      </c>
      <c r="BG36134">
        <f t="shared" si="37"/>
        <v>8.3811976570182871</v>
      </c>
      <c r="BM36134">
        <f t="shared" si="45"/>
        <v>577.28800000000001</v>
      </c>
    </row>
    <row r="36135" spans="1:65" x14ac:dyDescent="0.3">
      <c r="A36135">
        <v>3682163299563</v>
      </c>
      <c r="B36135">
        <v>-2.0386799999999998</v>
      </c>
      <c r="C36135">
        <v>-0.93798599999999999</v>
      </c>
      <c r="D36135">
        <v>1.2586200000000001</v>
      </c>
      <c r="E36135">
        <v>-4.3708900000000002</v>
      </c>
      <c r="F36135">
        <v>-0.22189700000000001</v>
      </c>
      <c r="G36135">
        <v>0.438448</v>
      </c>
      <c r="H36135">
        <v>-57.863199999999999</v>
      </c>
      <c r="I36135">
        <v>-34.7121</v>
      </c>
      <c r="J36135">
        <v>21.294899999999998</v>
      </c>
      <c r="K36135">
        <v>494.36200000000002</v>
      </c>
      <c r="L36135">
        <v>963.33799999999997</v>
      </c>
      <c r="M36135">
        <v>30.236699999999999</v>
      </c>
      <c r="N36135">
        <v>494.36200000000002</v>
      </c>
      <c r="O36135">
        <v>3239.41</v>
      </c>
      <c r="P36135">
        <v>494.36200000000002</v>
      </c>
      <c r="Q36135">
        <v>3237.66</v>
      </c>
      <c r="R36135" t="s">
        <v>18</v>
      </c>
      <c r="T36135">
        <f t="shared" si="26"/>
        <v>6.5780029280000045</v>
      </c>
      <c r="U36135">
        <f>(data2[[#This Row],[time]]-A36134)/1000000000</f>
        <v>8.5540766000000004E-2</v>
      </c>
      <c r="V36135">
        <f>data2[[#This Row],[altitude]]</f>
        <v>494.36200000000002</v>
      </c>
      <c r="W36135">
        <f>((data2[[#This Row],[altitude]]-K36134)/U36135+W36134)/2</f>
        <v>43.239439445560912</v>
      </c>
      <c r="Z36135">
        <f t="shared" si="27"/>
        <v>8.5540766000000004E-2</v>
      </c>
      <c r="AA36135" s="4">
        <f>SQRT(POWER(data2[[#This Row],[accelx]],2)+POWER(data2[[#This Row],[accely]],2)+POWER(data2[[#This Row],[accelz]],2))*SIGN(data2[[#This Row],[accelx]])</f>
        <v>-2.572966805653738</v>
      </c>
      <c r="AB36135">
        <f t="shared" si="28"/>
        <v>494.36200000000002</v>
      </c>
      <c r="AC36135">
        <f t="shared" si="25"/>
        <v>39.285151191682168</v>
      </c>
      <c r="AD36135">
        <f t="shared" si="38"/>
        <v>567.36145002679098</v>
      </c>
      <c r="AF36135">
        <f t="shared" si="29"/>
        <v>9.9265499732090348</v>
      </c>
      <c r="AG36135" s="8">
        <f t="shared" si="30"/>
        <v>98.280485654784272</v>
      </c>
      <c r="AI36135">
        <f>data2[[#This Row],[pressure]]*100/(287.05*(273.15+data2[[#This Row],[temp]]))</f>
        <v>1.1061769449074237</v>
      </c>
      <c r="AJ36135">
        <f t="shared" si="31"/>
        <v>2.0129083010588188E-3</v>
      </c>
      <c r="AK36135">
        <f t="shared" si="46"/>
        <v>567.77156227481851</v>
      </c>
      <c r="AN36135">
        <f t="shared" si="32"/>
        <v>494.36200000000002</v>
      </c>
      <c r="AO36135">
        <f t="shared" si="39"/>
        <v>39.396420649307771</v>
      </c>
      <c r="AP36135" s="6">
        <f t="shared" si="44"/>
        <v>567.74592568630362</v>
      </c>
      <c r="AS36135">
        <f>data2[[#This Row],[gyrox]]</f>
        <v>-4.3708900000000002</v>
      </c>
      <c r="AT36135">
        <f>data2[[#This Row],[gyroy]]</f>
        <v>-0.22189700000000001</v>
      </c>
      <c r="AU36135">
        <f>data2[[#This Row],[gyroz]]</f>
        <v>0.438448</v>
      </c>
      <c r="AW36135">
        <f t="shared" si="40"/>
        <v>-28.860902709744572</v>
      </c>
      <c r="AX36135">
        <f t="shared" si="41"/>
        <v>-1.9661363722481182</v>
      </c>
      <c r="AY36135">
        <f t="shared" si="42"/>
        <v>3.3253773257363646</v>
      </c>
      <c r="BA36135">
        <f t="shared" si="43"/>
        <v>-0.58656882743643379</v>
      </c>
      <c r="BB36135">
        <f t="shared" si="33"/>
        <v>-1.9661363722481182</v>
      </c>
      <c r="BC36135">
        <f t="shared" si="34"/>
        <v>0.18378467214657146</v>
      </c>
      <c r="BE36135">
        <f t="shared" si="35"/>
        <v>-33.607918206045142</v>
      </c>
      <c r="BF36135">
        <f t="shared" si="36"/>
        <v>-112.65131607697974</v>
      </c>
      <c r="BG36135">
        <f t="shared" si="37"/>
        <v>10.530086053194079</v>
      </c>
      <c r="BM36135">
        <f t="shared" si="45"/>
        <v>577.28800000000001</v>
      </c>
    </row>
    <row r="36136" spans="1:65" x14ac:dyDescent="0.3">
      <c r="A36136">
        <v>3682244110120</v>
      </c>
      <c r="B36136">
        <v>-1.90947</v>
      </c>
      <c r="C36136">
        <v>-0.99062799999999995</v>
      </c>
      <c r="D36136">
        <v>1.0193399999999999</v>
      </c>
      <c r="E36136">
        <v>-4.4692400000000001</v>
      </c>
      <c r="F36136">
        <v>-0.148288</v>
      </c>
      <c r="G36136">
        <v>0.38866299999999998</v>
      </c>
      <c r="H36136">
        <v>-58.316299999999998</v>
      </c>
      <c r="I36136">
        <v>-33.689</v>
      </c>
      <c r="J36136">
        <v>19.453399999999998</v>
      </c>
      <c r="K36136">
        <v>497.71100000000001</v>
      </c>
      <c r="L36136">
        <v>963.00199999999995</v>
      </c>
      <c r="M36136">
        <v>30.236699999999999</v>
      </c>
      <c r="N36136">
        <v>497.71100000000001</v>
      </c>
      <c r="O36136">
        <v>3215.15</v>
      </c>
      <c r="P36136">
        <v>497.71100000000001</v>
      </c>
      <c r="Q36136">
        <v>3214.25</v>
      </c>
      <c r="R36136" t="s">
        <v>18</v>
      </c>
      <c r="T36136">
        <f t="shared" si="26"/>
        <v>6.6588134850000049</v>
      </c>
      <c r="U36136">
        <f>(data2[[#This Row],[time]]-A36135)/1000000000</f>
        <v>8.0810557000000005E-2</v>
      </c>
      <c r="V36136">
        <f>data2[[#This Row],[altitude]]</f>
        <v>497.71100000000001</v>
      </c>
      <c r="W36136">
        <f>((data2[[#This Row],[altitude]]-K36135)/U36136+W36135)/2</f>
        <v>42.341022262496828</v>
      </c>
      <c r="Z36136">
        <f t="shared" si="27"/>
        <v>8.0810557000000005E-2</v>
      </c>
      <c r="AA36136" s="4">
        <f>SQRT(POWER(data2[[#This Row],[accelx]],2)+POWER(data2[[#This Row],[accely]],2)+POWER(data2[[#This Row],[accelz]],2))*SIGN(data2[[#This Row],[accelx]])</f>
        <v>-2.3804355800743693</v>
      </c>
      <c r="AB36136">
        <f t="shared" si="28"/>
        <v>497.71100000000001</v>
      </c>
      <c r="AC36136">
        <f t="shared" si="25"/>
        <v>38.300843407953742</v>
      </c>
      <c r="AD36136">
        <f t="shared" si="38"/>
        <v>567.34376804174065</v>
      </c>
      <c r="AF36136">
        <f t="shared" si="29"/>
        <v>9.9442319582593655</v>
      </c>
      <c r="AG36136" s="8">
        <f t="shared" si="30"/>
        <v>98.277422714787193</v>
      </c>
      <c r="AI36136">
        <f>data2[[#This Row],[pressure]]*100/(287.05*(273.15+data2[[#This Row],[temp]]))</f>
        <v>1.1057911245063921</v>
      </c>
      <c r="AJ36136">
        <f t="shared" si="31"/>
        <v>2.0122062243327311E-3</v>
      </c>
      <c r="AK36136">
        <f t="shared" si="46"/>
        <v>567.71918733900804</v>
      </c>
      <c r="AN36136">
        <f t="shared" si="32"/>
        <v>497.71100000000001</v>
      </c>
      <c r="AO36136">
        <f t="shared" si="39"/>
        <v>41.442605079432745</v>
      </c>
      <c r="AP36136" s="6">
        <f t="shared" si="44"/>
        <v>578.30274761856185</v>
      </c>
      <c r="AS36136">
        <f>data2[[#This Row],[gyrox]]</f>
        <v>-4.4692400000000001</v>
      </c>
      <c r="AT36136">
        <f>data2[[#This Row],[gyroy]]</f>
        <v>-0.148288</v>
      </c>
      <c r="AU36136">
        <f>data2[[#This Row],[gyroz]]</f>
        <v>0.38866299999999998</v>
      </c>
      <c r="AW36136">
        <f t="shared" si="40"/>
        <v>-29.22206448351125</v>
      </c>
      <c r="AX36136">
        <f t="shared" si="41"/>
        <v>-1.9781196081245342</v>
      </c>
      <c r="AY36136">
        <f t="shared" si="42"/>
        <v>3.3567853992516556</v>
      </c>
      <c r="BA36136">
        <f t="shared" si="43"/>
        <v>-0.94773060120311214</v>
      </c>
      <c r="BB36136">
        <f t="shared" si="33"/>
        <v>-1.9781196081245342</v>
      </c>
      <c r="BC36136">
        <f t="shared" si="34"/>
        <v>0.21519274566186253</v>
      </c>
      <c r="BE36136">
        <f t="shared" si="35"/>
        <v>-54.300963564334467</v>
      </c>
      <c r="BF36136">
        <f t="shared" si="36"/>
        <v>-113.33790491760811</v>
      </c>
      <c r="BG36136">
        <f t="shared" si="37"/>
        <v>12.329636108256878</v>
      </c>
      <c r="BM36136">
        <f t="shared" si="45"/>
        <v>577.28800000000001</v>
      </c>
    </row>
    <row r="36137" spans="1:65" x14ac:dyDescent="0.3">
      <c r="A36137">
        <v>3682324859628</v>
      </c>
      <c r="B36137">
        <v>-1.8711899999999999</v>
      </c>
      <c r="C36137">
        <v>-1.0337000000000001</v>
      </c>
      <c r="D36137">
        <v>0.72741699999999998</v>
      </c>
      <c r="E36137">
        <v>-4.3956299999999997</v>
      </c>
      <c r="F36137">
        <v>-0.121715</v>
      </c>
      <c r="G36137">
        <v>0.38392900000000002</v>
      </c>
      <c r="H36137">
        <v>-58.6524</v>
      </c>
      <c r="I36137">
        <v>-32.373600000000003</v>
      </c>
      <c r="J36137">
        <v>18.210999999999999</v>
      </c>
      <c r="K36137">
        <v>500.73200000000003</v>
      </c>
      <c r="L36137">
        <v>962.54399999999998</v>
      </c>
      <c r="M36137">
        <v>30.236699999999999</v>
      </c>
      <c r="N36137">
        <v>500.73200000000003</v>
      </c>
      <c r="O36137">
        <v>3144.55</v>
      </c>
      <c r="P36137">
        <v>500.73200000000003</v>
      </c>
      <c r="Q36137">
        <v>3151.09</v>
      </c>
      <c r="R36137" t="s">
        <v>18</v>
      </c>
      <c r="T36137">
        <f t="shared" si="26"/>
        <v>6.7395629930000052</v>
      </c>
      <c r="U36137">
        <f>(data2[[#This Row],[time]]-A36136)/1000000000</f>
        <v>8.0749507999999998E-2</v>
      </c>
      <c r="V36137">
        <f>data2[[#This Row],[altitude]]</f>
        <v>500.73200000000003</v>
      </c>
      <c r="W36137">
        <f>((data2[[#This Row],[altitude]]-K36136)/U36137+W36136)/2</f>
        <v>39.876507457566682</v>
      </c>
      <c r="Z36137">
        <f t="shared" si="27"/>
        <v>8.0749507999999998E-2</v>
      </c>
      <c r="AA36137" s="4">
        <f>SQRT(POWER(data2[[#This Row],[accelx]],2)+POWER(data2[[#This Row],[accely]],2)+POWER(data2[[#This Row],[accelz]],2))*SIGN(data2[[#This Row],[accelx]])</f>
        <v>-2.2581016801705363</v>
      </c>
      <c r="AB36137">
        <f t="shared" si="28"/>
        <v>500.73200000000003</v>
      </c>
      <c r="AC36137">
        <f t="shared" si="25"/>
        <v>37.327157629866001</v>
      </c>
      <c r="AD36137">
        <f t="shared" si="38"/>
        <v>567.09632272361227</v>
      </c>
      <c r="AF36137">
        <f t="shared" si="29"/>
        <v>10.191677276387736</v>
      </c>
      <c r="AG36137" s="8">
        <f t="shared" si="30"/>
        <v>98.234559305513415</v>
      </c>
      <c r="AI36137">
        <f>data2[[#This Row],[pressure]]*100/(287.05*(273.15+data2[[#This Row],[temp]]))</f>
        <v>1.1052652145549862</v>
      </c>
      <c r="AJ36137">
        <f t="shared" si="31"/>
        <v>2.0112492268906236E-3</v>
      </c>
      <c r="AK36137">
        <f t="shared" si="46"/>
        <v>567.43987883124896</v>
      </c>
      <c r="AN36137">
        <f t="shared" si="32"/>
        <v>500.73200000000003</v>
      </c>
      <c r="AO36137">
        <f t="shared" si="39"/>
        <v>37.411992652636535</v>
      </c>
      <c r="AP36137" s="6">
        <f t="shared" si="44"/>
        <v>567.3786107258145</v>
      </c>
      <c r="AS36137">
        <f>data2[[#This Row],[gyrox]]</f>
        <v>-4.3956299999999997</v>
      </c>
      <c r="AT36137">
        <f>data2[[#This Row],[gyroy]]</f>
        <v>-0.121715</v>
      </c>
      <c r="AU36137">
        <f>data2[[#This Row],[gyroz]]</f>
        <v>0.38392900000000002</v>
      </c>
      <c r="AW36137">
        <f t="shared" si="40"/>
        <v>-29.577009443361291</v>
      </c>
      <c r="AX36137">
        <f t="shared" si="41"/>
        <v>-1.9879480344907543</v>
      </c>
      <c r="AY36137">
        <f t="shared" si="42"/>
        <v>3.3877874771085876</v>
      </c>
      <c r="BA36137">
        <f t="shared" si="43"/>
        <v>-1.3026755610531531</v>
      </c>
      <c r="BB36137">
        <f t="shared" si="33"/>
        <v>-1.9879480344907543</v>
      </c>
      <c r="BC36137">
        <f t="shared" si="34"/>
        <v>0.24619482351879451</v>
      </c>
      <c r="BE36137">
        <f t="shared" si="35"/>
        <v>-74.637811723182267</v>
      </c>
      <c r="BF36137">
        <f t="shared" si="36"/>
        <v>-113.90103226764764</v>
      </c>
      <c r="BG36137">
        <f t="shared" si="37"/>
        <v>14.105924325595065</v>
      </c>
      <c r="BM36137">
        <f t="shared" si="45"/>
        <v>577.28800000000001</v>
      </c>
    </row>
    <row r="36138" spans="1:65" x14ac:dyDescent="0.3">
      <c r="A36138">
        <v>3682410400394</v>
      </c>
      <c r="B36138">
        <v>-1.80419</v>
      </c>
      <c r="C36138">
        <v>-1.0002</v>
      </c>
      <c r="D36138">
        <v>0.58384800000000003</v>
      </c>
      <c r="E36138">
        <v>-4.2076399999999996</v>
      </c>
      <c r="F36138">
        <v>-0.145539</v>
      </c>
      <c r="G36138">
        <v>0.38087399999999999</v>
      </c>
      <c r="H36138">
        <v>-58.418599999999998</v>
      </c>
      <c r="I36138">
        <v>-30.1812</v>
      </c>
      <c r="J36138">
        <v>17.465599999999998</v>
      </c>
      <c r="K36138">
        <v>504.63</v>
      </c>
      <c r="L36138">
        <v>962.03200000000004</v>
      </c>
      <c r="M36138">
        <v>30.236699999999999</v>
      </c>
      <c r="N36138">
        <v>504.63</v>
      </c>
      <c r="O36138">
        <v>3236.5</v>
      </c>
      <c r="P36138">
        <v>504.63</v>
      </c>
      <c r="Q36138">
        <v>3232.05</v>
      </c>
      <c r="R36138" t="s">
        <v>18</v>
      </c>
      <c r="T36138">
        <f t="shared" si="26"/>
        <v>6.8251037590000054</v>
      </c>
      <c r="U36138">
        <f>(data2[[#This Row],[time]]-A36137)/1000000000</f>
        <v>8.5540766000000004E-2</v>
      </c>
      <c r="V36138">
        <f>data2[[#This Row],[altitude]]</f>
        <v>504.63</v>
      </c>
      <c r="W36138">
        <f>((data2[[#This Row],[altitude]]-K36137)/U36138+W36137)/2</f>
        <v>42.722711843175063</v>
      </c>
      <c r="Z36138">
        <f t="shared" si="27"/>
        <v>8.5540766000000004E-2</v>
      </c>
      <c r="AA36138" s="4">
        <f>SQRT(POWER(data2[[#This Row],[accelx]],2)+POWER(data2[[#This Row],[accely]],2)+POWER(data2[[#This Row],[accelz]],2))*SIGN(data2[[#This Row],[accelx]])</f>
        <v>-2.143916995409104</v>
      </c>
      <c r="AB36138">
        <f t="shared" si="28"/>
        <v>504.63</v>
      </c>
      <c r="AC36138">
        <f t="shared" si="25"/>
        <v>36.30546582103829</v>
      </c>
      <c r="AD36138">
        <f t="shared" si="38"/>
        <v>567.6324625135926</v>
      </c>
      <c r="AF36138">
        <f t="shared" si="29"/>
        <v>9.6555374864074111</v>
      </c>
      <c r="AG36138" s="8">
        <f t="shared" si="30"/>
        <v>98.327431457711327</v>
      </c>
      <c r="AI36138">
        <f>data2[[#This Row],[pressure]]*100/(287.05*(273.15+data2[[#This Row],[temp]]))</f>
        <v>1.1046772977534143</v>
      </c>
      <c r="AJ36138">
        <f t="shared" si="31"/>
        <v>2.0101793956889664E-3</v>
      </c>
      <c r="AK36138">
        <f t="shared" si="46"/>
        <v>567.94462083531232</v>
      </c>
      <c r="AN36138">
        <f t="shared" si="32"/>
        <v>504.63</v>
      </c>
      <c r="AO36138">
        <f t="shared" si="39"/>
        <v>45.568916228783451</v>
      </c>
      <c r="AP36138" s="6">
        <f t="shared" si="44"/>
        <v>600.50989864633834</v>
      </c>
      <c r="AS36138">
        <f>data2[[#This Row],[gyrox]]</f>
        <v>-4.2076399999999996</v>
      </c>
      <c r="AT36138">
        <f>data2[[#This Row],[gyroy]]</f>
        <v>-0.145539</v>
      </c>
      <c r="AU36138">
        <f>data2[[#This Row],[gyroz]]</f>
        <v>0.38087399999999999</v>
      </c>
      <c r="AW36138">
        <f t="shared" si="40"/>
        <v>-29.936934192013531</v>
      </c>
      <c r="AX36138">
        <f t="shared" si="41"/>
        <v>-2.0003975520336281</v>
      </c>
      <c r="AY36138">
        <f t="shared" si="42"/>
        <v>3.4203677308180715</v>
      </c>
      <c r="BA36138">
        <f t="shared" si="43"/>
        <v>-1.6626003097053932</v>
      </c>
      <c r="BB36138">
        <f t="shared" si="33"/>
        <v>-2.0003975520336281</v>
      </c>
      <c r="BC36138">
        <f t="shared" si="34"/>
        <v>0.27877507722827843</v>
      </c>
      <c r="BE36138">
        <f t="shared" si="35"/>
        <v>-95.25998076326259</v>
      </c>
      <c r="BF36138">
        <f t="shared" si="36"/>
        <v>-114.61433707982839</v>
      </c>
      <c r="BG36138">
        <f t="shared" si="37"/>
        <v>15.972635358613937</v>
      </c>
      <c r="BM36138">
        <f t="shared" si="45"/>
        <v>577.28800000000001</v>
      </c>
    </row>
    <row r="36139" spans="1:65" x14ac:dyDescent="0.3">
      <c r="A36139">
        <v>3682491210937</v>
      </c>
      <c r="B36139">
        <v>-1.71326</v>
      </c>
      <c r="C36139">
        <v>-0.76570300000000002</v>
      </c>
      <c r="D36139">
        <v>0.41156500000000001</v>
      </c>
      <c r="E36139">
        <v>-4.0143000000000004</v>
      </c>
      <c r="F36139">
        <v>-0.17577599999999999</v>
      </c>
      <c r="G36139">
        <v>0.34513899999999997</v>
      </c>
      <c r="H36139">
        <v>-58.740099999999998</v>
      </c>
      <c r="I36139">
        <v>-28.558900000000001</v>
      </c>
      <c r="J36139">
        <v>18.2987</v>
      </c>
      <c r="K36139">
        <v>507.82</v>
      </c>
      <c r="L36139">
        <v>961.76800000000003</v>
      </c>
      <c r="M36139">
        <v>30.227799999999998</v>
      </c>
      <c r="N36139">
        <v>507.82</v>
      </c>
      <c r="O36139">
        <v>3190.24</v>
      </c>
      <c r="P36139">
        <v>507.82</v>
      </c>
      <c r="Q36139">
        <v>3187.93</v>
      </c>
      <c r="R36139" t="s">
        <v>18</v>
      </c>
      <c r="T36139">
        <f t="shared" si="26"/>
        <v>6.9059143020000056</v>
      </c>
      <c r="U36139">
        <f>(data2[[#This Row],[time]]-A36138)/1000000000</f>
        <v>8.0810542999999999E-2</v>
      </c>
      <c r="V36139">
        <f>data2[[#This Row],[altitude]]</f>
        <v>507.82</v>
      </c>
      <c r="W36139">
        <f>((data2[[#This Row],[altitude]]-K36138)/U36139+W36138)/2</f>
        <v>41.098879526644843</v>
      </c>
      <c r="Z36139">
        <f t="shared" si="27"/>
        <v>8.0810542999999999E-2</v>
      </c>
      <c r="AA36139" s="4">
        <f>SQRT(POWER(data2[[#This Row],[accelx]],2)+POWER(data2[[#This Row],[accely]],2)+POWER(data2[[#This Row],[accelz]],2))*SIGN(data2[[#This Row],[accelx]])</f>
        <v>-1.9211836614530116</v>
      </c>
      <c r="AB36139">
        <f t="shared" si="28"/>
        <v>507.82</v>
      </c>
      <c r="AC36139">
        <f t="shared" si="25"/>
        <v>35.358270604753542</v>
      </c>
      <c r="AD36139">
        <f t="shared" si="38"/>
        <v>567.7690701008197</v>
      </c>
      <c r="AF36139">
        <f t="shared" si="29"/>
        <v>9.5189298991803071</v>
      </c>
      <c r="AG36139" s="8">
        <f t="shared" si="30"/>
        <v>98.351095138097406</v>
      </c>
      <c r="AI36139">
        <f>data2[[#This Row],[pressure]]*100/(287.05*(273.15+data2[[#This Row],[temp]]))</f>
        <v>1.1044065514690364</v>
      </c>
      <c r="AJ36139">
        <f t="shared" si="31"/>
        <v>2.0096867191367984E-3</v>
      </c>
      <c r="AK36139">
        <f t="shared" si="46"/>
        <v>568.05300419643368</v>
      </c>
      <c r="AN36139">
        <f t="shared" si="32"/>
        <v>507.82</v>
      </c>
      <c r="AO36139">
        <f t="shared" si="39"/>
        <v>39.475047210114624</v>
      </c>
      <c r="AP36139" s="6">
        <f t="shared" si="44"/>
        <v>581.47608107275153</v>
      </c>
      <c r="AS36139">
        <f>data2[[#This Row],[gyrox]]</f>
        <v>-4.0143000000000004</v>
      </c>
      <c r="AT36139">
        <f>data2[[#This Row],[gyroy]]</f>
        <v>-0.17577599999999999</v>
      </c>
      <c r="AU36139">
        <f>data2[[#This Row],[gyroz]]</f>
        <v>0.34513899999999997</v>
      </c>
      <c r="AW36139">
        <f t="shared" si="40"/>
        <v>-30.261331954778431</v>
      </c>
      <c r="AX36139">
        <f t="shared" si="41"/>
        <v>-2.0146021060399963</v>
      </c>
      <c r="AY36139">
        <f t="shared" si="42"/>
        <v>3.4482586008185487</v>
      </c>
      <c r="BA36139">
        <f t="shared" si="43"/>
        <v>-1.9869980724702927</v>
      </c>
      <c r="BB36139">
        <f t="shared" si="33"/>
        <v>-2.0146021060399963</v>
      </c>
      <c r="BC36139">
        <f t="shared" si="34"/>
        <v>0.30666594722875562</v>
      </c>
      <c r="BE36139">
        <f t="shared" si="35"/>
        <v>-113.84660345317745</v>
      </c>
      <c r="BF36139">
        <f t="shared" si="36"/>
        <v>-115.42819807425893</v>
      </c>
      <c r="BG36139">
        <f t="shared" si="37"/>
        <v>17.57066449658932</v>
      </c>
      <c r="BM36139">
        <f t="shared" si="45"/>
        <v>577.28800000000001</v>
      </c>
    </row>
    <row r="36140" spans="1:65" x14ac:dyDescent="0.3">
      <c r="A36140">
        <v>3682571960458</v>
      </c>
      <c r="B36140">
        <v>-1.6031899999999999</v>
      </c>
      <c r="C36140">
        <v>-0.64127599999999996</v>
      </c>
      <c r="D36140">
        <v>0.58384800000000003</v>
      </c>
      <c r="E36140">
        <v>-3.8795999999999999</v>
      </c>
      <c r="F36140">
        <v>-0.202654</v>
      </c>
      <c r="G36140">
        <v>0.29504799999999998</v>
      </c>
      <c r="H36140">
        <v>-58.535499999999999</v>
      </c>
      <c r="I36140">
        <v>-28.135000000000002</v>
      </c>
      <c r="J36140">
        <v>19.5703</v>
      </c>
      <c r="K36140">
        <v>510.65100000000001</v>
      </c>
      <c r="L36140">
        <v>961.52300000000002</v>
      </c>
      <c r="M36140">
        <v>30.236699999999999</v>
      </c>
      <c r="N36140">
        <v>510.65100000000001</v>
      </c>
      <c r="O36140">
        <v>3099.5</v>
      </c>
      <c r="P36140">
        <v>510.65100000000001</v>
      </c>
      <c r="Q36140">
        <v>3105.14</v>
      </c>
      <c r="R36140" t="s">
        <v>18</v>
      </c>
      <c r="T36140">
        <f t="shared" si="26"/>
        <v>6.986663823000006</v>
      </c>
      <c r="U36140">
        <f>(data2[[#This Row],[time]]-A36139)/1000000000</f>
        <v>8.0749521000000005E-2</v>
      </c>
      <c r="V36140">
        <f>data2[[#This Row],[altitude]]</f>
        <v>510.65100000000001</v>
      </c>
      <c r="W36140">
        <f>((data2[[#This Row],[altitude]]-K36139)/U36140+W36139)/2</f>
        <v>38.078955511162071</v>
      </c>
      <c r="Z36140">
        <f t="shared" si="27"/>
        <v>8.0749521000000005E-2</v>
      </c>
      <c r="AA36140" s="4">
        <f>SQRT(POWER(data2[[#This Row],[accelx]],2)+POWER(data2[[#This Row],[accely]],2)+POWER(data2[[#This Row],[accelz]],2))*SIGN(data2[[#This Row],[accelx]])</f>
        <v>-1.822726411554954</v>
      </c>
      <c r="AB36140">
        <f t="shared" si="28"/>
        <v>510.65100000000001</v>
      </c>
      <c r="AC36140">
        <f t="shared" si="25"/>
        <v>34.419741014306432</v>
      </c>
      <c r="AD36140">
        <f t="shared" si="38"/>
        <v>567.63600753647393</v>
      </c>
      <c r="AF36140">
        <f t="shared" si="29"/>
        <v>9.651992463526085</v>
      </c>
      <c r="AG36140" s="8">
        <f t="shared" si="30"/>
        <v>98.32804553991663</v>
      </c>
      <c r="AI36140">
        <f>data2[[#This Row],[pressure]]*100/(287.05*(273.15+data2[[#This Row],[temp]]))</f>
        <v>1.1040928257768516</v>
      </c>
      <c r="AJ36140">
        <f t="shared" si="31"/>
        <v>2.0091158330295066E-3</v>
      </c>
      <c r="AK36140">
        <f t="shared" si="46"/>
        <v>567.89383907683828</v>
      </c>
      <c r="AN36140">
        <f t="shared" si="32"/>
        <v>510.65100000000001</v>
      </c>
      <c r="AO36140">
        <f t="shared" si="39"/>
        <v>35.059031495679299</v>
      </c>
      <c r="AP36140" s="6">
        <f t="shared" si="44"/>
        <v>569.64831790055848</v>
      </c>
      <c r="AS36140">
        <f>data2[[#This Row],[gyrox]]</f>
        <v>-3.8795999999999999</v>
      </c>
      <c r="AT36140">
        <f>data2[[#This Row],[gyroy]]</f>
        <v>-0.202654</v>
      </c>
      <c r="AU36140">
        <f>data2[[#This Row],[gyroz]]</f>
        <v>0.29504799999999998</v>
      </c>
      <c r="AW36140">
        <f t="shared" si="40"/>
        <v>-30.574607796450032</v>
      </c>
      <c r="AX36140">
        <f t="shared" si="41"/>
        <v>-2.0309663194687304</v>
      </c>
      <c r="AY36140">
        <f t="shared" si="42"/>
        <v>3.472083585490557</v>
      </c>
      <c r="BA36140">
        <f t="shared" si="43"/>
        <v>-2.3002739141418935</v>
      </c>
      <c r="BB36140">
        <f t="shared" si="33"/>
        <v>-2.0309663194687304</v>
      </c>
      <c r="BC36140">
        <f t="shared" si="34"/>
        <v>0.33049093190076384</v>
      </c>
      <c r="BE36140">
        <f t="shared" si="35"/>
        <v>-131.79598700436878</v>
      </c>
      <c r="BF36140">
        <f t="shared" si="36"/>
        <v>-116.36579843877669</v>
      </c>
      <c r="BG36140">
        <f t="shared" si="37"/>
        <v>18.935735565259272</v>
      </c>
      <c r="BM36140">
        <f t="shared" si="45"/>
        <v>577.28800000000001</v>
      </c>
    </row>
    <row r="36141" spans="1:65" x14ac:dyDescent="0.3">
      <c r="A36141">
        <v>3682657470706</v>
      </c>
      <c r="B36141">
        <v>-1.5266200000000001</v>
      </c>
      <c r="C36141">
        <v>-0.492921</v>
      </c>
      <c r="D36141">
        <v>0.57906299999999999</v>
      </c>
      <c r="E36141">
        <v>-3.7726999999999999</v>
      </c>
      <c r="F36141">
        <v>-0.173791</v>
      </c>
      <c r="G36141">
        <v>0.228158</v>
      </c>
      <c r="H36141">
        <v>-58.886299999999999</v>
      </c>
      <c r="I36141">
        <v>-27.068100000000001</v>
      </c>
      <c r="J36141">
        <v>20.257200000000001</v>
      </c>
      <c r="K36141">
        <v>513.49300000000005</v>
      </c>
      <c r="L36141">
        <v>960.99300000000005</v>
      </c>
      <c r="M36141">
        <v>30.232199999999999</v>
      </c>
      <c r="N36141">
        <v>513.49300000000005</v>
      </c>
      <c r="O36141">
        <v>3027.53</v>
      </c>
      <c r="P36141">
        <v>513.49300000000005</v>
      </c>
      <c r="Q36141">
        <v>3024.01</v>
      </c>
      <c r="R36141" t="s">
        <v>18</v>
      </c>
      <c r="T36141">
        <f t="shared" si="26"/>
        <v>7.0721740710000063</v>
      </c>
      <c r="U36141">
        <f>(data2[[#This Row],[time]]-A36140)/1000000000</f>
        <v>8.5510247999999997E-2</v>
      </c>
      <c r="V36141">
        <f>data2[[#This Row],[altitude]]</f>
        <v>513.49300000000005</v>
      </c>
      <c r="W36141">
        <f>((data2[[#This Row],[altitude]]-K36140)/U36141+W36140)/2</f>
        <v>35.657368981905407</v>
      </c>
      <c r="Z36141">
        <f t="shared" si="27"/>
        <v>8.5510247999999997E-2</v>
      </c>
      <c r="AA36141" s="4">
        <f>SQRT(POWER(data2[[#This Row],[accelx]],2)+POWER(data2[[#This Row],[accely]],2)+POWER(data2[[#This Row],[accelz]],2))*SIGN(data2[[#This Row],[accelx]])</f>
        <v>-1.7055361897684844</v>
      </c>
      <c r="AB36141">
        <f t="shared" si="28"/>
        <v>513.49300000000005</v>
      </c>
      <c r="AC36141">
        <f t="shared" si="25"/>
        <v>33.435899761346356</v>
      </c>
      <c r="AD36141">
        <f t="shared" si="38"/>
        <v>567.43780177333178</v>
      </c>
      <c r="AF36141">
        <f t="shared" si="29"/>
        <v>9.8501982266682262</v>
      </c>
      <c r="AG36141" s="8">
        <f t="shared" si="30"/>
        <v>98.29371159167205</v>
      </c>
      <c r="AI36141">
        <f>data2[[#This Row],[pressure]]*100/(287.05*(273.15+data2[[#This Row],[temp]]))</f>
        <v>1.1035006077589946</v>
      </c>
      <c r="AJ36141">
        <f t="shared" si="31"/>
        <v>2.0080381749119068E-3</v>
      </c>
      <c r="AK36141">
        <f t="shared" si="46"/>
        <v>567.67069108962414</v>
      </c>
      <c r="AN36141">
        <f t="shared" si="32"/>
        <v>513.49300000000005</v>
      </c>
      <c r="AO36141">
        <f t="shared" si="39"/>
        <v>33.235782452648735</v>
      </c>
      <c r="AP36141" s="6">
        <f t="shared" si="44"/>
        <v>566.82792427760455</v>
      </c>
      <c r="AS36141">
        <f>data2[[#This Row],[gyrox]]</f>
        <v>-3.7726999999999999</v>
      </c>
      <c r="AT36141">
        <f>data2[[#This Row],[gyroy]]</f>
        <v>-0.173791</v>
      </c>
      <c r="AU36141">
        <f>data2[[#This Row],[gyroz]]</f>
        <v>0.228158</v>
      </c>
      <c r="AW36141">
        <f t="shared" si="40"/>
        <v>-30.897212309079631</v>
      </c>
      <c r="AX36141">
        <f t="shared" si="41"/>
        <v>-2.0458272309788983</v>
      </c>
      <c r="AY36141">
        <f t="shared" si="42"/>
        <v>3.4915934326537408</v>
      </c>
      <c r="BA36141">
        <f t="shared" si="43"/>
        <v>-2.6228784267714929</v>
      </c>
      <c r="BB36141">
        <f t="shared" si="33"/>
        <v>-2.0458272309788983</v>
      </c>
      <c r="BC36141">
        <f t="shared" si="34"/>
        <v>0.35000077906394766</v>
      </c>
      <c r="BE36141">
        <f t="shared" si="35"/>
        <v>-150.27986402991968</v>
      </c>
      <c r="BF36141">
        <f t="shared" si="36"/>
        <v>-117.21726594802671</v>
      </c>
      <c r="BG36141">
        <f t="shared" si="37"/>
        <v>20.053567466654986</v>
      </c>
      <c r="BM36141">
        <f t="shared" si="45"/>
        <v>577.28800000000001</v>
      </c>
    </row>
    <row r="36142" spans="1:65" x14ac:dyDescent="0.3">
      <c r="A36142">
        <v>3682738220227</v>
      </c>
      <c r="B36142">
        <v>-1.4261200000000001</v>
      </c>
      <c r="C36142">
        <v>-0.50249200000000005</v>
      </c>
      <c r="D36142">
        <v>0.68913199999999997</v>
      </c>
      <c r="E36142">
        <v>-3.6786300000000001</v>
      </c>
      <c r="F36142">
        <v>-0.13439000000000001</v>
      </c>
      <c r="G36142">
        <v>0.16203200000000001</v>
      </c>
      <c r="H36142">
        <v>-59.105499999999999</v>
      </c>
      <c r="I36142">
        <v>-26.819600000000001</v>
      </c>
      <c r="J36142">
        <v>21.426500000000001</v>
      </c>
      <c r="K36142">
        <v>517.03200000000004</v>
      </c>
      <c r="L36142">
        <v>960.72699999999998</v>
      </c>
      <c r="M36142">
        <v>30.236699999999999</v>
      </c>
      <c r="N36142">
        <v>517.03200000000004</v>
      </c>
      <c r="O36142">
        <v>3166.01</v>
      </c>
      <c r="P36142">
        <v>517.03200000000004</v>
      </c>
      <c r="Q36142">
        <v>3164.43</v>
      </c>
      <c r="R36142" t="s">
        <v>18</v>
      </c>
      <c r="T36142">
        <f t="shared" si="26"/>
        <v>7.1529235920000067</v>
      </c>
      <c r="U36142">
        <f>(data2[[#This Row],[time]]-A36141)/1000000000</f>
        <v>8.0749521000000005E-2</v>
      </c>
      <c r="V36142">
        <f>data2[[#This Row],[altitude]]</f>
        <v>517.03200000000004</v>
      </c>
      <c r="W36142">
        <f>((data2[[#This Row],[altitude]]-K36141)/U36142+W36141)/2</f>
        <v>39.742127172550695</v>
      </c>
      <c r="Z36142">
        <f t="shared" si="27"/>
        <v>8.0749521000000005E-2</v>
      </c>
      <c r="AA36142" s="4">
        <f>SQRT(POWER(data2[[#This Row],[accelx]],2)+POWER(data2[[#This Row],[accely]],2)+POWER(data2[[#This Row],[accelz]],2))*SIGN(data2[[#This Row],[accelx]])</f>
        <v>-1.6616917216764366</v>
      </c>
      <c r="AB36142">
        <f t="shared" si="28"/>
        <v>517.03200000000004</v>
      </c>
      <c r="AC36142">
        <f t="shared" si="25"/>
        <v>32.510373644971317</v>
      </c>
      <c r="AD36142">
        <f t="shared" si="38"/>
        <v>568.18060598260115</v>
      </c>
      <c r="AF36142">
        <f t="shared" si="29"/>
        <v>9.1073940173988603</v>
      </c>
      <c r="AG36142" s="8">
        <f t="shared" si="30"/>
        <v>98.422382932366716</v>
      </c>
      <c r="AI36142">
        <f>data2[[#This Row],[pressure]]*100/(287.05*(273.15+data2[[#This Row],[temp]]))</f>
        <v>1.103178798874408</v>
      </c>
      <c r="AJ36142">
        <f t="shared" si="31"/>
        <v>2.0074525798331796E-3</v>
      </c>
      <c r="AK36142">
        <f t="shared" si="46"/>
        <v>568.39101299971651</v>
      </c>
      <c r="AN36142">
        <f t="shared" si="32"/>
        <v>517.03200000000004</v>
      </c>
      <c r="AO36142">
        <f t="shared" si="39"/>
        <v>43.826885363195991</v>
      </c>
      <c r="AP36142" s="6">
        <f t="shared" si="44"/>
        <v>606.3394657672128</v>
      </c>
      <c r="AS36142">
        <f>data2[[#This Row],[gyrox]]</f>
        <v>-3.6786300000000001</v>
      </c>
      <c r="AT36142">
        <f>data2[[#This Row],[gyroy]]</f>
        <v>-0.13439000000000001</v>
      </c>
      <c r="AU36142">
        <f>data2[[#This Row],[gyroz]]</f>
        <v>0.16203200000000001</v>
      </c>
      <c r="AW36142">
        <f t="shared" si="40"/>
        <v>-31.194259919515861</v>
      </c>
      <c r="AX36142">
        <f t="shared" si="41"/>
        <v>-2.0566791591060882</v>
      </c>
      <c r="AY36142">
        <f t="shared" si="42"/>
        <v>3.504677439040413</v>
      </c>
      <c r="BA36142">
        <f t="shared" si="43"/>
        <v>-2.9199260372077234</v>
      </c>
      <c r="BB36142">
        <f t="shared" si="33"/>
        <v>-2.0566791591060882</v>
      </c>
      <c r="BC36142">
        <f t="shared" si="34"/>
        <v>0.36308478545061984</v>
      </c>
      <c r="BE36142">
        <f t="shared" si="35"/>
        <v>-167.29943842236193</v>
      </c>
      <c r="BF36142">
        <f t="shared" si="36"/>
        <v>-117.83903562929397</v>
      </c>
      <c r="BG36142">
        <f t="shared" si="37"/>
        <v>20.803225811733515</v>
      </c>
      <c r="BM36142">
        <f t="shared" si="45"/>
        <v>577.28800000000001</v>
      </c>
    </row>
    <row r="36143" spans="1:65" x14ac:dyDescent="0.3">
      <c r="A36143">
        <v>3682818023690</v>
      </c>
      <c r="B36143">
        <v>-1.3543400000000001</v>
      </c>
      <c r="C36143">
        <v>-0.62213300000000005</v>
      </c>
      <c r="D36143">
        <v>0.71306099999999994</v>
      </c>
      <c r="E36143">
        <v>-3.6461000000000001</v>
      </c>
      <c r="F36143">
        <v>-6.4751699999999995E-2</v>
      </c>
      <c r="G36143">
        <v>0.139125</v>
      </c>
      <c r="H36143">
        <v>-58.725499999999997</v>
      </c>
      <c r="I36143">
        <v>-27.228899999999999</v>
      </c>
      <c r="J36143">
        <v>22.917300000000001</v>
      </c>
      <c r="K36143">
        <v>519.15499999999997</v>
      </c>
      <c r="L36143">
        <v>960.39</v>
      </c>
      <c r="M36143">
        <v>30.236699999999999</v>
      </c>
      <c r="N36143">
        <v>519.15499999999997</v>
      </c>
      <c r="O36143">
        <v>2941.6</v>
      </c>
      <c r="P36143">
        <v>519.15499999999997</v>
      </c>
      <c r="Q36143">
        <v>2946.56</v>
      </c>
      <c r="R36143" t="s">
        <v>18</v>
      </c>
      <c r="T36143">
        <f t="shared" si="26"/>
        <v>7.2327270550000069</v>
      </c>
      <c r="U36143">
        <f>(data2[[#This Row],[time]]-A36142)/1000000000</f>
        <v>7.9803463000000005E-2</v>
      </c>
      <c r="V36143">
        <f>data2[[#This Row],[altitude]]</f>
        <v>519.15499999999997</v>
      </c>
      <c r="W36143">
        <f>((data2[[#This Row],[altitude]]-K36142)/U36143+W36142)/2</f>
        <v>33.1724913701795</v>
      </c>
      <c r="Z36143">
        <f t="shared" si="27"/>
        <v>7.9803463000000005E-2</v>
      </c>
      <c r="AA36143" s="4">
        <f>SQRT(POWER(data2[[#This Row],[accelx]],2)+POWER(data2[[#This Row],[accely]],2)+POWER(data2[[#This Row],[accelz]],2))*SIGN(data2[[#This Row],[accelx]])</f>
        <v>-1.652193177267719</v>
      </c>
      <c r="AB36143">
        <f t="shared" si="28"/>
        <v>519.15499999999997</v>
      </c>
      <c r="AC36143">
        <f t="shared" si="25"/>
        <v>31.596448970480381</v>
      </c>
      <c r="AD36143">
        <f t="shared" si="38"/>
        <v>567.60432433088204</v>
      </c>
      <c r="AF36143">
        <f t="shared" si="29"/>
        <v>9.6836756691179744</v>
      </c>
      <c r="AG36143" s="8">
        <f t="shared" si="30"/>
        <v>98.322557255803346</v>
      </c>
      <c r="AI36143">
        <f>data2[[#This Row],[pressure]]*100/(287.05*(273.15+data2[[#This Row],[temp]]))</f>
        <v>1.1027918301983735</v>
      </c>
      <c r="AJ36143">
        <f t="shared" si="31"/>
        <v>2.0067484135930266E-3</v>
      </c>
      <c r="AK36143">
        <f t="shared" si="46"/>
        <v>567.79415794900308</v>
      </c>
      <c r="AN36143">
        <f t="shared" si="32"/>
        <v>519.15499999999997</v>
      </c>
      <c r="AO36143">
        <f t="shared" si="39"/>
        <v>26.602855567808298</v>
      </c>
      <c r="AP36143" s="6">
        <f t="shared" si="44"/>
        <v>553.98959898314718</v>
      </c>
      <c r="AS36143">
        <f>data2[[#This Row],[gyrox]]</f>
        <v>-3.6461000000000001</v>
      </c>
      <c r="AT36143">
        <f>data2[[#This Row],[gyroy]]</f>
        <v>-6.4751699999999995E-2</v>
      </c>
      <c r="AU36143">
        <f>data2[[#This Row],[gyroz]]</f>
        <v>0.139125</v>
      </c>
      <c r="AW36143">
        <f t="shared" si="40"/>
        <v>-31.485231325960161</v>
      </c>
      <c r="AX36143">
        <f t="shared" si="41"/>
        <v>-2.0618465690012253</v>
      </c>
      <c r="AY36143">
        <f t="shared" si="42"/>
        <v>3.5157800958302881</v>
      </c>
      <c r="BA36143">
        <f t="shared" si="43"/>
        <v>-6.9304790062229671E-2</v>
      </c>
      <c r="BB36143">
        <f t="shared" si="33"/>
        <v>-2.0618465690012253</v>
      </c>
      <c r="BC36143">
        <f t="shared" si="34"/>
        <v>0.37418744224049494</v>
      </c>
      <c r="BE36143">
        <f t="shared" si="35"/>
        <v>-3.9708719706059705</v>
      </c>
      <c r="BF36143">
        <f t="shared" si="36"/>
        <v>-118.13510640729947</v>
      </c>
      <c r="BG36143">
        <f t="shared" si="37"/>
        <v>21.439361187175624</v>
      </c>
      <c r="BM36143">
        <f t="shared" si="45"/>
        <v>577.28800000000001</v>
      </c>
    </row>
    <row r="36144" spans="1:65" x14ac:dyDescent="0.3">
      <c r="A36144">
        <v>3682903472902</v>
      </c>
      <c r="B36144">
        <v>-1.2586200000000001</v>
      </c>
      <c r="C36144">
        <v>-0.74177499999999996</v>
      </c>
      <c r="D36144">
        <v>0.65084699999999995</v>
      </c>
      <c r="E36144">
        <v>-3.5711200000000001</v>
      </c>
      <c r="F36144">
        <v>-3.20704E-3</v>
      </c>
      <c r="G36144">
        <v>0.16233700000000001</v>
      </c>
      <c r="H36144">
        <v>-58.710900000000002</v>
      </c>
      <c r="I36144">
        <v>-27.2727</v>
      </c>
      <c r="J36144">
        <v>23.531099999999999</v>
      </c>
      <c r="K36144">
        <v>521.45799999999997</v>
      </c>
      <c r="L36144">
        <v>960.06399999999996</v>
      </c>
      <c r="M36144">
        <v>30.236699999999999</v>
      </c>
      <c r="N36144">
        <v>521.45799999999997</v>
      </c>
      <c r="O36144">
        <v>2836.85</v>
      </c>
      <c r="P36144">
        <v>521.45799999999997</v>
      </c>
      <c r="Q36144">
        <v>2833.21</v>
      </c>
      <c r="R36144" t="s">
        <v>18</v>
      </c>
      <c r="T36144">
        <f t="shared" si="26"/>
        <v>7.3181762670000072</v>
      </c>
      <c r="U36144">
        <f>(data2[[#This Row],[time]]-A36143)/1000000000</f>
        <v>8.5449211999999997E-2</v>
      </c>
      <c r="V36144">
        <f>data2[[#This Row],[altitude]]</f>
        <v>521.45799999999997</v>
      </c>
      <c r="W36144">
        <f>((data2[[#This Row],[altitude]]-K36143)/U36144+W36143)/2</f>
        <v>30.062086749604173</v>
      </c>
      <c r="Z36144">
        <f t="shared" si="27"/>
        <v>8.5449211999999997E-2</v>
      </c>
      <c r="AA36144" s="4">
        <f>SQRT(POWER(data2[[#This Row],[accelx]],2)+POWER(data2[[#This Row],[accely]],2)+POWER(data2[[#This Row],[accelz]],2))*SIGN(data2[[#This Row],[accelx]])</f>
        <v>-1.5993612076182164</v>
      </c>
      <c r="AB36144">
        <f t="shared" si="28"/>
        <v>521.45799999999997</v>
      </c>
      <c r="AC36144">
        <f t="shared" ref="AC36144:AC36207" si="47">AC36143+(AA36144-9.8)*Z36144</f>
        <v>30.622382537986034</v>
      </c>
      <c r="AD36144">
        <f t="shared" si="38"/>
        <v>567.09934414057807</v>
      </c>
      <c r="AF36144">
        <f t="shared" si="29"/>
        <v>10.188655859421942</v>
      </c>
      <c r="AG36144" s="8">
        <f t="shared" si="30"/>
        <v>98.235082686731417</v>
      </c>
      <c r="AI36144">
        <f>data2[[#This Row],[pressure]]*100/(287.05*(273.15+data2[[#This Row],[temp]]))</f>
        <v>1.1024174925473724</v>
      </c>
      <c r="AJ36144">
        <f t="shared" si="31"/>
        <v>2.0060672320075961E-3</v>
      </c>
      <c r="AK36144">
        <f t="shared" si="46"/>
        <v>567.26873207212873</v>
      </c>
      <c r="AN36144">
        <f t="shared" si="32"/>
        <v>521.45799999999997</v>
      </c>
      <c r="AO36144">
        <f t="shared" si="39"/>
        <v>26.951682129028846</v>
      </c>
      <c r="AP36144" s="6">
        <f t="shared" si="44"/>
        <v>557.17926548510854</v>
      </c>
      <c r="AS36144">
        <f>data2[[#This Row],[gyrox]]</f>
        <v>-3.5711200000000001</v>
      </c>
      <c r="AT36144">
        <f>data2[[#This Row],[gyroy]]</f>
        <v>-3.20704E-3</v>
      </c>
      <c r="AU36144">
        <f>data2[[#This Row],[gyroz]]</f>
        <v>0.16233700000000001</v>
      </c>
      <c r="AW36144">
        <f t="shared" si="40"/>
        <v>-31.7903807159176</v>
      </c>
      <c r="AX36144">
        <f t="shared" si="41"/>
        <v>-2.0621206080420778</v>
      </c>
      <c r="AY36144">
        <f t="shared" si="42"/>
        <v>3.5296516645587319</v>
      </c>
      <c r="BA36144">
        <f t="shared" si="43"/>
        <v>-0.37445418001966857</v>
      </c>
      <c r="BB36144">
        <f t="shared" si="33"/>
        <v>-2.0621206080420778</v>
      </c>
      <c r="BC36144">
        <f t="shared" si="34"/>
        <v>0.3880590109689388</v>
      </c>
      <c r="BE36144">
        <f t="shared" si="35"/>
        <v>-21.454644136158965</v>
      </c>
      <c r="BF36144">
        <f t="shared" si="36"/>
        <v>-118.15080768776214</v>
      </c>
      <c r="BG36144">
        <f t="shared" si="37"/>
        <v>22.234143530541115</v>
      </c>
      <c r="BM36144">
        <f t="shared" si="45"/>
        <v>577.28800000000001</v>
      </c>
    </row>
    <row r="36145" spans="1:65" x14ac:dyDescent="0.3">
      <c r="A36145">
        <v>3682983276379</v>
      </c>
      <c r="B36145">
        <v>-1.2682</v>
      </c>
      <c r="C36145">
        <v>-0.72741699999999998</v>
      </c>
      <c r="D36145">
        <v>0.55513500000000005</v>
      </c>
      <c r="E36145">
        <v>-3.4788800000000002</v>
      </c>
      <c r="F36145">
        <v>1.74097E-2</v>
      </c>
      <c r="G36145">
        <v>0.21044299999999999</v>
      </c>
      <c r="H36145">
        <v>-58.696300000000001</v>
      </c>
      <c r="I36145">
        <v>-27.5943</v>
      </c>
      <c r="J36145">
        <v>24.8611</v>
      </c>
      <c r="K36145">
        <v>524.21500000000003</v>
      </c>
      <c r="L36145">
        <v>959.72799999999995</v>
      </c>
      <c r="M36145">
        <v>30.227799999999998</v>
      </c>
      <c r="N36145">
        <v>524.21500000000003</v>
      </c>
      <c r="O36145">
        <v>2919.73</v>
      </c>
      <c r="P36145">
        <v>524.21500000000003</v>
      </c>
      <c r="Q36145">
        <v>2918.02</v>
      </c>
      <c r="R36145" t="s">
        <v>18</v>
      </c>
      <c r="T36145">
        <f t="shared" ref="T36145:T36208" si="48">T36144+U36145</f>
        <v>7.3979797440000068</v>
      </c>
      <c r="U36145">
        <f>(data2[[#This Row],[time]]-A36144)/1000000000</f>
        <v>7.9803476999999998E-2</v>
      </c>
      <c r="V36145">
        <f>data2[[#This Row],[altitude]]</f>
        <v>524.21500000000003</v>
      </c>
      <c r="W36145">
        <f>((data2[[#This Row],[altitude]]-K36144)/U36145+W36144)/2</f>
        <v>32.304726825963378</v>
      </c>
      <c r="Z36145">
        <f t="shared" ref="Z36145:Z36208" si="49">U36145</f>
        <v>7.9803476999999998E-2</v>
      </c>
      <c r="AA36145" s="4">
        <f>SQRT(POWER(data2[[#This Row],[accelx]],2)+POWER(data2[[#This Row],[accely]],2)+POWER(data2[[#This Row],[accelz]],2))*SIGN(data2[[#This Row],[accelx]])</f>
        <v>-1.563854724747155</v>
      </c>
      <c r="AB36145">
        <f t="shared" ref="AB36145:AB36208" si="50">V36145</f>
        <v>524.21500000000003</v>
      </c>
      <c r="AC36145">
        <f t="shared" si="47"/>
        <v>29.715507418828334</v>
      </c>
      <c r="AD36145">
        <f t="shared" si="38"/>
        <v>567.30713971125897</v>
      </c>
      <c r="AF36145">
        <f t="shared" ref="AF36145:AF36182" si="51">577.288-AD36145</f>
        <v>9.9808602887410416</v>
      </c>
      <c r="AG36145" s="8">
        <f t="shared" ref="AG36145:AG36182" si="52">(1-(AF36145/577.288))*100</f>
        <v>98.271077817529374</v>
      </c>
      <c r="AI36145">
        <f>data2[[#This Row],[pressure]]*100/(287.05*(273.15+data2[[#This Row],[temp]]))</f>
        <v>1.1020640017429102</v>
      </c>
      <c r="AJ36145">
        <f t="shared" ref="AJ36145:AJ36208" si="53">0.5*AI36145*$Z$36007*$Z$36008</f>
        <v>2.0054239853932762E-3</v>
      </c>
      <c r="AK36145">
        <f t="shared" si="46"/>
        <v>567.4589027418815</v>
      </c>
      <c r="AN36145">
        <f t="shared" ref="AN36145:AN36208" si="54">AB36145</f>
        <v>524.21500000000003</v>
      </c>
      <c r="AO36145">
        <f t="shared" si="39"/>
        <v>34.547366902322587</v>
      </c>
      <c r="AP36145" s="6">
        <f t="shared" si="44"/>
        <v>581.5994398761228</v>
      </c>
      <c r="AS36145">
        <f>data2[[#This Row],[gyrox]]</f>
        <v>-3.4788800000000002</v>
      </c>
      <c r="AT36145">
        <f>data2[[#This Row],[gyroy]]</f>
        <v>1.74097E-2</v>
      </c>
      <c r="AU36145">
        <f>data2[[#This Row],[gyroz]]</f>
        <v>0.21044299999999999</v>
      </c>
      <c r="AW36145">
        <f t="shared" si="40"/>
        <v>-32.068007435983361</v>
      </c>
      <c r="AX36145">
        <f t="shared" si="41"/>
        <v>-2.0607312534485507</v>
      </c>
      <c r="AY36145">
        <f t="shared" si="42"/>
        <v>3.546445747669043</v>
      </c>
      <c r="BA36145">
        <f t="shared" si="43"/>
        <v>-0.65208090008542996</v>
      </c>
      <c r="BB36145">
        <f t="shared" ref="BB36145:BB36208" si="55">IF(AX36145&lt;-PI(),MOD(AX36145,-PI()),AX36145)</f>
        <v>-2.0607312534485507</v>
      </c>
      <c r="BC36145">
        <f t="shared" ref="BC36145:BC36208" si="56">IF(AY36145&gt;PI(),MOD(AY36145,PI()),AY36145)</f>
        <v>0.40485309407924985</v>
      </c>
      <c r="BE36145">
        <f t="shared" ref="BE36145:BE36208" si="57">BA36145/PI()*180</f>
        <v>-37.361483475987058</v>
      </c>
      <c r="BF36145">
        <f t="shared" ref="BF36145:BF36208" si="58">BB36145/PI()*180</f>
        <v>-118.07120353330593</v>
      </c>
      <c r="BG36145">
        <f t="shared" ref="BG36145:BG36208" si="59">BC36145/PI()*180</f>
        <v>23.196373613553874</v>
      </c>
      <c r="BM36145">
        <f t="shared" si="45"/>
        <v>577.28800000000001</v>
      </c>
    </row>
    <row r="36146" spans="1:65" x14ac:dyDescent="0.3">
      <c r="A36146">
        <v>3683063079842</v>
      </c>
      <c r="B36146">
        <v>-1.1868399999999999</v>
      </c>
      <c r="C36146">
        <v>-0.66998999999999997</v>
      </c>
      <c r="D36146">
        <v>0.49770700000000001</v>
      </c>
      <c r="E36146">
        <v>-3.3631199999999999</v>
      </c>
      <c r="F36146">
        <v>1.5729799999999999E-2</v>
      </c>
      <c r="G36146">
        <v>0.255494</v>
      </c>
      <c r="H36146">
        <v>-58.579300000000003</v>
      </c>
      <c r="I36146">
        <v>-27.901199999999999</v>
      </c>
      <c r="J36146">
        <v>24.232700000000001</v>
      </c>
      <c r="K36146">
        <v>526.96199999999999</v>
      </c>
      <c r="L36146">
        <v>959.43200000000002</v>
      </c>
      <c r="M36146">
        <v>30.236699999999999</v>
      </c>
      <c r="N36146">
        <v>526.96199999999999</v>
      </c>
      <c r="O36146">
        <v>2950.71</v>
      </c>
      <c r="P36146">
        <v>526.96199999999999</v>
      </c>
      <c r="Q36146">
        <v>2957.5</v>
      </c>
      <c r="R36146" t="s">
        <v>18</v>
      </c>
      <c r="T36146">
        <f t="shared" si="48"/>
        <v>7.477783207000007</v>
      </c>
      <c r="U36146">
        <f>(data2[[#This Row],[time]]-A36145)/1000000000</f>
        <v>7.9803463000000005E-2</v>
      </c>
      <c r="V36146">
        <f>data2[[#This Row],[altitude]]</f>
        <v>526.96199999999999</v>
      </c>
      <c r="W36146">
        <f>((data2[[#This Row],[altitude]]-K36145)/U36146+W36145)/2</f>
        <v>33.363395971806597</v>
      </c>
      <c r="Z36146">
        <f t="shared" si="49"/>
        <v>7.9803463000000005E-2</v>
      </c>
      <c r="AA36146" s="4">
        <f>SQRT(POWER(data2[[#This Row],[accelx]],2)+POWER(data2[[#This Row],[accely]],2)+POWER(data2[[#This Row],[accelz]],2))*SIGN(data2[[#This Row],[accelx]])</f>
        <v>-1.4509266154940434</v>
      </c>
      <c r="AB36146">
        <f t="shared" si="50"/>
        <v>526.96199999999999</v>
      </c>
      <c r="AC36146">
        <f t="shared" si="47"/>
        <v>28.817644512953041</v>
      </c>
      <c r="AD36146">
        <f t="shared" ref="AD36146:AD36182" si="60">($Z$36005/(2*$Z$36006))*LN(($Z$36005*9.8+$Z$36006*POWER(AC36146,2))/($Z$36005*9.8))+AB36146</f>
        <v>567.59316019526955</v>
      </c>
      <c r="AF36146">
        <f t="shared" si="51"/>
        <v>9.6948398047304636</v>
      </c>
      <c r="AG36146" s="8">
        <f t="shared" si="52"/>
        <v>98.320623362216011</v>
      </c>
      <c r="AI36146">
        <f>data2[[#This Row],[pressure]]*100/(287.05*(273.15+data2[[#This Row],[temp]]))</f>
        <v>1.1016917827454322</v>
      </c>
      <c r="AJ36146">
        <f t="shared" si="53"/>
        <v>2.0047466591180505E-3</v>
      </c>
      <c r="AK36146">
        <f t="shared" si="46"/>
        <v>567.72878760275739</v>
      </c>
      <c r="AN36146">
        <f t="shared" si="54"/>
        <v>526.96199999999999</v>
      </c>
      <c r="AO36146">
        <f t="shared" ref="AO36146:AO36209" si="61">(AN36146-AN36145)/Z36146</f>
        <v>34.422065117649808</v>
      </c>
      <c r="AP36146" s="6">
        <f t="shared" si="44"/>
        <v>583.95427101416635</v>
      </c>
      <c r="AS36146">
        <f>data2[[#This Row],[gyrox]]</f>
        <v>-3.3631199999999999</v>
      </c>
      <c r="AT36146">
        <f>data2[[#This Row],[gyroy]]</f>
        <v>1.5729799999999999E-2</v>
      </c>
      <c r="AU36146">
        <f>data2[[#This Row],[gyroz]]</f>
        <v>0.255494</v>
      </c>
      <c r="AW36146">
        <f t="shared" ref="AW36146:AW36209" si="62">AS36146*Z36146+AW36145</f>
        <v>-32.336396058467919</v>
      </c>
      <c r="AX36146">
        <f t="shared" ref="AX36146:AX36209" si="63">AT36146*Z36146+AX36145</f>
        <v>-2.0594759609362532</v>
      </c>
      <c r="AY36146">
        <f t="shared" ref="AY36146:AY36209" si="64">AU36146*Z36146+AY36145</f>
        <v>3.5668350536447648</v>
      </c>
      <c r="BA36146">
        <f t="shared" ref="BA36146:BA36209" si="65">IF(AW36146&lt;-PI(),MOD(AW36146,-PI()),AW36146)</f>
        <v>-0.92046952256998793</v>
      </c>
      <c r="BB36146">
        <f t="shared" si="55"/>
        <v>-2.0594759609362532</v>
      </c>
      <c r="BC36146">
        <f t="shared" si="56"/>
        <v>0.42524240005497171</v>
      </c>
      <c r="BE36146">
        <f t="shared" si="57"/>
        <v>-52.739018813682179</v>
      </c>
      <c r="BF36146">
        <f t="shared" si="58"/>
        <v>-117.9992805702969</v>
      </c>
      <c r="BG36146">
        <f t="shared" si="59"/>
        <v>24.364594793163608</v>
      </c>
      <c r="BM36146">
        <f t="shared" si="45"/>
        <v>577.28800000000001</v>
      </c>
    </row>
    <row r="36147" spans="1:65" x14ac:dyDescent="0.3">
      <c r="A36147">
        <v>3683148651126</v>
      </c>
      <c r="B36147">
        <v>-1.14377</v>
      </c>
      <c r="C36147">
        <v>-0.61256200000000005</v>
      </c>
      <c r="D36147">
        <v>0.48335</v>
      </c>
      <c r="E36147">
        <v>-3.2488899999999998</v>
      </c>
      <c r="F36147">
        <v>-1.5271600000000001E-3</v>
      </c>
      <c r="G36147">
        <v>0.28542699999999999</v>
      </c>
      <c r="H36147">
        <v>-58.827800000000003</v>
      </c>
      <c r="I36147">
        <v>-28.2227</v>
      </c>
      <c r="J36147">
        <v>24.671199999999999</v>
      </c>
      <c r="K36147">
        <v>530.51099999999997</v>
      </c>
      <c r="L36147">
        <v>959.16600000000005</v>
      </c>
      <c r="M36147">
        <v>30.236699999999999</v>
      </c>
      <c r="N36147">
        <v>530.51099999999997</v>
      </c>
      <c r="O36147">
        <v>3100.78</v>
      </c>
      <c r="P36147">
        <v>530.51099999999997</v>
      </c>
      <c r="Q36147">
        <v>3096.02</v>
      </c>
      <c r="R36147" t="s">
        <v>18</v>
      </c>
      <c r="T36147">
        <f t="shared" si="48"/>
        <v>7.5633544910000072</v>
      </c>
      <c r="U36147">
        <f>(data2[[#This Row],[time]]-A36146)/1000000000</f>
        <v>8.5571283999999997E-2</v>
      </c>
      <c r="V36147">
        <f>data2[[#This Row],[altitude]]</f>
        <v>530.51099999999997</v>
      </c>
      <c r="W36147">
        <f>((data2[[#This Row],[altitude]]-K36146)/U36147+W36146)/2</f>
        <v>37.418794790480746</v>
      </c>
      <c r="Z36147">
        <f t="shared" si="49"/>
        <v>8.5571283999999997E-2</v>
      </c>
      <c r="AA36147" s="4">
        <f>SQRT(POWER(data2[[#This Row],[accelx]],2)+POWER(data2[[#This Row],[accely]],2)+POWER(data2[[#This Row],[accelz]],2))*SIGN(data2[[#This Row],[accelx]])</f>
        <v>-1.384582694982138</v>
      </c>
      <c r="AB36147">
        <f t="shared" si="50"/>
        <v>530.51099999999997</v>
      </c>
      <c r="AC36147">
        <f t="shared" si="47"/>
        <v>27.860565410739241</v>
      </c>
      <c r="AD36147">
        <f t="shared" si="60"/>
        <v>568.58892547811422</v>
      </c>
      <c r="AF36147">
        <f t="shared" si="51"/>
        <v>8.699074521885791</v>
      </c>
      <c r="AG36147" s="8">
        <f t="shared" si="52"/>
        <v>98.493113572101649</v>
      </c>
      <c r="AI36147">
        <f>data2[[#This Row],[pressure]]*100/(287.05*(273.15+data2[[#This Row],[temp]]))</f>
        <v>1.1013863415946159</v>
      </c>
      <c r="AJ36147">
        <f t="shared" si="53"/>
        <v>2.0041908483765646E-3</v>
      </c>
      <c r="AK36147">
        <f t="shared" si="46"/>
        <v>568.70858739929577</v>
      </c>
      <c r="AN36147">
        <f t="shared" si="54"/>
        <v>530.51099999999997</v>
      </c>
      <c r="AO36147">
        <f t="shared" si="61"/>
        <v>41.474193609154895</v>
      </c>
      <c r="AP36147" s="6">
        <f t="shared" si="44"/>
        <v>611.21602860505971</v>
      </c>
      <c r="AS36147">
        <f>data2[[#This Row],[gyrox]]</f>
        <v>-3.2488899999999998</v>
      </c>
      <c r="AT36147">
        <f>data2[[#This Row],[gyroy]]</f>
        <v>-1.5271600000000001E-3</v>
      </c>
      <c r="AU36147">
        <f>data2[[#This Row],[gyroz]]</f>
        <v>0.28542699999999999</v>
      </c>
      <c r="AW36147">
        <f t="shared" si="62"/>
        <v>-32.614407747342682</v>
      </c>
      <c r="AX36147">
        <f t="shared" si="63"/>
        <v>-2.0596066419783265</v>
      </c>
      <c r="AY36147">
        <f t="shared" si="64"/>
        <v>3.5912594085230327</v>
      </c>
      <c r="BA36147">
        <f t="shared" si="65"/>
        <v>-1.1984812114447507</v>
      </c>
      <c r="BB36147">
        <f t="shared" si="55"/>
        <v>-2.0596066419783265</v>
      </c>
      <c r="BC36147">
        <f t="shared" si="56"/>
        <v>0.4496667549332396</v>
      </c>
      <c r="BE36147">
        <f t="shared" si="57"/>
        <v>-68.667915241510229</v>
      </c>
      <c r="BF36147">
        <f t="shared" si="58"/>
        <v>-118.00676804247009</v>
      </c>
      <c r="BG36147">
        <f t="shared" si="59"/>
        <v>25.764007245018121</v>
      </c>
      <c r="BM36147">
        <f t="shared" si="45"/>
        <v>577.28800000000001</v>
      </c>
    </row>
    <row r="36148" spans="1:65" x14ac:dyDescent="0.3">
      <c r="A36148">
        <v>3683229400647</v>
      </c>
      <c r="B36148">
        <v>-1.0911299999999999</v>
      </c>
      <c r="C36148">
        <v>-0.62213300000000005</v>
      </c>
      <c r="D36148">
        <v>0.51206399999999996</v>
      </c>
      <c r="E36148">
        <v>-3.1774100000000001</v>
      </c>
      <c r="F36148">
        <v>-2.3518299999999999E-2</v>
      </c>
      <c r="G36148">
        <v>0.29993500000000001</v>
      </c>
      <c r="H36148">
        <v>-58.389299999999999</v>
      </c>
      <c r="I36148">
        <v>-28.383500000000002</v>
      </c>
      <c r="J36148">
        <v>25.343499999999999</v>
      </c>
      <c r="K36148">
        <v>531.22900000000004</v>
      </c>
      <c r="L36148">
        <v>959.01199999999994</v>
      </c>
      <c r="M36148">
        <v>30.232199999999999</v>
      </c>
      <c r="N36148">
        <v>531.22900000000004</v>
      </c>
      <c r="O36148">
        <v>2530.4699999999998</v>
      </c>
      <c r="P36148">
        <v>531.22900000000004</v>
      </c>
      <c r="Q36148">
        <v>2526.71</v>
      </c>
      <c r="R36148" t="s">
        <v>18</v>
      </c>
      <c r="T36148">
        <f t="shared" si="48"/>
        <v>7.6441040120000077</v>
      </c>
      <c r="U36148">
        <f>(data2[[#This Row],[time]]-A36147)/1000000000</f>
        <v>8.0749521000000005E-2</v>
      </c>
      <c r="V36148">
        <f>data2[[#This Row],[altitude]]</f>
        <v>531.22900000000004</v>
      </c>
      <c r="W36148">
        <f>((data2[[#This Row],[altitude]]-K36147)/U36148+W36147)/2</f>
        <v>23.155244200945106</v>
      </c>
      <c r="Z36148">
        <f t="shared" si="49"/>
        <v>8.0749521000000005E-2</v>
      </c>
      <c r="AA36148" s="4">
        <f>SQRT(POWER(data2[[#This Row],[accelx]],2)+POWER(data2[[#This Row],[accely]],2)+POWER(data2[[#This Row],[accelz]],2))*SIGN(data2[[#This Row],[accelx]])</f>
        <v>-1.3564010051179556</v>
      </c>
      <c r="AB36148">
        <f t="shared" si="50"/>
        <v>531.22900000000004</v>
      </c>
      <c r="AC36148">
        <f t="shared" si="47"/>
        <v>26.959691373492049</v>
      </c>
      <c r="AD36148">
        <f t="shared" si="60"/>
        <v>566.97074043795806</v>
      </c>
      <c r="AF36148">
        <f t="shared" si="51"/>
        <v>10.317259562041954</v>
      </c>
      <c r="AG36148" s="8">
        <f t="shared" si="52"/>
        <v>98.212805469359836</v>
      </c>
      <c r="AI36148">
        <f>data2[[#This Row],[pressure]]*100/(287.05*(273.15+data2[[#This Row],[temp]]))</f>
        <v>1.1012258412373126</v>
      </c>
      <c r="AJ36148">
        <f t="shared" si="53"/>
        <v>2.003898786149969E-3</v>
      </c>
      <c r="AK36148">
        <f t="shared" si="46"/>
        <v>567.07648180887816</v>
      </c>
      <c r="AN36148">
        <f t="shared" si="54"/>
        <v>531.22900000000004</v>
      </c>
      <c r="AO36148">
        <f t="shared" si="61"/>
        <v>8.8916936114094671</v>
      </c>
      <c r="AP36148" s="6">
        <f t="shared" si="44"/>
        <v>535.24620946566768</v>
      </c>
      <c r="AS36148">
        <f>data2[[#This Row],[gyrox]]</f>
        <v>-3.1774100000000001</v>
      </c>
      <c r="AT36148">
        <f>data2[[#This Row],[gyroy]]</f>
        <v>-2.3518299999999999E-2</v>
      </c>
      <c r="AU36148">
        <f>data2[[#This Row],[gyroz]]</f>
        <v>0.29993500000000001</v>
      </c>
      <c r="AW36148">
        <f t="shared" si="62"/>
        <v>-32.870982082863293</v>
      </c>
      <c r="AX36148">
        <f t="shared" si="63"/>
        <v>-2.0615057334380609</v>
      </c>
      <c r="AY36148">
        <f t="shared" si="64"/>
        <v>3.6154790161041679</v>
      </c>
      <c r="BA36148">
        <f t="shared" si="65"/>
        <v>-1.4550555469653617</v>
      </c>
      <c r="BB36148">
        <f t="shared" si="55"/>
        <v>-2.0615057334380609</v>
      </c>
      <c r="BC36148">
        <f t="shared" si="56"/>
        <v>0.47388636251437477</v>
      </c>
      <c r="BE36148">
        <f t="shared" si="57"/>
        <v>-83.368541798214764</v>
      </c>
      <c r="BF36148">
        <f t="shared" si="58"/>
        <v>-118.11557796802219</v>
      </c>
      <c r="BG36148">
        <f t="shared" si="59"/>
        <v>27.151688540880215</v>
      </c>
      <c r="BM36148">
        <f t="shared" si="45"/>
        <v>577.28800000000001</v>
      </c>
    </row>
    <row r="36149" spans="1:65" x14ac:dyDescent="0.3">
      <c r="A36149">
        <v>3683310241708</v>
      </c>
      <c r="B36149">
        <v>-1.0384800000000001</v>
      </c>
      <c r="C36149">
        <v>-0.69870399999999999</v>
      </c>
      <c r="D36149">
        <v>0.49770700000000001</v>
      </c>
      <c r="E36149">
        <v>-3.1471800000000001</v>
      </c>
      <c r="F36149">
        <v>-3.8637199999999997E-2</v>
      </c>
      <c r="G36149">
        <v>0.30848700000000001</v>
      </c>
      <c r="H36149">
        <v>-58.433199999999999</v>
      </c>
      <c r="I36149">
        <v>-28.3689</v>
      </c>
      <c r="J36149">
        <v>25.182700000000001</v>
      </c>
      <c r="K36149">
        <v>534.58900000000006</v>
      </c>
      <c r="L36149">
        <v>958.67600000000004</v>
      </c>
      <c r="M36149">
        <v>30.236699999999999</v>
      </c>
      <c r="N36149">
        <v>534.58900000000006</v>
      </c>
      <c r="O36149">
        <v>2928.38</v>
      </c>
      <c r="P36149">
        <v>534.58900000000006</v>
      </c>
      <c r="Q36149">
        <v>2936.56</v>
      </c>
      <c r="R36149" t="s">
        <v>18</v>
      </c>
      <c r="T36149">
        <f t="shared" si="48"/>
        <v>7.7249450730000078</v>
      </c>
      <c r="U36149">
        <f>(data2[[#This Row],[time]]-A36148)/1000000000</f>
        <v>8.0841061000000006E-2</v>
      </c>
      <c r="V36149">
        <f>data2[[#This Row],[altitude]]</f>
        <v>534.58900000000006</v>
      </c>
      <c r="W36149">
        <f>((data2[[#This Row],[altitude]]-K36148)/U36149+W36148)/2</f>
        <v>32.359140541948804</v>
      </c>
      <c r="Z36149">
        <f t="shared" si="49"/>
        <v>8.0841061000000006E-2</v>
      </c>
      <c r="AA36149" s="4">
        <f>SQRT(POWER(data2[[#This Row],[accelx]],2)+POWER(data2[[#This Row],[accely]],2)+POWER(data2[[#This Row],[accelz]],2))*SIGN(data2[[#This Row],[accelx]])</f>
        <v>-1.3469744792923881</v>
      </c>
      <c r="AB36149">
        <f t="shared" si="50"/>
        <v>534.58900000000006</v>
      </c>
      <c r="AC36149">
        <f t="shared" si="47"/>
        <v>26.05855812964613</v>
      </c>
      <c r="AD36149">
        <f t="shared" si="60"/>
        <v>568.06000739687602</v>
      </c>
      <c r="AF36149">
        <f t="shared" si="51"/>
        <v>9.2279926031239938</v>
      </c>
      <c r="AG36149" s="8">
        <f t="shared" si="52"/>
        <v>98.401492391471152</v>
      </c>
      <c r="AI36149">
        <f>data2[[#This Row],[pressure]]*100/(287.05*(273.15+data2[[#This Row],[temp]]))</f>
        <v>1.1008236868431116</v>
      </c>
      <c r="AJ36149">
        <f t="shared" si="53"/>
        <v>2.0031669864843541E-3</v>
      </c>
      <c r="AK36149">
        <f t="shared" si="46"/>
        <v>568.1532381150065</v>
      </c>
      <c r="AN36149">
        <f t="shared" si="54"/>
        <v>534.58900000000006</v>
      </c>
      <c r="AO36149">
        <f t="shared" si="61"/>
        <v>41.563036882952503</v>
      </c>
      <c r="AP36149" s="6">
        <f t="shared" si="44"/>
        <v>615.61295480868239</v>
      </c>
      <c r="AS36149">
        <f>data2[[#This Row],[gyrox]]</f>
        <v>-3.1471800000000001</v>
      </c>
      <c r="AT36149">
        <f>data2[[#This Row],[gyroy]]</f>
        <v>-3.8637199999999997E-2</v>
      </c>
      <c r="AU36149">
        <f>data2[[#This Row],[gyroz]]</f>
        <v>0.30848700000000001</v>
      </c>
      <c r="AW36149">
        <f t="shared" si="62"/>
        <v>-33.125403453221274</v>
      </c>
      <c r="AX36149">
        <f t="shared" si="63"/>
        <v>-2.0646292056801299</v>
      </c>
      <c r="AY36149">
        <f t="shared" si="64"/>
        <v>3.6404174324888747</v>
      </c>
      <c r="BA36149">
        <f t="shared" si="65"/>
        <v>-1.7094769173233431</v>
      </c>
      <c r="BB36149">
        <f t="shared" si="55"/>
        <v>-2.0646292056801299</v>
      </c>
      <c r="BC36149">
        <f t="shared" si="56"/>
        <v>0.49882477889908161</v>
      </c>
      <c r="BE36149">
        <f t="shared" si="57"/>
        <v>-97.945812537661922</v>
      </c>
      <c r="BF36149">
        <f t="shared" si="58"/>
        <v>-118.29453974491901</v>
      </c>
      <c r="BG36149">
        <f t="shared" si="59"/>
        <v>28.580554547463816</v>
      </c>
      <c r="BM36149">
        <f t="shared" si="45"/>
        <v>577.28800000000001</v>
      </c>
    </row>
    <row r="36150" spans="1:65" x14ac:dyDescent="0.3">
      <c r="A36150">
        <v>3683395721438</v>
      </c>
      <c r="B36150">
        <v>-1.02413</v>
      </c>
      <c r="C36150">
        <v>-0.74656</v>
      </c>
      <c r="D36150">
        <v>0.516849</v>
      </c>
      <c r="E36150">
        <v>-3.1248800000000001</v>
      </c>
      <c r="F36150">
        <v>-5.8490300000000002E-2</v>
      </c>
      <c r="G36150">
        <v>0.33399000000000001</v>
      </c>
      <c r="H36150">
        <v>-58.813200000000002</v>
      </c>
      <c r="I36150">
        <v>-28.7927</v>
      </c>
      <c r="J36150">
        <v>25.299600000000002</v>
      </c>
      <c r="K36150">
        <v>536.91300000000001</v>
      </c>
      <c r="L36150">
        <v>958.34</v>
      </c>
      <c r="M36150">
        <v>30.236699999999999</v>
      </c>
      <c r="N36150">
        <v>536.91300000000001</v>
      </c>
      <c r="O36150">
        <v>2835.33</v>
      </c>
      <c r="P36150">
        <v>536.91300000000001</v>
      </c>
      <c r="Q36150">
        <v>2833.41</v>
      </c>
      <c r="R36150" t="s">
        <v>18</v>
      </c>
      <c r="T36150">
        <f t="shared" si="48"/>
        <v>7.8104248030000081</v>
      </c>
      <c r="U36150">
        <f>(data2[[#This Row],[time]]-A36149)/1000000000</f>
        <v>8.5479730000000004E-2</v>
      </c>
      <c r="V36150">
        <f>data2[[#This Row],[altitude]]</f>
        <v>536.91300000000001</v>
      </c>
      <c r="W36150">
        <f>((data2[[#This Row],[altitude]]-K36149)/U36150+W36149)/2</f>
        <v>29.773436325534679</v>
      </c>
      <c r="Z36150">
        <f t="shared" si="49"/>
        <v>8.5479730000000004E-2</v>
      </c>
      <c r="AA36150" s="4">
        <f>SQRT(POWER(data2[[#This Row],[accelx]],2)+POWER(data2[[#This Row],[accely]],2)+POWER(data2[[#This Row],[accelz]],2))*SIGN(data2[[#This Row],[accelx]])</f>
        <v>-1.3686953566447868</v>
      </c>
      <c r="AB36150">
        <f t="shared" si="50"/>
        <v>536.91300000000001</v>
      </c>
      <c r="AC36150">
        <f t="shared" si="47"/>
        <v>25.103861066107878</v>
      </c>
      <c r="AD36150">
        <f t="shared" si="60"/>
        <v>568.05153654193987</v>
      </c>
      <c r="AF36150">
        <f t="shared" si="51"/>
        <v>9.2364634580601432</v>
      </c>
      <c r="AG36150" s="8">
        <f t="shared" si="52"/>
        <v>98.400025038098818</v>
      </c>
      <c r="AI36150">
        <f>data2[[#This Row],[pressure]]*100/(287.05*(273.15+data2[[#This Row],[temp]]))</f>
        <v>1.10043786644208</v>
      </c>
      <c r="AJ36150">
        <f t="shared" si="53"/>
        <v>2.0024649097582659E-3</v>
      </c>
      <c r="AK36150">
        <f t="shared" si="46"/>
        <v>568.13264792632208</v>
      </c>
      <c r="AN36150">
        <f t="shared" si="54"/>
        <v>536.91300000000001</v>
      </c>
      <c r="AO36150">
        <f t="shared" si="61"/>
        <v>27.187732109120553</v>
      </c>
      <c r="AP36150" s="6">
        <f t="shared" si="44"/>
        <v>573.23989652933631</v>
      </c>
      <c r="AS36150">
        <f>data2[[#This Row],[gyrox]]</f>
        <v>-3.1248800000000001</v>
      </c>
      <c r="AT36150">
        <f>data2[[#This Row],[gyroy]]</f>
        <v>-5.8490300000000002E-2</v>
      </c>
      <c r="AU36150">
        <f>data2[[#This Row],[gyroz]]</f>
        <v>0.33399000000000001</v>
      </c>
      <c r="AW36150">
        <f t="shared" si="62"/>
        <v>-33.392517351903678</v>
      </c>
      <c r="AX36150">
        <f t="shared" si="63"/>
        <v>-2.0696289407317487</v>
      </c>
      <c r="AY36150">
        <f t="shared" si="64"/>
        <v>3.6689668075115747</v>
      </c>
      <c r="BA36150">
        <f t="shared" si="65"/>
        <v>-1.9765908160057464</v>
      </c>
      <c r="BB36150">
        <f t="shared" si="55"/>
        <v>-2.0696289407317487</v>
      </c>
      <c r="BC36150">
        <f t="shared" si="56"/>
        <v>0.52737415392178155</v>
      </c>
      <c r="BE36150">
        <f t="shared" si="57"/>
        <v>-113.25031158144871</v>
      </c>
      <c r="BF36150">
        <f t="shared" si="58"/>
        <v>-118.58100346206041</v>
      </c>
      <c r="BG36150">
        <f t="shared" si="59"/>
        <v>30.216313244000737</v>
      </c>
      <c r="BM36150">
        <f t="shared" si="45"/>
        <v>577.28800000000001</v>
      </c>
    </row>
    <row r="36151" spans="1:65" x14ac:dyDescent="0.3">
      <c r="A36151">
        <v>3683476501477</v>
      </c>
      <c r="B36151">
        <v>-0.99541400000000002</v>
      </c>
      <c r="C36151">
        <v>-0.73220300000000005</v>
      </c>
      <c r="D36151">
        <v>0.36849399999999999</v>
      </c>
      <c r="E36151">
        <v>-3.0650200000000001</v>
      </c>
      <c r="F36151">
        <v>-7.6358099999999998E-2</v>
      </c>
      <c r="G36151">
        <v>0.35506500000000002</v>
      </c>
      <c r="H36151">
        <v>-58.7986</v>
      </c>
      <c r="I36151">
        <v>-28.588100000000001</v>
      </c>
      <c r="J36151">
        <v>26.5566</v>
      </c>
      <c r="K36151">
        <v>539.56399999999996</v>
      </c>
      <c r="L36151">
        <v>958.09500000000003</v>
      </c>
      <c r="M36151">
        <v>30.236699999999999</v>
      </c>
      <c r="N36151">
        <v>539.56399999999996</v>
      </c>
      <c r="O36151">
        <v>2894.59</v>
      </c>
      <c r="P36151">
        <v>539.56399999999996</v>
      </c>
      <c r="Q36151">
        <v>2893.68</v>
      </c>
      <c r="R36151" t="s">
        <v>18</v>
      </c>
      <c r="T36151">
        <f t="shared" si="48"/>
        <v>7.8912048420000085</v>
      </c>
      <c r="U36151">
        <f>(data2[[#This Row],[time]]-A36150)/1000000000</f>
        <v>8.0780038999999998E-2</v>
      </c>
      <c r="V36151">
        <f>data2[[#This Row],[altitude]]</f>
        <v>539.56399999999996</v>
      </c>
      <c r="W36151">
        <f>((data2[[#This Row],[altitude]]-K36150)/U36151+W36150)/2</f>
        <v>31.295474786417607</v>
      </c>
      <c r="Z36151">
        <f t="shared" si="49"/>
        <v>8.0780038999999998E-2</v>
      </c>
      <c r="AA36151" s="4">
        <f>SQRT(POWER(data2[[#This Row],[accelx]],2)+POWER(data2[[#This Row],[accely]],2)+POWER(data2[[#This Row],[accelz]],2))*SIGN(data2[[#This Row],[accelx]])</f>
        <v>-1.2894797759720777</v>
      </c>
      <c r="AB36151">
        <f t="shared" si="50"/>
        <v>539.56399999999996</v>
      </c>
      <c r="AC36151">
        <f t="shared" si="47"/>
        <v>24.208052457315144</v>
      </c>
      <c r="AD36151">
        <f t="shared" si="60"/>
        <v>568.58345746500709</v>
      </c>
      <c r="AF36151">
        <f t="shared" si="51"/>
        <v>8.7045425349929246</v>
      </c>
      <c r="AG36151" s="8">
        <f t="shared" si="52"/>
        <v>98.492166382292211</v>
      </c>
      <c r="AI36151">
        <f>data2[[#This Row],[pressure]]*100/(287.05*(273.15+data2[[#This Row],[temp]]))</f>
        <v>1.1001565390663277</v>
      </c>
      <c r="AJ36151">
        <f t="shared" si="53"/>
        <v>2.0019529788121602E-3</v>
      </c>
      <c r="AK36151">
        <f t="shared" si="46"/>
        <v>568.65418904082378</v>
      </c>
      <c r="AN36151">
        <f t="shared" si="54"/>
        <v>539.56399999999996</v>
      </c>
      <c r="AO36151">
        <f t="shared" si="61"/>
        <v>32.817513247300532</v>
      </c>
      <c r="AP36151" s="6">
        <f t="shared" si="44"/>
        <v>591.63360220819243</v>
      </c>
      <c r="AS36151">
        <f>data2[[#This Row],[gyrox]]</f>
        <v>-3.0650200000000001</v>
      </c>
      <c r="AT36151">
        <f>data2[[#This Row],[gyroy]]</f>
        <v>-7.6358099999999998E-2</v>
      </c>
      <c r="AU36151">
        <f>data2[[#This Row],[gyroz]]</f>
        <v>0.35506500000000002</v>
      </c>
      <c r="AW36151">
        <f t="shared" si="62"/>
        <v>-33.640109787039457</v>
      </c>
      <c r="AX36151">
        <f t="shared" si="63"/>
        <v>-2.0757971510277144</v>
      </c>
      <c r="AY36151">
        <f t="shared" si="64"/>
        <v>3.6976489720591097</v>
      </c>
      <c r="BA36151">
        <f t="shared" si="65"/>
        <v>-2.2241832511415254</v>
      </c>
      <c r="BB36151">
        <f t="shared" si="55"/>
        <v>-2.0757971510277144</v>
      </c>
      <c r="BC36151">
        <f t="shared" si="56"/>
        <v>0.55605631846931658</v>
      </c>
      <c r="BE36151">
        <f t="shared" si="57"/>
        <v>-127.43631315409544</v>
      </c>
      <c r="BF36151">
        <f t="shared" si="58"/>
        <v>-118.93441587916837</v>
      </c>
      <c r="BG36151">
        <f t="shared" si="59"/>
        <v>31.859680219874249</v>
      </c>
      <c r="BM36151">
        <f t="shared" si="45"/>
        <v>577.28800000000001</v>
      </c>
    </row>
    <row r="36152" spans="1:65" x14ac:dyDescent="0.3">
      <c r="A36152">
        <v>3683557220467</v>
      </c>
      <c r="B36152">
        <v>-0.94755699999999998</v>
      </c>
      <c r="C36152">
        <v>-0.72263200000000005</v>
      </c>
      <c r="D36152">
        <v>0.44027899999999998</v>
      </c>
      <c r="E36152">
        <v>-2.9753699999999998</v>
      </c>
      <c r="F36152">
        <v>-0.12446400000000001</v>
      </c>
      <c r="G36152">
        <v>0.36590800000000001</v>
      </c>
      <c r="H36152">
        <v>-58.3309</v>
      </c>
      <c r="I36152">
        <v>-28.9681</v>
      </c>
      <c r="J36152">
        <v>27.184999999999999</v>
      </c>
      <c r="K36152">
        <v>542.51099999999997</v>
      </c>
      <c r="L36152">
        <v>957.85</v>
      </c>
      <c r="M36152">
        <v>30.236699999999999</v>
      </c>
      <c r="N36152">
        <v>542.51099999999997</v>
      </c>
      <c r="O36152">
        <v>2999.23</v>
      </c>
      <c r="P36152">
        <v>542.51099999999997</v>
      </c>
      <c r="Q36152">
        <v>2998.81</v>
      </c>
      <c r="R36152" t="s">
        <v>18</v>
      </c>
      <c r="T36152">
        <f t="shared" si="48"/>
        <v>7.9719238320000088</v>
      </c>
      <c r="U36152">
        <f>(data2[[#This Row],[time]]-A36151)/1000000000</f>
        <v>8.0718990000000004E-2</v>
      </c>
      <c r="V36152">
        <f>data2[[#This Row],[altitude]]</f>
        <v>542.51099999999997</v>
      </c>
      <c r="W36152">
        <f>((data2[[#This Row],[altitude]]-K36151)/U36152+W36151)/2</f>
        <v>33.902425664209233</v>
      </c>
      <c r="Z36152">
        <f t="shared" si="49"/>
        <v>8.0718990000000004E-2</v>
      </c>
      <c r="AA36152" s="4">
        <f>SQRT(POWER(data2[[#This Row],[accelx]],2)+POWER(data2[[#This Row],[accely]],2)+POWER(data2[[#This Row],[accelz]],2))*SIGN(data2[[#This Row],[accelx]])</f>
        <v>-1.2703963450490559</v>
      </c>
      <c r="AB36152">
        <f t="shared" si="50"/>
        <v>542.51099999999997</v>
      </c>
      <c r="AC36152">
        <f t="shared" si="47"/>
        <v>23.314461245443091</v>
      </c>
      <c r="AD36152">
        <f t="shared" si="60"/>
        <v>569.4846191366845</v>
      </c>
      <c r="AF36152">
        <f t="shared" si="51"/>
        <v>7.8033808633155104</v>
      </c>
      <c r="AG36152" s="8">
        <f t="shared" si="52"/>
        <v>98.64826899860806</v>
      </c>
      <c r="AI36152">
        <f>data2[[#This Row],[pressure]]*100/(287.05*(273.15+data2[[#This Row],[temp]]))</f>
        <v>1.0998752116905757</v>
      </c>
      <c r="AJ36152">
        <f t="shared" si="53"/>
        <v>2.0014410478660549E-3</v>
      </c>
      <c r="AK36152">
        <f t="shared" si="46"/>
        <v>569.54597281622819</v>
      </c>
      <c r="AN36152">
        <f t="shared" si="54"/>
        <v>542.51099999999997</v>
      </c>
      <c r="AO36152">
        <f t="shared" si="61"/>
        <v>36.509376542000865</v>
      </c>
      <c r="AP36152" s="6">
        <f t="shared" si="44"/>
        <v>606.17881212340785</v>
      </c>
      <c r="AS36152">
        <f>data2[[#This Row],[gyrox]]</f>
        <v>-2.9753699999999998</v>
      </c>
      <c r="AT36152">
        <f>data2[[#This Row],[gyroy]]</f>
        <v>-0.12446400000000001</v>
      </c>
      <c r="AU36152">
        <f>data2[[#This Row],[gyroz]]</f>
        <v>0.36590800000000001</v>
      </c>
      <c r="AW36152">
        <f t="shared" si="62"/>
        <v>-33.880278648315759</v>
      </c>
      <c r="AX36152">
        <f t="shared" si="63"/>
        <v>-2.0858437593990744</v>
      </c>
      <c r="AY36152">
        <f t="shared" si="64"/>
        <v>3.7271846962520296</v>
      </c>
      <c r="BA36152">
        <f t="shared" si="65"/>
        <v>-2.4643521124178278</v>
      </c>
      <c r="BB36152">
        <f t="shared" si="55"/>
        <v>-2.0858437593990744</v>
      </c>
      <c r="BC36152">
        <f t="shared" si="56"/>
        <v>0.58559204266223652</v>
      </c>
      <c r="BE36152">
        <f t="shared" si="57"/>
        <v>-141.19697527569053</v>
      </c>
      <c r="BF36152">
        <f t="shared" si="58"/>
        <v>-119.5100441372681</v>
      </c>
      <c r="BG36152">
        <f t="shared" si="59"/>
        <v>33.551952560990998</v>
      </c>
      <c r="BM36152">
        <f t="shared" si="45"/>
        <v>577.28800000000001</v>
      </c>
    </row>
    <row r="36153" spans="1:65" x14ac:dyDescent="0.3">
      <c r="A36153">
        <v>3683642852787</v>
      </c>
      <c r="B36153">
        <v>-0.88055799999999995</v>
      </c>
      <c r="C36153">
        <v>-0.58384800000000003</v>
      </c>
      <c r="D36153">
        <v>0.44506499999999999</v>
      </c>
      <c r="E36153">
        <v>-2.8733599999999999</v>
      </c>
      <c r="F36153">
        <v>-0.15012</v>
      </c>
      <c r="G36153">
        <v>0.36148000000000002</v>
      </c>
      <c r="H36153">
        <v>-58.404000000000003</v>
      </c>
      <c r="I36153">
        <v>-29.260400000000001</v>
      </c>
      <c r="J36153">
        <v>27.097300000000001</v>
      </c>
      <c r="K36153">
        <v>543.11400000000003</v>
      </c>
      <c r="L36153">
        <v>957.60500000000002</v>
      </c>
      <c r="M36153">
        <v>30.236699999999999</v>
      </c>
      <c r="N36153">
        <v>543.11400000000003</v>
      </c>
      <c r="O36153">
        <v>2402.02</v>
      </c>
      <c r="P36153">
        <v>543.11400000000003</v>
      </c>
      <c r="Q36153">
        <v>2401.6799999999998</v>
      </c>
      <c r="R36153" t="s">
        <v>18</v>
      </c>
      <c r="T36153">
        <f t="shared" si="48"/>
        <v>8.057556152000009</v>
      </c>
      <c r="U36153">
        <f>(data2[[#This Row],[time]]-A36152)/1000000000</f>
        <v>8.5632319999999998E-2</v>
      </c>
      <c r="V36153">
        <f>data2[[#This Row],[altitude]]</f>
        <v>543.11400000000003</v>
      </c>
      <c r="W36153">
        <f>((data2[[#This Row],[altitude]]-K36152)/U36153+W36152)/2</f>
        <v>20.47207971974742</v>
      </c>
      <c r="Z36153">
        <f t="shared" si="49"/>
        <v>8.5632319999999998E-2</v>
      </c>
      <c r="AA36153" s="4">
        <f>SQRT(POWER(data2[[#This Row],[accelx]],2)+POWER(data2[[#This Row],[accely]],2)+POWER(data2[[#This Row],[accelz]],2))*SIGN(data2[[#This Row],[accelx]])</f>
        <v>-1.1464483122640112</v>
      </c>
      <c r="AB36153">
        <f t="shared" si="50"/>
        <v>543.11400000000003</v>
      </c>
      <c r="AC36153">
        <f t="shared" si="47"/>
        <v>22.377091480703839</v>
      </c>
      <c r="AD36153">
        <f t="shared" si="60"/>
        <v>568.01551352588092</v>
      </c>
      <c r="AF36153">
        <f t="shared" si="51"/>
        <v>9.2724864741190913</v>
      </c>
      <c r="AG36153" s="8">
        <f t="shared" si="52"/>
        <v>98.393784995683419</v>
      </c>
      <c r="AI36153">
        <f>data2[[#This Row],[pressure]]*100/(287.05*(273.15+data2[[#This Row],[temp]]))</f>
        <v>1.0995938843148234</v>
      </c>
      <c r="AJ36153">
        <f t="shared" si="53"/>
        <v>2.0009291169199492E-3</v>
      </c>
      <c r="AK36153">
        <f t="shared" si="46"/>
        <v>568.06801163866567</v>
      </c>
      <c r="AN36153">
        <f t="shared" si="54"/>
        <v>543.11400000000003</v>
      </c>
      <c r="AO36153">
        <f t="shared" si="61"/>
        <v>7.0417337752856106</v>
      </c>
      <c r="AP36153" s="6">
        <f t="shared" si="44"/>
        <v>545.63736477575935</v>
      </c>
      <c r="AS36153">
        <f>data2[[#This Row],[gyrox]]</f>
        <v>-2.8733599999999999</v>
      </c>
      <c r="AT36153">
        <f>data2[[#This Row],[gyroy]]</f>
        <v>-0.15012</v>
      </c>
      <c r="AU36153">
        <f>data2[[#This Row],[gyroz]]</f>
        <v>0.36148000000000002</v>
      </c>
      <c r="AW36153">
        <f t="shared" si="62"/>
        <v>-34.126331131310963</v>
      </c>
      <c r="AX36153">
        <f t="shared" si="63"/>
        <v>-2.0986988832774744</v>
      </c>
      <c r="AY36153">
        <f t="shared" si="64"/>
        <v>3.7581390672856299</v>
      </c>
      <c r="BA36153">
        <f t="shared" si="65"/>
        <v>-2.7104045954130314</v>
      </c>
      <c r="BB36153">
        <f t="shared" si="55"/>
        <v>-2.0986988832774744</v>
      </c>
      <c r="BC36153">
        <f t="shared" si="56"/>
        <v>0.61654641369583674</v>
      </c>
      <c r="BE36153">
        <f t="shared" si="57"/>
        <v>-155.29474409003015</v>
      </c>
      <c r="BF36153">
        <f t="shared" si="58"/>
        <v>-120.24658848061826</v>
      </c>
      <c r="BG36153">
        <f t="shared" si="59"/>
        <v>35.325507378698305</v>
      </c>
      <c r="BM36153">
        <f t="shared" si="45"/>
        <v>577.28800000000001</v>
      </c>
    </row>
    <row r="36154" spans="1:65" x14ac:dyDescent="0.3">
      <c r="A36154">
        <v>3683723663330</v>
      </c>
      <c r="B36154">
        <v>-0.83270200000000005</v>
      </c>
      <c r="C36154">
        <v>-0.66041899999999998</v>
      </c>
      <c r="D36154">
        <v>0.37328</v>
      </c>
      <c r="E36154">
        <v>-2.8483100000000001</v>
      </c>
      <c r="F36154">
        <v>-0.163406</v>
      </c>
      <c r="G36154">
        <v>0.33551799999999998</v>
      </c>
      <c r="H36154">
        <v>-58.257800000000003</v>
      </c>
      <c r="I36154">
        <v>-29.567399999999999</v>
      </c>
      <c r="J36154">
        <v>27.7989</v>
      </c>
      <c r="K36154">
        <v>546.14499999999998</v>
      </c>
      <c r="L36154">
        <v>957.42</v>
      </c>
      <c r="M36154">
        <v>30.232199999999999</v>
      </c>
      <c r="N36154">
        <v>546.14499999999998</v>
      </c>
      <c r="O36154">
        <v>2810.25</v>
      </c>
      <c r="P36154">
        <v>546.14499999999998</v>
      </c>
      <c r="Q36154">
        <v>2810.13</v>
      </c>
      <c r="R36154" t="s">
        <v>18</v>
      </c>
      <c r="T36154">
        <f t="shared" si="48"/>
        <v>8.1383666950000091</v>
      </c>
      <c r="U36154">
        <f>(data2[[#This Row],[time]]-A36153)/1000000000</f>
        <v>8.0810542999999999E-2</v>
      </c>
      <c r="V36154">
        <f>data2[[#This Row],[altitude]]</f>
        <v>546.14499999999998</v>
      </c>
      <c r="W36154">
        <f>((data2[[#This Row],[altitude]]-K36153)/U36154+W36153)/2</f>
        <v>28.989780940415322</v>
      </c>
      <c r="Z36154">
        <f t="shared" si="49"/>
        <v>8.0810542999999999E-2</v>
      </c>
      <c r="AA36154" s="4">
        <f>SQRT(POWER(data2[[#This Row],[accelx]],2)+POWER(data2[[#This Row],[accely]],2)+POWER(data2[[#This Row],[accelz]],2))*SIGN(data2[[#This Row],[accelx]])</f>
        <v>-1.1264474398590465</v>
      </c>
      <c r="AB36154">
        <f t="shared" si="50"/>
        <v>546.14499999999998</v>
      </c>
      <c r="AC36154">
        <f t="shared" si="47"/>
        <v>21.494119330027871</v>
      </c>
      <c r="AD36154">
        <f t="shared" si="60"/>
        <v>569.16481211664677</v>
      </c>
      <c r="AF36154">
        <f t="shared" si="51"/>
        <v>8.1231878833532392</v>
      </c>
      <c r="AG36154" s="8">
        <f t="shared" si="52"/>
        <v>98.5928708229942</v>
      </c>
      <c r="AI36154">
        <f>data2[[#This Row],[pressure]]*100/(287.05*(273.15+data2[[#This Row],[temp]]))</f>
        <v>1.099397760317314</v>
      </c>
      <c r="AJ36154">
        <f t="shared" si="53"/>
        <v>2.000572230415994E-3</v>
      </c>
      <c r="AK36154">
        <f t="shared" si="46"/>
        <v>569.20981156383618</v>
      </c>
      <c r="AN36154">
        <f t="shared" si="54"/>
        <v>546.14499999999998</v>
      </c>
      <c r="AO36154">
        <f t="shared" si="61"/>
        <v>37.507482161083225</v>
      </c>
      <c r="AP36154" s="6">
        <f t="shared" si="44"/>
        <v>613.10992217871535</v>
      </c>
      <c r="AS36154">
        <f>data2[[#This Row],[gyrox]]</f>
        <v>-2.8483100000000001</v>
      </c>
      <c r="AT36154">
        <f>data2[[#This Row],[gyroy]]</f>
        <v>-0.163406</v>
      </c>
      <c r="AU36154">
        <f>data2[[#This Row],[gyroz]]</f>
        <v>0.33551799999999998</v>
      </c>
      <c r="AW36154">
        <f t="shared" si="62"/>
        <v>-34.356504609043292</v>
      </c>
      <c r="AX36154">
        <f t="shared" si="63"/>
        <v>-2.1119038108669326</v>
      </c>
      <c r="AY36154">
        <f t="shared" si="64"/>
        <v>3.7852524590519039</v>
      </c>
      <c r="BA36154">
        <f t="shared" si="65"/>
        <v>-2.9405780731453603</v>
      </c>
      <c r="BB36154">
        <f t="shared" si="55"/>
        <v>-2.1119038108669326</v>
      </c>
      <c r="BC36154">
        <f t="shared" si="56"/>
        <v>0.64365980546211077</v>
      </c>
      <c r="BE36154">
        <f t="shared" si="57"/>
        <v>-168.48271291994104</v>
      </c>
      <c r="BF36154">
        <f t="shared" si="58"/>
        <v>-121.00317510027007</v>
      </c>
      <c r="BG36154">
        <f t="shared" si="59"/>
        <v>36.878990295190562</v>
      </c>
      <c r="BM36154">
        <f t="shared" si="45"/>
        <v>577.28800000000001</v>
      </c>
    </row>
    <row r="36155" spans="1:65" x14ac:dyDescent="0.3">
      <c r="A36155">
        <v>3683804504405</v>
      </c>
      <c r="B36155">
        <v>-0.79920199999999997</v>
      </c>
      <c r="C36155">
        <v>-0.74656</v>
      </c>
      <c r="D36155">
        <v>0.37806600000000001</v>
      </c>
      <c r="E36155">
        <v>-2.8067700000000002</v>
      </c>
      <c r="F36155">
        <v>-0.18326000000000001</v>
      </c>
      <c r="G36155">
        <v>0.32589699999999999</v>
      </c>
      <c r="H36155">
        <v>-57.863199999999999</v>
      </c>
      <c r="I36155">
        <v>-30.3566</v>
      </c>
      <c r="J36155">
        <v>28.383500000000002</v>
      </c>
      <c r="K36155">
        <v>547.572</v>
      </c>
      <c r="L36155">
        <v>957.07500000000005</v>
      </c>
      <c r="M36155">
        <v>30.236699999999999</v>
      </c>
      <c r="N36155">
        <v>547.572</v>
      </c>
      <c r="O36155">
        <v>2553.66</v>
      </c>
      <c r="P36155">
        <v>547.572</v>
      </c>
      <c r="Q36155">
        <v>2559.12</v>
      </c>
      <c r="R36155" t="s">
        <v>18</v>
      </c>
      <c r="T36155">
        <f t="shared" si="48"/>
        <v>8.2192077700000095</v>
      </c>
      <c r="U36155">
        <f>(data2[[#This Row],[time]]-A36154)/1000000000</f>
        <v>8.0841074999999998E-2</v>
      </c>
      <c r="V36155">
        <f>data2[[#This Row],[altitude]]</f>
        <v>547.572</v>
      </c>
      <c r="W36155">
        <f>((data2[[#This Row],[altitude]]-K36154)/U36155+W36154)/2</f>
        <v>23.320849303634979</v>
      </c>
      <c r="Z36155">
        <f t="shared" si="49"/>
        <v>8.0841074999999998E-2</v>
      </c>
      <c r="AA36155" s="4">
        <f>SQRT(POWER(data2[[#This Row],[accelx]],2)+POWER(data2[[#This Row],[accely]],2)+POWER(data2[[#This Row],[accelz]],2))*SIGN(data2[[#This Row],[accelx]])</f>
        <v>-1.1571558109260827</v>
      </c>
      <c r="AB36155">
        <f t="shared" si="50"/>
        <v>547.572</v>
      </c>
      <c r="AC36155">
        <f t="shared" si="47"/>
        <v>20.60833107533011</v>
      </c>
      <c r="AD36155">
        <f t="shared" si="60"/>
        <v>568.77333620557044</v>
      </c>
      <c r="AF36155">
        <f t="shared" si="51"/>
        <v>8.5146637944295662</v>
      </c>
      <c r="AG36155" s="8">
        <f t="shared" si="52"/>
        <v>98.525057892346695</v>
      </c>
      <c r="AI36155">
        <f>data2[[#This Row],[pressure]]*100/(287.05*(273.15+data2[[#This Row],[temp]]))</f>
        <v>1.0989852985631965</v>
      </c>
      <c r="AJ36155">
        <f t="shared" si="53"/>
        <v>1.9998216744651089E-3</v>
      </c>
      <c r="AK36155">
        <f t="shared" si="46"/>
        <v>568.811703003513</v>
      </c>
      <c r="AN36155">
        <f t="shared" si="54"/>
        <v>547.572</v>
      </c>
      <c r="AO36155">
        <f t="shared" si="61"/>
        <v>17.65191766685464</v>
      </c>
      <c r="AP36155" s="6">
        <f t="shared" si="44"/>
        <v>563.21605338517747</v>
      </c>
      <c r="AS36155">
        <f>data2[[#This Row],[gyrox]]</f>
        <v>-2.8067700000000002</v>
      </c>
      <c r="AT36155">
        <f>data2[[#This Row],[gyroy]]</f>
        <v>-0.18326000000000001</v>
      </c>
      <c r="AU36155">
        <f>data2[[#This Row],[gyroz]]</f>
        <v>0.32589699999999999</v>
      </c>
      <c r="AW36155">
        <f t="shared" si="62"/>
        <v>-34.583406913121038</v>
      </c>
      <c r="AX36155">
        <f t="shared" si="63"/>
        <v>-2.1267187462714325</v>
      </c>
      <c r="AY36155">
        <f t="shared" si="64"/>
        <v>3.8115983228711787</v>
      </c>
      <c r="BA36155">
        <f t="shared" si="65"/>
        <v>-2.5887723633314152E-2</v>
      </c>
      <c r="BB36155">
        <f t="shared" si="55"/>
        <v>-2.1267187462714325</v>
      </c>
      <c r="BC36155">
        <f t="shared" si="56"/>
        <v>0.67000566928138561</v>
      </c>
      <c r="BE36155">
        <f t="shared" si="57"/>
        <v>-1.483257305389978</v>
      </c>
      <c r="BF36155">
        <f t="shared" si="58"/>
        <v>-121.85200837270686</v>
      </c>
      <c r="BG36155">
        <f t="shared" si="59"/>
        <v>38.388497099661421</v>
      </c>
      <c r="BM36155">
        <f t="shared" si="45"/>
        <v>577.28800000000001</v>
      </c>
    </row>
    <row r="36156" spans="1:65" x14ac:dyDescent="0.3">
      <c r="A36156">
        <v>3683885253913</v>
      </c>
      <c r="B36156">
        <v>-0.75134599999999996</v>
      </c>
      <c r="C36156">
        <v>-0.67477600000000004</v>
      </c>
      <c r="D36156">
        <v>0.28235300000000002</v>
      </c>
      <c r="E36156">
        <v>-2.7482799999999998</v>
      </c>
      <c r="F36156">
        <v>-0.20632</v>
      </c>
      <c r="G36156">
        <v>0.32666000000000001</v>
      </c>
      <c r="H36156">
        <v>-57.760899999999999</v>
      </c>
      <c r="I36156">
        <v>-30.7805</v>
      </c>
      <c r="J36156">
        <v>29.245799999999999</v>
      </c>
      <c r="K36156">
        <v>550.49800000000005</v>
      </c>
      <c r="L36156">
        <v>956.84900000000005</v>
      </c>
      <c r="M36156">
        <v>30.236699999999999</v>
      </c>
      <c r="N36156">
        <v>550.49800000000005</v>
      </c>
      <c r="O36156">
        <v>2844.15</v>
      </c>
      <c r="P36156">
        <v>550.49800000000005</v>
      </c>
      <c r="Q36156">
        <v>2846.33</v>
      </c>
      <c r="R36156" t="s">
        <v>18</v>
      </c>
      <c r="T36156">
        <f t="shared" si="48"/>
        <v>8.2999572780000097</v>
      </c>
      <c r="U36156">
        <f>(data2[[#This Row],[time]]-A36155)/1000000000</f>
        <v>8.0749507999999998E-2</v>
      </c>
      <c r="V36156">
        <f>data2[[#This Row],[altitude]]</f>
        <v>550.49800000000005</v>
      </c>
      <c r="W36156">
        <f>((data2[[#This Row],[altitude]]-K36155)/U36156+W36155)/2</f>
        <v>29.778182099949834</v>
      </c>
      <c r="Z36156">
        <f t="shared" si="49"/>
        <v>8.0749507999999998E-2</v>
      </c>
      <c r="AA36156" s="4">
        <f>SQRT(POWER(data2[[#This Row],[accelx]],2)+POWER(data2[[#This Row],[accely]],2)+POWER(data2[[#This Row],[accelz]],2))*SIGN(data2[[#This Row],[accelx]])</f>
        <v>-1.0486022499026979</v>
      </c>
      <c r="AB36156">
        <f t="shared" si="50"/>
        <v>550.49800000000005</v>
      </c>
      <c r="AC36156">
        <f t="shared" si="47"/>
        <v>19.732311781162775</v>
      </c>
      <c r="AD36156">
        <f t="shared" si="60"/>
        <v>569.96989742374217</v>
      </c>
      <c r="AF36156">
        <f t="shared" si="51"/>
        <v>7.3181025762578429</v>
      </c>
      <c r="AG36156" s="8">
        <f t="shared" si="52"/>
        <v>98.732330729850986</v>
      </c>
      <c r="AI36156">
        <f>data2[[#This Row],[pressure]]*100/(287.05*(273.15+data2[[#This Row],[temp]]))</f>
        <v>1.0987257884125028</v>
      </c>
      <c r="AJ36156">
        <f t="shared" si="53"/>
        <v>1.9993494442862524E-3</v>
      </c>
      <c r="AK36156">
        <f t="shared" si="46"/>
        <v>570.00237516185985</v>
      </c>
      <c r="AN36156">
        <f t="shared" si="54"/>
        <v>550.49800000000005</v>
      </c>
      <c r="AO36156">
        <f t="shared" si="61"/>
        <v>36.235514896264689</v>
      </c>
      <c r="AP36156" s="6">
        <f t="shared" si="44"/>
        <v>613.27286678597522</v>
      </c>
      <c r="AS36156">
        <f>data2[[#This Row],[gyrox]]</f>
        <v>-2.7482799999999998</v>
      </c>
      <c r="AT36156">
        <f>data2[[#This Row],[gyroy]]</f>
        <v>-0.20632</v>
      </c>
      <c r="AU36156">
        <f>data2[[#This Row],[gyroz]]</f>
        <v>0.32666000000000001</v>
      </c>
      <c r="AW36156">
        <f t="shared" si="62"/>
        <v>-34.805329170967276</v>
      </c>
      <c r="AX36156">
        <f t="shared" si="63"/>
        <v>-2.1433789847619926</v>
      </c>
      <c r="AY36156">
        <f t="shared" si="64"/>
        <v>3.8379759571544589</v>
      </c>
      <c r="BA36156">
        <f t="shared" si="65"/>
        <v>-0.24780998147955202</v>
      </c>
      <c r="BB36156">
        <f t="shared" si="55"/>
        <v>-2.1433789847619926</v>
      </c>
      <c r="BC36156">
        <f t="shared" si="56"/>
        <v>0.69638330356466582</v>
      </c>
      <c r="BE36156">
        <f t="shared" si="57"/>
        <v>-14.198466059993427</v>
      </c>
      <c r="BF36156">
        <f t="shared" si="58"/>
        <v>-122.80656972389737</v>
      </c>
      <c r="BG36156">
        <f t="shared" si="59"/>
        <v>39.899824217632968</v>
      </c>
      <c r="BM36156">
        <f t="shared" si="45"/>
        <v>577.28800000000001</v>
      </c>
    </row>
    <row r="36157" spans="1:65" x14ac:dyDescent="0.3">
      <c r="A36157">
        <v>3683971374521</v>
      </c>
      <c r="B36157">
        <v>-0.71784599999999998</v>
      </c>
      <c r="C36157">
        <v>-0.67477600000000004</v>
      </c>
      <c r="D36157">
        <v>0.287138</v>
      </c>
      <c r="E36157">
        <v>-2.6416900000000001</v>
      </c>
      <c r="F36157">
        <v>-0.234878</v>
      </c>
      <c r="G36157">
        <v>0.31215199999999999</v>
      </c>
      <c r="H36157">
        <v>-57.570900000000002</v>
      </c>
      <c r="I36157">
        <v>-32.066600000000001</v>
      </c>
      <c r="J36157">
        <v>28.909700000000001</v>
      </c>
      <c r="K36157">
        <v>551.83900000000006</v>
      </c>
      <c r="L36157">
        <v>956.72699999999998</v>
      </c>
      <c r="M36157">
        <v>30.2456</v>
      </c>
      <c r="N36157">
        <v>551.83900000000006</v>
      </c>
      <c r="O36157">
        <v>2525.39</v>
      </c>
      <c r="P36157">
        <v>551.83900000000006</v>
      </c>
      <c r="Q36157">
        <v>2526.79</v>
      </c>
      <c r="R36157" t="s">
        <v>18</v>
      </c>
      <c r="T36157">
        <f t="shared" si="48"/>
        <v>8.3860778860000096</v>
      </c>
      <c r="U36157">
        <f>(data2[[#This Row],[time]]-A36156)/1000000000</f>
        <v>8.6120608000000001E-2</v>
      </c>
      <c r="V36157">
        <f>data2[[#This Row],[altitude]]</f>
        <v>551.83900000000006</v>
      </c>
      <c r="W36157">
        <f>((data2[[#This Row],[altitude]]-K36156)/U36157+W36156)/2</f>
        <v>22.674684017456105</v>
      </c>
      <c r="Z36157">
        <f t="shared" si="49"/>
        <v>8.6120608000000001E-2</v>
      </c>
      <c r="AA36157" s="4">
        <f>SQRT(POWER(data2[[#This Row],[accelx]],2)+POWER(data2[[#This Row],[accely]],2)+POWER(data2[[#This Row],[accelz]],2))*SIGN(data2[[#This Row],[accelx]])</f>
        <v>-1.026193822304539</v>
      </c>
      <c r="AB36157">
        <f t="shared" si="50"/>
        <v>551.83900000000006</v>
      </c>
      <c r="AC36157">
        <f t="shared" si="47"/>
        <v>18.799953386860064</v>
      </c>
      <c r="AD36157">
        <f t="shared" si="60"/>
        <v>569.54644272941346</v>
      </c>
      <c r="AF36157">
        <f t="shared" si="51"/>
        <v>7.7415572705865543</v>
      </c>
      <c r="AG36157" s="8">
        <f t="shared" si="52"/>
        <v>98.658978314015442</v>
      </c>
      <c r="AI36157">
        <f>data2[[#This Row],[pressure]]*100/(287.05*(273.15+data2[[#This Row],[temp]]))</f>
        <v>1.0985534722486903</v>
      </c>
      <c r="AJ36157">
        <f t="shared" si="53"/>
        <v>1.9990358808566928E-3</v>
      </c>
      <c r="AK36157">
        <f t="shared" si="46"/>
        <v>569.57337378222735</v>
      </c>
      <c r="AN36157">
        <f t="shared" si="54"/>
        <v>551.83900000000006</v>
      </c>
      <c r="AO36157">
        <f t="shared" si="61"/>
        <v>15.571185934962374</v>
      </c>
      <c r="AP36157" s="6">
        <f t="shared" si="44"/>
        <v>564.05533921595679</v>
      </c>
      <c r="AS36157">
        <f>data2[[#This Row],[gyrox]]</f>
        <v>-2.6416900000000001</v>
      </c>
      <c r="AT36157">
        <f>data2[[#This Row],[gyroy]]</f>
        <v>-0.234878</v>
      </c>
      <c r="AU36157">
        <f>data2[[#This Row],[gyroz]]</f>
        <v>0.31215199999999999</v>
      </c>
      <c r="AW36157">
        <f t="shared" si="62"/>
        <v>-35.032833119914798</v>
      </c>
      <c r="AX36157">
        <f t="shared" si="63"/>
        <v>-2.1636068209278165</v>
      </c>
      <c r="AY36157">
        <f t="shared" si="64"/>
        <v>3.864858677182875</v>
      </c>
      <c r="BA36157">
        <f t="shared" si="65"/>
        <v>-0.47531393042707393</v>
      </c>
      <c r="BB36157">
        <f t="shared" si="55"/>
        <v>-2.1636068209278165</v>
      </c>
      <c r="BC36157">
        <f t="shared" si="56"/>
        <v>0.7232660235930819</v>
      </c>
      <c r="BE36157">
        <f t="shared" si="57"/>
        <v>-27.233482157246179</v>
      </c>
      <c r="BF36157">
        <f t="shared" si="58"/>
        <v>-123.96553936488117</v>
      </c>
      <c r="BG36157">
        <f t="shared" si="59"/>
        <v>41.44009061709302</v>
      </c>
      <c r="BM36157">
        <f t="shared" si="45"/>
        <v>577.28800000000001</v>
      </c>
    </row>
    <row r="36158" spans="1:65" x14ac:dyDescent="0.3">
      <c r="A36158">
        <v>3684052215582</v>
      </c>
      <c r="B36158">
        <v>-0.69391800000000003</v>
      </c>
      <c r="C36158">
        <v>-0.66041899999999998</v>
      </c>
      <c r="D36158">
        <v>0.21056800000000001</v>
      </c>
      <c r="E36158">
        <v>-2.5506700000000002</v>
      </c>
      <c r="F36158">
        <v>-0.26801700000000001</v>
      </c>
      <c r="G36158">
        <v>0.29520099999999999</v>
      </c>
      <c r="H36158">
        <v>-57.570900000000002</v>
      </c>
      <c r="I36158">
        <v>-32.373600000000003</v>
      </c>
      <c r="J36158">
        <v>29.231200000000001</v>
      </c>
      <c r="K36158">
        <v>553.78300000000002</v>
      </c>
      <c r="L36158">
        <v>956.52200000000005</v>
      </c>
      <c r="M36158">
        <v>30.236699999999999</v>
      </c>
      <c r="N36158">
        <v>553.78300000000002</v>
      </c>
      <c r="O36158">
        <v>2561.56</v>
      </c>
      <c r="P36158">
        <v>553.78300000000002</v>
      </c>
      <c r="Q36158">
        <v>2562.25</v>
      </c>
      <c r="R36158" t="s">
        <v>18</v>
      </c>
      <c r="T36158">
        <f t="shared" si="48"/>
        <v>8.4669189470000088</v>
      </c>
      <c r="U36158">
        <f>(data2[[#This Row],[time]]-A36157)/1000000000</f>
        <v>8.0841061000000006E-2</v>
      </c>
      <c r="V36158">
        <f>data2[[#This Row],[altitude]]</f>
        <v>553.78300000000002</v>
      </c>
      <c r="W36158">
        <f>((data2[[#This Row],[altitude]]-K36157)/U36158+W36157)/2</f>
        <v>23.360934821296162</v>
      </c>
      <c r="Z36158">
        <f t="shared" si="49"/>
        <v>8.0841061000000006E-2</v>
      </c>
      <c r="AA36158" s="4">
        <f>SQRT(POWER(data2[[#This Row],[accelx]],2)+POWER(data2[[#This Row],[accely]],2)+POWER(data2[[#This Row],[accelz]],2))*SIGN(data2[[#This Row],[accelx]])</f>
        <v>-0.98082329137770785</v>
      </c>
      <c r="AB36158">
        <f t="shared" si="50"/>
        <v>553.78300000000002</v>
      </c>
      <c r="AC36158">
        <f t="shared" si="47"/>
        <v>17.928420193531579</v>
      </c>
      <c r="AD36158">
        <f t="shared" si="60"/>
        <v>569.91292021852041</v>
      </c>
      <c r="AF36158">
        <f t="shared" si="51"/>
        <v>7.3750797814795988</v>
      </c>
      <c r="AG36158" s="8">
        <f t="shared" si="52"/>
        <v>98.72246092392713</v>
      </c>
      <c r="AI36158">
        <f>data2[[#This Row],[pressure]]*100/(287.05*(273.15+data2[[#This Row],[temp]]))</f>
        <v>1.0983503024864989</v>
      </c>
      <c r="AJ36158">
        <f t="shared" si="53"/>
        <v>1.9986661731867567E-3</v>
      </c>
      <c r="AK36158">
        <f t="shared" si="46"/>
        <v>569.93533130362516</v>
      </c>
      <c r="AN36158">
        <f t="shared" si="54"/>
        <v>553.78300000000002</v>
      </c>
      <c r="AO36158">
        <f t="shared" si="61"/>
        <v>24.047185625136215</v>
      </c>
      <c r="AP36158" s="6">
        <f t="shared" si="44"/>
        <v>582.42912116209448</v>
      </c>
      <c r="AS36158">
        <f>data2[[#This Row],[gyrox]]</f>
        <v>-2.5506700000000002</v>
      </c>
      <c r="AT36158">
        <f>data2[[#This Row],[gyroy]]</f>
        <v>-0.26801700000000001</v>
      </c>
      <c r="AU36158">
        <f>data2[[#This Row],[gyroz]]</f>
        <v>0.29520099999999999</v>
      </c>
      <c r="AW36158">
        <f t="shared" si="62"/>
        <v>-35.239031988975668</v>
      </c>
      <c r="AX36158">
        <f t="shared" si="63"/>
        <v>-2.1852735995738537</v>
      </c>
      <c r="AY36158">
        <f t="shared" si="64"/>
        <v>3.8887230392311358</v>
      </c>
      <c r="BA36158">
        <f t="shared" si="65"/>
        <v>-0.68151279948794397</v>
      </c>
      <c r="BB36158">
        <f t="shared" si="55"/>
        <v>-2.1852735995738537</v>
      </c>
      <c r="BC36158">
        <f t="shared" si="56"/>
        <v>0.74713038564134271</v>
      </c>
      <c r="BE36158">
        <f t="shared" si="57"/>
        <v>-39.047807094804725</v>
      </c>
      <c r="BF36158">
        <f t="shared" si="58"/>
        <v>-125.20695433694328</v>
      </c>
      <c r="BG36158">
        <f t="shared" si="59"/>
        <v>42.807417843230539</v>
      </c>
      <c r="BM36158">
        <f t="shared" si="45"/>
        <v>577.28800000000001</v>
      </c>
    </row>
    <row r="36159" spans="1:65" x14ac:dyDescent="0.3">
      <c r="A36159">
        <v>3684133087162</v>
      </c>
      <c r="B36159">
        <v>-0.626919</v>
      </c>
      <c r="C36159">
        <v>-0.54556300000000002</v>
      </c>
      <c r="D36159">
        <v>0.12921199999999999</v>
      </c>
      <c r="E36159">
        <v>-2.43506</v>
      </c>
      <c r="F36159">
        <v>-0.29229899999999998</v>
      </c>
      <c r="G36159">
        <v>0.26893299999999998</v>
      </c>
      <c r="H36159">
        <v>-57.293199999999999</v>
      </c>
      <c r="I36159">
        <v>-33.177399999999999</v>
      </c>
      <c r="J36159">
        <v>28.895099999999999</v>
      </c>
      <c r="K36159">
        <v>554.85</v>
      </c>
      <c r="L36159">
        <v>956.29899999999998</v>
      </c>
      <c r="M36159">
        <v>30.232199999999999</v>
      </c>
      <c r="N36159">
        <v>554.85</v>
      </c>
      <c r="O36159">
        <v>2277.8000000000002</v>
      </c>
      <c r="P36159">
        <v>554.85</v>
      </c>
      <c r="Q36159">
        <v>2273.17</v>
      </c>
      <c r="R36159" t="s">
        <v>18</v>
      </c>
      <c r="T36159">
        <f t="shared" si="48"/>
        <v>8.547790527000009</v>
      </c>
      <c r="U36159">
        <f>(data2[[#This Row],[time]]-A36158)/1000000000</f>
        <v>8.0871579999999998E-2</v>
      </c>
      <c r="V36159">
        <f>data2[[#This Row],[altitude]]</f>
        <v>554.85</v>
      </c>
      <c r="W36159">
        <f>((data2[[#This Row],[altitude]]-K36158)/U36159+W36158)/2</f>
        <v>18.277346066907839</v>
      </c>
      <c r="Z36159">
        <f t="shared" si="49"/>
        <v>8.0871579999999998E-2</v>
      </c>
      <c r="AA36159" s="4">
        <f>SQRT(POWER(data2[[#This Row],[accelx]],2)+POWER(data2[[#This Row],[accely]],2)+POWER(data2[[#This Row],[accelz]],2))*SIGN(data2[[#This Row],[accelx]])</f>
        <v>-0.84104825097850366</v>
      </c>
      <c r="AB36159">
        <f t="shared" si="50"/>
        <v>554.85</v>
      </c>
      <c r="AC36159">
        <f t="shared" si="47"/>
        <v>17.067861808618712</v>
      </c>
      <c r="AD36159">
        <f t="shared" si="60"/>
        <v>569.49105151153162</v>
      </c>
      <c r="AF36159">
        <f t="shared" si="51"/>
        <v>7.7969484884683879</v>
      </c>
      <c r="AG36159" s="8">
        <f t="shared" si="52"/>
        <v>98.649383238787507</v>
      </c>
      <c r="AI36159">
        <f>data2[[#This Row],[pressure]]*100/(287.05*(273.15+data2[[#This Row],[temp]]))</f>
        <v>1.0981105249458827</v>
      </c>
      <c r="AJ36159">
        <f t="shared" si="53"/>
        <v>1.9982298504048219E-3</v>
      </c>
      <c r="AK36159">
        <f t="shared" si="46"/>
        <v>569.50957539511285</v>
      </c>
      <c r="AN36159">
        <f t="shared" si="54"/>
        <v>554.85</v>
      </c>
      <c r="AO36159">
        <f t="shared" si="61"/>
        <v>13.193757312519519</v>
      </c>
      <c r="AP36159" s="6">
        <f t="shared" si="44"/>
        <v>563.65155344120433</v>
      </c>
      <c r="AS36159">
        <f>data2[[#This Row],[gyrox]]</f>
        <v>-2.43506</v>
      </c>
      <c r="AT36159">
        <f>data2[[#This Row],[gyroy]]</f>
        <v>-0.29229899999999998</v>
      </c>
      <c r="AU36159">
        <f>data2[[#This Row],[gyroz]]</f>
        <v>0.26893299999999998</v>
      </c>
      <c r="AW36159">
        <f t="shared" si="62"/>
        <v>-35.435959138570468</v>
      </c>
      <c r="AX36159">
        <f t="shared" si="63"/>
        <v>-2.2089122815362736</v>
      </c>
      <c r="AY36159">
        <f t="shared" si="64"/>
        <v>3.9104720758552758</v>
      </c>
      <c r="BA36159">
        <f t="shared" si="65"/>
        <v>-0.87843994908274325</v>
      </c>
      <c r="BB36159">
        <f t="shared" si="55"/>
        <v>-2.2089122815362736</v>
      </c>
      <c r="BC36159">
        <f t="shared" si="56"/>
        <v>0.76887942226548267</v>
      </c>
      <c r="BE36159">
        <f t="shared" si="57"/>
        <v>-50.330901638128125</v>
      </c>
      <c r="BF36159">
        <f t="shared" si="58"/>
        <v>-126.56135104664196</v>
      </c>
      <c r="BG36159">
        <f t="shared" si="59"/>
        <v>44.053545850269217</v>
      </c>
      <c r="BM36159">
        <f t="shared" si="45"/>
        <v>577.28800000000001</v>
      </c>
    </row>
    <row r="36160" spans="1:65" x14ac:dyDescent="0.3">
      <c r="A36160">
        <v>3684218658459</v>
      </c>
      <c r="B36160">
        <v>-0.59820499999999999</v>
      </c>
      <c r="C36160">
        <v>-0.43549300000000002</v>
      </c>
      <c r="D36160">
        <v>0.14835499999999999</v>
      </c>
      <c r="E36160">
        <v>-2.3218999999999999</v>
      </c>
      <c r="F36160">
        <v>-0.32253700000000002</v>
      </c>
      <c r="G36160">
        <v>0.22861600000000001</v>
      </c>
      <c r="H36160">
        <v>-57.220100000000002</v>
      </c>
      <c r="I36160">
        <v>-33.572099999999999</v>
      </c>
      <c r="J36160">
        <v>30.3566</v>
      </c>
      <c r="K36160">
        <v>558.05100000000004</v>
      </c>
      <c r="L36160">
        <v>956.01400000000001</v>
      </c>
      <c r="M36160">
        <v>30.236699999999999</v>
      </c>
      <c r="N36160">
        <v>558.05100000000004</v>
      </c>
      <c r="O36160">
        <v>2779.26</v>
      </c>
      <c r="P36160">
        <v>558.05100000000004</v>
      </c>
      <c r="Q36160">
        <v>2787.19</v>
      </c>
      <c r="R36160" t="s">
        <v>18</v>
      </c>
      <c r="T36160">
        <f t="shared" si="48"/>
        <v>8.6333618240000085</v>
      </c>
      <c r="U36160">
        <f>(data2[[#This Row],[time]]-A36159)/1000000000</f>
        <v>8.5571297000000004E-2</v>
      </c>
      <c r="V36160">
        <f>data2[[#This Row],[altitude]]</f>
        <v>558.05100000000004</v>
      </c>
      <c r="W36160">
        <f>((data2[[#This Row],[altitude]]-K36159)/U36160+W36159)/2</f>
        <v>27.842374579546071</v>
      </c>
      <c r="Z36160">
        <f t="shared" si="49"/>
        <v>8.5571297000000004E-2</v>
      </c>
      <c r="AA36160" s="4">
        <f>SQRT(POWER(data2[[#This Row],[accelx]],2)+POWER(data2[[#This Row],[accely]],2)+POWER(data2[[#This Row],[accelz]],2))*SIGN(data2[[#This Row],[accelx]])</f>
        <v>-0.75466057343616399</v>
      </c>
      <c r="AB36160">
        <f t="shared" si="50"/>
        <v>558.05100000000004</v>
      </c>
      <c r="AC36160">
        <f t="shared" si="47"/>
        <v>16.164685813955018</v>
      </c>
      <c r="AD36160">
        <f t="shared" si="60"/>
        <v>571.20366845772401</v>
      </c>
      <c r="AF36160">
        <f t="shared" si="51"/>
        <v>6.0843315422760043</v>
      </c>
      <c r="AG36160" s="8">
        <f t="shared" si="52"/>
        <v>98.946049191690108</v>
      </c>
      <c r="AI36160">
        <f>data2[[#This Row],[pressure]]*100/(287.05*(273.15+data2[[#This Row],[temp]]))</f>
        <v>1.0977669787849391</v>
      </c>
      <c r="AJ36160">
        <f t="shared" si="53"/>
        <v>1.9976047000413617E-3</v>
      </c>
      <c r="AK36160">
        <f t="shared" si="46"/>
        <v>571.21868058908387</v>
      </c>
      <c r="AN36160">
        <f t="shared" si="54"/>
        <v>558.05100000000004</v>
      </c>
      <c r="AO36160">
        <f t="shared" si="61"/>
        <v>37.407403092184303</v>
      </c>
      <c r="AP36160" s="6">
        <f t="shared" si="44"/>
        <v>624.68232677632125</v>
      </c>
      <c r="AS36160">
        <f>data2[[#This Row],[gyrox]]</f>
        <v>-2.3218999999999999</v>
      </c>
      <c r="AT36160">
        <f>data2[[#This Row],[gyroy]]</f>
        <v>-0.32253700000000002</v>
      </c>
      <c r="AU36160">
        <f>data2[[#This Row],[gyroz]]</f>
        <v>0.22861600000000001</v>
      </c>
      <c r="AW36160">
        <f t="shared" si="62"/>
        <v>-35.634647133074765</v>
      </c>
      <c r="AX36160">
        <f t="shared" si="63"/>
        <v>-2.2365121909567627</v>
      </c>
      <c r="AY36160">
        <f t="shared" si="64"/>
        <v>3.9300350434902276</v>
      </c>
      <c r="BA36160">
        <f t="shared" si="65"/>
        <v>-1.0771279435870404</v>
      </c>
      <c r="BB36160">
        <f t="shared" si="55"/>
        <v>-2.2365121909567627</v>
      </c>
      <c r="BC36160">
        <f t="shared" si="56"/>
        <v>0.78844238990043447</v>
      </c>
      <c r="BE36160">
        <f t="shared" si="57"/>
        <v>-61.714885163142846</v>
      </c>
      <c r="BF36160">
        <f t="shared" si="58"/>
        <v>-128.14270937137934</v>
      </c>
      <c r="BG36160">
        <f t="shared" si="59"/>
        <v>45.17442133050298</v>
      </c>
      <c r="BM36160">
        <f t="shared" si="45"/>
        <v>577.28800000000001</v>
      </c>
    </row>
    <row r="36161" spans="1:65" x14ac:dyDescent="0.3">
      <c r="A36161">
        <v>3684299469003</v>
      </c>
      <c r="B36161">
        <v>-0.56470600000000004</v>
      </c>
      <c r="C36161">
        <v>-0.39242300000000002</v>
      </c>
      <c r="D36161">
        <v>0.100498</v>
      </c>
      <c r="E36161">
        <v>-2.2142300000000001</v>
      </c>
      <c r="F36161">
        <v>-0.337503</v>
      </c>
      <c r="G36161">
        <v>0.17318</v>
      </c>
      <c r="H36161">
        <v>-56.708500000000001</v>
      </c>
      <c r="I36161">
        <v>-34.375900000000001</v>
      </c>
      <c r="J36161">
        <v>30.546600000000002</v>
      </c>
      <c r="K36161">
        <v>558.32500000000005</v>
      </c>
      <c r="L36161">
        <v>955.98299999999995</v>
      </c>
      <c r="M36161">
        <v>30.241099999999999</v>
      </c>
      <c r="N36161">
        <v>558.32500000000005</v>
      </c>
      <c r="O36161">
        <v>2107.02</v>
      </c>
      <c r="P36161">
        <v>558.32500000000005</v>
      </c>
      <c r="Q36161">
        <v>2113.7199999999998</v>
      </c>
      <c r="R36161" t="s">
        <v>18</v>
      </c>
      <c r="T36161">
        <f t="shared" si="48"/>
        <v>8.7141723680000087</v>
      </c>
      <c r="U36161">
        <f>(data2[[#This Row],[time]]-A36160)/1000000000</f>
        <v>8.0810543999999998E-2</v>
      </c>
      <c r="V36161">
        <f>data2[[#This Row],[altitude]]</f>
        <v>558.32500000000005</v>
      </c>
      <c r="W36161">
        <f>((data2[[#This Row],[altitude]]-K36160)/U36161+W36160)/2</f>
        <v>15.616510612927504</v>
      </c>
      <c r="Z36161">
        <f t="shared" si="49"/>
        <v>8.0810543999999998E-2</v>
      </c>
      <c r="AA36161" s="4">
        <f>SQRT(POWER(data2[[#This Row],[accelx]],2)+POWER(data2[[#This Row],[accely]],2)+POWER(data2[[#This Row],[accelz]],2))*SIGN(data2[[#This Row],[accelx]])</f>
        <v>-0.69497375876287593</v>
      </c>
      <c r="AB36161">
        <f t="shared" si="50"/>
        <v>558.32500000000005</v>
      </c>
      <c r="AC36161">
        <f t="shared" si="47"/>
        <v>15.316581275243665</v>
      </c>
      <c r="AD36161">
        <f t="shared" si="60"/>
        <v>570.1498668059246</v>
      </c>
      <c r="AF36161">
        <f t="shared" si="51"/>
        <v>7.138133194075408</v>
      </c>
      <c r="AG36161" s="8">
        <f t="shared" si="52"/>
        <v>98.763505703552582</v>
      </c>
      <c r="AI36161">
        <f>data2[[#This Row],[pressure]]*100/(287.05*(273.15+data2[[#This Row],[temp]]))</f>
        <v>1.0977154621551275</v>
      </c>
      <c r="AJ36161">
        <f t="shared" si="53"/>
        <v>1.9975109553179091E-3</v>
      </c>
      <c r="AK36161">
        <f t="shared" si="46"/>
        <v>570.16201612690554</v>
      </c>
      <c r="AN36161">
        <f t="shared" si="54"/>
        <v>558.32500000000005</v>
      </c>
      <c r="AO36161">
        <f t="shared" si="61"/>
        <v>3.3906466463089386</v>
      </c>
      <c r="AP36161" s="6">
        <f t="shared" si="44"/>
        <v>558.91120318436208</v>
      </c>
      <c r="AS36161">
        <f>data2[[#This Row],[gyrox]]</f>
        <v>-2.2142300000000001</v>
      </c>
      <c r="AT36161">
        <f>data2[[#This Row],[gyroy]]</f>
        <v>-0.337503</v>
      </c>
      <c r="AU36161">
        <f>data2[[#This Row],[gyroz]]</f>
        <v>0.17318</v>
      </c>
      <c r="AW36161">
        <f t="shared" si="62"/>
        <v>-35.813580263915888</v>
      </c>
      <c r="AX36161">
        <f t="shared" si="63"/>
        <v>-2.2637859919883945</v>
      </c>
      <c r="AY36161">
        <f t="shared" si="64"/>
        <v>3.9440298135001477</v>
      </c>
      <c r="BA36161">
        <f t="shared" si="65"/>
        <v>-1.2560610744281639</v>
      </c>
      <c r="BB36161">
        <f t="shared" si="55"/>
        <v>-2.2637859919883945</v>
      </c>
      <c r="BC36161">
        <f t="shared" si="56"/>
        <v>0.80243715991035458</v>
      </c>
      <c r="BE36161">
        <f t="shared" si="57"/>
        <v>-71.96699837540136</v>
      </c>
      <c r="BF36161">
        <f t="shared" si="58"/>
        <v>-129.70538306177139</v>
      </c>
      <c r="BG36161">
        <f t="shared" si="59"/>
        <v>45.97626258732766</v>
      </c>
      <c r="BM36161">
        <f t="shared" si="45"/>
        <v>577.28800000000001</v>
      </c>
    </row>
    <row r="36162" spans="1:65" x14ac:dyDescent="0.3">
      <c r="A36162">
        <v>3684380218510</v>
      </c>
      <c r="B36162">
        <v>-0.516849</v>
      </c>
      <c r="C36162">
        <v>-0.349352</v>
      </c>
      <c r="D36162">
        <v>0.124427</v>
      </c>
      <c r="E36162">
        <v>-2.16032</v>
      </c>
      <c r="F36162">
        <v>-0.340557</v>
      </c>
      <c r="G36162">
        <v>0.121868</v>
      </c>
      <c r="H36162">
        <v>-56.445500000000003</v>
      </c>
      <c r="I36162">
        <v>-35.6036</v>
      </c>
      <c r="J36162">
        <v>30.195799999999998</v>
      </c>
      <c r="K36162">
        <v>560.375</v>
      </c>
      <c r="L36162">
        <v>955.86</v>
      </c>
      <c r="M36162">
        <v>30.2456</v>
      </c>
      <c r="N36162">
        <v>560.375</v>
      </c>
      <c r="O36162">
        <v>2425.09</v>
      </c>
      <c r="P36162">
        <v>560.375</v>
      </c>
      <c r="Q36162">
        <v>2418.81</v>
      </c>
      <c r="R36162" t="s">
        <v>18</v>
      </c>
      <c r="T36162">
        <f t="shared" si="48"/>
        <v>8.7949218750000089</v>
      </c>
      <c r="U36162">
        <f>(data2[[#This Row],[time]]-A36161)/1000000000</f>
        <v>8.0749506999999998E-2</v>
      </c>
      <c r="V36162">
        <f>data2[[#This Row],[altitude]]</f>
        <v>560.375</v>
      </c>
      <c r="W36162">
        <f>((data2[[#This Row],[altitude]]-K36161)/U36162+W36161)/2</f>
        <v>20.501831256097443</v>
      </c>
      <c r="Z36162">
        <f t="shared" si="49"/>
        <v>8.0749506999999998E-2</v>
      </c>
      <c r="AA36162" s="4">
        <f>SQRT(POWER(data2[[#This Row],[accelx]],2)+POWER(data2[[#This Row],[accely]],2)+POWER(data2[[#This Row],[accelz]],2))*SIGN(data2[[#This Row],[accelx]])</f>
        <v>-0.63613032236641576</v>
      </c>
      <c r="AB36162">
        <f t="shared" si="50"/>
        <v>560.375</v>
      </c>
      <c r="AC36162">
        <f t="shared" si="47"/>
        <v>14.473868896724825</v>
      </c>
      <c r="AD36162">
        <f t="shared" si="60"/>
        <v>570.94806463697</v>
      </c>
      <c r="AF36162">
        <f t="shared" si="51"/>
        <v>6.3399353630300084</v>
      </c>
      <c r="AG36162" s="8">
        <f t="shared" si="52"/>
        <v>98.901772535886764</v>
      </c>
      <c r="AI36162">
        <f>data2[[#This Row],[pressure]]*100/(287.05*(273.15+data2[[#This Row],[temp]]))</f>
        <v>1.097557947025257</v>
      </c>
      <c r="AJ36162">
        <f t="shared" si="53"/>
        <v>1.9972243253045838E-3</v>
      </c>
      <c r="AK36162">
        <f t="shared" si="46"/>
        <v>570.95779965190195</v>
      </c>
      <c r="AN36162">
        <f t="shared" si="54"/>
        <v>560.375</v>
      </c>
      <c r="AO36162">
        <f t="shared" si="61"/>
        <v>25.38715189926738</v>
      </c>
      <c r="AP36162" s="6">
        <f t="shared" si="44"/>
        <v>592.19773146449143</v>
      </c>
      <c r="AS36162">
        <f>data2[[#This Row],[gyrox]]</f>
        <v>-2.16032</v>
      </c>
      <c r="AT36162">
        <f>data2[[#This Row],[gyroy]]</f>
        <v>-0.340557</v>
      </c>
      <c r="AU36162">
        <f>data2[[#This Row],[gyroz]]</f>
        <v>0.121868</v>
      </c>
      <c r="AW36162">
        <f t="shared" si="62"/>
        <v>-35.988025038878128</v>
      </c>
      <c r="AX36162">
        <f t="shared" si="63"/>
        <v>-2.2912858018437934</v>
      </c>
      <c r="AY36162">
        <f t="shared" si="64"/>
        <v>3.9538705944192238</v>
      </c>
      <c r="BA36162">
        <f t="shared" si="65"/>
        <v>-1.4305058493904035</v>
      </c>
      <c r="BB36162">
        <f t="shared" si="55"/>
        <v>-2.2912858018437934</v>
      </c>
      <c r="BC36162">
        <f t="shared" si="56"/>
        <v>0.81227794082943072</v>
      </c>
      <c r="BE36162">
        <f t="shared" si="57"/>
        <v>-81.961947738847101</v>
      </c>
      <c r="BF36162">
        <f t="shared" si="58"/>
        <v>-131.28100610389802</v>
      </c>
      <c r="BG36162">
        <f t="shared" si="59"/>
        <v>46.540097801103592</v>
      </c>
      <c r="BM36162">
        <f t="shared" si="45"/>
        <v>577.28800000000001</v>
      </c>
    </row>
    <row r="36163" spans="1:65" x14ac:dyDescent="0.3">
      <c r="A36163">
        <v>3684484436036</v>
      </c>
      <c r="B36163">
        <v>-0.44985000000000003</v>
      </c>
      <c r="C36163">
        <v>-0.31106699999999998</v>
      </c>
      <c r="D36163">
        <v>0.162712</v>
      </c>
      <c r="E36163">
        <v>-2.0801500000000002</v>
      </c>
      <c r="F36163">
        <v>-0.33490700000000001</v>
      </c>
      <c r="G36163">
        <v>4.8105599999999998E-2</v>
      </c>
      <c r="H36163">
        <v>-56.547800000000002</v>
      </c>
      <c r="I36163">
        <v>-36.933599999999998</v>
      </c>
      <c r="J36163">
        <v>29.4358</v>
      </c>
      <c r="K36163">
        <v>561.97</v>
      </c>
      <c r="L36163">
        <v>955.60599999999999</v>
      </c>
      <c r="M36163">
        <v>30.227799999999998</v>
      </c>
      <c r="N36163">
        <v>561.97</v>
      </c>
      <c r="O36163">
        <v>2268.2800000000002</v>
      </c>
      <c r="P36163">
        <v>561.97</v>
      </c>
      <c r="Q36163">
        <v>2264.7399999999998</v>
      </c>
      <c r="R36163" t="s">
        <v>18</v>
      </c>
      <c r="T36163">
        <f t="shared" si="48"/>
        <v>8.8991394010000082</v>
      </c>
      <c r="U36163">
        <f>(data2[[#This Row],[time]]-A36162)/1000000000</f>
        <v>0.104217526</v>
      </c>
      <c r="V36163">
        <f>data2[[#This Row],[altitude]]</f>
        <v>561.97</v>
      </c>
      <c r="W36163">
        <f>((data2[[#This Row],[altitude]]-K36162)/U36163+W36162)/2</f>
        <v>17.9031794133166</v>
      </c>
      <c r="Z36163">
        <f t="shared" si="49"/>
        <v>0.104217526</v>
      </c>
      <c r="AA36163" s="4">
        <f>SQRT(POWER(data2[[#This Row],[accelx]],2)+POWER(data2[[#This Row],[accely]],2)+POWER(data2[[#This Row],[accelz]],2))*SIGN(data2[[#This Row],[accelx]])</f>
        <v>-0.57061624226181995</v>
      </c>
      <c r="AB36163">
        <f t="shared" si="50"/>
        <v>561.97</v>
      </c>
      <c r="AC36163">
        <f t="shared" si="47"/>
        <v>13.393068928860881</v>
      </c>
      <c r="AD36163">
        <f t="shared" si="60"/>
        <v>571.03701004848324</v>
      </c>
      <c r="AF36163">
        <f t="shared" si="51"/>
        <v>6.2509899515167717</v>
      </c>
      <c r="AG36163" s="8">
        <f t="shared" si="52"/>
        <v>98.917179994817701</v>
      </c>
      <c r="AI36163">
        <f>data2[[#This Row],[pressure]]*100/(287.05*(273.15+data2[[#This Row],[temp]]))</f>
        <v>1.0973306733257084</v>
      </c>
      <c r="AJ36163">
        <f t="shared" si="53"/>
        <v>1.9968107557409259E-3</v>
      </c>
      <c r="AK36163">
        <f t="shared" si="46"/>
        <v>571.04419120808893</v>
      </c>
      <c r="AN36163">
        <f t="shared" si="54"/>
        <v>561.97</v>
      </c>
      <c r="AO36163">
        <f t="shared" si="61"/>
        <v>15.304527570535758</v>
      </c>
      <c r="AP36163" s="6">
        <f t="shared" si="44"/>
        <v>573.77648568011773</v>
      </c>
      <c r="AS36163">
        <f>data2[[#This Row],[gyrox]]</f>
        <v>-2.0801500000000002</v>
      </c>
      <c r="AT36163">
        <f>data2[[#This Row],[gyroy]]</f>
        <v>-0.33490700000000001</v>
      </c>
      <c r="AU36163">
        <f>data2[[#This Row],[gyroz]]</f>
        <v>4.8105599999999998E-2</v>
      </c>
      <c r="AW36163">
        <f t="shared" si="62"/>
        <v>-36.20481312558703</v>
      </c>
      <c r="AX36163">
        <f t="shared" si="63"/>
        <v>-2.3261889808238756</v>
      </c>
      <c r="AY36163">
        <f t="shared" si="64"/>
        <v>3.9588840410379693</v>
      </c>
      <c r="BA36163">
        <f t="shared" si="65"/>
        <v>-1.647293936099306</v>
      </c>
      <c r="BB36163">
        <f t="shared" si="55"/>
        <v>-2.3261889808238756</v>
      </c>
      <c r="BC36163">
        <f t="shared" si="56"/>
        <v>0.8172913874481762</v>
      </c>
      <c r="BE36163">
        <f t="shared" si="57"/>
        <v>-94.38299015598335</v>
      </c>
      <c r="BF36163">
        <f t="shared" si="58"/>
        <v>-133.28081095104645</v>
      </c>
      <c r="BG36163">
        <f t="shared" si="59"/>
        <v>46.827347133171848</v>
      </c>
      <c r="BM36163">
        <f t="shared" si="45"/>
        <v>577.28800000000001</v>
      </c>
    </row>
    <row r="36164" spans="1:65" x14ac:dyDescent="0.3">
      <c r="A36164">
        <v>3684570159923</v>
      </c>
      <c r="B36164">
        <v>-0.44506499999999999</v>
      </c>
      <c r="C36164">
        <v>-0.29192400000000002</v>
      </c>
      <c r="D36164">
        <v>0.177069</v>
      </c>
      <c r="E36164">
        <v>-2.0406</v>
      </c>
      <c r="F36164">
        <v>-0.30940299999999998</v>
      </c>
      <c r="G36164">
        <v>-1.8326E-3</v>
      </c>
      <c r="H36164">
        <v>-56.153199999999998</v>
      </c>
      <c r="I36164">
        <v>-38.453699999999998</v>
      </c>
      <c r="J36164">
        <v>28.778099999999998</v>
      </c>
      <c r="K36164">
        <v>562.678</v>
      </c>
      <c r="L36164">
        <v>955.40200000000004</v>
      </c>
      <c r="M36164">
        <v>30.232199999999999</v>
      </c>
      <c r="N36164">
        <v>562.678</v>
      </c>
      <c r="O36164">
        <v>1915.48</v>
      </c>
      <c r="P36164">
        <v>562.678</v>
      </c>
      <c r="Q36164">
        <v>1917.18</v>
      </c>
      <c r="R36164" t="s">
        <v>18</v>
      </c>
      <c r="T36164">
        <f t="shared" si="48"/>
        <v>8.9848632880000086</v>
      </c>
      <c r="U36164">
        <f>(data2[[#This Row],[time]]-A36163)/1000000000</f>
        <v>8.5723886999999999E-2</v>
      </c>
      <c r="V36164">
        <f>data2[[#This Row],[altitude]]</f>
        <v>562.678</v>
      </c>
      <c r="W36164">
        <f>((data2[[#This Row],[altitude]]-K36163)/U36164+W36163)/2</f>
        <v>13.08112713652292</v>
      </c>
      <c r="Z36164">
        <f t="shared" si="49"/>
        <v>8.5723886999999999E-2</v>
      </c>
      <c r="AA36164" s="4">
        <f>SQRT(POWER(data2[[#This Row],[accelx]],2)+POWER(data2[[#This Row],[accely]],2)+POWER(data2[[#This Row],[accelz]],2))*SIGN(data2[[#This Row],[accelx]])</f>
        <v>-0.56094198163624731</v>
      </c>
      <c r="AB36164">
        <f t="shared" si="50"/>
        <v>562.678</v>
      </c>
      <c r="AC36164">
        <f t="shared" si="47"/>
        <v>12.504888709213539</v>
      </c>
      <c r="AD36164">
        <f t="shared" si="60"/>
        <v>570.59167376575056</v>
      </c>
      <c r="AF36164">
        <f t="shared" si="51"/>
        <v>6.6963262342494545</v>
      </c>
      <c r="AG36164" s="8">
        <f t="shared" si="52"/>
        <v>98.840037167886834</v>
      </c>
      <c r="AI36164">
        <f>data2[[#This Row],[pressure]]*100/(287.05*(273.15+data2[[#This Row],[temp]]))</f>
        <v>1.0970805069903309</v>
      </c>
      <c r="AJ36164">
        <f t="shared" si="53"/>
        <v>1.9963555284868732E-3</v>
      </c>
      <c r="AK36164">
        <f t="shared" si="46"/>
        <v>570.59716110411023</v>
      </c>
      <c r="AN36164">
        <f t="shared" si="54"/>
        <v>562.678</v>
      </c>
      <c r="AO36164">
        <f t="shared" si="61"/>
        <v>8.2590748597292372</v>
      </c>
      <c r="AP36164" s="6">
        <f t="shared" si="44"/>
        <v>566.14587160072415</v>
      </c>
      <c r="AS36164">
        <f>data2[[#This Row],[gyrox]]</f>
        <v>-2.0406</v>
      </c>
      <c r="AT36164">
        <f>data2[[#This Row],[gyroy]]</f>
        <v>-0.30940299999999998</v>
      </c>
      <c r="AU36164">
        <f>data2[[#This Row],[gyroz]]</f>
        <v>-1.8326E-3</v>
      </c>
      <c r="AW36164">
        <f t="shared" si="62"/>
        <v>-36.379741289399227</v>
      </c>
      <c r="AX36164">
        <f t="shared" si="63"/>
        <v>-2.3527122086333367</v>
      </c>
      <c r="AY36164">
        <f t="shared" si="64"/>
        <v>3.9587269434426533</v>
      </c>
      <c r="BA36164">
        <f t="shared" si="65"/>
        <v>-1.8222220999115031</v>
      </c>
      <c r="BB36164">
        <f t="shared" si="55"/>
        <v>-2.3527122086333367</v>
      </c>
      <c r="BC36164">
        <f t="shared" si="56"/>
        <v>0.81713428985286019</v>
      </c>
      <c r="BE36164">
        <f t="shared" si="57"/>
        <v>-104.40563566039535</v>
      </c>
      <c r="BF36164">
        <f t="shared" si="58"/>
        <v>-134.80047996359261</v>
      </c>
      <c r="BG36164">
        <f t="shared" si="59"/>
        <v>46.818346103988581</v>
      </c>
      <c r="BM36164">
        <f t="shared" si="45"/>
        <v>577.28800000000001</v>
      </c>
    </row>
    <row r="36165" spans="1:65" x14ac:dyDescent="0.3">
      <c r="A36165">
        <v>3684650909431</v>
      </c>
      <c r="B36165">
        <v>-0.40677999999999997</v>
      </c>
      <c r="C36165">
        <v>-0.26321</v>
      </c>
      <c r="D36165">
        <v>0.21056800000000001</v>
      </c>
      <c r="E36165">
        <v>-2.0085199999999999</v>
      </c>
      <c r="F36165">
        <v>-0.27534700000000001</v>
      </c>
      <c r="G36165">
        <v>-4.0622499999999999E-2</v>
      </c>
      <c r="H36165">
        <v>-55.787799999999997</v>
      </c>
      <c r="I36165">
        <v>-39.783700000000003</v>
      </c>
      <c r="J36165">
        <v>27.740400000000001</v>
      </c>
      <c r="K36165">
        <v>563.22699999999998</v>
      </c>
      <c r="L36165">
        <v>955.26</v>
      </c>
      <c r="M36165">
        <v>30.236699999999999</v>
      </c>
      <c r="N36165">
        <v>563.22699999999998</v>
      </c>
      <c r="O36165">
        <v>1630.83</v>
      </c>
      <c r="P36165">
        <v>563.22699999999998</v>
      </c>
      <c r="Q36165">
        <v>1627.59</v>
      </c>
      <c r="R36165" t="s">
        <v>18</v>
      </c>
      <c r="T36165">
        <f t="shared" si="48"/>
        <v>9.0656127960000088</v>
      </c>
      <c r="U36165">
        <f>(data2[[#This Row],[time]]-A36164)/1000000000</f>
        <v>8.0749507999999998E-2</v>
      </c>
      <c r="V36165">
        <f>data2[[#This Row],[altitude]]</f>
        <v>563.22699999999998</v>
      </c>
      <c r="W36165">
        <f>((data2[[#This Row],[altitude]]-K36164)/U36165+W36164)/2</f>
        <v>9.9399650853578745</v>
      </c>
      <c r="Z36165">
        <f t="shared" si="49"/>
        <v>8.0749507999999998E-2</v>
      </c>
      <c r="AA36165" s="4">
        <f>SQRT(POWER(data2[[#This Row],[accelx]],2)+POWER(data2[[#This Row],[accely]],2)+POWER(data2[[#This Row],[accelz]],2))*SIGN(data2[[#This Row],[accelx]])</f>
        <v>-0.52828813645964068</v>
      </c>
      <c r="AB36165">
        <f t="shared" si="50"/>
        <v>563.22699999999998</v>
      </c>
      <c r="AC36165">
        <f t="shared" si="47"/>
        <v>11.670884523712186</v>
      </c>
      <c r="AD36165">
        <f t="shared" si="60"/>
        <v>570.12745823289833</v>
      </c>
      <c r="AF36165">
        <f t="shared" si="51"/>
        <v>7.1605417671016767</v>
      </c>
      <c r="AG36165" s="8">
        <f t="shared" si="52"/>
        <v>98.759624006197654</v>
      </c>
      <c r="AI36165">
        <f>data2[[#This Row],[pressure]]*100/(287.05*(273.15+data2[[#This Row],[temp]]))</f>
        <v>1.0969011794326244</v>
      </c>
      <c r="AJ36165">
        <f t="shared" si="53"/>
        <v>1.9960292064357963E-3</v>
      </c>
      <c r="AK36165">
        <f t="shared" si="46"/>
        <v>570.13164005192584</v>
      </c>
      <c r="AN36165">
        <f t="shared" si="54"/>
        <v>563.22699999999998</v>
      </c>
      <c r="AO36165">
        <f t="shared" si="61"/>
        <v>6.7988030341928303</v>
      </c>
      <c r="AP36165" s="6">
        <f t="shared" si="44"/>
        <v>565.57967400095697</v>
      </c>
      <c r="AS36165">
        <f>data2[[#This Row],[gyrox]]</f>
        <v>-2.0085199999999999</v>
      </c>
      <c r="AT36165">
        <f>data2[[#This Row],[gyroy]]</f>
        <v>-0.27534700000000001</v>
      </c>
      <c r="AU36165">
        <f>data2[[#This Row],[gyroz]]</f>
        <v>-4.0622499999999999E-2</v>
      </c>
      <c r="AW36165">
        <f t="shared" si="62"/>
        <v>-36.541928291207384</v>
      </c>
      <c r="AX36165">
        <f t="shared" si="63"/>
        <v>-2.3749463434126126</v>
      </c>
      <c r="AY36165">
        <f t="shared" si="64"/>
        <v>3.9554466965539232</v>
      </c>
      <c r="BA36165">
        <f t="shared" si="65"/>
        <v>-1.9844091017196597</v>
      </c>
      <c r="BB36165">
        <f t="shared" si="55"/>
        <v>-2.3749463434126126</v>
      </c>
      <c r="BC36165">
        <f t="shared" si="56"/>
        <v>0.81385404296413011</v>
      </c>
      <c r="BE36165">
        <f t="shared" si="57"/>
        <v>-113.69826635588336</v>
      </c>
      <c r="BF36165">
        <f t="shared" si="58"/>
        <v>-136.07440204757015</v>
      </c>
      <c r="BG36165">
        <f t="shared" si="59"/>
        <v>46.630401801503425</v>
      </c>
      <c r="BM36165">
        <f t="shared" si="45"/>
        <v>577.28800000000001</v>
      </c>
    </row>
    <row r="36166" spans="1:65" x14ac:dyDescent="0.3">
      <c r="A36166">
        <v>3684736358643</v>
      </c>
      <c r="B36166">
        <v>-0.35892299999999999</v>
      </c>
      <c r="C36166">
        <v>-0.26321</v>
      </c>
      <c r="D36166">
        <v>0.229711</v>
      </c>
      <c r="E36166">
        <v>-1.98149</v>
      </c>
      <c r="F36166">
        <v>-0.23380899999999999</v>
      </c>
      <c r="G36166">
        <v>-7.8496200000000002E-2</v>
      </c>
      <c r="H36166">
        <v>-55.349299999999999</v>
      </c>
      <c r="I36166">
        <v>-41.3476</v>
      </c>
      <c r="J36166">
        <v>26.264199999999999</v>
      </c>
      <c r="K36166">
        <v>564.65300000000002</v>
      </c>
      <c r="L36166">
        <v>955.11599999999999</v>
      </c>
      <c r="M36166">
        <v>30.227799999999998</v>
      </c>
      <c r="N36166">
        <v>564.65300000000002</v>
      </c>
      <c r="O36166">
        <v>1932.13</v>
      </c>
      <c r="P36166">
        <v>564.65300000000002</v>
      </c>
      <c r="Q36166">
        <v>1930.81</v>
      </c>
      <c r="R36166" t="s">
        <v>18</v>
      </c>
      <c r="T36166">
        <f t="shared" si="48"/>
        <v>9.1510620080000091</v>
      </c>
      <c r="U36166">
        <f>(data2[[#This Row],[time]]-A36165)/1000000000</f>
        <v>8.5449211999999997E-2</v>
      </c>
      <c r="V36166">
        <f>data2[[#This Row],[altitude]]</f>
        <v>564.65300000000002</v>
      </c>
      <c r="W36166">
        <f>((data2[[#This Row],[altitude]]-K36165)/U36166+W36165)/2</f>
        <v>13.314120344675548</v>
      </c>
      <c r="Z36166">
        <f t="shared" si="49"/>
        <v>8.5449211999999997E-2</v>
      </c>
      <c r="AA36166" s="4">
        <f>SQRT(POWER(data2[[#This Row],[accelx]],2)+POWER(data2[[#This Row],[accely]],2)+POWER(data2[[#This Row],[accelz]],2))*SIGN(data2[[#This Row],[accelx]])</f>
        <v>-0.50087160784975626</v>
      </c>
      <c r="AB36166">
        <f t="shared" si="50"/>
        <v>564.65300000000002</v>
      </c>
      <c r="AC36166">
        <f t="shared" si="47"/>
        <v>10.790683161908252</v>
      </c>
      <c r="AD36166">
        <f t="shared" si="60"/>
        <v>570.55789461264783</v>
      </c>
      <c r="AF36166">
        <f t="shared" si="51"/>
        <v>6.7301053873521823</v>
      </c>
      <c r="AG36166" s="8">
        <f t="shared" si="52"/>
        <v>98.834185815857566</v>
      </c>
      <c r="AI36166">
        <f>data2[[#This Row],[pressure]]*100/(287.05*(273.15+data2[[#This Row],[temp]]))</f>
        <v>1.0967680020679624</v>
      </c>
      <c r="AJ36166">
        <f t="shared" si="53"/>
        <v>1.9957868638123353E-3</v>
      </c>
      <c r="AK36166">
        <f t="shared" si="46"/>
        <v>570.56096248952053</v>
      </c>
      <c r="AN36166">
        <f t="shared" si="54"/>
        <v>564.65300000000002</v>
      </c>
      <c r="AO36166">
        <f t="shared" si="61"/>
        <v>16.688275603993219</v>
      </c>
      <c r="AP36166" s="6">
        <f t="shared" si="44"/>
        <v>578.65921445774313</v>
      </c>
      <c r="AS36166">
        <f>data2[[#This Row],[gyrox]]</f>
        <v>-1.98149</v>
      </c>
      <c r="AT36166">
        <f>data2[[#This Row],[gyroy]]</f>
        <v>-0.23380899999999999</v>
      </c>
      <c r="AU36166">
        <f>data2[[#This Row],[gyroz]]</f>
        <v>-7.8496200000000002E-2</v>
      </c>
      <c r="AW36166">
        <f t="shared" si="62"/>
        <v>-36.711245050293265</v>
      </c>
      <c r="AX36166">
        <f t="shared" si="63"/>
        <v>-2.3949251382211205</v>
      </c>
      <c r="AY36166">
        <f t="shared" si="64"/>
        <v>3.9487392581189287</v>
      </c>
      <c r="BA36166">
        <f t="shared" si="65"/>
        <v>-2.1537258608055403</v>
      </c>
      <c r="BB36166">
        <f t="shared" si="55"/>
        <v>-2.3949251382211205</v>
      </c>
      <c r="BC36166">
        <f t="shared" si="56"/>
        <v>0.80714660452913556</v>
      </c>
      <c r="BE36166">
        <f t="shared" si="57"/>
        <v>-123.39940205233766</v>
      </c>
      <c r="BF36166">
        <f t="shared" si="58"/>
        <v>-137.21910266985552</v>
      </c>
      <c r="BG36166">
        <f t="shared" si="59"/>
        <v>46.246093887834405</v>
      </c>
      <c r="BM36166">
        <f t="shared" si="45"/>
        <v>577.28800000000001</v>
      </c>
    </row>
    <row r="36167" spans="1:65" x14ac:dyDescent="0.3">
      <c r="A36167">
        <v>3684817108164</v>
      </c>
      <c r="B36167">
        <v>-0.339781</v>
      </c>
      <c r="C36167">
        <v>-0.24406800000000001</v>
      </c>
      <c r="D36167">
        <v>0.22014</v>
      </c>
      <c r="E36167">
        <v>-1.97584</v>
      </c>
      <c r="F36167">
        <v>-0.18448100000000001</v>
      </c>
      <c r="G36167">
        <v>-0.111636</v>
      </c>
      <c r="H36167">
        <v>-55.188499999999998</v>
      </c>
      <c r="I36167">
        <v>-41.6691</v>
      </c>
      <c r="J36167">
        <v>24.8611</v>
      </c>
      <c r="K36167">
        <v>566.23800000000006</v>
      </c>
      <c r="L36167">
        <v>955.09400000000005</v>
      </c>
      <c r="M36167">
        <v>30.232199999999999</v>
      </c>
      <c r="N36167">
        <v>566.23800000000006</v>
      </c>
      <c r="O36167">
        <v>2169.2199999999998</v>
      </c>
      <c r="P36167">
        <v>566.23800000000006</v>
      </c>
      <c r="Q36167">
        <v>2177.06</v>
      </c>
      <c r="R36167" t="s">
        <v>18</v>
      </c>
      <c r="T36167">
        <f t="shared" si="48"/>
        <v>9.2318115290000087</v>
      </c>
      <c r="U36167">
        <f>(data2[[#This Row],[time]]-A36166)/1000000000</f>
        <v>8.0749521000000005E-2</v>
      </c>
      <c r="V36167">
        <f>data2[[#This Row],[altitude]]</f>
        <v>566.23800000000006</v>
      </c>
      <c r="W36167">
        <f>((data2[[#This Row],[altitude]]-K36166)/U36167+W36166)/2</f>
        <v>16.471359875738095</v>
      </c>
      <c r="Z36167">
        <f t="shared" si="49"/>
        <v>8.0749521000000005E-2</v>
      </c>
      <c r="AA36167" s="4">
        <f>SQRT(POWER(data2[[#This Row],[accelx]],2)+POWER(data2[[#This Row],[accely]],2)+POWER(data2[[#This Row],[accelz]],2))*SIGN(data2[[#This Row],[accelx]])</f>
        <v>-0.47273876103509854</v>
      </c>
      <c r="AB36167">
        <f t="shared" si="50"/>
        <v>566.23800000000006</v>
      </c>
      <c r="AC36167">
        <f t="shared" si="47"/>
        <v>9.9611644275965343</v>
      </c>
      <c r="AD36167">
        <f t="shared" si="60"/>
        <v>571.27441587147644</v>
      </c>
      <c r="AF36167">
        <f t="shared" si="51"/>
        <v>6.0135841285235756</v>
      </c>
      <c r="AG36167" s="8">
        <f t="shared" si="52"/>
        <v>98.958304324960238</v>
      </c>
      <c r="AI36167">
        <f>data2[[#This Row],[pressure]]*100/(287.05*(273.15+data2[[#This Row],[temp]]))</f>
        <v>1.0967268330434969</v>
      </c>
      <c r="AJ36167">
        <f t="shared" si="53"/>
        <v>1.9957119486086919E-3</v>
      </c>
      <c r="AK36167">
        <f t="shared" si="46"/>
        <v>571.27664966386408</v>
      </c>
      <c r="AN36167">
        <f t="shared" si="54"/>
        <v>566.23800000000006</v>
      </c>
      <c r="AO36167">
        <f t="shared" si="61"/>
        <v>19.628599406800646</v>
      </c>
      <c r="AP36167" s="6">
        <f t="shared" si="44"/>
        <v>585.50972552402118</v>
      </c>
      <c r="AS36167">
        <f>data2[[#This Row],[gyrox]]</f>
        <v>-1.97584</v>
      </c>
      <c r="AT36167">
        <f>data2[[#This Row],[gyroy]]</f>
        <v>-0.18448100000000001</v>
      </c>
      <c r="AU36167">
        <f>data2[[#This Row],[gyroz]]</f>
        <v>-0.111636</v>
      </c>
      <c r="AW36167">
        <f t="shared" si="62"/>
        <v>-36.870793183865906</v>
      </c>
      <c r="AX36167">
        <f t="shared" si="63"/>
        <v>-2.4098218906047215</v>
      </c>
      <c r="AY36167">
        <f t="shared" si="64"/>
        <v>3.9397247045925727</v>
      </c>
      <c r="BA36167">
        <f t="shared" si="65"/>
        <v>-2.3132739943781822</v>
      </c>
      <c r="BB36167">
        <f t="shared" si="55"/>
        <v>-2.4098218906047215</v>
      </c>
      <c r="BC36167">
        <f t="shared" si="56"/>
        <v>0.79813205100277962</v>
      </c>
      <c r="BE36167">
        <f t="shared" si="57"/>
        <v>-132.54083673523957</v>
      </c>
      <c r="BF36167">
        <f t="shared" si="58"/>
        <v>-138.07262370988732</v>
      </c>
      <c r="BG36167">
        <f t="shared" si="59"/>
        <v>45.729598016579438</v>
      </c>
      <c r="BM36167">
        <f t="shared" si="45"/>
        <v>577.28800000000001</v>
      </c>
    </row>
    <row r="36168" spans="1:65" x14ac:dyDescent="0.3">
      <c r="A36168">
        <v>3684897918707</v>
      </c>
      <c r="B36168">
        <v>-0.30628100000000003</v>
      </c>
      <c r="C36168">
        <v>-0.25842500000000002</v>
      </c>
      <c r="D36168">
        <v>0.30149599999999999</v>
      </c>
      <c r="E36168">
        <v>-1.9992099999999999</v>
      </c>
      <c r="F36168">
        <v>-0.136376</v>
      </c>
      <c r="G36168">
        <v>-0.122478</v>
      </c>
      <c r="H36168">
        <v>-54.954700000000003</v>
      </c>
      <c r="I36168">
        <v>-42.195300000000003</v>
      </c>
      <c r="J36168">
        <v>22.069600000000001</v>
      </c>
      <c r="K36168">
        <v>567.66399999999999</v>
      </c>
      <c r="L36168">
        <v>954.87099999999998</v>
      </c>
      <c r="M36168">
        <v>30.236699999999999</v>
      </c>
      <c r="N36168">
        <v>567.66399999999999</v>
      </c>
      <c r="O36168">
        <v>2218.02</v>
      </c>
      <c r="P36168">
        <v>567.66399999999999</v>
      </c>
      <c r="Q36168">
        <v>2214.5</v>
      </c>
      <c r="R36168" t="s">
        <v>18</v>
      </c>
      <c r="T36168">
        <f t="shared" si="48"/>
        <v>9.3126220720000088</v>
      </c>
      <c r="U36168">
        <f>(data2[[#This Row],[time]]-A36167)/1000000000</f>
        <v>8.0810542999999999E-2</v>
      </c>
      <c r="V36168">
        <f>data2[[#This Row],[altitude]]</f>
        <v>567.66399999999999</v>
      </c>
      <c r="W36168">
        <f>((data2[[#This Row],[altitude]]-K36167)/U36168+W36167)/2</f>
        <v>17.05878610113249</v>
      </c>
      <c r="Z36168">
        <f t="shared" si="49"/>
        <v>8.0810542999999999E-2</v>
      </c>
      <c r="AA36168" s="4">
        <f>SQRT(POWER(data2[[#This Row],[accelx]],2)+POWER(data2[[#This Row],[accely]],2)+POWER(data2[[#This Row],[accelz]],2))*SIGN(data2[[#This Row],[accelx]])</f>
        <v>-0.50148915202823685</v>
      </c>
      <c r="AB36168">
        <f t="shared" si="50"/>
        <v>567.66399999999999</v>
      </c>
      <c r="AC36168">
        <f t="shared" si="47"/>
        <v>9.1286954955125221</v>
      </c>
      <c r="AD36168">
        <f t="shared" si="60"/>
        <v>571.89727691918802</v>
      </c>
      <c r="AF36168">
        <f t="shared" si="51"/>
        <v>5.3907230808119948</v>
      </c>
      <c r="AG36168" s="8">
        <f t="shared" si="52"/>
        <v>99.066198659800307</v>
      </c>
      <c r="AI36168">
        <f>data2[[#This Row],[pressure]]*100/(287.05*(273.15+data2[[#This Row],[temp]]))</f>
        <v>1.0964545004564301</v>
      </c>
      <c r="AJ36168">
        <f t="shared" si="53"/>
        <v>1.9952163854642245E-3</v>
      </c>
      <c r="AK36168">
        <f t="shared" si="46"/>
        <v>571.89885996014539</v>
      </c>
      <c r="AN36168">
        <f t="shared" si="54"/>
        <v>567.66399999999999</v>
      </c>
      <c r="AO36168">
        <f t="shared" si="61"/>
        <v>17.646212326526886</v>
      </c>
      <c r="AP36168" s="6">
        <f t="shared" si="44"/>
        <v>583.29810249492584</v>
      </c>
      <c r="AS36168">
        <f>data2[[#This Row],[gyrox]]</f>
        <v>-1.9992099999999999</v>
      </c>
      <c r="AT36168">
        <f>data2[[#This Row],[gyroy]]</f>
        <v>-0.136376</v>
      </c>
      <c r="AU36168">
        <f>data2[[#This Row],[gyroz]]</f>
        <v>-0.122478</v>
      </c>
      <c r="AW36168">
        <f t="shared" si="62"/>
        <v>-37.032350429536933</v>
      </c>
      <c r="AX36168">
        <f t="shared" si="63"/>
        <v>-2.4208425092168895</v>
      </c>
      <c r="AY36168">
        <f t="shared" si="64"/>
        <v>3.9298271909070186</v>
      </c>
      <c r="BA36168">
        <f t="shared" si="65"/>
        <v>-2.474831240049209</v>
      </c>
      <c r="BB36168">
        <f t="shared" si="55"/>
        <v>-2.4208425092168895</v>
      </c>
      <c r="BC36168">
        <f t="shared" si="56"/>
        <v>0.78823453731722548</v>
      </c>
      <c r="BE36168">
        <f t="shared" si="57"/>
        <v>-141.79738506194758</v>
      </c>
      <c r="BF36168">
        <f t="shared" si="58"/>
        <v>-138.70405864398788</v>
      </c>
      <c r="BG36168">
        <f t="shared" si="59"/>
        <v>45.162512254724213</v>
      </c>
      <c r="BM36168">
        <f t="shared" si="45"/>
        <v>577.28800000000001</v>
      </c>
    </row>
    <row r="36169" spans="1:65" x14ac:dyDescent="0.3">
      <c r="A36169">
        <v>3684983398437</v>
      </c>
      <c r="B36169">
        <v>-0.26321</v>
      </c>
      <c r="C36169">
        <v>-0.22492500000000001</v>
      </c>
      <c r="D36169">
        <v>0.28235300000000002</v>
      </c>
      <c r="E36169">
        <v>-2.0276100000000001</v>
      </c>
      <c r="F36169">
        <v>-7.9259800000000005E-2</v>
      </c>
      <c r="G36169">
        <v>-0.13775000000000001</v>
      </c>
      <c r="H36169">
        <v>-54.9985</v>
      </c>
      <c r="I36169">
        <v>-42.969900000000003</v>
      </c>
      <c r="J36169">
        <v>19.774899999999999</v>
      </c>
      <c r="K36169">
        <v>569.09</v>
      </c>
      <c r="L36169">
        <v>954.84900000000005</v>
      </c>
      <c r="M36169">
        <v>30.236699999999999</v>
      </c>
      <c r="N36169">
        <v>569.09</v>
      </c>
      <c r="O36169">
        <v>2201.4</v>
      </c>
      <c r="P36169">
        <v>569.09</v>
      </c>
      <c r="Q36169">
        <v>2199.61</v>
      </c>
      <c r="R36169" t="s">
        <v>18</v>
      </c>
      <c r="T36169">
        <f t="shared" si="48"/>
        <v>9.3981018020000082</v>
      </c>
      <c r="U36169">
        <f>(data2[[#This Row],[time]]-A36168)/1000000000</f>
        <v>8.5479730000000004E-2</v>
      </c>
      <c r="V36169">
        <f>data2[[#This Row],[altitude]]</f>
        <v>569.09</v>
      </c>
      <c r="W36169">
        <f>((data2[[#This Row],[altitude]]-K36168)/U36169+W36168)/2</f>
        <v>16.870551825869143</v>
      </c>
      <c r="Z36169">
        <f t="shared" si="49"/>
        <v>8.5479730000000004E-2</v>
      </c>
      <c r="AA36169" s="4">
        <f>SQRT(POWER(data2[[#This Row],[accelx]],2)+POWER(data2[[#This Row],[accely]],2)+POWER(data2[[#This Row],[accelz]],2))*SIGN(data2[[#This Row],[accelx]])</f>
        <v>-0.44675941661480401</v>
      </c>
      <c r="AB36169">
        <f t="shared" si="50"/>
        <v>569.09</v>
      </c>
      <c r="AC36169">
        <f t="shared" si="47"/>
        <v>8.252805267205332</v>
      </c>
      <c r="AD36169">
        <f t="shared" si="60"/>
        <v>572.55262719258701</v>
      </c>
      <c r="AF36169">
        <f t="shared" si="51"/>
        <v>4.7353728074130004</v>
      </c>
      <c r="AG36169" s="8">
        <f t="shared" si="52"/>
        <v>99.179720900588094</v>
      </c>
      <c r="AI36169">
        <f>data2[[#This Row],[pressure]]*100/(287.05*(273.15+data2[[#This Row],[temp]]))</f>
        <v>1.0964292384063627</v>
      </c>
      <c r="AJ36169">
        <f t="shared" si="53"/>
        <v>1.9951704161547787E-3</v>
      </c>
      <c r="AK36169">
        <f t="shared" si="46"/>
        <v>572.55368704413002</v>
      </c>
      <c r="AN36169">
        <f t="shared" si="54"/>
        <v>569.09</v>
      </c>
      <c r="AO36169">
        <f t="shared" si="61"/>
        <v>16.682317550605791</v>
      </c>
      <c r="AP36169" s="6">
        <f t="shared" si="44"/>
        <v>583.08635724194755</v>
      </c>
      <c r="AS36169">
        <f>data2[[#This Row],[gyrox]]</f>
        <v>-2.0276100000000001</v>
      </c>
      <c r="AT36169">
        <f>data2[[#This Row],[gyroy]]</f>
        <v>-7.9259800000000005E-2</v>
      </c>
      <c r="AU36169">
        <f>data2[[#This Row],[gyroz]]</f>
        <v>-0.13775000000000001</v>
      </c>
      <c r="AW36169">
        <f t="shared" si="62"/>
        <v>-37.205669984882235</v>
      </c>
      <c r="AX36169">
        <f t="shared" si="63"/>
        <v>-2.4276176155207434</v>
      </c>
      <c r="AY36169">
        <f t="shared" si="64"/>
        <v>3.9180523580995188</v>
      </c>
      <c r="BA36169">
        <f t="shared" si="65"/>
        <v>-2.6481507953945105</v>
      </c>
      <c r="BB36169">
        <f t="shared" si="55"/>
        <v>-2.4276176155207434</v>
      </c>
      <c r="BC36169">
        <f t="shared" si="56"/>
        <v>0.77645970450972568</v>
      </c>
      <c r="BE36169">
        <f t="shared" si="57"/>
        <v>-151.72786409031744</v>
      </c>
      <c r="BF36169">
        <f t="shared" si="58"/>
        <v>-139.09224364095115</v>
      </c>
      <c r="BG36169">
        <f t="shared" si="59"/>
        <v>44.487864030382291</v>
      </c>
      <c r="BM36169">
        <f t="shared" si="45"/>
        <v>577.28800000000001</v>
      </c>
    </row>
    <row r="36170" spans="1:65" x14ac:dyDescent="0.3">
      <c r="A36170">
        <v>3685064178476</v>
      </c>
      <c r="B36170">
        <v>-0.25842500000000002</v>
      </c>
      <c r="C36170">
        <v>-0.162712</v>
      </c>
      <c r="D36170">
        <v>0.32542399999999999</v>
      </c>
      <c r="E36170">
        <v>-2.0447199999999999</v>
      </c>
      <c r="F36170">
        <v>-9.46841E-3</v>
      </c>
      <c r="G36170">
        <v>-0.142179</v>
      </c>
      <c r="H36170">
        <v>-54.501600000000003</v>
      </c>
      <c r="I36170">
        <v>-43.379100000000001</v>
      </c>
      <c r="J36170">
        <v>16.822600000000001</v>
      </c>
      <c r="K36170">
        <v>569.73400000000004</v>
      </c>
      <c r="L36170">
        <v>954.68600000000004</v>
      </c>
      <c r="M36170">
        <v>30.223400000000002</v>
      </c>
      <c r="N36170">
        <v>569.73400000000004</v>
      </c>
      <c r="O36170">
        <v>1863.02</v>
      </c>
      <c r="P36170">
        <v>569.73400000000004</v>
      </c>
      <c r="Q36170">
        <v>1866.17</v>
      </c>
      <c r="R36170" t="s">
        <v>18</v>
      </c>
      <c r="T36170">
        <f t="shared" si="48"/>
        <v>9.4788818410000086</v>
      </c>
      <c r="U36170">
        <f>(data2[[#This Row],[time]]-A36169)/1000000000</f>
        <v>8.0780038999999998E-2</v>
      </c>
      <c r="V36170">
        <f>data2[[#This Row],[altitude]]</f>
        <v>569.73400000000004</v>
      </c>
      <c r="W36170">
        <f>((data2[[#This Row],[altitude]]-K36169)/U36170+W36169)/2</f>
        <v>12.421409170434023</v>
      </c>
      <c r="Z36170">
        <f t="shared" si="49"/>
        <v>8.0780038999999998E-2</v>
      </c>
      <c r="AA36170" s="4">
        <f>SQRT(POWER(data2[[#This Row],[accelx]],2)+POWER(data2[[#This Row],[accely]],2)+POWER(data2[[#This Row],[accelz]],2))*SIGN(data2[[#This Row],[accelx]])</f>
        <v>-0.44627284854111393</v>
      </c>
      <c r="AB36170">
        <f t="shared" si="50"/>
        <v>569.73400000000004</v>
      </c>
      <c r="AC36170">
        <f t="shared" si="47"/>
        <v>7.4251109468955399</v>
      </c>
      <c r="AD36170">
        <f t="shared" si="60"/>
        <v>572.53879683064406</v>
      </c>
      <c r="AF36170">
        <f t="shared" si="51"/>
        <v>4.7492031693559511</v>
      </c>
      <c r="AG36170" s="8">
        <f t="shared" si="52"/>
        <v>99.17732515324137</v>
      </c>
      <c r="AI36170">
        <f>data2[[#This Row],[pressure]]*100/(287.05*(273.15+data2[[#This Row],[temp]]))</f>
        <v>1.0962901292311988</v>
      </c>
      <c r="AJ36170">
        <f t="shared" si="53"/>
        <v>1.9949172794258585E-3</v>
      </c>
      <c r="AK36170">
        <f t="shared" si="46"/>
        <v>572.53949342460533</v>
      </c>
      <c r="AN36170">
        <f t="shared" si="54"/>
        <v>569.73400000000004</v>
      </c>
      <c r="AO36170">
        <f t="shared" si="61"/>
        <v>7.9722665149989034</v>
      </c>
      <c r="AP36170" s="6">
        <f t="shared" si="44"/>
        <v>572.96598164900672</v>
      </c>
      <c r="AS36170">
        <f>data2[[#This Row],[gyrox]]</f>
        <v>-2.0447199999999999</v>
      </c>
      <c r="AT36170">
        <f>data2[[#This Row],[gyroy]]</f>
        <v>-9.46841E-3</v>
      </c>
      <c r="AU36170">
        <f>data2[[#This Row],[gyroz]]</f>
        <v>-0.142179</v>
      </c>
      <c r="AW36170">
        <f t="shared" si="62"/>
        <v>-37.370842546226314</v>
      </c>
      <c r="AX36170">
        <f t="shared" si="63"/>
        <v>-2.4283824740498114</v>
      </c>
      <c r="AY36170">
        <f t="shared" si="64"/>
        <v>3.9065671329345379</v>
      </c>
      <c r="BA36170">
        <f t="shared" si="65"/>
        <v>-2.8133233567385894</v>
      </c>
      <c r="BB36170">
        <f t="shared" si="55"/>
        <v>-2.4283824740498114</v>
      </c>
      <c r="BC36170">
        <f t="shared" si="56"/>
        <v>0.76497447934474483</v>
      </c>
      <c r="BE36170">
        <f t="shared" si="57"/>
        <v>-161.19155474669887</v>
      </c>
      <c r="BF36170">
        <f t="shared" si="58"/>
        <v>-139.13606680659134</v>
      </c>
      <c r="BG36170">
        <f t="shared" si="59"/>
        <v>43.829809101671451</v>
      </c>
      <c r="BM36170">
        <f t="shared" si="45"/>
        <v>577.28800000000001</v>
      </c>
    </row>
    <row r="36171" spans="1:65" x14ac:dyDescent="0.3">
      <c r="A36171">
        <v>3685144958502</v>
      </c>
      <c r="B36171">
        <v>-0.229711</v>
      </c>
      <c r="C36171">
        <v>-0.12921199999999999</v>
      </c>
      <c r="D36171">
        <v>0.28235300000000002</v>
      </c>
      <c r="E36171">
        <v>-2.0384600000000002</v>
      </c>
      <c r="F36171">
        <v>4.5814899999999999E-2</v>
      </c>
      <c r="G36171">
        <v>-0.13607</v>
      </c>
      <c r="H36171">
        <v>-53.931600000000003</v>
      </c>
      <c r="I36171">
        <v>-42.545999999999999</v>
      </c>
      <c r="J36171">
        <v>13.3294</v>
      </c>
      <c r="K36171">
        <v>570.79100000000005</v>
      </c>
      <c r="L36171">
        <v>954.62599999999998</v>
      </c>
      <c r="M36171">
        <v>30.227799999999998</v>
      </c>
      <c r="N36171">
        <v>570.79100000000005</v>
      </c>
      <c r="O36171">
        <v>1898.25</v>
      </c>
      <c r="P36171">
        <v>570.79100000000005</v>
      </c>
      <c r="Q36171">
        <v>1892.91</v>
      </c>
      <c r="R36171" t="s">
        <v>18</v>
      </c>
      <c r="T36171">
        <f t="shared" si="48"/>
        <v>9.559661867000008</v>
      </c>
      <c r="U36171">
        <f>(data2[[#This Row],[time]]-A36170)/1000000000</f>
        <v>8.0780026000000005E-2</v>
      </c>
      <c r="V36171">
        <f>data2[[#This Row],[altitude]]</f>
        <v>570.79100000000005</v>
      </c>
      <c r="W36171">
        <f>((data2[[#This Row],[altitude]]-K36170)/U36171+W36170)/2</f>
        <v>12.753163484648514</v>
      </c>
      <c r="Z36171">
        <f t="shared" si="49"/>
        <v>8.0780026000000005E-2</v>
      </c>
      <c r="AA36171" s="4">
        <f>SQRT(POWER(data2[[#This Row],[accelx]],2)+POWER(data2[[#This Row],[accely]],2)+POWER(data2[[#This Row],[accelz]],2))*SIGN(data2[[#This Row],[accelx]])</f>
        <v>-0.38624616641981058</v>
      </c>
      <c r="AB36171">
        <f t="shared" si="50"/>
        <v>570.79100000000005</v>
      </c>
      <c r="AC36171">
        <f t="shared" si="47"/>
        <v>6.6022657167297467</v>
      </c>
      <c r="AD36171">
        <f t="shared" si="60"/>
        <v>573.00992376956367</v>
      </c>
      <c r="AF36171">
        <f t="shared" si="51"/>
        <v>4.2780762304363407</v>
      </c>
      <c r="AG36171" s="8">
        <f t="shared" si="52"/>
        <v>99.258935534700825</v>
      </c>
      <c r="AI36171">
        <f>data2[[#This Row],[pressure]]*100/(287.05*(273.15+data2[[#This Row],[temp]]))</f>
        <v>1.0962053308102164</v>
      </c>
      <c r="AJ36171">
        <f t="shared" si="53"/>
        <v>1.9947629718837442E-3</v>
      </c>
      <c r="AK36171">
        <f t="shared" si="46"/>
        <v>573.01036024486064</v>
      </c>
      <c r="AN36171">
        <f t="shared" si="54"/>
        <v>570.79100000000005</v>
      </c>
      <c r="AO36171">
        <f t="shared" si="61"/>
        <v>13.084917798863005</v>
      </c>
      <c r="AP36171" s="6">
        <f t="shared" si="44"/>
        <v>579.44921378408878</v>
      </c>
      <c r="AS36171">
        <f>data2[[#This Row],[gyrox]]</f>
        <v>-2.0384600000000002</v>
      </c>
      <c r="AT36171">
        <f>data2[[#This Row],[gyroy]]</f>
        <v>4.5814899999999999E-2</v>
      </c>
      <c r="AU36171">
        <f>data2[[#This Row],[gyroz]]</f>
        <v>-0.13607</v>
      </c>
      <c r="AW36171">
        <f t="shared" si="62"/>
        <v>-37.535509398026271</v>
      </c>
      <c r="AX36171">
        <f t="shared" si="63"/>
        <v>-2.4246815452366239</v>
      </c>
      <c r="AY36171">
        <f t="shared" si="64"/>
        <v>3.895575394796718</v>
      </c>
      <c r="BA36171">
        <f t="shared" si="65"/>
        <v>-2.9779902085385466</v>
      </c>
      <c r="BB36171">
        <f t="shared" si="55"/>
        <v>-2.4246815452366239</v>
      </c>
      <c r="BC36171">
        <f t="shared" si="56"/>
        <v>0.75398274120692488</v>
      </c>
      <c r="BE36171">
        <f t="shared" si="57"/>
        <v>-170.62627038054262</v>
      </c>
      <c r="BF36171">
        <f t="shared" si="58"/>
        <v>-138.92401920531734</v>
      </c>
      <c r="BG36171">
        <f t="shared" si="59"/>
        <v>43.200028896861376</v>
      </c>
      <c r="BM36171">
        <f t="shared" si="45"/>
        <v>577.28800000000001</v>
      </c>
    </row>
    <row r="36172" spans="1:65" x14ac:dyDescent="0.3">
      <c r="A36172">
        <v>3685230499268</v>
      </c>
      <c r="B36172">
        <v>-0.229711</v>
      </c>
      <c r="C36172">
        <v>-0.105284</v>
      </c>
      <c r="D36172">
        <v>0.37806600000000001</v>
      </c>
      <c r="E36172">
        <v>-2.0329600000000001</v>
      </c>
      <c r="F36172">
        <v>0.106749</v>
      </c>
      <c r="G36172">
        <v>-0.13240499999999999</v>
      </c>
      <c r="H36172">
        <v>-54.019300000000001</v>
      </c>
      <c r="I36172">
        <v>-42.4437</v>
      </c>
      <c r="J36172">
        <v>9.9386100000000006</v>
      </c>
      <c r="K36172">
        <v>571.30799999999999</v>
      </c>
      <c r="L36172">
        <v>954.45299999999997</v>
      </c>
      <c r="M36172">
        <v>30.232199999999999</v>
      </c>
      <c r="N36172">
        <v>571.30799999999999</v>
      </c>
      <c r="O36172">
        <v>1579.77</v>
      </c>
      <c r="P36172">
        <v>571.30799999999999</v>
      </c>
      <c r="Q36172">
        <v>1576.45</v>
      </c>
      <c r="R36172" t="s">
        <v>18</v>
      </c>
      <c r="T36172">
        <f t="shared" si="48"/>
        <v>9.6452026330000074</v>
      </c>
      <c r="U36172">
        <f>(data2[[#This Row],[time]]-A36171)/1000000000</f>
        <v>8.5540766000000004E-2</v>
      </c>
      <c r="V36172">
        <f>data2[[#This Row],[altitude]]</f>
        <v>571.30799999999999</v>
      </c>
      <c r="W36172">
        <f>((data2[[#This Row],[altitude]]-K36171)/U36172+W36171)/2</f>
        <v>9.398532703109078</v>
      </c>
      <c r="Z36172">
        <f t="shared" si="49"/>
        <v>8.5540766000000004E-2</v>
      </c>
      <c r="AA36172" s="4">
        <f>SQRT(POWER(data2[[#This Row],[accelx]],2)+POWER(data2[[#This Row],[accely]],2)+POWER(data2[[#This Row],[accelz]],2))*SIGN(data2[[#This Row],[accelx]])</f>
        <v>-0.45473702788864689</v>
      </c>
      <c r="AB36172">
        <f t="shared" si="50"/>
        <v>571.30799999999999</v>
      </c>
      <c r="AC36172">
        <f t="shared" si="47"/>
        <v>5.7250676562355887</v>
      </c>
      <c r="AD36172">
        <f t="shared" si="60"/>
        <v>572.97740713775238</v>
      </c>
      <c r="AF36172">
        <f t="shared" si="51"/>
        <v>4.3105928622476313</v>
      </c>
      <c r="AG36172" s="8">
        <f t="shared" si="52"/>
        <v>99.253302881361179</v>
      </c>
      <c r="AI36172">
        <f>data2[[#This Row],[pressure]]*100/(287.05*(273.15+data2[[#This Row],[temp]]))</f>
        <v>1.0959907778489495</v>
      </c>
      <c r="AJ36172">
        <f t="shared" si="53"/>
        <v>1.9943725502258535E-3</v>
      </c>
      <c r="AK36172">
        <f t="shared" si="46"/>
        <v>572.97765478266706</v>
      </c>
      <c r="AN36172">
        <f t="shared" si="54"/>
        <v>571.30799999999999</v>
      </c>
      <c r="AO36172">
        <f t="shared" si="61"/>
        <v>6.043901921569641</v>
      </c>
      <c r="AP36172" s="6">
        <f t="shared" si="44"/>
        <v>573.16816264949523</v>
      </c>
      <c r="AS36172">
        <f>data2[[#This Row],[gyrox]]</f>
        <v>-2.0329600000000001</v>
      </c>
      <c r="AT36172">
        <f>data2[[#This Row],[gyroy]]</f>
        <v>0.106749</v>
      </c>
      <c r="AU36172">
        <f>data2[[#This Row],[gyroz]]</f>
        <v>-0.13240499999999999</v>
      </c>
      <c r="AW36172">
        <f t="shared" si="62"/>
        <v>-37.709410353673633</v>
      </c>
      <c r="AX36172">
        <f t="shared" si="63"/>
        <v>-2.41555015400689</v>
      </c>
      <c r="AY36172">
        <f t="shared" si="64"/>
        <v>3.884249369674488</v>
      </c>
      <c r="BA36172">
        <f t="shared" si="65"/>
        <v>-1.0298510596115307E-2</v>
      </c>
      <c r="BB36172">
        <f t="shared" si="55"/>
        <v>-2.41555015400689</v>
      </c>
      <c r="BC36172">
        <f t="shared" si="56"/>
        <v>0.74265671608469486</v>
      </c>
      <c r="BE36172">
        <f t="shared" si="57"/>
        <v>-0.59006119242816457</v>
      </c>
      <c r="BF36172">
        <f t="shared" si="58"/>
        <v>-138.40082902677082</v>
      </c>
      <c r="BG36172">
        <f t="shared" si="59"/>
        <v>42.551095458698455</v>
      </c>
      <c r="BM36172">
        <f t="shared" si="45"/>
        <v>577.28800000000001</v>
      </c>
    </row>
    <row r="36173" spans="1:65" x14ac:dyDescent="0.3">
      <c r="A36173">
        <v>3685311309825</v>
      </c>
      <c r="B36173">
        <v>-0.21535399999999999</v>
      </c>
      <c r="C36173">
        <v>-0.124427</v>
      </c>
      <c r="D36173">
        <v>0.42113600000000001</v>
      </c>
      <c r="E36173">
        <v>-2.0606</v>
      </c>
      <c r="F36173">
        <v>0.16691900000000001</v>
      </c>
      <c r="G36173">
        <v>-0.12858700000000001</v>
      </c>
      <c r="H36173">
        <v>-53.843899999999998</v>
      </c>
      <c r="I36173">
        <v>-41.435200000000002</v>
      </c>
      <c r="J36173">
        <v>6.1093200000000003</v>
      </c>
      <c r="K36173">
        <v>572.22799999999995</v>
      </c>
      <c r="L36173">
        <v>954.36</v>
      </c>
      <c r="M36173">
        <v>30.232199999999999</v>
      </c>
      <c r="N36173">
        <v>572.22799999999995</v>
      </c>
      <c r="O36173">
        <v>1678.91</v>
      </c>
      <c r="P36173">
        <v>572.22799999999995</v>
      </c>
      <c r="Q36173">
        <v>1684.31</v>
      </c>
      <c r="R36173" t="s">
        <v>18</v>
      </c>
      <c r="T36173">
        <f t="shared" si="48"/>
        <v>9.7260131900000069</v>
      </c>
      <c r="U36173">
        <f>(data2[[#This Row],[time]]-A36172)/1000000000</f>
        <v>8.0810557000000005E-2</v>
      </c>
      <c r="V36173">
        <f>data2[[#This Row],[altitude]]</f>
        <v>572.22799999999995</v>
      </c>
      <c r="W36173">
        <f>((data2[[#This Row],[altitude]]-K36172)/U36173+W36172)/2</f>
        <v>10.391591922333362</v>
      </c>
      <c r="Z36173">
        <f t="shared" si="49"/>
        <v>8.0810557000000005E-2</v>
      </c>
      <c r="AA36173" s="4">
        <f>SQRT(POWER(data2[[#This Row],[accelx]],2)+POWER(data2[[#This Row],[accely]],2)+POWER(data2[[#This Row],[accelz]],2))*SIGN(data2[[#This Row],[accelx]])</f>
        <v>-0.48909605819409341</v>
      </c>
      <c r="AB36173">
        <f t="shared" si="50"/>
        <v>572.22799999999995</v>
      </c>
      <c r="AC36173">
        <f t="shared" si="47"/>
        <v>4.8936000727464197</v>
      </c>
      <c r="AD36173">
        <f t="shared" si="60"/>
        <v>573.44827546308841</v>
      </c>
      <c r="AF36173">
        <f t="shared" si="51"/>
        <v>3.8397245369116035</v>
      </c>
      <c r="AG36173" s="8">
        <f t="shared" si="52"/>
        <v>99.334868464802383</v>
      </c>
      <c r="AI36173">
        <f>data2[[#This Row],[pressure]]*100/(287.05*(273.15+data2[[#This Row],[temp]]))</f>
        <v>1.0958839866896783</v>
      </c>
      <c r="AJ36173">
        <f t="shared" si="53"/>
        <v>1.9941782225353644E-3</v>
      </c>
      <c r="AK36173">
        <f t="shared" si="46"/>
        <v>573.44840795079983</v>
      </c>
      <c r="AN36173">
        <f t="shared" si="54"/>
        <v>572.22799999999995</v>
      </c>
      <c r="AO36173">
        <f t="shared" si="61"/>
        <v>11.384651141557644</v>
      </c>
      <c r="AP36173" s="6">
        <f t="shared" si="44"/>
        <v>578.79637472317529</v>
      </c>
      <c r="AS36173">
        <f>data2[[#This Row],[gyrox]]</f>
        <v>-2.0606</v>
      </c>
      <c r="AT36173">
        <f>data2[[#This Row],[gyroy]]</f>
        <v>0.16691900000000001</v>
      </c>
      <c r="AU36173">
        <f>data2[[#This Row],[gyroz]]</f>
        <v>-0.12858700000000001</v>
      </c>
      <c r="AW36173">
        <f t="shared" si="62"/>
        <v>-37.875928587427836</v>
      </c>
      <c r="AX36173">
        <f t="shared" si="63"/>
        <v>-2.402061336643007</v>
      </c>
      <c r="AY36173">
        <f t="shared" si="64"/>
        <v>3.8738581825815288</v>
      </c>
      <c r="BA36173">
        <f t="shared" si="65"/>
        <v>-0.1768167443503188</v>
      </c>
      <c r="BB36173">
        <f t="shared" si="55"/>
        <v>-2.402061336643007</v>
      </c>
      <c r="BC36173">
        <f t="shared" si="56"/>
        <v>0.73226552899173569</v>
      </c>
      <c r="BE36173">
        <f t="shared" si="57"/>
        <v>-10.13085319851691</v>
      </c>
      <c r="BF36173">
        <f t="shared" si="58"/>
        <v>-137.62797672119754</v>
      </c>
      <c r="BG36173">
        <f t="shared" si="59"/>
        <v>41.955724294141078</v>
      </c>
      <c r="BM36173">
        <f t="shared" si="45"/>
        <v>577.28800000000001</v>
      </c>
    </row>
    <row r="36174" spans="1:65" x14ac:dyDescent="0.3">
      <c r="A36174">
        <v>3685392120368</v>
      </c>
      <c r="B36174">
        <v>-0.196211</v>
      </c>
      <c r="C36174">
        <v>-0.143569</v>
      </c>
      <c r="D36174">
        <v>0.42113600000000001</v>
      </c>
      <c r="E36174">
        <v>-2.1093199999999999</v>
      </c>
      <c r="F36174">
        <v>0.22892199999999999</v>
      </c>
      <c r="G36174">
        <v>-0.105832</v>
      </c>
      <c r="H36174">
        <v>-53.347000000000001</v>
      </c>
      <c r="I36174">
        <v>-39.125999999999998</v>
      </c>
      <c r="J36174">
        <v>3.6831299999999998</v>
      </c>
      <c r="K36174">
        <v>573.19899999999996</v>
      </c>
      <c r="L36174">
        <v>954.26800000000003</v>
      </c>
      <c r="M36174">
        <v>30.236699999999999</v>
      </c>
      <c r="N36174">
        <v>573.19899999999996</v>
      </c>
      <c r="O36174">
        <v>1764.23</v>
      </c>
      <c r="P36174">
        <v>573.19899999999996</v>
      </c>
      <c r="Q36174">
        <v>1759.82</v>
      </c>
      <c r="R36174" t="s">
        <v>18</v>
      </c>
      <c r="T36174">
        <f t="shared" si="48"/>
        <v>9.806823733000007</v>
      </c>
      <c r="U36174">
        <f>(data2[[#This Row],[time]]-A36173)/1000000000</f>
        <v>8.0810542999999999E-2</v>
      </c>
      <c r="V36174">
        <f>data2[[#This Row],[altitude]]</f>
        <v>573.19899999999996</v>
      </c>
      <c r="W36174">
        <f>((data2[[#This Row],[altitude]]-K36173)/U36174+W36173)/2</f>
        <v>11.203675403333055</v>
      </c>
      <c r="Z36174">
        <f t="shared" si="49"/>
        <v>8.0810542999999999E-2</v>
      </c>
      <c r="AA36174" s="4">
        <f>SQRT(POWER(data2[[#This Row],[accelx]],2)+POWER(data2[[#This Row],[accely]],2)+POWER(data2[[#This Row],[accelz]],2))*SIGN(data2[[#This Row],[accelx]])</f>
        <v>-0.48627805294707677</v>
      </c>
      <c r="AB36174">
        <f t="shared" si="50"/>
        <v>573.19899999999996</v>
      </c>
      <c r="AC36174">
        <f t="shared" si="47"/>
        <v>4.0623603578387835</v>
      </c>
      <c r="AD36174">
        <f t="shared" si="60"/>
        <v>574.04025276276116</v>
      </c>
      <c r="AF36174">
        <f t="shared" si="51"/>
        <v>3.2477472372388547</v>
      </c>
      <c r="AG36174" s="8">
        <f t="shared" si="52"/>
        <v>99.437413000575305</v>
      </c>
      <c r="AI36174">
        <f>data2[[#This Row],[pressure]]*100/(287.05*(273.15+data2[[#This Row],[temp]]))</f>
        <v>1.0957620906295791</v>
      </c>
      <c r="AJ36174">
        <f t="shared" si="53"/>
        <v>1.9939564084825853E-3</v>
      </c>
      <c r="AK36174">
        <f t="shared" si="46"/>
        <v>574.04031581680692</v>
      </c>
      <c r="AN36174">
        <f t="shared" si="54"/>
        <v>573.19899999999996</v>
      </c>
      <c r="AO36174">
        <f t="shared" si="61"/>
        <v>12.015758884332749</v>
      </c>
      <c r="AP36174" s="6">
        <f t="shared" si="44"/>
        <v>580.51021597376712</v>
      </c>
      <c r="AS36174">
        <f>data2[[#This Row],[gyrox]]</f>
        <v>-2.1093199999999999</v>
      </c>
      <c r="AT36174">
        <f>data2[[#This Row],[gyroy]]</f>
        <v>0.22892199999999999</v>
      </c>
      <c r="AU36174">
        <f>data2[[#This Row],[gyroz]]</f>
        <v>-0.105832</v>
      </c>
      <c r="AW36174">
        <f t="shared" si="62"/>
        <v>-38.046383881988596</v>
      </c>
      <c r="AX36174">
        <f t="shared" si="63"/>
        <v>-2.3835620255183612</v>
      </c>
      <c r="AY36174">
        <f t="shared" si="64"/>
        <v>3.8653058411947527</v>
      </c>
      <c r="BA36174">
        <f t="shared" si="65"/>
        <v>-0.34727203891107905</v>
      </c>
      <c r="BB36174">
        <f t="shared" si="55"/>
        <v>-2.3835620255183612</v>
      </c>
      <c r="BC36174">
        <f t="shared" si="56"/>
        <v>0.72371318760495962</v>
      </c>
      <c r="BE36174">
        <f t="shared" si="57"/>
        <v>-19.897222172507728</v>
      </c>
      <c r="BF36174">
        <f t="shared" si="58"/>
        <v>-136.56804426985593</v>
      </c>
      <c r="BG36174">
        <f t="shared" si="59"/>
        <v>41.465711227723752</v>
      </c>
      <c r="BM36174">
        <f t="shared" si="45"/>
        <v>577.28800000000001</v>
      </c>
    </row>
    <row r="36175" spans="1:65" x14ac:dyDescent="0.3">
      <c r="A36175">
        <v>3685477630616</v>
      </c>
      <c r="B36175">
        <v>-0.19142600000000001</v>
      </c>
      <c r="C36175">
        <v>-0.21056800000000001</v>
      </c>
      <c r="D36175">
        <v>0.47856399999999999</v>
      </c>
      <c r="E36175">
        <v>-2.1943800000000002</v>
      </c>
      <c r="F36175">
        <v>0.294437</v>
      </c>
      <c r="G36175">
        <v>-6.9638599999999995E-2</v>
      </c>
      <c r="H36175">
        <v>-52.762300000000003</v>
      </c>
      <c r="I36175">
        <v>-36.2759</v>
      </c>
      <c r="J36175">
        <v>0.68693400000000004</v>
      </c>
      <c r="K36175">
        <v>574.07600000000002</v>
      </c>
      <c r="L36175">
        <v>954.26800000000003</v>
      </c>
      <c r="M36175">
        <v>30.236699999999999</v>
      </c>
      <c r="N36175">
        <v>574.07600000000002</v>
      </c>
      <c r="O36175">
        <v>1714.79</v>
      </c>
      <c r="P36175">
        <v>574.07600000000002</v>
      </c>
      <c r="Q36175">
        <v>1712.51</v>
      </c>
      <c r="R36175" t="s">
        <v>18</v>
      </c>
      <c r="T36175">
        <f t="shared" si="48"/>
        <v>9.8923339810000073</v>
      </c>
      <c r="U36175">
        <f>(data2[[#This Row],[time]]-A36174)/1000000000</f>
        <v>8.5510247999999997E-2</v>
      </c>
      <c r="V36175">
        <f>data2[[#This Row],[altitude]]</f>
        <v>574.07600000000002</v>
      </c>
      <c r="W36175">
        <f>((data2[[#This Row],[altitude]]-K36174)/U36175+W36174)/2</f>
        <v>10.729878027313031</v>
      </c>
      <c r="Z36175">
        <f t="shared" si="49"/>
        <v>8.5510247999999997E-2</v>
      </c>
      <c r="AA36175" s="4">
        <f>SQRT(POWER(data2[[#This Row],[accelx]],2)+POWER(data2[[#This Row],[accely]],2)+POWER(data2[[#This Row],[accelz]],2))*SIGN(data2[[#This Row],[accelx]])</f>
        <v>-0.55678209220124886</v>
      </c>
      <c r="AB36175">
        <f t="shared" si="50"/>
        <v>574.07600000000002</v>
      </c>
      <c r="AC36175">
        <f t="shared" si="47"/>
        <v>3.1767493526526955</v>
      </c>
      <c r="AD36175">
        <f t="shared" si="60"/>
        <v>574.5906131315046</v>
      </c>
      <c r="AF36175">
        <f t="shared" si="51"/>
        <v>2.6973868684954141</v>
      </c>
      <c r="AG36175" s="8">
        <f t="shared" si="52"/>
        <v>99.532748494946119</v>
      </c>
      <c r="AI36175">
        <f>data2[[#This Row],[pressure]]*100/(287.05*(273.15+data2[[#This Row],[temp]]))</f>
        <v>1.0957620906295791</v>
      </c>
      <c r="AJ36175">
        <f t="shared" si="53"/>
        <v>1.9939564084825853E-3</v>
      </c>
      <c r="AK36175">
        <f t="shared" si="46"/>
        <v>574.59063673094442</v>
      </c>
      <c r="AN36175">
        <f t="shared" si="54"/>
        <v>574.07600000000002</v>
      </c>
      <c r="AO36175">
        <f t="shared" si="61"/>
        <v>10.256080651293006</v>
      </c>
      <c r="AP36175" s="6">
        <f t="shared" si="44"/>
        <v>579.41340401194975</v>
      </c>
      <c r="AS36175">
        <f>data2[[#This Row],[gyrox]]</f>
        <v>-2.1943800000000002</v>
      </c>
      <c r="AT36175">
        <f>data2[[#This Row],[gyroy]]</f>
        <v>0.294437</v>
      </c>
      <c r="AU36175">
        <f>data2[[#This Row],[gyroz]]</f>
        <v>-6.9638599999999995E-2</v>
      </c>
      <c r="AW36175">
        <f t="shared" si="62"/>
        <v>-38.234025859994837</v>
      </c>
      <c r="AX36175">
        <f t="shared" si="63"/>
        <v>-2.3583846446279852</v>
      </c>
      <c r="AY36175">
        <f t="shared" si="64"/>
        <v>3.8593510272383797</v>
      </c>
      <c r="BA36175">
        <f t="shared" si="65"/>
        <v>-0.53491401691731966</v>
      </c>
      <c r="BB36175">
        <f t="shared" si="55"/>
        <v>-2.3583846446279852</v>
      </c>
      <c r="BC36175">
        <f t="shared" si="56"/>
        <v>0.71775837364858663</v>
      </c>
      <c r="BE36175">
        <f t="shared" si="57"/>
        <v>-30.648315571751937</v>
      </c>
      <c r="BF36175">
        <f t="shared" si="58"/>
        <v>-135.12548660564406</v>
      </c>
      <c r="BG36175">
        <f t="shared" si="59"/>
        <v>41.124525520237981</v>
      </c>
      <c r="BM36175">
        <f t="shared" si="45"/>
        <v>577.28800000000001</v>
      </c>
    </row>
    <row r="36176" spans="1:65" x14ac:dyDescent="0.3">
      <c r="A36176">
        <v>3685558471691</v>
      </c>
      <c r="B36176">
        <v>-0.21535399999999999</v>
      </c>
      <c r="C36176">
        <v>-0.20099700000000001</v>
      </c>
      <c r="D36176">
        <v>0.50249200000000005</v>
      </c>
      <c r="E36176">
        <v>-2.3101400000000001</v>
      </c>
      <c r="F36176">
        <v>0.35109499999999999</v>
      </c>
      <c r="G36176">
        <v>-9.9265599999999992E-3</v>
      </c>
      <c r="H36176">
        <v>-52.587000000000003</v>
      </c>
      <c r="I36176">
        <v>-33.162799999999997</v>
      </c>
      <c r="J36176">
        <v>-1.8269500000000001</v>
      </c>
      <c r="K36176">
        <v>573.125</v>
      </c>
      <c r="L36176">
        <v>954.197</v>
      </c>
      <c r="M36176">
        <v>30.227799999999998</v>
      </c>
      <c r="N36176">
        <v>573.125</v>
      </c>
      <c r="O36176">
        <v>580.46699999999998</v>
      </c>
      <c r="P36176">
        <v>573.125</v>
      </c>
      <c r="Q36176">
        <v>580.81399999999996</v>
      </c>
      <c r="R36176" t="s">
        <v>18</v>
      </c>
      <c r="T36176">
        <f t="shared" si="48"/>
        <v>9.9731750560000076</v>
      </c>
      <c r="U36176">
        <f>(data2[[#This Row],[time]]-A36175)/1000000000</f>
        <v>8.0841074999999998E-2</v>
      </c>
      <c r="V36176">
        <f>data2[[#This Row],[altitude]]</f>
        <v>573.125</v>
      </c>
      <c r="W36176">
        <f>((data2[[#This Row],[altitude]]-K36175)/U36176+W36175)/2</f>
        <v>-0.51697188374323932</v>
      </c>
      <c r="Z36176">
        <f t="shared" si="49"/>
        <v>8.0841074999999998E-2</v>
      </c>
      <c r="AA36176" s="4">
        <f>SQRT(POWER(data2[[#This Row],[accelx]],2)+POWER(data2[[#This Row],[accely]],2)+POWER(data2[[#This Row],[accelz]],2))*SIGN(data2[[#This Row],[accelx]])</f>
        <v>-0.58247347526647086</v>
      </c>
      <c r="AB36176">
        <f t="shared" si="50"/>
        <v>573.125</v>
      </c>
      <c r="AC36176">
        <f t="shared" si="47"/>
        <v>2.3374190357531681</v>
      </c>
      <c r="AD36176">
        <f t="shared" si="60"/>
        <v>573.40367184851152</v>
      </c>
      <c r="AF36176">
        <f t="shared" si="51"/>
        <v>3.8843281514884893</v>
      </c>
      <c r="AG36176" s="8">
        <f t="shared" si="52"/>
        <v>99.327142058818382</v>
      </c>
      <c r="AI36176">
        <f>data2[[#This Row],[pressure]]*100/(287.05*(273.15+data2[[#This Row],[temp]]))</f>
        <v>1.0957127063825165</v>
      </c>
      <c r="AJ36176">
        <f t="shared" si="53"/>
        <v>1.993866544052386E-3</v>
      </c>
      <c r="AK36176">
        <f t="shared" si="46"/>
        <v>573.40367877302504</v>
      </c>
      <c r="AN36176">
        <f t="shared" si="54"/>
        <v>573.125</v>
      </c>
      <c r="AO36176">
        <f t="shared" si="61"/>
        <v>-11.76382179479951</v>
      </c>
      <c r="AP36176" s="6">
        <f t="shared" si="44"/>
        <v>580.13500631383329</v>
      </c>
      <c r="AS36176">
        <f>data2[[#This Row],[gyrox]]</f>
        <v>-2.3101400000000001</v>
      </c>
      <c r="AT36176">
        <f>data2[[#This Row],[gyroy]]</f>
        <v>0.35109499999999999</v>
      </c>
      <c r="AU36176">
        <f>data2[[#This Row],[gyroz]]</f>
        <v>-9.9265599999999992E-3</v>
      </c>
      <c r="AW36176">
        <f t="shared" si="62"/>
        <v>-38.420780060995334</v>
      </c>
      <c r="AX36176">
        <f t="shared" si="63"/>
        <v>-2.3300017474008601</v>
      </c>
      <c r="AY36176">
        <f t="shared" si="64"/>
        <v>3.8585485534569277</v>
      </c>
      <c r="BA36176">
        <f t="shared" si="65"/>
        <v>-0.72166821791781643</v>
      </c>
      <c r="BB36176">
        <f t="shared" si="55"/>
        <v>-2.3300017474008601</v>
      </c>
      <c r="BC36176">
        <f t="shared" si="56"/>
        <v>0.71695589986713459</v>
      </c>
      <c r="BE36176">
        <f t="shared" si="57"/>
        <v>-41.348543095418258</v>
      </c>
      <c r="BF36176">
        <f t="shared" si="58"/>
        <v>-133.49926638417622</v>
      </c>
      <c r="BG36176">
        <f t="shared" si="59"/>
        <v>41.078547159390872</v>
      </c>
      <c r="BM36176">
        <f t="shared" si="45"/>
        <v>577.28800000000001</v>
      </c>
    </row>
    <row r="36177" spans="1:65" x14ac:dyDescent="0.3">
      <c r="A36177">
        <v>3685639251717</v>
      </c>
      <c r="B36177">
        <v>-0.21056800000000001</v>
      </c>
      <c r="C36177">
        <v>-0.339781</v>
      </c>
      <c r="D36177">
        <v>0.53120599999999996</v>
      </c>
      <c r="E36177">
        <v>-2.41994</v>
      </c>
      <c r="F36177">
        <v>0.38606699999999999</v>
      </c>
      <c r="G36177">
        <v>6.7958699999999997E-2</v>
      </c>
      <c r="H36177">
        <v>-52.046199999999999</v>
      </c>
      <c r="I36177">
        <v>-29.4651</v>
      </c>
      <c r="J36177">
        <v>-3.9316</v>
      </c>
      <c r="K36177">
        <v>574.07600000000002</v>
      </c>
      <c r="L36177">
        <v>954.11400000000003</v>
      </c>
      <c r="M36177">
        <v>30.236699999999999</v>
      </c>
      <c r="N36177">
        <v>574.07600000000002</v>
      </c>
      <c r="O36177">
        <v>1134.4100000000001</v>
      </c>
      <c r="P36177">
        <v>574.07600000000002</v>
      </c>
      <c r="Q36177">
        <v>1143.19</v>
      </c>
      <c r="R36177" t="s">
        <v>18</v>
      </c>
      <c r="T36177">
        <f t="shared" si="48"/>
        <v>10.053955082000007</v>
      </c>
      <c r="U36177">
        <f>(data2[[#This Row],[time]]-A36176)/1000000000</f>
        <v>8.0780026000000005E-2</v>
      </c>
      <c r="V36177">
        <f>data2[[#This Row],[altitude]]</f>
        <v>574.07600000000002</v>
      </c>
      <c r="W36177">
        <f>((data2[[#This Row],[altitude]]-K36176)/U36177+W36176)/2</f>
        <v>5.627870172943334</v>
      </c>
      <c r="Z36177">
        <f t="shared" si="49"/>
        <v>8.0780026000000005E-2</v>
      </c>
      <c r="AA36177" s="4">
        <f>SQRT(POWER(data2[[#This Row],[accelx]],2)+POWER(data2[[#This Row],[accely]],2)+POWER(data2[[#This Row],[accelz]],2))*SIGN(data2[[#This Row],[accelx]])</f>
        <v>-0.66480811142840301</v>
      </c>
      <c r="AB36177">
        <f t="shared" si="50"/>
        <v>574.07600000000002</v>
      </c>
      <c r="AC36177">
        <f t="shared" si="47"/>
        <v>1.4920715644269706</v>
      </c>
      <c r="AD36177">
        <f t="shared" si="60"/>
        <v>574.18957237514644</v>
      </c>
      <c r="AF36177">
        <f t="shared" si="51"/>
        <v>3.0984276248535707</v>
      </c>
      <c r="AG36177" s="8">
        <f t="shared" si="52"/>
        <v>99.463278705801343</v>
      </c>
      <c r="AI36177">
        <f>data2[[#This Row],[pressure]]*100/(287.05*(273.15+data2[[#This Row],[temp]]))</f>
        <v>1.0955852562791064</v>
      </c>
      <c r="AJ36177">
        <f t="shared" si="53"/>
        <v>1.9936346233164625E-3</v>
      </c>
      <c r="AK36177">
        <f t="shared" si="46"/>
        <v>574.1895735267907</v>
      </c>
      <c r="AN36177">
        <f t="shared" si="54"/>
        <v>574.07600000000002</v>
      </c>
      <c r="AO36177">
        <f t="shared" si="61"/>
        <v>11.772712229629906</v>
      </c>
      <c r="AP36177" s="6">
        <f t="shared" si="44"/>
        <v>581.09652998906756</v>
      </c>
      <c r="AS36177">
        <f>data2[[#This Row],[gyrox]]</f>
        <v>-2.41994</v>
      </c>
      <c r="AT36177">
        <f>data2[[#This Row],[gyroy]]</f>
        <v>0.38606699999999999</v>
      </c>
      <c r="AU36177">
        <f>data2[[#This Row],[gyroz]]</f>
        <v>6.7958699999999997E-2</v>
      </c>
      <c r="AW36177">
        <f t="shared" si="62"/>
        <v>-38.616262877113776</v>
      </c>
      <c r="AX36177">
        <f t="shared" si="63"/>
        <v>-2.2988152451031181</v>
      </c>
      <c r="AY36177">
        <f t="shared" si="64"/>
        <v>3.8640382590098539</v>
      </c>
      <c r="BA36177">
        <f t="shared" si="65"/>
        <v>-0.91715103403625875</v>
      </c>
      <c r="BB36177">
        <f t="shared" si="55"/>
        <v>-2.2988152451031181</v>
      </c>
      <c r="BC36177">
        <f t="shared" si="56"/>
        <v>0.72244560542006075</v>
      </c>
      <c r="BE36177">
        <f t="shared" si="57"/>
        <v>-52.548883426336943</v>
      </c>
      <c r="BF36177">
        <f t="shared" si="58"/>
        <v>-131.71241142474057</v>
      </c>
      <c r="BG36177">
        <f t="shared" si="59"/>
        <v>41.393084118343069</v>
      </c>
      <c r="BM36177">
        <f t="shared" si="45"/>
        <v>577.28800000000001</v>
      </c>
    </row>
    <row r="36178" spans="1:65" x14ac:dyDescent="0.3">
      <c r="A36178">
        <v>3685724700929</v>
      </c>
      <c r="B36178">
        <v>-0.22014</v>
      </c>
      <c r="C36178">
        <v>-0.37806600000000001</v>
      </c>
      <c r="D36178">
        <v>0.54556300000000002</v>
      </c>
      <c r="E36178">
        <v>-2.5757099999999999</v>
      </c>
      <c r="F36178">
        <v>0.41599900000000001</v>
      </c>
      <c r="G36178">
        <v>0.15821399999999999</v>
      </c>
      <c r="H36178">
        <v>-51.388500000000001</v>
      </c>
      <c r="I36178">
        <v>-24.729600000000001</v>
      </c>
      <c r="J36178">
        <v>-5.5539300000000003</v>
      </c>
      <c r="K36178">
        <v>574.98500000000001</v>
      </c>
      <c r="L36178">
        <v>954.11400000000003</v>
      </c>
      <c r="M36178">
        <v>30.232199999999999</v>
      </c>
      <c r="N36178">
        <v>574.98500000000001</v>
      </c>
      <c r="O36178">
        <v>1453.22</v>
      </c>
      <c r="P36178">
        <v>574.98500000000001</v>
      </c>
      <c r="Q36178">
        <v>1449.84</v>
      </c>
      <c r="R36178" t="s">
        <v>18</v>
      </c>
      <c r="T36178">
        <f t="shared" si="48"/>
        <v>10.139404294000007</v>
      </c>
      <c r="U36178">
        <f>(data2[[#This Row],[time]]-A36177)/1000000000</f>
        <v>8.5449211999999997E-2</v>
      </c>
      <c r="V36178">
        <f>data2[[#This Row],[altitude]]</f>
        <v>574.98500000000001</v>
      </c>
      <c r="W36178">
        <f>((data2[[#This Row],[altitude]]-K36177)/U36178+W36177)/2</f>
        <v>8.1328840780667662</v>
      </c>
      <c r="Z36178">
        <f t="shared" si="49"/>
        <v>8.5449211999999997E-2</v>
      </c>
      <c r="AA36178" s="4">
        <f>SQRT(POWER(data2[[#This Row],[accelx]],2)+POWER(data2[[#This Row],[accely]],2)+POWER(data2[[#This Row],[accelz]],2))*SIGN(data2[[#This Row],[accelx]])</f>
        <v>-0.69931002203958159</v>
      </c>
      <c r="AB36178">
        <f t="shared" si="50"/>
        <v>574.98500000000001</v>
      </c>
      <c r="AC36178">
        <f t="shared" si="47"/>
        <v>0.59491379649998577</v>
      </c>
      <c r="AD36178">
        <f t="shared" si="60"/>
        <v>575.00305693258588</v>
      </c>
      <c r="AF36178">
        <f t="shared" si="51"/>
        <v>2.2849430674141331</v>
      </c>
      <c r="AG36178" s="8">
        <f t="shared" si="52"/>
        <v>99.604193562413528</v>
      </c>
      <c r="AI36178">
        <f>data2[[#This Row],[pressure]]*100/(287.05*(273.15+data2[[#This Row],[temp]]))</f>
        <v>1.0956015068490252</v>
      </c>
      <c r="AJ36178">
        <f t="shared" si="53"/>
        <v>1.9936641944508426E-3</v>
      </c>
      <c r="AK36178">
        <f t="shared" si="46"/>
        <v>575.00305696169403</v>
      </c>
      <c r="AN36178">
        <f t="shared" si="54"/>
        <v>574.98500000000001</v>
      </c>
      <c r="AO36178">
        <f t="shared" si="61"/>
        <v>10.6378979831902</v>
      </c>
      <c r="AP36178" s="6">
        <f t="shared" si="44"/>
        <v>580.72483608020502</v>
      </c>
      <c r="AS36178">
        <f>data2[[#This Row],[gyrox]]</f>
        <v>-2.5757099999999999</v>
      </c>
      <c r="AT36178">
        <f>data2[[#This Row],[gyroy]]</f>
        <v>0.41599900000000001</v>
      </c>
      <c r="AU36178">
        <f>data2[[#This Row],[gyroz]]</f>
        <v>0.15821399999999999</v>
      </c>
      <c r="AW36178">
        <f t="shared" si="62"/>
        <v>-38.836355266954293</v>
      </c>
      <c r="AX36178">
        <f t="shared" si="63"/>
        <v>-2.2632684583603302</v>
      </c>
      <c r="AY36178">
        <f t="shared" si="64"/>
        <v>3.8775575206372217</v>
      </c>
      <c r="BA36178">
        <f t="shared" si="65"/>
        <v>-1.1372434238767752</v>
      </c>
      <c r="BB36178">
        <f t="shared" si="55"/>
        <v>-2.2632684583603302</v>
      </c>
      <c r="BC36178">
        <f t="shared" si="56"/>
        <v>0.73596486704742858</v>
      </c>
      <c r="BE36178">
        <f t="shared" si="57"/>
        <v>-65.15924846714654</v>
      </c>
      <c r="BF36178">
        <f t="shared" si="58"/>
        <v>-129.67573056912721</v>
      </c>
      <c r="BG36178">
        <f t="shared" si="59"/>
        <v>42.167680751724419</v>
      </c>
      <c r="BM36178">
        <f t="shared" si="45"/>
        <v>577.28800000000001</v>
      </c>
    </row>
    <row r="36179" spans="1:65" x14ac:dyDescent="0.3">
      <c r="A36179">
        <v>3685804534923</v>
      </c>
      <c r="B36179">
        <v>-0.22492500000000001</v>
      </c>
      <c r="C36179">
        <v>-0.50249200000000005</v>
      </c>
      <c r="D36179">
        <v>0.55034899999999998</v>
      </c>
      <c r="E36179">
        <v>-2.6804800000000002</v>
      </c>
      <c r="F36179">
        <v>0.421039</v>
      </c>
      <c r="G36179">
        <v>0.27168199999999998</v>
      </c>
      <c r="H36179">
        <v>-50.906199999999998</v>
      </c>
      <c r="I36179">
        <v>-19.804099999999998</v>
      </c>
      <c r="J36179">
        <v>-5.3785400000000001</v>
      </c>
      <c r="K36179">
        <v>574.63599999999997</v>
      </c>
      <c r="L36179">
        <v>954.024</v>
      </c>
      <c r="M36179">
        <v>30.236699999999999</v>
      </c>
      <c r="N36179">
        <v>574.63599999999997</v>
      </c>
      <c r="O36179">
        <v>677.00599999999997</v>
      </c>
      <c r="P36179">
        <v>574.63599999999997</v>
      </c>
      <c r="Q36179">
        <v>675.57</v>
      </c>
      <c r="R36179" t="s">
        <v>18</v>
      </c>
      <c r="T36179">
        <f t="shared" si="48"/>
        <v>10.219238288000007</v>
      </c>
      <c r="U36179">
        <f>(data2[[#This Row],[time]]-A36178)/1000000000</f>
        <v>7.9833994000000005E-2</v>
      </c>
      <c r="V36179">
        <f>data2[[#This Row],[altitude]]</f>
        <v>574.63599999999997</v>
      </c>
      <c r="W36179">
        <f>((data2[[#This Row],[altitude]]-K36178)/U36179+W36178)/2</f>
        <v>1.8806563698355827</v>
      </c>
      <c r="Z36179">
        <f t="shared" si="49"/>
        <v>7.9833994000000005E-2</v>
      </c>
      <c r="AA36179" s="4">
        <f>SQRT(POWER(data2[[#This Row],[accelx]],2)+POWER(data2[[#This Row],[accely]],2)+POWER(data2[[#This Row],[accelz]],2))*SIGN(data2[[#This Row],[accelx]])</f>
        <v>-0.77844298923556376</v>
      </c>
      <c r="AB36179">
        <f t="shared" si="50"/>
        <v>574.63599999999997</v>
      </c>
      <c r="AC36179">
        <f t="shared" si="47"/>
        <v>-0.24960555763198844</v>
      </c>
      <c r="AD36179">
        <f t="shared" si="60"/>
        <v>574.63917871079218</v>
      </c>
      <c r="AF36179">
        <f t="shared" si="51"/>
        <v>2.6488212892078309</v>
      </c>
      <c r="AG36179" s="8">
        <f t="shared" si="52"/>
        <v>99.541161207368276</v>
      </c>
      <c r="AI36179">
        <f>data2[[#This Row],[pressure]]*100/(287.05*(273.15+data2[[#This Row],[temp]]))</f>
        <v>1.0954819115288299</v>
      </c>
      <c r="AJ36179">
        <f t="shared" si="53"/>
        <v>1.9934465670505457E-3</v>
      </c>
      <c r="AK36179">
        <f t="shared" si="46"/>
        <v>574.63917871169531</v>
      </c>
      <c r="AN36179">
        <f t="shared" si="54"/>
        <v>574.63599999999997</v>
      </c>
      <c r="AO36179">
        <f t="shared" si="61"/>
        <v>-4.3715713383956007</v>
      </c>
      <c r="AP36179" s="6">
        <f t="shared" si="44"/>
        <v>575.6100598665081</v>
      </c>
      <c r="AS36179">
        <f>data2[[#This Row],[gyrox]]</f>
        <v>-2.6804800000000002</v>
      </c>
      <c r="AT36179">
        <f>data2[[#This Row],[gyroy]]</f>
        <v>0.421039</v>
      </c>
      <c r="AU36179">
        <f>data2[[#This Row],[gyroz]]</f>
        <v>0.27168199999999998</v>
      </c>
      <c r="AW36179">
        <f t="shared" si="62"/>
        <v>-39.05034869119141</v>
      </c>
      <c r="AX36179">
        <f t="shared" si="63"/>
        <v>-2.2296552333605644</v>
      </c>
      <c r="AY36179">
        <f t="shared" si="64"/>
        <v>3.8992469797951297</v>
      </c>
      <c r="BA36179">
        <f t="shared" si="65"/>
        <v>-1.3512368481138921</v>
      </c>
      <c r="BB36179">
        <f t="shared" si="55"/>
        <v>-2.2296552333605644</v>
      </c>
      <c r="BC36179">
        <f t="shared" si="56"/>
        <v>0.75765432620533657</v>
      </c>
      <c r="BE36179">
        <f t="shared" si="57"/>
        <v>-77.42016851948587</v>
      </c>
      <c r="BF36179">
        <f t="shared" si="58"/>
        <v>-127.74983464081701</v>
      </c>
      <c r="BG36179">
        <f t="shared" si="59"/>
        <v>43.410395221393919</v>
      </c>
      <c r="BM36179">
        <f t="shared" si="45"/>
        <v>577.28800000000001</v>
      </c>
    </row>
    <row r="36180" spans="1:65" x14ac:dyDescent="0.3">
      <c r="A36180">
        <v>3685885284431</v>
      </c>
      <c r="B36180">
        <v>-0.23449600000000001</v>
      </c>
      <c r="C36180">
        <v>-0.64606200000000003</v>
      </c>
      <c r="D36180">
        <v>0.47856399999999999</v>
      </c>
      <c r="E36180">
        <v>-2.7163599999999999</v>
      </c>
      <c r="F36180">
        <v>0.39828400000000003</v>
      </c>
      <c r="G36180">
        <v>0.38408100000000001</v>
      </c>
      <c r="H36180">
        <v>-49.883099999999999</v>
      </c>
      <c r="I36180">
        <v>-14.6302</v>
      </c>
      <c r="J36180">
        <v>-3.25928</v>
      </c>
      <c r="K36180">
        <v>575.428</v>
      </c>
      <c r="L36180">
        <v>953.86</v>
      </c>
      <c r="M36180">
        <v>30.236699999999999</v>
      </c>
      <c r="N36180">
        <v>575.428</v>
      </c>
      <c r="O36180">
        <v>1168.42</v>
      </c>
      <c r="P36180">
        <v>575.428</v>
      </c>
      <c r="Q36180">
        <v>1175.3399999999999</v>
      </c>
      <c r="R36180" t="s">
        <v>18</v>
      </c>
      <c r="T36180">
        <f t="shared" si="48"/>
        <v>10.299987796000007</v>
      </c>
      <c r="U36180">
        <f>(data2[[#This Row],[time]]-A36179)/1000000000</f>
        <v>8.0749507999999998E-2</v>
      </c>
      <c r="V36180">
        <f>data2[[#This Row],[altitude]]</f>
        <v>575.428</v>
      </c>
      <c r="W36180">
        <f>((data2[[#This Row],[altitude]]-K36179)/U36180+W36179)/2</f>
        <v>5.8443828325326725</v>
      </c>
      <c r="Z36180">
        <f t="shared" si="49"/>
        <v>8.0749507999999998E-2</v>
      </c>
      <c r="AA36180" s="4">
        <f>SQRT(POWER(data2[[#This Row],[accelx]],2)+POWER(data2[[#This Row],[accely]],2)+POWER(data2[[#This Row],[accelz]],2))*SIGN(data2[[#This Row],[accelx]])</f>
        <v>-0.83750103519697217</v>
      </c>
      <c r="AB36180">
        <f t="shared" si="50"/>
        <v>575.428</v>
      </c>
      <c r="AC36180">
        <f t="shared" si="47"/>
        <v>-1.1085785325736346</v>
      </c>
      <c r="AD36180">
        <f t="shared" si="60"/>
        <v>575.49069731804195</v>
      </c>
      <c r="AF36180">
        <f t="shared" si="51"/>
        <v>1.7973026819580582</v>
      </c>
      <c r="AG36180" s="8">
        <f t="shared" si="52"/>
        <v>99.688664465230858</v>
      </c>
      <c r="AI36180">
        <f>data2[[#This Row],[pressure]]*100/(287.05*(273.15+data2[[#This Row],[temp]]))</f>
        <v>1.0952935944283264</v>
      </c>
      <c r="AJ36180">
        <f t="shared" si="53"/>
        <v>1.9931038867437648E-3</v>
      </c>
      <c r="AK36180">
        <f t="shared" si="46"/>
        <v>575.49069767000128</v>
      </c>
      <c r="AN36180">
        <f t="shared" si="54"/>
        <v>575.428</v>
      </c>
      <c r="AO36180">
        <f t="shared" si="61"/>
        <v>9.8081092952297624</v>
      </c>
      <c r="AP36180" s="6">
        <f t="shared" si="44"/>
        <v>580.31159972200294</v>
      </c>
      <c r="AS36180">
        <f>data2[[#This Row],[gyrox]]</f>
        <v>-2.7163599999999999</v>
      </c>
      <c r="AT36180">
        <f>data2[[#This Row],[gyroy]]</f>
        <v>0.39828400000000003</v>
      </c>
      <c r="AU36180">
        <f>data2[[#This Row],[gyroz]]</f>
        <v>0.38408100000000001</v>
      </c>
      <c r="AW36180">
        <f t="shared" si="62"/>
        <v>-39.269693424742286</v>
      </c>
      <c r="AX36180">
        <f t="shared" si="63"/>
        <v>-2.1974939963162923</v>
      </c>
      <c r="AY36180">
        <f t="shared" si="64"/>
        <v>3.9302613315772779</v>
      </c>
      <c r="BA36180">
        <f t="shared" si="65"/>
        <v>-1.5705815816647686</v>
      </c>
      <c r="BB36180">
        <f t="shared" si="55"/>
        <v>-2.1974939963162923</v>
      </c>
      <c r="BC36180">
        <f t="shared" si="56"/>
        <v>0.78866867798748475</v>
      </c>
      <c r="BE36180">
        <f t="shared" si="57"/>
        <v>-89.987696010372687</v>
      </c>
      <c r="BF36180">
        <f t="shared" si="58"/>
        <v>-125.90713149426043</v>
      </c>
      <c r="BG36180">
        <f t="shared" si="59"/>
        <v>45.187386682845052</v>
      </c>
      <c r="BM36180">
        <f t="shared" si="45"/>
        <v>577.28800000000001</v>
      </c>
    </row>
    <row r="36181" spans="1:65" x14ac:dyDescent="0.3">
      <c r="A36181">
        <v>3685966033938</v>
      </c>
      <c r="B36181">
        <v>-0.253639</v>
      </c>
      <c r="C36181">
        <v>-0.756131</v>
      </c>
      <c r="D36181">
        <v>0.48335</v>
      </c>
      <c r="E36181">
        <v>-2.6128200000000001</v>
      </c>
      <c r="F36181">
        <v>0.32803500000000002</v>
      </c>
      <c r="G36181">
        <v>0.50029900000000005</v>
      </c>
      <c r="H36181">
        <v>-49.064599999999999</v>
      </c>
      <c r="I36181">
        <v>-9.7486099999999993</v>
      </c>
      <c r="J36181">
        <v>-8.7693699999999999E-2</v>
      </c>
      <c r="K36181">
        <v>575.17499999999995</v>
      </c>
      <c r="L36181">
        <v>954.03300000000002</v>
      </c>
      <c r="M36181">
        <v>30.236699999999999</v>
      </c>
      <c r="N36181">
        <v>575.17499999999995</v>
      </c>
      <c r="O36181">
        <v>627.54100000000005</v>
      </c>
      <c r="P36181">
        <v>575.17499999999995</v>
      </c>
      <c r="Q36181">
        <v>630.95000000000005</v>
      </c>
      <c r="R36181" t="s">
        <v>18</v>
      </c>
      <c r="T36181">
        <f t="shared" si="48"/>
        <v>10.380737303000007</v>
      </c>
      <c r="U36181">
        <f>(data2[[#This Row],[time]]-A36180)/1000000000</f>
        <v>8.0749506999999998E-2</v>
      </c>
      <c r="V36181">
        <f>data2[[#This Row],[altitude]]</f>
        <v>575.17499999999995</v>
      </c>
      <c r="W36181">
        <f>((data2[[#This Row],[altitude]]-K36180)/U36181+W36180)/2</f>
        <v>1.3556183844331962</v>
      </c>
      <c r="Z36181">
        <f t="shared" si="49"/>
        <v>8.0749506999999998E-2</v>
      </c>
      <c r="AA36181" s="4">
        <f>SQRT(POWER(data2[[#This Row],[accelx]],2)+POWER(data2[[#This Row],[accely]],2)+POWER(data2[[#This Row],[accelz]],2))*SIGN(data2[[#This Row],[accelx]])</f>
        <v>-0.93257388660738294</v>
      </c>
      <c r="AB36181">
        <f t="shared" si="50"/>
        <v>575.17499999999995</v>
      </c>
      <c r="AC36181">
        <f t="shared" si="47"/>
        <v>-1.9752285827582545</v>
      </c>
      <c r="AD36181">
        <f t="shared" si="60"/>
        <v>575.37401696936888</v>
      </c>
      <c r="AF36181">
        <f t="shared" si="51"/>
        <v>1.9139830306311296</v>
      </c>
      <c r="AG36181" s="8">
        <f t="shared" si="52"/>
        <v>99.668452656103867</v>
      </c>
      <c r="AI36181">
        <f>data2[[#This Row],[pressure]]*100/(287.05*(273.15+data2[[#This Row],[temp]]))</f>
        <v>1.0954922460038576</v>
      </c>
      <c r="AJ36181">
        <f t="shared" si="53"/>
        <v>1.9934653726771372E-3</v>
      </c>
      <c r="AK36181">
        <f t="shared" si="46"/>
        <v>575.37402050867559</v>
      </c>
      <c r="AN36181">
        <f t="shared" si="54"/>
        <v>575.17499999999995</v>
      </c>
      <c r="AO36181">
        <f t="shared" si="61"/>
        <v>-3.1331460636662802</v>
      </c>
      <c r="AP36181" s="6">
        <f t="shared" si="44"/>
        <v>575.67559036546879</v>
      </c>
      <c r="AS36181">
        <f>data2[[#This Row],[gyrox]]</f>
        <v>-2.6128200000000001</v>
      </c>
      <c r="AT36181">
        <f>data2[[#This Row],[gyroy]]</f>
        <v>0.32803500000000002</v>
      </c>
      <c r="AU36181">
        <f>data2[[#This Row],[gyroz]]</f>
        <v>0.50029900000000005</v>
      </c>
      <c r="AW36181">
        <f t="shared" si="62"/>
        <v>-39.480677351622028</v>
      </c>
      <c r="AX36181">
        <f t="shared" si="63"/>
        <v>-2.1710053317875473</v>
      </c>
      <c r="AY36181">
        <f t="shared" si="64"/>
        <v>3.9706602291798707</v>
      </c>
      <c r="BA36181">
        <f t="shared" si="65"/>
        <v>-1.7815655085445101</v>
      </c>
      <c r="BB36181">
        <f t="shared" si="55"/>
        <v>-2.1710053317875473</v>
      </c>
      <c r="BC36181">
        <f t="shared" si="56"/>
        <v>0.8290675755900776</v>
      </c>
      <c r="BE36181">
        <f t="shared" si="57"/>
        <v>-102.07618456567863</v>
      </c>
      <c r="BF36181">
        <f t="shared" si="58"/>
        <v>-124.38944281182543</v>
      </c>
      <c r="BG36181">
        <f t="shared" si="59"/>
        <v>47.502073012454794</v>
      </c>
      <c r="BM36181">
        <f t="shared" si="45"/>
        <v>577.28800000000001</v>
      </c>
    </row>
    <row r="36182" spans="1:65" x14ac:dyDescent="0.3">
      <c r="A36182" s="2">
        <v>3686051513682</v>
      </c>
      <c r="B36182" s="2">
        <v>-0.24885299999999999</v>
      </c>
      <c r="C36182" s="2">
        <v>-0.86141599999999996</v>
      </c>
      <c r="D36182" s="2">
        <v>0.42592200000000002</v>
      </c>
      <c r="E36182" s="2">
        <v>-2.49661</v>
      </c>
      <c r="F36182" s="2">
        <v>0.24037500000000001</v>
      </c>
      <c r="G36182" s="2">
        <v>0.59834200000000004</v>
      </c>
      <c r="H36182" s="2">
        <v>-47.705300000000001</v>
      </c>
      <c r="I36182" s="2">
        <v>-5.94855</v>
      </c>
      <c r="J36182" s="2">
        <v>4.0923699999999998</v>
      </c>
      <c r="K36182" s="2">
        <v>577.28800000000001</v>
      </c>
      <c r="L36182" s="2">
        <v>953.95500000000004</v>
      </c>
      <c r="M36182" s="2">
        <v>30.232199999999999</v>
      </c>
      <c r="N36182" s="2">
        <v>577.28800000000001</v>
      </c>
      <c r="O36182" s="2">
        <v>1930.53</v>
      </c>
      <c r="P36182" s="2">
        <v>577.28800000000001</v>
      </c>
      <c r="Q36182" s="2">
        <v>1944.61</v>
      </c>
      <c r="R36182" s="3" t="s">
        <v>18</v>
      </c>
      <c r="S36182" s="3"/>
      <c r="T36182">
        <f t="shared" si="48"/>
        <v>10.466217047000008</v>
      </c>
      <c r="U36182" s="2">
        <f>(data2[[#This Row],[time]]-A36181)/1000000000</f>
        <v>8.5479743999999996E-2</v>
      </c>
      <c r="V36182" s="2">
        <f>data2[[#This Row],[altitude]]</f>
        <v>577.28800000000001</v>
      </c>
      <c r="W36182" s="2">
        <f>((data2[[#This Row],[altitude]]-K36181)/U36182+W36181)/2</f>
        <v>13.037462492067709</v>
      </c>
      <c r="X36182" s="2"/>
      <c r="Y36182" s="2"/>
      <c r="Z36182" s="2">
        <f t="shared" si="49"/>
        <v>8.5479743999999996E-2</v>
      </c>
      <c r="AA36182" s="2">
        <f>SQRT(POWER(data2[[#This Row],[accelx]],2)+POWER(data2[[#This Row],[accely]],2)+POWER(data2[[#This Row],[accelz]],2))*SIGN(data2[[#This Row],[accelx]])</f>
        <v>-0.99266051132751321</v>
      </c>
      <c r="AB36182" s="2">
        <f t="shared" si="50"/>
        <v>577.28800000000001</v>
      </c>
      <c r="AC36182" s="2">
        <f t="shared" si="47"/>
        <v>-2.8977824403454395</v>
      </c>
      <c r="AD36182">
        <f t="shared" si="60"/>
        <v>577.71623775152477</v>
      </c>
      <c r="AE36182" s="2"/>
      <c r="AF36182" s="2">
        <f t="shared" si="51"/>
        <v>-0.42823775152476173</v>
      </c>
      <c r="AG36182" s="10">
        <f t="shared" si="52"/>
        <v>100.07418095500422</v>
      </c>
      <c r="AH36182" s="2"/>
      <c r="AI36182" s="2">
        <f>data2[[#This Row],[pressure]]*100/(287.05*(273.15+data2[[#This Row],[temp]]))</f>
        <v>1.0954189284154323</v>
      </c>
      <c r="AJ36182" s="2">
        <f t="shared" si="53"/>
        <v>1.993331956786457E-3</v>
      </c>
      <c r="AK36182" s="2">
        <f t="shared" si="46"/>
        <v>577.71625414819937</v>
      </c>
      <c r="AL36182" s="2"/>
      <c r="AM36182" s="2"/>
      <c r="AN36182" s="2">
        <f t="shared" si="54"/>
        <v>577.28800000000001</v>
      </c>
      <c r="AO36182" s="2">
        <f t="shared" si="61"/>
        <v>24.719306599702222</v>
      </c>
      <c r="AP36182" s="2">
        <f t="shared" si="44"/>
        <v>607.5085523609614</v>
      </c>
      <c r="AQ36182" s="2"/>
      <c r="AR36182" s="2"/>
      <c r="AS36182" s="2">
        <f>data2[[#This Row],[gyrox]]</f>
        <v>-2.49661</v>
      </c>
      <c r="AT36182" s="2">
        <f>data2[[#This Row],[gyroy]]</f>
        <v>0.24037500000000001</v>
      </c>
      <c r="AU36182" s="2">
        <f>data2[[#This Row],[gyroz]]</f>
        <v>0.59834200000000004</v>
      </c>
      <c r="AV36182" s="2"/>
      <c r="AW36182" s="2">
        <f t="shared" si="62"/>
        <v>-39.694086935289867</v>
      </c>
      <c r="AX36182" s="2">
        <f t="shared" si="63"/>
        <v>-2.1504581383235473</v>
      </c>
      <c r="AY36182" s="2">
        <f t="shared" si="64"/>
        <v>4.0218063501643186</v>
      </c>
      <c r="BA36182">
        <f t="shared" si="65"/>
        <v>-1.9949750922123499</v>
      </c>
      <c r="BB36182">
        <f t="shared" si="55"/>
        <v>-2.1504581383235473</v>
      </c>
      <c r="BC36182">
        <f t="shared" si="56"/>
        <v>0.88021369657452553</v>
      </c>
      <c r="BE36182">
        <f t="shared" si="57"/>
        <v>-114.30365301748988</v>
      </c>
      <c r="BF36182">
        <f t="shared" si="58"/>
        <v>-123.21217534549945</v>
      </c>
      <c r="BG36182">
        <f t="shared" si="59"/>
        <v>50.43252988332916</v>
      </c>
      <c r="BM36182">
        <f t="shared" si="45"/>
        <v>577.28800000000001</v>
      </c>
    </row>
    <row r="36183" spans="1:65" x14ac:dyDescent="0.3">
      <c r="A36183">
        <v>3686133239752</v>
      </c>
      <c r="B36183">
        <v>-0.287138</v>
      </c>
      <c r="C36183">
        <v>-1.00498</v>
      </c>
      <c r="D36183">
        <v>0.162712</v>
      </c>
      <c r="E36183">
        <v>-2.4798100000000001</v>
      </c>
      <c r="F36183">
        <v>0.15531200000000001</v>
      </c>
      <c r="G36183">
        <v>0.66569</v>
      </c>
      <c r="H36183">
        <v>-46.448399999999999</v>
      </c>
      <c r="I36183">
        <v>-2.8062</v>
      </c>
      <c r="J36183">
        <v>11.356299999999999</v>
      </c>
      <c r="K36183">
        <v>576.495</v>
      </c>
      <c r="L36183">
        <v>953.851</v>
      </c>
      <c r="M36183">
        <v>30.232199999999999</v>
      </c>
      <c r="N36183">
        <v>576.495</v>
      </c>
      <c r="O36183">
        <v>657.51099999999997</v>
      </c>
      <c r="P36183">
        <v>576.495</v>
      </c>
      <c r="Q36183">
        <v>670.53800000000001</v>
      </c>
      <c r="R36183" t="s">
        <v>18</v>
      </c>
      <c r="T36183">
        <f t="shared" si="48"/>
        <v>10.547943117000008</v>
      </c>
      <c r="U36183">
        <f>(data2[[#This Row],[time]]-A36182)/1000000000</f>
        <v>8.1726069999999998E-2</v>
      </c>
      <c r="V36183">
        <f>data2[[#This Row],[altitude]]</f>
        <v>576.495</v>
      </c>
      <c r="W36183">
        <f>((data2[[#This Row],[altitude]]-K36182)/U36183+W36182)/2</f>
        <v>1.6671581800586619</v>
      </c>
      <c r="Z36183">
        <f t="shared" si="49"/>
        <v>8.1726069999999998E-2</v>
      </c>
      <c r="AA36183" s="4">
        <f>SQRT(POWER(data2[[#This Row],[accelx]],2)+POWER(data2[[#This Row],[accely]],2)+POWER(data2[[#This Row],[accelz]],2))*SIGN(data2[[#This Row],[accelx]])</f>
        <v>-1.0577845841134197</v>
      </c>
      <c r="AB36183">
        <f t="shared" si="50"/>
        <v>576.495</v>
      </c>
      <c r="AC36183">
        <f t="shared" si="47"/>
        <v>-3.7851465033116138</v>
      </c>
      <c r="AI36183">
        <f>data2[[#This Row],[pressure]]*100/(287.05*(273.15+data2[[#This Row],[temp]]))</f>
        <v>1.0952995060437742</v>
      </c>
      <c r="AJ36183">
        <f t="shared" si="53"/>
        <v>1.993114644100318E-3</v>
      </c>
      <c r="AN36183">
        <f t="shared" si="54"/>
        <v>576.495</v>
      </c>
      <c r="AO36183">
        <f t="shared" si="61"/>
        <v>-9.7031461319503851</v>
      </c>
      <c r="AS36183">
        <f>data2[[#This Row],[gyrox]]</f>
        <v>-2.4798100000000001</v>
      </c>
      <c r="AT36183">
        <f>data2[[#This Row],[gyroy]]</f>
        <v>0.15531200000000001</v>
      </c>
      <c r="AU36183">
        <f>data2[[#This Row],[gyroz]]</f>
        <v>0.66569</v>
      </c>
      <c r="AW36183">
        <f t="shared" si="62"/>
        <v>-39.896752060936571</v>
      </c>
      <c r="AX36183">
        <f t="shared" si="63"/>
        <v>-2.1377650989397075</v>
      </c>
      <c r="AY36183">
        <f t="shared" si="64"/>
        <v>4.0762105777026187</v>
      </c>
      <c r="BA36183">
        <f t="shared" si="65"/>
        <v>-2.1976402178590533</v>
      </c>
      <c r="BB36183">
        <f t="shared" si="55"/>
        <v>-2.1377650989397075</v>
      </c>
      <c r="BC36183">
        <f t="shared" si="56"/>
        <v>0.93461792411282563</v>
      </c>
      <c r="BE36183">
        <f t="shared" si="57"/>
        <v>-125.91550937153453</v>
      </c>
      <c r="BF36183">
        <f t="shared" si="58"/>
        <v>-122.48491775961209</v>
      </c>
      <c r="BG36183">
        <f t="shared" si="59"/>
        <v>53.549662508943165</v>
      </c>
      <c r="BM36183">
        <f t="shared" ref="BM36183:BM36246" si="66">577.288</f>
        <v>577.28800000000001</v>
      </c>
    </row>
    <row r="36184" spans="1:65" x14ac:dyDescent="0.3">
      <c r="A36184">
        <v>3686214111331</v>
      </c>
      <c r="B36184">
        <v>-0.29192400000000002</v>
      </c>
      <c r="C36184">
        <v>-1.0719799999999999</v>
      </c>
      <c r="D36184">
        <v>4.7856399999999999E-3</v>
      </c>
      <c r="E36184">
        <v>-2.5847199999999999</v>
      </c>
      <c r="F36184">
        <v>3.5277500000000003E-2</v>
      </c>
      <c r="G36184">
        <v>0.73303799999999997</v>
      </c>
      <c r="H36184">
        <v>-44.577599999999997</v>
      </c>
      <c r="I36184">
        <v>-0.54077699999999995</v>
      </c>
      <c r="J36184">
        <v>18.6495</v>
      </c>
      <c r="K36184">
        <v>576.22</v>
      </c>
      <c r="L36184">
        <v>953.94200000000001</v>
      </c>
      <c r="M36184">
        <v>30.227799999999998</v>
      </c>
      <c r="N36184">
        <v>576.22</v>
      </c>
      <c r="O36184">
        <v>596.125</v>
      </c>
      <c r="P36184">
        <v>576.22</v>
      </c>
      <c r="Q36184">
        <v>592.88499999999999</v>
      </c>
      <c r="R36184" t="s">
        <v>18</v>
      </c>
      <c r="T36184">
        <f t="shared" si="48"/>
        <v>10.628814696000008</v>
      </c>
      <c r="U36184">
        <f>(data2[[#This Row],[time]]-A36183)/1000000000</f>
        <v>8.0871578999999999E-2</v>
      </c>
      <c r="V36184">
        <f>data2[[#This Row],[altitude]]</f>
        <v>576.22</v>
      </c>
      <c r="W36184">
        <f>((data2[[#This Row],[altitude]]-K36183)/U36184+W36183)/2</f>
        <v>-0.86664738879320602</v>
      </c>
      <c r="Z36184">
        <f t="shared" si="49"/>
        <v>8.0871578999999999E-2</v>
      </c>
      <c r="AA36184" s="4">
        <f>SQRT(POWER(data2[[#This Row],[accelx]],2)+POWER(data2[[#This Row],[accely]],2)+POWER(data2[[#This Row],[accelz]],2))*SIGN(data2[[#This Row],[accelx]])</f>
        <v>-1.1110281924983765</v>
      </c>
      <c r="AB36184">
        <f t="shared" si="50"/>
        <v>576.22</v>
      </c>
      <c r="AC36184">
        <f t="shared" si="47"/>
        <v>-4.6675385817524733</v>
      </c>
      <c r="AI36184">
        <f>data2[[#This Row],[pressure]]*100/(287.05*(273.15+data2[[#This Row],[temp]]))</f>
        <v>1.0954198876667507</v>
      </c>
      <c r="AJ36184">
        <f t="shared" si="53"/>
        <v>1.9933337023344462E-3</v>
      </c>
      <c r="AN36184">
        <f t="shared" si="54"/>
        <v>576.22</v>
      </c>
      <c r="AO36184">
        <f t="shared" si="61"/>
        <v>-3.4004529576450739</v>
      </c>
      <c r="AS36184">
        <f>data2[[#This Row],[gyrox]]</f>
        <v>-2.5847199999999999</v>
      </c>
      <c r="AT36184">
        <f>data2[[#This Row],[gyroy]]</f>
        <v>3.5277500000000003E-2</v>
      </c>
      <c r="AU36184">
        <f>data2[[#This Row],[gyroz]]</f>
        <v>0.73303799999999997</v>
      </c>
      <c r="AW36184">
        <f t="shared" si="62"/>
        <v>-40.105782448609453</v>
      </c>
      <c r="AX36184">
        <f t="shared" si="63"/>
        <v>-2.1349121518115348</v>
      </c>
      <c r="AY36184">
        <f t="shared" si="64"/>
        <v>4.1354925182296212</v>
      </c>
      <c r="BA36184">
        <f t="shared" si="65"/>
        <v>-2.4066706055319358</v>
      </c>
      <c r="BB36184">
        <f t="shared" si="55"/>
        <v>-2.1349121518115348</v>
      </c>
      <c r="BC36184">
        <f t="shared" si="56"/>
        <v>0.99389986463982805</v>
      </c>
      <c r="BE36184">
        <f t="shared" si="57"/>
        <v>-137.89206837517412</v>
      </c>
      <c r="BF36184">
        <f t="shared" si="58"/>
        <v>-122.32145592999383</v>
      </c>
      <c r="BG36184">
        <f t="shared" si="59"/>
        <v>56.946267502485952</v>
      </c>
      <c r="BM36184">
        <f t="shared" si="66"/>
        <v>577.28800000000001</v>
      </c>
    </row>
    <row r="36185" spans="1:65" x14ac:dyDescent="0.3">
      <c r="A36185">
        <v>3686299713147</v>
      </c>
      <c r="B36185">
        <v>-0.33020899999999997</v>
      </c>
      <c r="C36185">
        <v>-1.0863400000000001</v>
      </c>
      <c r="D36185">
        <v>-7.6570299999999994E-2</v>
      </c>
      <c r="E36185">
        <v>-2.6871900000000002</v>
      </c>
      <c r="F36185">
        <v>-0.111483</v>
      </c>
      <c r="G36185">
        <v>0.76816300000000004</v>
      </c>
      <c r="H36185">
        <v>-42.779899999999998</v>
      </c>
      <c r="I36185">
        <v>0.116925</v>
      </c>
      <c r="J36185">
        <v>27.228899999999999</v>
      </c>
      <c r="K36185">
        <v>576.928</v>
      </c>
      <c r="L36185">
        <v>953.93200000000002</v>
      </c>
      <c r="M36185">
        <v>30.232199999999999</v>
      </c>
      <c r="N36185">
        <v>576.928</v>
      </c>
      <c r="O36185">
        <v>883.73500000000001</v>
      </c>
      <c r="P36185">
        <v>576.928</v>
      </c>
      <c r="Q36185">
        <v>888.41899999999998</v>
      </c>
      <c r="R36185" t="s">
        <v>18</v>
      </c>
      <c r="T36185">
        <f t="shared" si="48"/>
        <v>10.714416512000009</v>
      </c>
      <c r="U36185">
        <f>(data2[[#This Row],[time]]-A36184)/1000000000</f>
        <v>8.5601815999999997E-2</v>
      </c>
      <c r="V36185">
        <f>data2[[#This Row],[altitude]]</f>
        <v>576.928</v>
      </c>
      <c r="W36185">
        <f>((data2[[#This Row],[altitude]]-K36184)/U36185+W36184)/2</f>
        <v>3.7021025914194015</v>
      </c>
      <c r="Z36185">
        <f t="shared" si="49"/>
        <v>8.5601815999999997E-2</v>
      </c>
      <c r="AA36185" s="4">
        <f>SQRT(POWER(data2[[#This Row],[accelx]],2)+POWER(data2[[#This Row],[accely]],2)+POWER(data2[[#This Row],[accelz]],2))*SIGN(data2[[#This Row],[accelx]])</f>
        <v>-1.137996304968997</v>
      </c>
      <c r="AB36185">
        <f t="shared" si="50"/>
        <v>576.928</v>
      </c>
      <c r="AC36185">
        <f t="shared" si="47"/>
        <v>-5.6038509288591092</v>
      </c>
      <c r="AI36185">
        <f>data2[[#This Row],[pressure]]*100/(287.05*(273.15+data2[[#This Row],[temp]]))</f>
        <v>1.0953925176986232</v>
      </c>
      <c r="AJ36185">
        <f t="shared" si="53"/>
        <v>1.9932838972500991E-3</v>
      </c>
      <c r="AN36185">
        <f t="shared" si="54"/>
        <v>576.928</v>
      </c>
      <c r="AO36185">
        <f t="shared" si="61"/>
        <v>8.2708525716320089</v>
      </c>
      <c r="AS36185">
        <f>data2[[#This Row],[gyrox]]</f>
        <v>-2.6871900000000002</v>
      </c>
      <c r="AT36185">
        <f>data2[[#This Row],[gyroy]]</f>
        <v>-0.111483</v>
      </c>
      <c r="AU36185">
        <f>data2[[#This Row],[gyroz]]</f>
        <v>0.76816300000000004</v>
      </c>
      <c r="AW36185">
        <f t="shared" si="62"/>
        <v>-40.335810792546496</v>
      </c>
      <c r="AX36185">
        <f t="shared" si="63"/>
        <v>-2.144455299064663</v>
      </c>
      <c r="AY36185">
        <f t="shared" si="64"/>
        <v>4.2012486660136288</v>
      </c>
      <c r="BA36185">
        <f t="shared" si="65"/>
        <v>-2.636698949468979</v>
      </c>
      <c r="BB36185">
        <f t="shared" si="55"/>
        <v>-2.144455299064663</v>
      </c>
      <c r="BC36185">
        <f t="shared" si="56"/>
        <v>1.0596560124238357</v>
      </c>
      <c r="BE36185">
        <f t="shared" si="57"/>
        <v>-151.0717216511504</v>
      </c>
      <c r="BF36185">
        <f t="shared" si="58"/>
        <v>-122.86823799086994</v>
      </c>
      <c r="BG36185">
        <f t="shared" si="59"/>
        <v>60.713817247548114</v>
      </c>
      <c r="BM36185">
        <f t="shared" si="66"/>
        <v>577.28800000000001</v>
      </c>
    </row>
    <row r="36186" spans="1:65" x14ac:dyDescent="0.3">
      <c r="A36186">
        <v>3686380523690</v>
      </c>
      <c r="B36186">
        <v>-0.36849399999999999</v>
      </c>
      <c r="C36186">
        <v>-1.05284</v>
      </c>
      <c r="D36186">
        <v>-0.153141</v>
      </c>
      <c r="E36186">
        <v>-2.5447099999999998</v>
      </c>
      <c r="F36186">
        <v>-0.25992300000000002</v>
      </c>
      <c r="G36186">
        <v>0.76006899999999999</v>
      </c>
      <c r="H36186">
        <v>-40.733699999999999</v>
      </c>
      <c r="I36186">
        <v>-0.24846499999999999</v>
      </c>
      <c r="J36186">
        <v>35.764400000000002</v>
      </c>
      <c r="K36186">
        <v>576.05200000000002</v>
      </c>
      <c r="L36186">
        <v>953.97299999999996</v>
      </c>
      <c r="M36186">
        <v>30.236699999999999</v>
      </c>
      <c r="N36186">
        <v>576.05200000000002</v>
      </c>
      <c r="O36186">
        <v>873.93899999999996</v>
      </c>
      <c r="P36186">
        <v>576.05200000000002</v>
      </c>
      <c r="Q36186">
        <v>862.85900000000004</v>
      </c>
      <c r="R36186" t="s">
        <v>18</v>
      </c>
      <c r="T36186">
        <f t="shared" si="48"/>
        <v>10.795227055000009</v>
      </c>
      <c r="U36186">
        <f>(data2[[#This Row],[time]]-A36185)/1000000000</f>
        <v>8.0810542999999999E-2</v>
      </c>
      <c r="V36186">
        <f>data2[[#This Row],[altitude]]</f>
        <v>576.05200000000002</v>
      </c>
      <c r="W36186">
        <f>((data2[[#This Row],[altitude]]-K36185)/U36186+W36185)/2</f>
        <v>-3.5690335563372426</v>
      </c>
      <c r="Z36186">
        <f t="shared" si="49"/>
        <v>8.0810542999999999E-2</v>
      </c>
      <c r="AA36186" s="4">
        <f>SQRT(POWER(data2[[#This Row],[accelx]],2)+POWER(data2[[#This Row],[accely]],2)+POWER(data2[[#This Row],[accelz]],2))*SIGN(data2[[#This Row],[accelx]])</f>
        <v>-1.1259271999188047</v>
      </c>
      <c r="AB36186">
        <f t="shared" si="50"/>
        <v>576.05200000000002</v>
      </c>
      <c r="AC36186">
        <f t="shared" si="47"/>
        <v>-6.4867810386630174</v>
      </c>
      <c r="AI36186">
        <f>data2[[#This Row],[pressure]]*100/(287.05*(273.15+data2[[#This Row],[temp]]))</f>
        <v>1.0954233495036731</v>
      </c>
      <c r="AJ36186">
        <f t="shared" si="53"/>
        <v>1.9933400018331926E-3</v>
      </c>
      <c r="AN36186">
        <f t="shared" si="54"/>
        <v>576.05200000000002</v>
      </c>
      <c r="AO36186">
        <f t="shared" si="61"/>
        <v>-10.840169704093887</v>
      </c>
      <c r="AS36186">
        <f>data2[[#This Row],[gyrox]]</f>
        <v>-2.5447099999999998</v>
      </c>
      <c r="AT36186">
        <f>data2[[#This Row],[gyroy]]</f>
        <v>-0.25992300000000002</v>
      </c>
      <c r="AU36186">
        <f>data2[[#This Row],[gyroz]]</f>
        <v>0.76006899999999999</v>
      </c>
      <c r="AW36186">
        <f t="shared" si="62"/>
        <v>-40.541450189424026</v>
      </c>
      <c r="AX36186">
        <f t="shared" si="63"/>
        <v>-2.1654598178328519</v>
      </c>
      <c r="AY36186">
        <f t="shared" si="64"/>
        <v>4.2626702546210957</v>
      </c>
      <c r="BA36186">
        <f t="shared" si="65"/>
        <v>-2.8423383463465086</v>
      </c>
      <c r="BB36186">
        <f t="shared" si="55"/>
        <v>-2.1654598178328519</v>
      </c>
      <c r="BC36186">
        <f t="shared" si="56"/>
        <v>1.1210776010313026</v>
      </c>
      <c r="BE36186">
        <f t="shared" si="57"/>
        <v>-162.85399119384857</v>
      </c>
      <c r="BF36186">
        <f t="shared" si="58"/>
        <v>-124.0717082669905</v>
      </c>
      <c r="BG36186">
        <f t="shared" si="59"/>
        <v>64.233015045744793</v>
      </c>
      <c r="BM36186">
        <f t="shared" si="66"/>
        <v>577.28800000000001</v>
      </c>
    </row>
    <row r="36187" spans="1:65" x14ac:dyDescent="0.3">
      <c r="A36187">
        <v>3686461395270</v>
      </c>
      <c r="B36187">
        <v>-0.382851</v>
      </c>
      <c r="C36187">
        <v>-1.0337000000000001</v>
      </c>
      <c r="D36187">
        <v>-0.20099700000000001</v>
      </c>
      <c r="E36187">
        <v>-2.2449300000000001</v>
      </c>
      <c r="F36187">
        <v>-0.41844300000000001</v>
      </c>
      <c r="G36187">
        <v>0.70814500000000002</v>
      </c>
      <c r="H36187">
        <v>-37.810600000000001</v>
      </c>
      <c r="I36187">
        <v>-2.6454200000000001</v>
      </c>
      <c r="J36187">
        <v>43.656799999999997</v>
      </c>
      <c r="K36187">
        <v>575.69200000000001</v>
      </c>
      <c r="L36187">
        <v>954.03599999999994</v>
      </c>
      <c r="M36187">
        <v>30.232199999999999</v>
      </c>
      <c r="N36187">
        <v>575.69200000000001</v>
      </c>
      <c r="O36187">
        <v>926.18899999999996</v>
      </c>
      <c r="P36187">
        <v>575.69200000000001</v>
      </c>
      <c r="Q36187">
        <v>924.19399999999996</v>
      </c>
      <c r="R36187" t="s">
        <v>18</v>
      </c>
      <c r="T36187">
        <f t="shared" si="48"/>
        <v>10.876098635000009</v>
      </c>
      <c r="U36187">
        <f>(data2[[#This Row],[time]]-A36186)/1000000000</f>
        <v>8.0871579999999998E-2</v>
      </c>
      <c r="V36187">
        <f>data2[[#This Row],[altitude]]</f>
        <v>575.69200000000001</v>
      </c>
      <c r="W36187">
        <f>((data2[[#This Row],[altitude]]-K36186)/U36187+W36186)/2</f>
        <v>-4.0102677774690783</v>
      </c>
      <c r="Z36187">
        <f t="shared" si="49"/>
        <v>8.0871579999999998E-2</v>
      </c>
      <c r="AA36187" s="4">
        <f>SQRT(POWER(data2[[#This Row],[accelx]],2)+POWER(data2[[#This Row],[accely]],2)+POWER(data2[[#This Row],[accelz]],2))*SIGN(data2[[#This Row],[accelx]])</f>
        <v>-1.1204955922314019</v>
      </c>
      <c r="AB36187">
        <f t="shared" si="50"/>
        <v>575.69200000000001</v>
      </c>
      <c r="AC36187">
        <f t="shared" si="47"/>
        <v>-7.3699387715898066</v>
      </c>
      <c r="AI36187">
        <f>data2[[#This Row],[pressure]]*100/(287.05*(273.15+data2[[#This Row],[temp]]))</f>
        <v>1.0955119400702815</v>
      </c>
      <c r="AJ36187">
        <f t="shared" si="53"/>
        <v>1.9935012099362385E-3</v>
      </c>
      <c r="AN36187">
        <f t="shared" si="54"/>
        <v>575.69200000000001</v>
      </c>
      <c r="AO36187">
        <f t="shared" si="61"/>
        <v>-4.4515019986009134</v>
      </c>
      <c r="AS36187">
        <f>data2[[#This Row],[gyrox]]</f>
        <v>-2.2449300000000001</v>
      </c>
      <c r="AT36187">
        <f>data2[[#This Row],[gyroy]]</f>
        <v>-0.41844300000000001</v>
      </c>
      <c r="AU36187">
        <f>data2[[#This Row],[gyroz]]</f>
        <v>0.70814500000000002</v>
      </c>
      <c r="AW36187">
        <f t="shared" si="62"/>
        <v>-40.723001225513428</v>
      </c>
      <c r="AX36187">
        <f t="shared" si="63"/>
        <v>-2.1992999643827917</v>
      </c>
      <c r="AY36187">
        <f t="shared" si="64"/>
        <v>4.3199390596401956</v>
      </c>
      <c r="BA36187">
        <f t="shared" si="65"/>
        <v>-3.023889382435911</v>
      </c>
      <c r="BB36187">
        <f t="shared" si="55"/>
        <v>-2.1992999643827917</v>
      </c>
      <c r="BC36187">
        <f t="shared" si="56"/>
        <v>1.1783464060504025</v>
      </c>
      <c r="BE36187">
        <f t="shared" si="57"/>
        <v>-173.25609932799864</v>
      </c>
      <c r="BF36187">
        <f t="shared" si="58"/>
        <v>-126.01060584240624</v>
      </c>
      <c r="BG36187">
        <f t="shared" si="59"/>
        <v>67.514275871096842</v>
      </c>
      <c r="BM36187">
        <f t="shared" si="66"/>
        <v>577.28800000000001</v>
      </c>
    </row>
    <row r="36188" spans="1:65" x14ac:dyDescent="0.3">
      <c r="A36188">
        <v>3686546936036</v>
      </c>
      <c r="B36188">
        <v>-0.42113600000000001</v>
      </c>
      <c r="C36188">
        <v>-0.92841499999999999</v>
      </c>
      <c r="D36188">
        <v>-0.339781</v>
      </c>
      <c r="E36188">
        <v>-1.7348600000000001</v>
      </c>
      <c r="F36188">
        <v>-0.55863600000000002</v>
      </c>
      <c r="G36188">
        <v>0.62735799999999997</v>
      </c>
      <c r="H36188">
        <v>-35.545200000000001</v>
      </c>
      <c r="I36188">
        <v>-4.9693100000000001</v>
      </c>
      <c r="J36188">
        <v>50.219200000000001</v>
      </c>
      <c r="K36188">
        <v>575.50199999999995</v>
      </c>
      <c r="L36188">
        <v>954.03300000000002</v>
      </c>
      <c r="M36188">
        <v>30.232199999999999</v>
      </c>
      <c r="N36188">
        <v>575.50199999999995</v>
      </c>
      <c r="O36188">
        <v>808.62800000000004</v>
      </c>
      <c r="P36188">
        <v>575.50199999999995</v>
      </c>
      <c r="Q36188">
        <v>807.69100000000003</v>
      </c>
      <c r="R36188" t="s">
        <v>18</v>
      </c>
      <c r="T36188">
        <f t="shared" si="48"/>
        <v>10.961639401000008</v>
      </c>
      <c r="U36188">
        <f>(data2[[#This Row],[time]]-A36187)/1000000000</f>
        <v>8.5540766000000004E-2</v>
      </c>
      <c r="V36188">
        <f>data2[[#This Row],[altitude]]</f>
        <v>575.50199999999995</v>
      </c>
      <c r="W36188">
        <f>((data2[[#This Row],[altitude]]-K36187)/U36188+W36187)/2</f>
        <v>-3.1157154797390816</v>
      </c>
      <c r="Z36188">
        <f t="shared" si="49"/>
        <v>8.5540766000000004E-2</v>
      </c>
      <c r="AA36188" s="4">
        <f>SQRT(POWER(data2[[#This Row],[accelx]],2)+POWER(data2[[#This Row],[accely]],2)+POWER(data2[[#This Row],[accelz]],2))*SIGN(data2[[#This Row],[accelx]])</f>
        <v>-1.074598097281956</v>
      </c>
      <c r="AB36188">
        <f t="shared" si="50"/>
        <v>575.50199999999995</v>
      </c>
      <c r="AC36188">
        <f t="shared" si="47"/>
        <v>-8.3001602227734477</v>
      </c>
      <c r="AI36188">
        <f>data2[[#This Row],[pressure]]*100/(287.05*(273.15+data2[[#This Row],[temp]]))</f>
        <v>1.095508495194176</v>
      </c>
      <c r="AJ36188">
        <f t="shared" si="53"/>
        <v>1.9934949413010616E-3</v>
      </c>
      <c r="AN36188">
        <f t="shared" si="54"/>
        <v>575.50199999999995</v>
      </c>
      <c r="AO36188">
        <f t="shared" si="61"/>
        <v>-2.2211631820090849</v>
      </c>
      <c r="AS36188">
        <f>data2[[#This Row],[gyrox]]</f>
        <v>-1.7348600000000001</v>
      </c>
      <c r="AT36188">
        <f>data2[[#This Row],[gyroy]]</f>
        <v>-0.55863600000000002</v>
      </c>
      <c r="AU36188">
        <f>data2[[#This Row],[gyroz]]</f>
        <v>0.62735799999999997</v>
      </c>
      <c r="AW36188">
        <f t="shared" si="62"/>
        <v>-40.871402478816186</v>
      </c>
      <c r="AX36188">
        <f t="shared" si="63"/>
        <v>-2.2470861157379676</v>
      </c>
      <c r="AY36188">
        <f t="shared" si="64"/>
        <v>4.3736037435164237</v>
      </c>
      <c r="BA36188">
        <f t="shared" si="65"/>
        <v>-3.069798214887598E-2</v>
      </c>
      <c r="BB36188">
        <f t="shared" si="55"/>
        <v>-2.2470861157379676</v>
      </c>
      <c r="BC36188">
        <f t="shared" si="56"/>
        <v>1.2320110899266306</v>
      </c>
      <c r="BE36188">
        <f t="shared" si="57"/>
        <v>-1.7588648166985352</v>
      </c>
      <c r="BF36188">
        <f t="shared" si="58"/>
        <v>-128.74855063423118</v>
      </c>
      <c r="BG36188">
        <f t="shared" si="59"/>
        <v>70.589035766108452</v>
      </c>
      <c r="BM36188">
        <f t="shared" si="66"/>
        <v>577.28800000000001</v>
      </c>
    </row>
    <row r="36189" spans="1:65" x14ac:dyDescent="0.3">
      <c r="A36189">
        <v>3686627746593</v>
      </c>
      <c r="B36189">
        <v>-0.45463599999999998</v>
      </c>
      <c r="C36189">
        <v>-0.79441600000000001</v>
      </c>
      <c r="D36189">
        <v>-0.37806600000000001</v>
      </c>
      <c r="E36189">
        <v>-1.4051400000000001</v>
      </c>
      <c r="F36189">
        <v>-0.65591600000000005</v>
      </c>
      <c r="G36189">
        <v>0.55726200000000004</v>
      </c>
      <c r="H36189">
        <v>-32.826599999999999</v>
      </c>
      <c r="I36189">
        <v>-7.1177999999999999</v>
      </c>
      <c r="J36189">
        <v>54.121600000000001</v>
      </c>
      <c r="K36189">
        <v>575.34400000000005</v>
      </c>
      <c r="L36189">
        <v>954.09500000000003</v>
      </c>
      <c r="M36189">
        <v>30.232199999999999</v>
      </c>
      <c r="N36189">
        <v>575.34400000000005</v>
      </c>
      <c r="O36189">
        <v>739.08699999999999</v>
      </c>
      <c r="P36189">
        <v>575.34400000000005</v>
      </c>
      <c r="Q36189">
        <v>740.04399999999998</v>
      </c>
      <c r="R36189" t="s">
        <v>18</v>
      </c>
      <c r="T36189">
        <f t="shared" si="48"/>
        <v>11.042449958000008</v>
      </c>
      <c r="U36189">
        <f>(data2[[#This Row],[time]]-A36188)/1000000000</f>
        <v>8.0810557000000005E-2</v>
      </c>
      <c r="V36189">
        <f>data2[[#This Row],[altitude]]</f>
        <v>575.34400000000005</v>
      </c>
      <c r="W36189">
        <f>((data2[[#This Row],[altitude]]-K36188)/U36189+W36188)/2</f>
        <v>-2.5354527835462091</v>
      </c>
      <c r="Z36189">
        <f t="shared" si="49"/>
        <v>8.0810557000000005E-2</v>
      </c>
      <c r="AA36189" s="4">
        <f>SQRT(POWER(data2[[#This Row],[accelx]],2)+POWER(data2[[#This Row],[accely]],2)+POWER(data2[[#This Row],[accelz]],2))*SIGN(data2[[#This Row],[accelx]])</f>
        <v>-0.99031539112951283</v>
      </c>
      <c r="AB36189">
        <f t="shared" si="50"/>
        <v>575.34400000000005</v>
      </c>
      <c r="AC36189">
        <f t="shared" si="47"/>
        <v>-9.1721316197362963</v>
      </c>
      <c r="AI36189">
        <f>data2[[#This Row],[pressure]]*100/(287.05*(273.15+data2[[#This Row],[temp]]))</f>
        <v>1.0955796893003569</v>
      </c>
      <c r="AJ36189">
        <f t="shared" si="53"/>
        <v>1.9936244930947211E-3</v>
      </c>
      <c r="AN36189">
        <f t="shared" si="54"/>
        <v>575.34400000000005</v>
      </c>
      <c r="AO36189">
        <f t="shared" si="61"/>
        <v>-1.9551900873533363</v>
      </c>
      <c r="AS36189">
        <f>data2[[#This Row],[gyrox]]</f>
        <v>-1.4051400000000001</v>
      </c>
      <c r="AT36189">
        <f>data2[[#This Row],[gyroy]]</f>
        <v>-0.65591600000000005</v>
      </c>
      <c r="AU36189">
        <f>data2[[#This Row],[gyroz]]</f>
        <v>0.55726200000000004</v>
      </c>
      <c r="AW36189">
        <f t="shared" si="62"/>
        <v>-40.984952624879163</v>
      </c>
      <c r="AX36189">
        <f t="shared" si="63"/>
        <v>-2.3000910530431797</v>
      </c>
      <c r="AY36189">
        <f t="shared" si="64"/>
        <v>4.4186363961313573</v>
      </c>
      <c r="BA36189">
        <f t="shared" si="65"/>
        <v>-0.14424812821185284</v>
      </c>
      <c r="BB36189">
        <f t="shared" si="55"/>
        <v>-2.3000910530431797</v>
      </c>
      <c r="BC36189">
        <f t="shared" si="56"/>
        <v>1.2770437425415642</v>
      </c>
      <c r="BE36189">
        <f t="shared" si="57"/>
        <v>-8.2648089492011501</v>
      </c>
      <c r="BF36189">
        <f t="shared" si="58"/>
        <v>-131.78550983517536</v>
      </c>
      <c r="BG36189">
        <f t="shared" si="59"/>
        <v>73.169216701222922</v>
      </c>
      <c r="BM36189">
        <f t="shared" si="66"/>
        <v>577.28800000000001</v>
      </c>
    </row>
    <row r="36190" spans="1:65" x14ac:dyDescent="0.3">
      <c r="A36190">
        <v>3686708526618</v>
      </c>
      <c r="B36190">
        <v>-0.47856399999999999</v>
      </c>
      <c r="C36190">
        <v>-0.67477600000000004</v>
      </c>
      <c r="D36190">
        <v>-0.349352</v>
      </c>
      <c r="E36190">
        <v>-1.1522399999999999</v>
      </c>
      <c r="F36190">
        <v>-0.75212800000000002</v>
      </c>
      <c r="G36190">
        <v>0.47983500000000001</v>
      </c>
      <c r="H36190">
        <v>-29.4358</v>
      </c>
      <c r="I36190">
        <v>-9.3978300000000008</v>
      </c>
      <c r="J36190">
        <v>58.038600000000002</v>
      </c>
      <c r="K36190">
        <v>575.428</v>
      </c>
      <c r="L36190">
        <v>954.05499999999995</v>
      </c>
      <c r="M36190">
        <v>30.236699999999999</v>
      </c>
      <c r="N36190">
        <v>575.428</v>
      </c>
      <c r="O36190">
        <v>591.52200000000005</v>
      </c>
      <c r="P36190">
        <v>575.428</v>
      </c>
      <c r="Q36190">
        <v>591.702</v>
      </c>
      <c r="R36190" t="s">
        <v>18</v>
      </c>
      <c r="T36190">
        <f t="shared" si="48"/>
        <v>11.123229983000007</v>
      </c>
      <c r="U36190">
        <f>(data2[[#This Row],[time]]-A36189)/1000000000</f>
        <v>8.0780025000000005E-2</v>
      </c>
      <c r="V36190">
        <f>data2[[#This Row],[altitude]]</f>
        <v>575.428</v>
      </c>
      <c r="W36190">
        <f>((data2[[#This Row],[altitude]]-K36189)/U36190+W36189)/2</f>
        <v>-0.7477958767729771</v>
      </c>
      <c r="Z36190">
        <f t="shared" si="49"/>
        <v>8.0780025000000005E-2</v>
      </c>
      <c r="AA36190" s="4">
        <f>SQRT(POWER(data2[[#This Row],[accelx]],2)+POWER(data2[[#This Row],[accely]],2)+POWER(data2[[#This Row],[accelz]],2))*SIGN(data2[[#This Row],[accelx]])</f>
        <v>-0.89799385976519908</v>
      </c>
      <c r="AB36190">
        <f t="shared" si="50"/>
        <v>575.428</v>
      </c>
      <c r="AC36190">
        <f t="shared" si="47"/>
        <v>-10.036315831177976</v>
      </c>
      <c r="AI36190">
        <f>data2[[#This Row],[pressure]]*100/(287.05*(273.15+data2[[#This Row],[temp]]))</f>
        <v>1.095517508053925</v>
      </c>
      <c r="AJ36190">
        <f t="shared" si="53"/>
        <v>1.993511341986583E-3</v>
      </c>
      <c r="AN36190">
        <f t="shared" si="54"/>
        <v>575.428</v>
      </c>
      <c r="AO36190">
        <f t="shared" si="61"/>
        <v>1.0398610300002549</v>
      </c>
      <c r="AS36190">
        <f>data2[[#This Row],[gyrox]]</f>
        <v>-1.1522399999999999</v>
      </c>
      <c r="AT36190">
        <f>data2[[#This Row],[gyroy]]</f>
        <v>-0.75212800000000002</v>
      </c>
      <c r="AU36190">
        <f>data2[[#This Row],[gyroz]]</f>
        <v>0.47983500000000001</v>
      </c>
      <c r="AW36190">
        <f t="shared" si="62"/>
        <v>-41.078030600885164</v>
      </c>
      <c r="AX36190">
        <f t="shared" si="63"/>
        <v>-2.3608479716863799</v>
      </c>
      <c r="AY36190">
        <f t="shared" si="64"/>
        <v>4.4573974794272324</v>
      </c>
      <c r="BA36190">
        <f t="shared" si="65"/>
        <v>-0.23732610421785338</v>
      </c>
      <c r="BB36190">
        <f t="shared" si="55"/>
        <v>-2.3608479716863799</v>
      </c>
      <c r="BC36190">
        <f t="shared" si="56"/>
        <v>1.3158048258374393</v>
      </c>
      <c r="BE36190">
        <f t="shared" si="57"/>
        <v>-13.597784139964926</v>
      </c>
      <c r="BF36190">
        <f t="shared" si="58"/>
        <v>-135.26662484965044</v>
      </c>
      <c r="BG36190">
        <f t="shared" si="59"/>
        <v>75.390063183431607</v>
      </c>
      <c r="BM36190">
        <f t="shared" si="66"/>
        <v>577.28800000000001</v>
      </c>
    </row>
    <row r="36191" spans="1:65" x14ac:dyDescent="0.3">
      <c r="A36191">
        <v>3686793975830</v>
      </c>
      <c r="B36191">
        <v>-0.50727800000000001</v>
      </c>
      <c r="C36191">
        <v>-0.63649100000000003</v>
      </c>
      <c r="D36191">
        <v>-0.28235300000000002</v>
      </c>
      <c r="E36191">
        <v>-0.97020600000000001</v>
      </c>
      <c r="F36191">
        <v>-0.83291400000000004</v>
      </c>
      <c r="G36191">
        <v>0.40790500000000002</v>
      </c>
      <c r="H36191">
        <v>-26.805</v>
      </c>
      <c r="I36191">
        <v>-11.6633</v>
      </c>
      <c r="J36191">
        <v>60.859400000000001</v>
      </c>
      <c r="K36191">
        <v>574.07600000000002</v>
      </c>
      <c r="L36191">
        <v>954.15599999999995</v>
      </c>
      <c r="M36191">
        <v>30.227799999999998</v>
      </c>
      <c r="N36191">
        <v>574.07600000000002</v>
      </c>
      <c r="O36191">
        <v>1464.89</v>
      </c>
      <c r="P36191">
        <v>574.07600000000002</v>
      </c>
      <c r="Q36191">
        <v>1454.71</v>
      </c>
      <c r="R36191" t="s">
        <v>18</v>
      </c>
      <c r="T36191">
        <f t="shared" si="48"/>
        <v>11.208679195000007</v>
      </c>
      <c r="U36191">
        <f>(data2[[#This Row],[time]]-A36190)/1000000000</f>
        <v>8.5449211999999997E-2</v>
      </c>
      <c r="V36191">
        <f>data2[[#This Row],[altitude]]</f>
        <v>574.07600000000002</v>
      </c>
      <c r="W36191">
        <f>((data2[[#This Row],[altitude]]-K36190)/U36191+W36190)/2</f>
        <v>-8.2850299918919994</v>
      </c>
      <c r="Z36191">
        <f t="shared" si="49"/>
        <v>8.5449211999999997E-2</v>
      </c>
      <c r="AA36191" s="4">
        <f>SQRT(POWER(data2[[#This Row],[accelx]],2)+POWER(data2[[#This Row],[accely]],2)+POWER(data2[[#This Row],[accelz]],2))*SIGN(data2[[#This Row],[accelx]])</f>
        <v>-0.86149578000939742</v>
      </c>
      <c r="AB36191">
        <f t="shared" si="50"/>
        <v>574.07600000000002</v>
      </c>
      <c r="AC36191">
        <f t="shared" si="47"/>
        <v>-10.947332244321105</v>
      </c>
      <c r="AI36191">
        <f>data2[[#This Row],[pressure]]*100/(287.05*(273.15+data2[[#This Row],[temp]]))</f>
        <v>1.095665625726256</v>
      </c>
      <c r="AJ36191">
        <f t="shared" si="53"/>
        <v>1.9937808714624427E-3</v>
      </c>
      <c r="AN36191">
        <f t="shared" si="54"/>
        <v>574.07600000000002</v>
      </c>
      <c r="AO36191">
        <f t="shared" si="61"/>
        <v>-15.822264107011021</v>
      </c>
      <c r="AS36191">
        <f>data2[[#This Row],[gyrox]]</f>
        <v>-0.97020600000000001</v>
      </c>
      <c r="AT36191">
        <f>data2[[#This Row],[gyroy]]</f>
        <v>-0.83291400000000004</v>
      </c>
      <c r="AU36191">
        <f>data2[[#This Row],[gyroz]]</f>
        <v>0.40790500000000002</v>
      </c>
      <c r="AW36191">
        <f t="shared" si="62"/>
        <v>-41.160933939062836</v>
      </c>
      <c r="AX36191">
        <f t="shared" si="63"/>
        <v>-2.4320198166501479</v>
      </c>
      <c r="AY36191">
        <f t="shared" si="64"/>
        <v>4.4922526402480925</v>
      </c>
      <c r="BA36191">
        <f t="shared" si="65"/>
        <v>-0.32022944239552587</v>
      </c>
      <c r="BB36191">
        <f t="shared" si="55"/>
        <v>-2.4320198166501479</v>
      </c>
      <c r="BC36191">
        <f t="shared" si="56"/>
        <v>1.3506599866582993</v>
      </c>
      <c r="BE36191">
        <f t="shared" si="57"/>
        <v>-18.347795525091346</v>
      </c>
      <c r="BF36191">
        <f t="shared" si="58"/>
        <v>-139.34447118623376</v>
      </c>
      <c r="BG36191">
        <f t="shared" si="59"/>
        <v>77.387116792716625</v>
      </c>
      <c r="BM36191">
        <f t="shared" si="66"/>
        <v>577.28800000000001</v>
      </c>
    </row>
    <row r="36192" spans="1:65" x14ac:dyDescent="0.3">
      <c r="A36192">
        <v>3686874755869</v>
      </c>
      <c r="B36192">
        <v>-0.55991999999999997</v>
      </c>
      <c r="C36192">
        <v>-0.57906299999999999</v>
      </c>
      <c r="D36192">
        <v>-0.22492500000000001</v>
      </c>
      <c r="E36192">
        <v>-0.87766</v>
      </c>
      <c r="F36192">
        <v>-0.88224199999999997</v>
      </c>
      <c r="G36192">
        <v>0.36102099999999998</v>
      </c>
      <c r="H36192">
        <v>-23.355699999999999</v>
      </c>
      <c r="I36192">
        <v>-14.2941</v>
      </c>
      <c r="J36192">
        <v>63.592500000000001</v>
      </c>
      <c r="K36192">
        <v>573.72799999999995</v>
      </c>
      <c r="L36192">
        <v>954.21799999999996</v>
      </c>
      <c r="M36192">
        <v>30.232199999999999</v>
      </c>
      <c r="N36192">
        <v>573.72799999999995</v>
      </c>
      <c r="O36192">
        <v>1223.93</v>
      </c>
      <c r="P36192">
        <v>573.72799999999995</v>
      </c>
      <c r="Q36192">
        <v>1218.21</v>
      </c>
      <c r="R36192" t="s">
        <v>18</v>
      </c>
      <c r="T36192">
        <f t="shared" si="48"/>
        <v>11.289459234000008</v>
      </c>
      <c r="U36192">
        <f>(data2[[#This Row],[time]]-A36191)/1000000000</f>
        <v>8.0780038999999998E-2</v>
      </c>
      <c r="V36192">
        <f>data2[[#This Row],[altitude]]</f>
        <v>573.72799999999995</v>
      </c>
      <c r="W36192">
        <f>((data2[[#This Row],[altitude]]-K36191)/U36192+W36191)/2</f>
        <v>-6.2965124704958075</v>
      </c>
      <c r="Z36192">
        <f t="shared" si="49"/>
        <v>8.0780038999999998E-2</v>
      </c>
      <c r="AA36192" s="4">
        <f>SQRT(POWER(data2[[#This Row],[accelx]],2)+POWER(data2[[#This Row],[accely]],2)+POWER(data2[[#This Row],[accelz]],2))*SIGN(data2[[#This Row],[accelx]])</f>
        <v>-0.8363107197650882</v>
      </c>
      <c r="AB36192">
        <f t="shared" si="50"/>
        <v>573.72799999999995</v>
      </c>
      <c r="AC36192">
        <f t="shared" si="47"/>
        <v>-11.806533839079847</v>
      </c>
      <c r="AI36192">
        <f>data2[[#This Row],[pressure]]*100/(287.05*(273.15+data2[[#This Row],[temp]]))</f>
        <v>1.0957209292206835</v>
      </c>
      <c r="AJ36192">
        <f t="shared" si="53"/>
        <v>1.993881507136982E-3</v>
      </c>
      <c r="AN36192">
        <f t="shared" si="54"/>
        <v>573.72799999999995</v>
      </c>
      <c r="AO36192">
        <f t="shared" si="61"/>
        <v>-4.3079949490996166</v>
      </c>
      <c r="AS36192">
        <f>data2[[#This Row],[gyrox]]</f>
        <v>-0.87766</v>
      </c>
      <c r="AT36192">
        <f>data2[[#This Row],[gyroy]]</f>
        <v>-0.88224199999999997</v>
      </c>
      <c r="AU36192">
        <f>data2[[#This Row],[gyroz]]</f>
        <v>0.36102099999999998</v>
      </c>
      <c r="AW36192">
        <f t="shared" si="62"/>
        <v>-41.231831348091575</v>
      </c>
      <c r="AX36192">
        <f t="shared" si="63"/>
        <v>-2.5032873598175858</v>
      </c>
      <c r="AY36192">
        <f t="shared" si="64"/>
        <v>4.5214159307079118</v>
      </c>
      <c r="BA36192">
        <f t="shared" si="65"/>
        <v>-0.39112685142426429</v>
      </c>
      <c r="BB36192">
        <f t="shared" si="55"/>
        <v>-2.5032873598175858</v>
      </c>
      <c r="BC36192">
        <f t="shared" si="56"/>
        <v>1.3798232771181187</v>
      </c>
      <c r="BE36192">
        <f t="shared" si="57"/>
        <v>-22.409917840850756</v>
      </c>
      <c r="BF36192">
        <f t="shared" si="58"/>
        <v>-143.42780062599437</v>
      </c>
      <c r="BG36192">
        <f t="shared" si="59"/>
        <v>79.058050252778415</v>
      </c>
      <c r="BM36192">
        <f t="shared" si="66"/>
        <v>577.28800000000001</v>
      </c>
    </row>
    <row r="36193" spans="1:65" x14ac:dyDescent="0.3">
      <c r="A36193">
        <v>3686955535895</v>
      </c>
      <c r="B36193">
        <v>-0.55513500000000005</v>
      </c>
      <c r="C36193">
        <v>-0.54556300000000002</v>
      </c>
      <c r="D36193">
        <v>-0.119641</v>
      </c>
      <c r="E36193">
        <v>-0.80527300000000002</v>
      </c>
      <c r="F36193">
        <v>-0.92515499999999995</v>
      </c>
      <c r="G36193">
        <v>0.31367899999999999</v>
      </c>
      <c r="H36193">
        <v>-19.5411</v>
      </c>
      <c r="I36193">
        <v>-16.617899999999999</v>
      </c>
      <c r="J36193">
        <v>65.229500000000002</v>
      </c>
      <c r="K36193">
        <v>573.36800000000005</v>
      </c>
      <c r="L36193">
        <v>954.26800000000003</v>
      </c>
      <c r="M36193">
        <v>30.232199999999999</v>
      </c>
      <c r="N36193">
        <v>573.36800000000005</v>
      </c>
      <c r="O36193">
        <v>1105.6500000000001</v>
      </c>
      <c r="P36193">
        <v>573.36800000000005</v>
      </c>
      <c r="Q36193">
        <v>1102.68</v>
      </c>
      <c r="R36193" t="s">
        <v>18</v>
      </c>
      <c r="T36193">
        <f t="shared" si="48"/>
        <v>11.370239260000007</v>
      </c>
      <c r="U36193">
        <f>(data2[[#This Row],[time]]-A36192)/1000000000</f>
        <v>8.0780026000000005E-2</v>
      </c>
      <c r="V36193">
        <f>data2[[#This Row],[altitude]]</f>
        <v>573.36800000000005</v>
      </c>
      <c r="W36193">
        <f>((data2[[#This Row],[altitude]]-K36192)/U36193+W36192)/2</f>
        <v>-5.3765298433790765</v>
      </c>
      <c r="Z36193">
        <f t="shared" si="49"/>
        <v>8.0780026000000005E-2</v>
      </c>
      <c r="AA36193" s="4">
        <f>SQRT(POWER(data2[[#This Row],[accelx]],2)+POWER(data2[[#This Row],[accely]],2)+POWER(data2[[#This Row],[accelz]],2))*SIGN(data2[[#This Row],[accelx]])</f>
        <v>-0.78748195158682854</v>
      </c>
      <c r="AB36193">
        <f t="shared" si="50"/>
        <v>573.36800000000005</v>
      </c>
      <c r="AC36193">
        <f t="shared" si="47"/>
        <v>-12.661790906403562</v>
      </c>
      <c r="AI36193">
        <f>data2[[#This Row],[pressure]]*100/(287.05*(273.15+data2[[#This Row],[temp]]))</f>
        <v>1.0957783438224422</v>
      </c>
      <c r="AJ36193">
        <f t="shared" si="53"/>
        <v>1.9939859843899335E-3</v>
      </c>
      <c r="AN36193">
        <f t="shared" si="54"/>
        <v>573.36800000000005</v>
      </c>
      <c r="AO36193">
        <f t="shared" si="61"/>
        <v>-4.4565472162623463</v>
      </c>
      <c r="AS36193">
        <f>data2[[#This Row],[gyrox]]</f>
        <v>-0.80527300000000002</v>
      </c>
      <c r="AT36193">
        <f>data2[[#This Row],[gyroy]]</f>
        <v>-0.92515499999999995</v>
      </c>
      <c r="AU36193">
        <f>data2[[#This Row],[gyroz]]</f>
        <v>0.31367899999999999</v>
      </c>
      <c r="AW36193">
        <f t="shared" si="62"/>
        <v>-41.296881321968669</v>
      </c>
      <c r="AX36193">
        <f t="shared" si="63"/>
        <v>-2.5780214047716159</v>
      </c>
      <c r="AY36193">
        <f t="shared" si="64"/>
        <v>4.5467549284835655</v>
      </c>
      <c r="BA36193">
        <f t="shared" si="65"/>
        <v>-0.45617682530135895</v>
      </c>
      <c r="BB36193">
        <f t="shared" si="55"/>
        <v>-2.5780214047716159</v>
      </c>
      <c r="BC36193">
        <f t="shared" si="56"/>
        <v>1.4051622748937724</v>
      </c>
      <c r="BE36193">
        <f t="shared" si="57"/>
        <v>-26.137006801444535</v>
      </c>
      <c r="BF36193">
        <f t="shared" si="58"/>
        <v>-147.70974598780126</v>
      </c>
      <c r="BG36193">
        <f t="shared" si="59"/>
        <v>80.509867882414753</v>
      </c>
      <c r="BM36193">
        <f t="shared" si="66"/>
        <v>577.28800000000001</v>
      </c>
    </row>
    <row r="36194" spans="1:65" x14ac:dyDescent="0.3">
      <c r="A36194">
        <v>3687040985120</v>
      </c>
      <c r="B36194">
        <v>-0.58863399999999999</v>
      </c>
      <c r="C36194">
        <v>-0.50727800000000001</v>
      </c>
      <c r="D36194">
        <v>1.9142599999999999E-2</v>
      </c>
      <c r="E36194">
        <v>-0.779922</v>
      </c>
      <c r="F36194">
        <v>-0.95279700000000001</v>
      </c>
      <c r="G36194">
        <v>0.26954400000000001</v>
      </c>
      <c r="H36194">
        <v>-16.544899999999998</v>
      </c>
      <c r="I36194">
        <v>-18.985700000000001</v>
      </c>
      <c r="J36194">
        <v>66.939499999999995</v>
      </c>
      <c r="K36194">
        <v>572.66099999999994</v>
      </c>
      <c r="L36194">
        <v>954.26800000000003</v>
      </c>
      <c r="M36194">
        <v>30.236699999999999</v>
      </c>
      <c r="N36194">
        <v>572.66099999999994</v>
      </c>
      <c r="O36194">
        <v>1285.3800000000001</v>
      </c>
      <c r="P36194">
        <v>572.66099999999994</v>
      </c>
      <c r="Q36194">
        <v>1283.98</v>
      </c>
      <c r="R36194" t="s">
        <v>18</v>
      </c>
      <c r="T36194">
        <f t="shared" si="48"/>
        <v>11.455688485000007</v>
      </c>
      <c r="U36194">
        <f>(data2[[#This Row],[time]]-A36193)/1000000000</f>
        <v>8.5449225000000004E-2</v>
      </c>
      <c r="V36194">
        <f>data2[[#This Row],[altitude]]</f>
        <v>572.66099999999994</v>
      </c>
      <c r="W36194">
        <f>((data2[[#This Row],[altitude]]-K36193)/U36194+W36193)/2</f>
        <v>-6.8252246191011139</v>
      </c>
      <c r="Z36194">
        <f t="shared" si="49"/>
        <v>8.5449225000000004E-2</v>
      </c>
      <c r="AA36194" s="4">
        <f>SQRT(POWER(data2[[#This Row],[accelx]],2)+POWER(data2[[#This Row],[accely]],2)+POWER(data2[[#This Row],[accelz]],2))*SIGN(data2[[#This Row],[accelx]])</f>
        <v>-0.77729492110444154</v>
      </c>
      <c r="AB36194">
        <f t="shared" si="50"/>
        <v>572.66099999999994</v>
      </c>
      <c r="AC36194">
        <f t="shared" si="47"/>
        <v>-13.565612560008372</v>
      </c>
      <c r="AI36194">
        <f>data2[[#This Row],[pressure]]*100/(287.05*(273.15+data2[[#This Row],[temp]]))</f>
        <v>1.0957620906295791</v>
      </c>
      <c r="AJ36194">
        <f t="shared" si="53"/>
        <v>1.9939564084825853E-3</v>
      </c>
      <c r="AN36194">
        <f t="shared" si="54"/>
        <v>572.66099999999994</v>
      </c>
      <c r="AO36194">
        <f t="shared" si="61"/>
        <v>-8.2739193948231513</v>
      </c>
      <c r="AS36194">
        <f>data2[[#This Row],[gyrox]]</f>
        <v>-0.779922</v>
      </c>
      <c r="AT36194">
        <f>data2[[#This Row],[gyroy]]</f>
        <v>-0.95279700000000001</v>
      </c>
      <c r="AU36194">
        <f>data2[[#This Row],[gyroz]]</f>
        <v>0.26954400000000001</v>
      </c>
      <c r="AW36194">
        <f t="shared" si="62"/>
        <v>-41.363525052429118</v>
      </c>
      <c r="AX36194">
        <f t="shared" si="63"/>
        <v>-2.6594371700039408</v>
      </c>
      <c r="AY36194">
        <f t="shared" si="64"/>
        <v>4.5697872543869655</v>
      </c>
      <c r="BA36194">
        <f t="shared" si="65"/>
        <v>-0.52282055576180753</v>
      </c>
      <c r="BB36194">
        <f t="shared" si="55"/>
        <v>-2.6594371700039408</v>
      </c>
      <c r="BC36194">
        <f t="shared" si="56"/>
        <v>1.4281946007971724</v>
      </c>
      <c r="BE36194">
        <f t="shared" si="57"/>
        <v>-29.955411287835688</v>
      </c>
      <c r="BF36194">
        <f t="shared" si="58"/>
        <v>-152.37452572144142</v>
      </c>
      <c r="BG36194">
        <f t="shared" si="59"/>
        <v>81.829522949049419</v>
      </c>
      <c r="BM36194">
        <f t="shared" si="66"/>
        <v>577.28800000000001</v>
      </c>
    </row>
    <row r="36195" spans="1:65" x14ac:dyDescent="0.3">
      <c r="A36195">
        <v>3687121826182</v>
      </c>
      <c r="B36195">
        <v>-0.58863399999999999</v>
      </c>
      <c r="C36195">
        <v>-0.41635100000000003</v>
      </c>
      <c r="D36195">
        <v>0.15792600000000001</v>
      </c>
      <c r="E36195">
        <v>-0.80298199999999997</v>
      </c>
      <c r="F36195">
        <v>-0.96654099999999998</v>
      </c>
      <c r="G36195">
        <v>0.22678400000000001</v>
      </c>
      <c r="H36195">
        <v>-13.0517</v>
      </c>
      <c r="I36195">
        <v>-21.587299999999999</v>
      </c>
      <c r="J36195">
        <v>67.436400000000006</v>
      </c>
      <c r="K36195">
        <v>572.30100000000004</v>
      </c>
      <c r="L36195">
        <v>954.37099999999998</v>
      </c>
      <c r="M36195">
        <v>30.227799999999998</v>
      </c>
      <c r="N36195">
        <v>572.30100000000004</v>
      </c>
      <c r="O36195">
        <v>1133.71</v>
      </c>
      <c r="P36195">
        <v>572.30100000000004</v>
      </c>
      <c r="Q36195">
        <v>1136.58</v>
      </c>
      <c r="R36195" t="s">
        <v>18</v>
      </c>
      <c r="T36195">
        <f t="shared" si="48"/>
        <v>11.536529547000006</v>
      </c>
      <c r="U36195">
        <f>(data2[[#This Row],[time]]-A36194)/1000000000</f>
        <v>8.0841062000000005E-2</v>
      </c>
      <c r="V36195">
        <f>data2[[#This Row],[altitude]]</f>
        <v>572.30100000000004</v>
      </c>
      <c r="W36195">
        <f>((data2[[#This Row],[altitude]]-K36194)/U36195+W36194)/2</f>
        <v>-5.6392035435938457</v>
      </c>
      <c r="Z36195">
        <f t="shared" si="49"/>
        <v>8.0841062000000005E-2</v>
      </c>
      <c r="AA36195" s="4">
        <f>SQRT(POWER(data2[[#This Row],[accelx]],2)+POWER(data2[[#This Row],[accely]],2)+POWER(data2[[#This Row],[accelz]],2))*SIGN(data2[[#This Row],[accelx]])</f>
        <v>-0.73809129694977438</v>
      </c>
      <c r="AB36195">
        <f t="shared" si="50"/>
        <v>572.30100000000004</v>
      </c>
      <c r="AC36195">
        <f t="shared" si="47"/>
        <v>-14.417523051906748</v>
      </c>
      <c r="AI36195">
        <f>data2[[#This Row],[pressure]]*100/(287.05*(273.15+data2[[#This Row],[temp]]))</f>
        <v>1.0959125120944506</v>
      </c>
      <c r="AJ36195">
        <f t="shared" si="53"/>
        <v>1.994230130165804E-3</v>
      </c>
      <c r="AN36195">
        <f t="shared" si="54"/>
        <v>572.30100000000004</v>
      </c>
      <c r="AO36195">
        <f t="shared" si="61"/>
        <v>-4.4531824680865766</v>
      </c>
      <c r="AS36195">
        <f>data2[[#This Row],[gyrox]]</f>
        <v>-0.80298199999999997</v>
      </c>
      <c r="AT36195">
        <f>data2[[#This Row],[gyroy]]</f>
        <v>-0.96654099999999998</v>
      </c>
      <c r="AU36195">
        <f>data2[[#This Row],[gyroz]]</f>
        <v>0.22678400000000001</v>
      </c>
      <c r="AW36195">
        <f t="shared" si="62"/>
        <v>-41.428438970076002</v>
      </c>
      <c r="AX36195">
        <f t="shared" si="63"/>
        <v>-2.7375733709104826</v>
      </c>
      <c r="AY36195">
        <f t="shared" si="64"/>
        <v>4.5881207137915734</v>
      </c>
      <c r="BA36195">
        <f t="shared" si="65"/>
        <v>-0.58773447340869112</v>
      </c>
      <c r="BB36195">
        <f t="shared" si="55"/>
        <v>-2.7375733709104826</v>
      </c>
      <c r="BC36195">
        <f t="shared" si="56"/>
        <v>1.4465280602017803</v>
      </c>
      <c r="BE36195">
        <f t="shared" si="57"/>
        <v>-33.674704800661914</v>
      </c>
      <c r="BF36195">
        <f t="shared" si="58"/>
        <v>-156.85140026057255</v>
      </c>
      <c r="BG36195">
        <f t="shared" si="59"/>
        <v>82.879952796807871</v>
      </c>
      <c r="BM36195">
        <f t="shared" si="66"/>
        <v>577.28800000000001</v>
      </c>
    </row>
    <row r="36196" spans="1:65" x14ac:dyDescent="0.3">
      <c r="A36196">
        <v>3687202636725</v>
      </c>
      <c r="B36196">
        <v>-0.57427700000000004</v>
      </c>
      <c r="C36196">
        <v>-0.43549300000000002</v>
      </c>
      <c r="D36196">
        <v>0.153141</v>
      </c>
      <c r="E36196">
        <v>-0.87323200000000001</v>
      </c>
      <c r="F36196">
        <v>-0.94103800000000004</v>
      </c>
      <c r="G36196">
        <v>0.200211</v>
      </c>
      <c r="H36196">
        <v>-8.8862900000000007</v>
      </c>
      <c r="I36196">
        <v>-24.320399999999999</v>
      </c>
      <c r="J36196">
        <v>68.094099999999997</v>
      </c>
      <c r="K36196">
        <v>572.66099999999994</v>
      </c>
      <c r="L36196">
        <v>954.41200000000003</v>
      </c>
      <c r="M36196">
        <v>30.236699999999999</v>
      </c>
      <c r="N36196">
        <v>572.66099999999994</v>
      </c>
      <c r="O36196">
        <v>581.98699999999997</v>
      </c>
      <c r="P36196">
        <v>572.66099999999994</v>
      </c>
      <c r="Q36196">
        <v>583.29100000000005</v>
      </c>
      <c r="R36196" t="s">
        <v>18</v>
      </c>
      <c r="T36196">
        <f t="shared" si="48"/>
        <v>11.617340090000006</v>
      </c>
      <c r="U36196">
        <f>(data2[[#This Row],[time]]-A36195)/1000000000</f>
        <v>8.0810542999999999E-2</v>
      </c>
      <c r="V36196">
        <f>data2[[#This Row],[altitude]]</f>
        <v>572.66099999999994</v>
      </c>
      <c r="W36196">
        <f>((data2[[#This Row],[altitude]]-K36195)/U36196+W36195)/2</f>
        <v>-0.5921696408192858</v>
      </c>
      <c r="Z36196">
        <f t="shared" si="49"/>
        <v>8.0810542999999999E-2</v>
      </c>
      <c r="AA36196" s="4">
        <f>SQRT(POWER(data2[[#This Row],[accelx]],2)+POWER(data2[[#This Row],[accely]],2)+POWER(data2[[#This Row],[accelz]],2))*SIGN(data2[[#This Row],[accelx]])</f>
        <v>-0.73681774656898702</v>
      </c>
      <c r="AB36196">
        <f t="shared" si="50"/>
        <v>572.66099999999994</v>
      </c>
      <c r="AC36196">
        <f t="shared" si="47"/>
        <v>-15.269009015499025</v>
      </c>
      <c r="AI36196">
        <f>data2[[#This Row],[pressure]]*100/(287.05*(273.15+data2[[#This Row],[temp]]))</f>
        <v>1.0959274422300211</v>
      </c>
      <c r="AJ36196">
        <f t="shared" si="53"/>
        <v>1.9942572985080518E-3</v>
      </c>
      <c r="AN36196">
        <f t="shared" si="54"/>
        <v>572.66099999999994</v>
      </c>
      <c r="AO36196">
        <f t="shared" si="61"/>
        <v>4.4548642619552741</v>
      </c>
      <c r="AS36196">
        <f>data2[[#This Row],[gyrox]]</f>
        <v>-0.87323200000000001</v>
      </c>
      <c r="AT36196">
        <f>data2[[#This Row],[gyroy]]</f>
        <v>-0.94103800000000004</v>
      </c>
      <c r="AU36196">
        <f>data2[[#This Row],[gyroz]]</f>
        <v>0.200211</v>
      </c>
      <c r="AW36196">
        <f t="shared" si="62"/>
        <v>-41.499005322160976</v>
      </c>
      <c r="AX36196">
        <f t="shared" si="63"/>
        <v>-2.8136191626741165</v>
      </c>
      <c r="AY36196">
        <f t="shared" si="64"/>
        <v>4.6042998734161467</v>
      </c>
      <c r="BA36196">
        <f t="shared" si="65"/>
        <v>-0.65830082549366509</v>
      </c>
      <c r="BB36196">
        <f t="shared" si="55"/>
        <v>-2.8136191626741165</v>
      </c>
      <c r="BC36196">
        <f t="shared" si="56"/>
        <v>1.4627072198263535</v>
      </c>
      <c r="BE36196">
        <f t="shared" si="57"/>
        <v>-37.71785895076512</v>
      </c>
      <c r="BF36196">
        <f t="shared" si="58"/>
        <v>-161.20850317835948</v>
      </c>
      <c r="BG36196">
        <f t="shared" si="59"/>
        <v>83.806950359364393</v>
      </c>
      <c r="BM36196">
        <f t="shared" si="66"/>
        <v>577.28800000000001</v>
      </c>
    </row>
    <row r="36197" spans="1:65" x14ac:dyDescent="0.3">
      <c r="A36197">
        <v>3687288269045</v>
      </c>
      <c r="B36197">
        <v>-0.56949099999999997</v>
      </c>
      <c r="C36197">
        <v>-0.363709</v>
      </c>
      <c r="D36197">
        <v>0.26321</v>
      </c>
      <c r="E36197">
        <v>-0.96806899999999996</v>
      </c>
      <c r="F36197">
        <v>-0.89736099999999996</v>
      </c>
      <c r="G36197">
        <v>0.149204</v>
      </c>
      <c r="H36197">
        <v>-5.7146999999999997</v>
      </c>
      <c r="I36197">
        <v>-27.462700000000002</v>
      </c>
      <c r="J36197">
        <v>68.021000000000001</v>
      </c>
      <c r="K36197">
        <v>570.875</v>
      </c>
      <c r="L36197">
        <v>954.61599999999999</v>
      </c>
      <c r="M36197">
        <v>30.232199999999999</v>
      </c>
      <c r="N36197">
        <v>570.875</v>
      </c>
      <c r="O36197">
        <v>1705.25</v>
      </c>
      <c r="P36197">
        <v>570.875</v>
      </c>
      <c r="Q36197">
        <v>1707.12</v>
      </c>
      <c r="R36197" t="s">
        <v>18</v>
      </c>
      <c r="T36197">
        <f t="shared" si="48"/>
        <v>11.702972410000006</v>
      </c>
      <c r="U36197">
        <f>(data2[[#This Row],[time]]-A36196)/1000000000</f>
        <v>8.5632319999999998E-2</v>
      </c>
      <c r="V36197">
        <f>data2[[#This Row],[altitude]]</f>
        <v>570.875</v>
      </c>
      <c r="W36197">
        <f>((data2[[#This Row],[altitude]]-K36196)/U36197+W36196)/2</f>
        <v>-10.724390394753211</v>
      </c>
      <c r="Z36197">
        <f t="shared" si="49"/>
        <v>8.5632319999999998E-2</v>
      </c>
      <c r="AA36197" s="4">
        <f>SQRT(POWER(data2[[#This Row],[accelx]],2)+POWER(data2[[#This Row],[accely]],2)+POWER(data2[[#This Row],[accelz]],2))*SIGN(data2[[#This Row],[accelx]])</f>
        <v>-0.72517841933002947</v>
      </c>
      <c r="AB36197">
        <f t="shared" si="50"/>
        <v>570.875</v>
      </c>
      <c r="AC36197">
        <f t="shared" si="47"/>
        <v>-16.170304461960189</v>
      </c>
      <c r="AI36197">
        <f>data2[[#This Row],[pressure]]*100/(287.05*(273.15+data2[[#This Row],[temp]]))</f>
        <v>1.0961779494506831</v>
      </c>
      <c r="AJ36197">
        <f t="shared" si="53"/>
        <v>1.9947131460704755E-3</v>
      </c>
      <c r="AN36197">
        <f t="shared" si="54"/>
        <v>570.875</v>
      </c>
      <c r="AO36197">
        <f t="shared" si="61"/>
        <v>-20.856611148687136</v>
      </c>
      <c r="AS36197">
        <f>data2[[#This Row],[gyrox]]</f>
        <v>-0.96806899999999996</v>
      </c>
      <c r="AT36197">
        <f>data2[[#This Row],[gyroy]]</f>
        <v>-0.89736099999999996</v>
      </c>
      <c r="AU36197">
        <f>data2[[#This Row],[gyroz]]</f>
        <v>0.149204</v>
      </c>
      <c r="AW36197">
        <f t="shared" si="62"/>
        <v>-41.581903316551056</v>
      </c>
      <c r="AX36197">
        <f t="shared" si="63"/>
        <v>-2.8904622669816367</v>
      </c>
      <c r="AY36197">
        <f t="shared" si="64"/>
        <v>4.6170765580894271</v>
      </c>
      <c r="BA36197">
        <f t="shared" si="65"/>
        <v>-0.74119881988374559</v>
      </c>
      <c r="BB36197">
        <f t="shared" si="55"/>
        <v>-2.8904622669816367</v>
      </c>
      <c r="BC36197">
        <f t="shared" si="56"/>
        <v>1.475483904499634</v>
      </c>
      <c r="BE36197">
        <f t="shared" si="57"/>
        <v>-42.467564159415907</v>
      </c>
      <c r="BF36197">
        <f t="shared" si="58"/>
        <v>-165.61128873986394</v>
      </c>
      <c r="BG36197">
        <f t="shared" si="59"/>
        <v>84.539000467312846</v>
      </c>
      <c r="BM36197">
        <f t="shared" si="66"/>
        <v>577.28800000000001</v>
      </c>
    </row>
    <row r="36198" spans="1:65" x14ac:dyDescent="0.3">
      <c r="A36198">
        <v>3687369049084</v>
      </c>
      <c r="B36198">
        <v>-0.54077699999999995</v>
      </c>
      <c r="C36198">
        <v>-0.39242300000000002</v>
      </c>
      <c r="D36198">
        <v>0.38763700000000001</v>
      </c>
      <c r="E36198">
        <v>-1.06382</v>
      </c>
      <c r="F36198">
        <v>-0.84803300000000004</v>
      </c>
      <c r="G36198">
        <v>0.106596</v>
      </c>
      <c r="H36198">
        <v>-3.0108100000000002</v>
      </c>
      <c r="I36198">
        <v>-30.941199999999998</v>
      </c>
      <c r="J36198">
        <v>67.465599999999995</v>
      </c>
      <c r="K36198">
        <v>569.99900000000002</v>
      </c>
      <c r="L36198">
        <v>954.66700000000003</v>
      </c>
      <c r="M36198">
        <v>30.232199999999999</v>
      </c>
      <c r="N36198">
        <v>569.99900000000002</v>
      </c>
      <c r="O36198">
        <v>1718.52</v>
      </c>
      <c r="P36198">
        <v>569.99900000000002</v>
      </c>
      <c r="Q36198">
        <v>1719.45</v>
      </c>
      <c r="R36198" t="s">
        <v>18</v>
      </c>
      <c r="T36198">
        <f t="shared" si="48"/>
        <v>11.783752449000007</v>
      </c>
      <c r="U36198">
        <f>(data2[[#This Row],[time]]-A36197)/1000000000</f>
        <v>8.0780038999999998E-2</v>
      </c>
      <c r="V36198">
        <f>data2[[#This Row],[altitude]]</f>
        <v>569.99900000000002</v>
      </c>
      <c r="W36198">
        <f>((data2[[#This Row],[altitude]]-K36197)/U36198+W36197)/2</f>
        <v>-10.784326771242128</v>
      </c>
      <c r="Z36198">
        <f t="shared" si="49"/>
        <v>8.0780038999999998E-2</v>
      </c>
      <c r="AA36198" s="4">
        <f>SQRT(POWER(data2[[#This Row],[accelx]],2)+POWER(data2[[#This Row],[accely]],2)+POWER(data2[[#This Row],[accelz]],2))*SIGN(data2[[#This Row],[accelx]])</f>
        <v>-0.7724623087419864</v>
      </c>
      <c r="AB36198">
        <f t="shared" si="50"/>
        <v>569.99900000000002</v>
      </c>
      <c r="AC36198">
        <f t="shared" si="47"/>
        <v>-17.024348379586396</v>
      </c>
      <c r="AI36198">
        <f>data2[[#This Row],[pressure]]*100/(287.05*(273.15+data2[[#This Row],[temp]]))</f>
        <v>1.0962365123444771</v>
      </c>
      <c r="AJ36198">
        <f t="shared" si="53"/>
        <v>1.9948197128684861E-3</v>
      </c>
      <c r="AN36198">
        <f t="shared" si="54"/>
        <v>569.99900000000002</v>
      </c>
      <c r="AO36198">
        <f t="shared" si="61"/>
        <v>-10.844263147731043</v>
      </c>
      <c r="AS36198">
        <f>data2[[#This Row],[gyrox]]</f>
        <v>-1.06382</v>
      </c>
      <c r="AT36198">
        <f>data2[[#This Row],[gyroy]]</f>
        <v>-0.84803300000000004</v>
      </c>
      <c r="AU36198">
        <f>data2[[#This Row],[gyroz]]</f>
        <v>0.106596</v>
      </c>
      <c r="AW36198">
        <f t="shared" si="62"/>
        <v>-41.667838737640039</v>
      </c>
      <c r="AX36198">
        <f t="shared" si="63"/>
        <v>-2.9589664057949236</v>
      </c>
      <c r="AY36198">
        <f t="shared" si="64"/>
        <v>4.6256873871266713</v>
      </c>
      <c r="BA36198">
        <f t="shared" si="65"/>
        <v>-0.82713424097272892</v>
      </c>
      <c r="BB36198">
        <f t="shared" si="55"/>
        <v>-2.9589664057949236</v>
      </c>
      <c r="BC36198">
        <f t="shared" si="56"/>
        <v>1.4840947335368782</v>
      </c>
      <c r="BE36198">
        <f t="shared" si="57"/>
        <v>-47.391301098494175</v>
      </c>
      <c r="BF36198">
        <f t="shared" si="58"/>
        <v>-169.53628677304363</v>
      </c>
      <c r="BG36198">
        <f t="shared" si="59"/>
        <v>85.032364629255639</v>
      </c>
      <c r="BM36198">
        <f t="shared" si="66"/>
        <v>577.28800000000001</v>
      </c>
    </row>
    <row r="36199" spans="1:65" x14ac:dyDescent="0.3">
      <c r="A36199">
        <v>3687448883065</v>
      </c>
      <c r="B36199">
        <v>-0.50727800000000001</v>
      </c>
      <c r="C36199">
        <v>-0.40677999999999997</v>
      </c>
      <c r="D36199">
        <v>0.492921</v>
      </c>
      <c r="E36199">
        <v>-1.1789700000000001</v>
      </c>
      <c r="F36199">
        <v>-0.78099099999999999</v>
      </c>
      <c r="G36199">
        <v>6.0322899999999999E-2</v>
      </c>
      <c r="H36199">
        <v>7.3078000000000004E-2</v>
      </c>
      <c r="I36199">
        <v>-34.302799999999998</v>
      </c>
      <c r="J36199">
        <v>66.018699999999995</v>
      </c>
      <c r="K36199">
        <v>568.74099999999999</v>
      </c>
      <c r="L36199">
        <v>954.81100000000004</v>
      </c>
      <c r="M36199">
        <v>30.236699999999999</v>
      </c>
      <c r="N36199">
        <v>568.74099999999999</v>
      </c>
      <c r="O36199">
        <v>1926.32</v>
      </c>
      <c r="P36199">
        <v>568.74099999999999</v>
      </c>
      <c r="Q36199">
        <v>1934.7</v>
      </c>
      <c r="R36199" t="s">
        <v>18</v>
      </c>
      <c r="T36199">
        <f t="shared" si="48"/>
        <v>11.863586430000007</v>
      </c>
      <c r="U36199">
        <f>(data2[[#This Row],[time]]-A36198)/1000000000</f>
        <v>7.9833980999999998E-2</v>
      </c>
      <c r="V36199">
        <f>data2[[#This Row],[altitude]]</f>
        <v>568.74099999999999</v>
      </c>
      <c r="W36199">
        <f>((data2[[#This Row],[altitude]]-K36198)/U36199+W36198)/2</f>
        <v>-13.271013871606714</v>
      </c>
      <c r="Z36199">
        <f t="shared" si="49"/>
        <v>7.9833980999999998E-2</v>
      </c>
      <c r="AA36199" s="4">
        <f>SQRT(POWER(data2[[#This Row],[accelx]],2)+POWER(data2[[#This Row],[accely]],2)+POWER(data2[[#This Row],[accelz]],2))*SIGN(data2[[#This Row],[accelx]])</f>
        <v>-0.81594855838159308</v>
      </c>
      <c r="AB36199">
        <f t="shared" si="50"/>
        <v>568.74099999999999</v>
      </c>
      <c r="AC36199">
        <f t="shared" si="47"/>
        <v>-17.871861815093208</v>
      </c>
      <c r="AI36199">
        <f>data2[[#This Row],[pressure]]*100/(287.05*(273.15+data2[[#This Row],[temp]]))</f>
        <v>1.0963856039562461</v>
      </c>
      <c r="AJ36199">
        <f t="shared" si="53"/>
        <v>1.9950910146202807E-3</v>
      </c>
      <c r="AN36199">
        <f t="shared" si="54"/>
        <v>568.74099999999999</v>
      </c>
      <c r="AO36199">
        <f t="shared" si="61"/>
        <v>-15.7577009719713</v>
      </c>
      <c r="AS36199">
        <f>data2[[#This Row],[gyrox]]</f>
        <v>-1.1789700000000001</v>
      </c>
      <c r="AT36199">
        <f>data2[[#This Row],[gyroy]]</f>
        <v>-0.78099099999999999</v>
      </c>
      <c r="AU36199">
        <f>data2[[#This Row],[gyroz]]</f>
        <v>6.0322899999999999E-2</v>
      </c>
      <c r="AW36199">
        <f t="shared" si="62"/>
        <v>-41.76196060621961</v>
      </c>
      <c r="AX36199">
        <f t="shared" si="63"/>
        <v>-3.0213160264500947</v>
      </c>
      <c r="AY36199">
        <f t="shared" si="64"/>
        <v>4.6305032043791359</v>
      </c>
      <c r="BA36199">
        <f t="shared" si="65"/>
        <v>-0.92125610955229931</v>
      </c>
      <c r="BB36199">
        <f t="shared" si="55"/>
        <v>-3.0213160264500947</v>
      </c>
      <c r="BC36199">
        <f t="shared" si="56"/>
        <v>1.4889105507893428</v>
      </c>
      <c r="BE36199">
        <f t="shared" si="57"/>
        <v>-52.784086927988554</v>
      </c>
      <c r="BF36199">
        <f t="shared" si="58"/>
        <v>-173.10865689082664</v>
      </c>
      <c r="BG36199">
        <f t="shared" si="59"/>
        <v>85.308290632728145</v>
      </c>
      <c r="BM36199">
        <f t="shared" si="66"/>
        <v>577.28800000000001</v>
      </c>
    </row>
    <row r="36200" spans="1:65" x14ac:dyDescent="0.3">
      <c r="A36200">
        <v>3687534454349</v>
      </c>
      <c r="B36200">
        <v>-0.48335</v>
      </c>
      <c r="C36200">
        <v>-0.47856399999999999</v>
      </c>
      <c r="D36200">
        <v>0.57906299999999999</v>
      </c>
      <c r="E36200">
        <v>-1.34619</v>
      </c>
      <c r="F36200">
        <v>-0.68783399999999995</v>
      </c>
      <c r="G36200">
        <v>1.7715100000000001E-2</v>
      </c>
      <c r="H36200">
        <v>2.6308099999999999</v>
      </c>
      <c r="I36200">
        <v>-37.430599999999998</v>
      </c>
      <c r="J36200">
        <v>64.221000000000004</v>
      </c>
      <c r="K36200">
        <v>568.21299999999997</v>
      </c>
      <c r="L36200">
        <v>954.83</v>
      </c>
      <c r="M36200">
        <v>30.232199999999999</v>
      </c>
      <c r="N36200">
        <v>568.21299999999997</v>
      </c>
      <c r="O36200">
        <v>1605.62</v>
      </c>
      <c r="P36200">
        <v>568.21299999999997</v>
      </c>
      <c r="Q36200">
        <v>1607.14</v>
      </c>
      <c r="R36200" t="s">
        <v>18</v>
      </c>
      <c r="T36200">
        <f t="shared" si="48"/>
        <v>11.949157714000007</v>
      </c>
      <c r="U36200">
        <f>(data2[[#This Row],[time]]-A36199)/1000000000</f>
        <v>8.5571283999999997E-2</v>
      </c>
      <c r="V36200">
        <f>data2[[#This Row],[altitude]]</f>
        <v>568.21299999999997</v>
      </c>
      <c r="W36200">
        <f>((data2[[#This Row],[altitude]]-K36199)/U36200+W36199)/2</f>
        <v>-9.720654051277398</v>
      </c>
      <c r="Z36200">
        <f t="shared" si="49"/>
        <v>8.5571283999999997E-2</v>
      </c>
      <c r="AA36200" s="4">
        <f>SQRT(POWER(data2[[#This Row],[accelx]],2)+POWER(data2[[#This Row],[accely]],2)+POWER(data2[[#This Row],[accelz]],2))*SIGN(data2[[#This Row],[accelx]])</f>
        <v>-0.89328868937482908</v>
      </c>
      <c r="AB36200">
        <f t="shared" si="50"/>
        <v>568.21299999999997</v>
      </c>
      <c r="AC36200">
        <f t="shared" si="47"/>
        <v>-18.786900258425689</v>
      </c>
      <c r="AI36200">
        <f>data2[[#This Row],[pressure]]*100/(287.05*(273.15+data2[[#This Row],[temp]]))</f>
        <v>1.0964236839462105</v>
      </c>
      <c r="AJ36200">
        <f t="shared" si="53"/>
        <v>1.9951603087131078E-3</v>
      </c>
      <c r="AN36200">
        <f t="shared" si="54"/>
        <v>568.21299999999997</v>
      </c>
      <c r="AO36200">
        <f t="shared" si="61"/>
        <v>-6.170294230948083</v>
      </c>
      <c r="AS36200">
        <f>data2[[#This Row],[gyrox]]</f>
        <v>-1.34619</v>
      </c>
      <c r="AT36200">
        <f>data2[[#This Row],[gyroy]]</f>
        <v>-0.68783399999999995</v>
      </c>
      <c r="AU36200">
        <f>data2[[#This Row],[gyroz]]</f>
        <v>1.7715100000000001E-2</v>
      </c>
      <c r="AW36200">
        <f t="shared" si="62"/>
        <v>-41.877155813027571</v>
      </c>
      <c r="AX36200">
        <f t="shared" si="63"/>
        <v>-3.0801748650089507</v>
      </c>
      <c r="AY36200">
        <f t="shared" si="64"/>
        <v>4.6320191082323241</v>
      </c>
      <c r="BA36200">
        <f t="shared" si="65"/>
        <v>-1.0364513163602602</v>
      </c>
      <c r="BB36200">
        <f t="shared" si="55"/>
        <v>-3.0801748650089507</v>
      </c>
      <c r="BC36200">
        <f t="shared" si="56"/>
        <v>1.490426454642531</v>
      </c>
      <c r="BE36200">
        <f t="shared" si="57"/>
        <v>-59.384286098221402</v>
      </c>
      <c r="BF36200">
        <f t="shared" si="58"/>
        <v>-176.48101992729096</v>
      </c>
      <c r="BG36200">
        <f t="shared" si="59"/>
        <v>85.395145525663452</v>
      </c>
      <c r="BM36200">
        <f t="shared" si="66"/>
        <v>577.28800000000001</v>
      </c>
    </row>
    <row r="36201" spans="1:65" x14ac:dyDescent="0.3">
      <c r="A36201">
        <v>3687615295411</v>
      </c>
      <c r="B36201">
        <v>-0.47377799999999998</v>
      </c>
      <c r="C36201">
        <v>-0.66998999999999997</v>
      </c>
      <c r="D36201">
        <v>0.59820499999999999</v>
      </c>
      <c r="E36201">
        <v>-1.56809</v>
      </c>
      <c r="F36201">
        <v>-0.58490299999999995</v>
      </c>
      <c r="G36201">
        <v>-4.4287700000000003E-3</v>
      </c>
      <c r="H36201">
        <v>4.2092900000000002</v>
      </c>
      <c r="I36201">
        <v>-42.779899999999998</v>
      </c>
      <c r="J36201">
        <v>61.692500000000003</v>
      </c>
      <c r="K36201">
        <v>568.10799999999995</v>
      </c>
      <c r="L36201">
        <v>954.92100000000005</v>
      </c>
      <c r="M36201">
        <v>30.227799999999998</v>
      </c>
      <c r="N36201">
        <v>568.10799999999995</v>
      </c>
      <c r="O36201">
        <v>1112.7</v>
      </c>
      <c r="P36201">
        <v>568.10799999999995</v>
      </c>
      <c r="Q36201">
        <v>1113.67</v>
      </c>
      <c r="R36201" t="s">
        <v>18</v>
      </c>
      <c r="T36201">
        <f t="shared" si="48"/>
        <v>12.029998776000006</v>
      </c>
      <c r="U36201">
        <f>(data2[[#This Row],[time]]-A36200)/1000000000</f>
        <v>8.0841062000000005E-2</v>
      </c>
      <c r="V36201">
        <f>data2[[#This Row],[altitude]]</f>
        <v>568.10799999999995</v>
      </c>
      <c r="W36201">
        <f>((data2[[#This Row],[altitude]]-K36200)/U36201+W36200)/2</f>
        <v>-5.5097494689016173</v>
      </c>
      <c r="Z36201">
        <f t="shared" si="49"/>
        <v>8.0841062000000005E-2</v>
      </c>
      <c r="AA36201" s="4">
        <f>SQRT(POWER(data2[[#This Row],[accelx]],2)+POWER(data2[[#This Row],[accely]],2)+POWER(data2[[#This Row],[accelz]],2))*SIGN(data2[[#This Row],[accelx]])</f>
        <v>-1.0154808788987608</v>
      </c>
      <c r="AB36201">
        <f t="shared" si="50"/>
        <v>568.10799999999995</v>
      </c>
      <c r="AC36201">
        <f t="shared" si="47"/>
        <v>-19.661235218716559</v>
      </c>
      <c r="AI36201">
        <f>data2[[#This Row],[pressure]]*100/(287.05*(273.15+data2[[#This Row],[temp]]))</f>
        <v>1.0965440818735535</v>
      </c>
      <c r="AJ36201">
        <f t="shared" si="53"/>
        <v>1.9953793966162635E-3</v>
      </c>
      <c r="AN36201">
        <f t="shared" si="54"/>
        <v>568.10799999999995</v>
      </c>
      <c r="AO36201">
        <f t="shared" si="61"/>
        <v>-1.2988448865258373</v>
      </c>
      <c r="AS36201">
        <f>data2[[#This Row],[gyrox]]</f>
        <v>-1.56809</v>
      </c>
      <c r="AT36201">
        <f>data2[[#This Row],[gyroy]]</f>
        <v>-0.58490299999999995</v>
      </c>
      <c r="AU36201">
        <f>data2[[#This Row],[gyroz]]</f>
        <v>-4.4287700000000003E-3</v>
      </c>
      <c r="AW36201">
        <f t="shared" si="62"/>
        <v>-42.003921873939149</v>
      </c>
      <c r="AX36201">
        <f t="shared" si="63"/>
        <v>-3.1274590446959367</v>
      </c>
      <c r="AY36201">
        <f t="shared" si="64"/>
        <v>4.6316610817621706</v>
      </c>
      <c r="BA36201">
        <f t="shared" si="65"/>
        <v>-1.1632173772718382</v>
      </c>
      <c r="BB36201">
        <f t="shared" si="55"/>
        <v>-3.1274590446959367</v>
      </c>
      <c r="BC36201">
        <f t="shared" si="56"/>
        <v>1.4900684281723775</v>
      </c>
      <c r="BE36201">
        <f t="shared" si="57"/>
        <v>-66.647446373953144</v>
      </c>
      <c r="BF36201">
        <f t="shared" si="58"/>
        <v>-179.19020386109347</v>
      </c>
      <c r="BG36201">
        <f t="shared" si="59"/>
        <v>85.374632119969689</v>
      </c>
      <c r="BM36201">
        <f t="shared" si="66"/>
        <v>577.28800000000001</v>
      </c>
    </row>
    <row r="36202" spans="1:65" x14ac:dyDescent="0.3">
      <c r="A36202">
        <v>3687696075450</v>
      </c>
      <c r="B36202">
        <v>-0.46420699999999998</v>
      </c>
      <c r="C36202">
        <v>-0.70827499999999999</v>
      </c>
      <c r="D36202">
        <v>0.60777700000000001</v>
      </c>
      <c r="E36202">
        <v>-1.7093499999999999</v>
      </c>
      <c r="F36202">
        <v>-0.50029900000000005</v>
      </c>
      <c r="G36202">
        <v>2.13803E-3</v>
      </c>
      <c r="H36202">
        <v>5.94855</v>
      </c>
      <c r="I36202">
        <v>-47.076900000000002</v>
      </c>
      <c r="J36202">
        <v>59.090899999999998</v>
      </c>
      <c r="K36202">
        <v>565.53</v>
      </c>
      <c r="L36202">
        <v>955.01499999999999</v>
      </c>
      <c r="M36202">
        <v>30.236699999999999</v>
      </c>
      <c r="N36202">
        <v>565.53</v>
      </c>
      <c r="O36202">
        <v>2314</v>
      </c>
      <c r="P36202">
        <v>565.53</v>
      </c>
      <c r="Q36202">
        <v>2314.23</v>
      </c>
      <c r="R36202" t="s">
        <v>18</v>
      </c>
      <c r="T36202">
        <f t="shared" si="48"/>
        <v>12.110778815000007</v>
      </c>
      <c r="U36202">
        <f>(data2[[#This Row],[time]]-A36201)/1000000000</f>
        <v>8.0780038999999998E-2</v>
      </c>
      <c r="V36202">
        <f>data2[[#This Row],[altitude]]</f>
        <v>565.53</v>
      </c>
      <c r="W36202">
        <f>((data2[[#This Row],[altitude]]-K36201)/U36202+W36201)/2</f>
        <v>-18.711787060279065</v>
      </c>
      <c r="Z36202">
        <f t="shared" si="49"/>
        <v>8.0780038999999998E-2</v>
      </c>
      <c r="AA36202" s="4">
        <f>SQRT(POWER(data2[[#This Row],[accelx]],2)+POWER(data2[[#This Row],[accely]],2)+POWER(data2[[#This Row],[accelz]],2))*SIGN(data2[[#This Row],[accelx]])</f>
        <v>-1.0423696542988001</v>
      </c>
      <c r="AB36202">
        <f t="shared" si="50"/>
        <v>565.53</v>
      </c>
      <c r="AC36202">
        <f t="shared" si="47"/>
        <v>-20.537082262243231</v>
      </c>
      <c r="AI36202">
        <f>data2[[#This Row],[pressure]]*100/(287.05*(273.15+data2[[#This Row],[temp]]))</f>
        <v>1.0966198520568722</v>
      </c>
      <c r="AJ36202">
        <f t="shared" si="53"/>
        <v>1.9955172754896906E-3</v>
      </c>
      <c r="AN36202">
        <f t="shared" si="54"/>
        <v>565.53</v>
      </c>
      <c r="AO36202">
        <f t="shared" si="61"/>
        <v>-31.913824651656515</v>
      </c>
      <c r="AS36202">
        <f>data2[[#This Row],[gyrox]]</f>
        <v>-1.7093499999999999</v>
      </c>
      <c r="AT36202">
        <f>data2[[#This Row],[gyroy]]</f>
        <v>-0.50029900000000005</v>
      </c>
      <c r="AU36202">
        <f>data2[[#This Row],[gyroz]]</f>
        <v>2.13803E-3</v>
      </c>
      <c r="AW36202">
        <f t="shared" si="62"/>
        <v>-42.142003233603802</v>
      </c>
      <c r="AX36202">
        <f t="shared" si="63"/>
        <v>-3.1678732174275979</v>
      </c>
      <c r="AY36202">
        <f t="shared" si="64"/>
        <v>4.6318337919089538</v>
      </c>
      <c r="BA36202">
        <f t="shared" si="65"/>
        <v>-1.3012987369364915</v>
      </c>
      <c r="BB36202">
        <f t="shared" si="55"/>
        <v>-2.6280563837804749E-2</v>
      </c>
      <c r="BC36202">
        <f t="shared" si="56"/>
        <v>1.4902411383191607</v>
      </c>
      <c r="BE36202">
        <f t="shared" si="57"/>
        <v>-74.558925512165729</v>
      </c>
      <c r="BF36202">
        <f t="shared" si="58"/>
        <v>-1.5057653911303455</v>
      </c>
      <c r="BG36202">
        <f t="shared" si="59"/>
        <v>85.384527682459449</v>
      </c>
      <c r="BM36202">
        <f t="shared" si="66"/>
        <v>577.28800000000001</v>
      </c>
    </row>
    <row r="36203" spans="1:65" x14ac:dyDescent="0.3">
      <c r="A36203">
        <v>3687781555180</v>
      </c>
      <c r="B36203">
        <v>-0.47377799999999998</v>
      </c>
      <c r="C36203">
        <v>-0.87098699999999996</v>
      </c>
      <c r="D36203">
        <v>0.61734800000000001</v>
      </c>
      <c r="E36203">
        <v>-1.80358</v>
      </c>
      <c r="F36203">
        <v>-0.41966399999999998</v>
      </c>
      <c r="G36203">
        <v>3.0237799999999999E-2</v>
      </c>
      <c r="H36203">
        <v>7.14703</v>
      </c>
      <c r="I36203">
        <v>-50.496899999999997</v>
      </c>
      <c r="J36203">
        <v>54.487000000000002</v>
      </c>
      <c r="K36203">
        <v>564.38900000000001</v>
      </c>
      <c r="L36203">
        <v>955.19799999999998</v>
      </c>
      <c r="M36203">
        <v>30.236699999999999</v>
      </c>
      <c r="N36203">
        <v>564.38900000000001</v>
      </c>
      <c r="O36203">
        <v>2140.7600000000002</v>
      </c>
      <c r="P36203">
        <v>564.38900000000001</v>
      </c>
      <c r="Q36203">
        <v>2140.89</v>
      </c>
      <c r="R36203" t="s">
        <v>18</v>
      </c>
      <c r="T36203">
        <f t="shared" si="48"/>
        <v>12.196258545000006</v>
      </c>
      <c r="U36203">
        <f>(data2[[#This Row],[time]]-A36202)/1000000000</f>
        <v>8.5479730000000004E-2</v>
      </c>
      <c r="V36203">
        <f>data2[[#This Row],[altitude]]</f>
        <v>564.38900000000001</v>
      </c>
      <c r="W36203">
        <f>((data2[[#This Row],[altitude]]-K36202)/U36203+W36202)/2</f>
        <v>-16.02999041837235</v>
      </c>
      <c r="Z36203">
        <f t="shared" si="49"/>
        <v>8.5479730000000004E-2</v>
      </c>
      <c r="AA36203" s="4">
        <f>SQRT(POWER(data2[[#This Row],[accelx]],2)+POWER(data2[[#This Row],[accely]],2)+POWER(data2[[#This Row],[accelz]],2))*SIGN(data2[[#This Row],[accelx]])</f>
        <v>-1.1679907964350575</v>
      </c>
      <c r="AB36203">
        <f t="shared" si="50"/>
        <v>564.38900000000001</v>
      </c>
      <c r="AC36203">
        <f t="shared" si="47"/>
        <v>-21.474623154164984</v>
      </c>
      <c r="AI36203">
        <f>data2[[#This Row],[pressure]]*100/(287.05*(273.15+data2[[#This Row],[temp]]))</f>
        <v>1.0968299863824342</v>
      </c>
      <c r="AJ36203">
        <f t="shared" si="53"/>
        <v>1.9958996565637211E-3</v>
      </c>
      <c r="AN36203">
        <f t="shared" si="54"/>
        <v>564.38900000000001</v>
      </c>
      <c r="AO36203">
        <f t="shared" si="61"/>
        <v>-13.348193776465633</v>
      </c>
      <c r="AS36203">
        <f>data2[[#This Row],[gyrox]]</f>
        <v>-1.80358</v>
      </c>
      <c r="AT36203">
        <f>data2[[#This Row],[gyroy]]</f>
        <v>-0.41966399999999998</v>
      </c>
      <c r="AU36203">
        <f>data2[[#This Row],[gyroz]]</f>
        <v>3.0237799999999999E-2</v>
      </c>
      <c r="AW36203">
        <f t="shared" si="62"/>
        <v>-42.296172765037205</v>
      </c>
      <c r="AX36203">
        <f t="shared" si="63"/>
        <v>-3.2037459828383179</v>
      </c>
      <c r="AY36203">
        <f t="shared" si="64"/>
        <v>4.6344185108887475</v>
      </c>
      <c r="BA36203">
        <f t="shared" si="65"/>
        <v>-1.455468268369895</v>
      </c>
      <c r="BB36203">
        <f t="shared" si="55"/>
        <v>-6.2153329248524791E-2</v>
      </c>
      <c r="BC36203">
        <f t="shared" si="56"/>
        <v>1.4928258572989543</v>
      </c>
      <c r="BE36203">
        <f t="shared" si="57"/>
        <v>-83.392188992809224</v>
      </c>
      <c r="BF36203">
        <f t="shared" si="58"/>
        <v>-3.5611234486274874</v>
      </c>
      <c r="BG36203">
        <f t="shared" si="59"/>
        <v>85.532621171228982</v>
      </c>
      <c r="BM36203">
        <f t="shared" si="66"/>
        <v>577.28800000000001</v>
      </c>
    </row>
    <row r="36204" spans="1:65" x14ac:dyDescent="0.3">
      <c r="A36204">
        <v>3687862365723</v>
      </c>
      <c r="B36204">
        <v>-0.50249200000000005</v>
      </c>
      <c r="C36204">
        <v>-0.85184400000000005</v>
      </c>
      <c r="D36204">
        <v>0.53120599999999996</v>
      </c>
      <c r="E36204">
        <v>-1.91751</v>
      </c>
      <c r="F36204">
        <v>-0.351858</v>
      </c>
      <c r="G36204">
        <v>8.0328800000000006E-2</v>
      </c>
      <c r="H36204">
        <v>8.1847399999999997</v>
      </c>
      <c r="I36204">
        <v>-54.677</v>
      </c>
      <c r="J36204">
        <v>50.19</v>
      </c>
      <c r="K36204">
        <v>563.58600000000001</v>
      </c>
      <c r="L36204">
        <v>955.40200000000004</v>
      </c>
      <c r="M36204">
        <v>30.236699999999999</v>
      </c>
      <c r="N36204">
        <v>563.58600000000001</v>
      </c>
      <c r="O36204">
        <v>1905.52</v>
      </c>
      <c r="P36204">
        <v>563.58600000000001</v>
      </c>
      <c r="Q36204">
        <v>1905.59</v>
      </c>
      <c r="R36204" t="s">
        <v>18</v>
      </c>
      <c r="T36204">
        <f t="shared" si="48"/>
        <v>12.277069088000006</v>
      </c>
      <c r="U36204">
        <f>(data2[[#This Row],[time]]-A36203)/1000000000</f>
        <v>8.0810542999999999E-2</v>
      </c>
      <c r="V36204">
        <f>data2[[#This Row],[altitude]]</f>
        <v>563.58600000000001</v>
      </c>
      <c r="W36204">
        <f>((data2[[#This Row],[altitude]]-K36203)/U36204+W36203)/2</f>
        <v>-12.983406323562658</v>
      </c>
      <c r="Z36204">
        <f t="shared" si="49"/>
        <v>8.0810542999999999E-2</v>
      </c>
      <c r="AA36204" s="4">
        <f>SQRT(POWER(data2[[#This Row],[accelx]],2)+POWER(data2[[#This Row],[accely]],2)+POWER(data2[[#This Row],[accelz]],2))*SIGN(data2[[#This Row],[accelx]])</f>
        <v>-1.1226380649327725</v>
      </c>
      <c r="AB36204">
        <f t="shared" si="50"/>
        <v>563.58600000000001</v>
      </c>
      <c r="AC36204">
        <f t="shared" si="47"/>
        <v>-22.357287467184669</v>
      </c>
      <c r="AI36204">
        <f>data2[[#This Row],[pressure]]*100/(287.05*(273.15+data2[[#This Row],[temp]]))</f>
        <v>1.0970642344830606</v>
      </c>
      <c r="AJ36204">
        <f t="shared" si="53"/>
        <v>1.9963259174331314E-3</v>
      </c>
      <c r="AN36204">
        <f t="shared" si="54"/>
        <v>563.58600000000001</v>
      </c>
      <c r="AO36204">
        <f t="shared" si="61"/>
        <v>-9.9368222287529644</v>
      </c>
      <c r="AS36204">
        <f>data2[[#This Row],[gyrox]]</f>
        <v>-1.91751</v>
      </c>
      <c r="AT36204">
        <f>data2[[#This Row],[gyroy]]</f>
        <v>-0.351858</v>
      </c>
      <c r="AU36204">
        <f>data2[[#This Row],[gyroz]]</f>
        <v>8.0328800000000006E-2</v>
      </c>
      <c r="AW36204">
        <f t="shared" si="62"/>
        <v>-42.451127789345136</v>
      </c>
      <c r="AX36204">
        <f t="shared" si="63"/>
        <v>-3.2321798188772117</v>
      </c>
      <c r="AY36204">
        <f t="shared" si="64"/>
        <v>4.6409099248352854</v>
      </c>
      <c r="BA36204">
        <f t="shared" si="65"/>
        <v>-1.6104232926778259</v>
      </c>
      <c r="BB36204">
        <f t="shared" si="55"/>
        <v>-9.0587165287418614E-2</v>
      </c>
      <c r="BC36204">
        <f t="shared" si="56"/>
        <v>1.4993172712454923</v>
      </c>
      <c r="BE36204">
        <f t="shared" si="57"/>
        <v>-92.270457900000764</v>
      </c>
      <c r="BF36204">
        <f t="shared" si="58"/>
        <v>-5.1902622490230819</v>
      </c>
      <c r="BG36204">
        <f t="shared" si="59"/>
        <v>85.90455179343796</v>
      </c>
      <c r="BM36204">
        <f t="shared" si="66"/>
        <v>577.28800000000001</v>
      </c>
    </row>
    <row r="36205" spans="1:65" x14ac:dyDescent="0.3">
      <c r="A36205">
        <v>3687943176280</v>
      </c>
      <c r="B36205">
        <v>-0.48813600000000001</v>
      </c>
      <c r="C36205">
        <v>-0.73698900000000001</v>
      </c>
      <c r="D36205">
        <v>0.48335</v>
      </c>
      <c r="E36205">
        <v>-2.0560200000000002</v>
      </c>
      <c r="F36205">
        <v>-0.29855999999999999</v>
      </c>
      <c r="G36205">
        <v>0.12797600000000001</v>
      </c>
      <c r="H36205">
        <v>8.8862900000000007</v>
      </c>
      <c r="I36205">
        <v>-58.038600000000002</v>
      </c>
      <c r="J36205">
        <v>43.700699999999998</v>
      </c>
      <c r="K36205">
        <v>563.03700000000003</v>
      </c>
      <c r="L36205">
        <v>955.524</v>
      </c>
      <c r="M36205">
        <v>30.232199999999999</v>
      </c>
      <c r="N36205">
        <v>563.03700000000003</v>
      </c>
      <c r="O36205">
        <v>1619.73</v>
      </c>
      <c r="P36205">
        <v>563.03700000000003</v>
      </c>
      <c r="Q36205">
        <v>1624.08</v>
      </c>
      <c r="R36205" t="s">
        <v>18</v>
      </c>
      <c r="T36205">
        <f t="shared" si="48"/>
        <v>12.357879645000006</v>
      </c>
      <c r="U36205">
        <f>(data2[[#This Row],[time]]-A36204)/1000000000</f>
        <v>8.0810557000000005E-2</v>
      </c>
      <c r="V36205">
        <f>data2[[#This Row],[altitude]]</f>
        <v>563.03700000000003</v>
      </c>
      <c r="W36205">
        <f>((data2[[#This Row],[altitude]]-K36204)/U36205+W36204)/2</f>
        <v>-9.8885365730395769</v>
      </c>
      <c r="Z36205">
        <f t="shared" si="49"/>
        <v>8.0810557000000005E-2</v>
      </c>
      <c r="AA36205" s="4">
        <f>SQRT(POWER(data2[[#This Row],[accelx]],2)+POWER(data2[[#This Row],[accely]],2)+POWER(data2[[#This Row],[accelz]],2))*SIGN(data2[[#This Row],[accelx]])</f>
        <v>-1.0075002546486032</v>
      </c>
      <c r="AB36205">
        <f t="shared" si="50"/>
        <v>563.03700000000003</v>
      </c>
      <c r="AC36205">
        <f t="shared" si="47"/>
        <v>-23.230647582540463</v>
      </c>
      <c r="AI36205">
        <f>data2[[#This Row],[pressure]]*100/(287.05*(273.15+data2[[#This Row],[temp]]))</f>
        <v>1.0972205986186219</v>
      </c>
      <c r="AJ36205">
        <f t="shared" si="53"/>
        <v>1.9966104529840741E-3</v>
      </c>
      <c r="AN36205">
        <f t="shared" si="54"/>
        <v>563.03700000000003</v>
      </c>
      <c r="AO36205">
        <f t="shared" si="61"/>
        <v>-6.7936668225164958</v>
      </c>
      <c r="AS36205">
        <f>data2[[#This Row],[gyrox]]</f>
        <v>-2.0560200000000002</v>
      </c>
      <c r="AT36205">
        <f>data2[[#This Row],[gyroy]]</f>
        <v>-0.29855999999999999</v>
      </c>
      <c r="AU36205">
        <f>data2[[#This Row],[gyroz]]</f>
        <v>0.12797600000000001</v>
      </c>
      <c r="AW36205">
        <f t="shared" si="62"/>
        <v>-42.617275910748276</v>
      </c>
      <c r="AX36205">
        <f t="shared" si="63"/>
        <v>-3.2563066187751319</v>
      </c>
      <c r="AY36205">
        <f t="shared" si="64"/>
        <v>4.6512517366779171</v>
      </c>
      <c r="BA36205">
        <f t="shared" si="65"/>
        <v>-1.7765714140809656</v>
      </c>
      <c r="BB36205">
        <f t="shared" si="55"/>
        <v>-0.11471396518533883</v>
      </c>
      <c r="BC36205">
        <f t="shared" si="56"/>
        <v>1.509659083088124</v>
      </c>
      <c r="BE36205">
        <f t="shared" si="57"/>
        <v>-101.79004403042788</v>
      </c>
      <c r="BF36205">
        <f t="shared" si="58"/>
        <v>-6.5726260563305745</v>
      </c>
      <c r="BG36205">
        <f t="shared" si="59"/>
        <v>86.497093964539175</v>
      </c>
      <c r="BM36205">
        <f t="shared" si="66"/>
        <v>577.28800000000001</v>
      </c>
    </row>
    <row r="36206" spans="1:65" x14ac:dyDescent="0.3">
      <c r="A36206">
        <v>3688028717046</v>
      </c>
      <c r="B36206">
        <v>-0.52642100000000003</v>
      </c>
      <c r="C36206">
        <v>-0.69870399999999999</v>
      </c>
      <c r="D36206">
        <v>0.44985000000000003</v>
      </c>
      <c r="E36206">
        <v>-2.1391</v>
      </c>
      <c r="F36206">
        <v>-0.25763200000000003</v>
      </c>
      <c r="G36206">
        <v>0.16966800000000001</v>
      </c>
      <c r="H36206">
        <v>8.4916599999999995</v>
      </c>
      <c r="I36206">
        <v>-60.3917</v>
      </c>
      <c r="J36206">
        <v>36.816699999999997</v>
      </c>
      <c r="K36206">
        <v>561.25199999999995</v>
      </c>
      <c r="L36206">
        <v>955.61500000000001</v>
      </c>
      <c r="M36206">
        <v>30.236699999999999</v>
      </c>
      <c r="N36206">
        <v>561.25199999999995</v>
      </c>
      <c r="O36206">
        <v>2094.8000000000002</v>
      </c>
      <c r="P36206">
        <v>561.25199999999995</v>
      </c>
      <c r="Q36206">
        <v>2087.48</v>
      </c>
      <c r="R36206" t="s">
        <v>18</v>
      </c>
      <c r="T36206">
        <f t="shared" si="48"/>
        <v>12.443420411000005</v>
      </c>
      <c r="U36206">
        <f>(data2[[#This Row],[time]]-A36205)/1000000000</f>
        <v>8.5540766000000004E-2</v>
      </c>
      <c r="V36206">
        <f>data2[[#This Row],[altitude]]</f>
        <v>561.25199999999995</v>
      </c>
      <c r="W36206">
        <f>((data2[[#This Row],[altitude]]-K36205)/U36206+W36205)/2</f>
        <v>-15.377890075691525</v>
      </c>
      <c r="Z36206">
        <f t="shared" si="49"/>
        <v>8.5540766000000004E-2</v>
      </c>
      <c r="AA36206" s="4">
        <f>SQRT(POWER(data2[[#This Row],[accelx]],2)+POWER(data2[[#This Row],[accely]],2)+POWER(data2[[#This Row],[accelz]],2))*SIGN(data2[[#This Row],[accelx]])</f>
        <v>-0.98370288774456693</v>
      </c>
      <c r="AB36206">
        <f t="shared" si="50"/>
        <v>561.25199999999995</v>
      </c>
      <c r="AC36206">
        <f t="shared" si="47"/>
        <v>-24.153093787874546</v>
      </c>
      <c r="AI36206">
        <f>data2[[#This Row],[pressure]]*100/(287.05*(273.15+data2[[#This Row],[temp]]))</f>
        <v>1.0973088170587142</v>
      </c>
      <c r="AJ36206">
        <f t="shared" si="53"/>
        <v>1.9967709839291328E-3</v>
      </c>
      <c r="AN36206">
        <f t="shared" si="54"/>
        <v>561.25199999999995</v>
      </c>
      <c r="AO36206">
        <f t="shared" si="61"/>
        <v>-20.867243578343473</v>
      </c>
      <c r="AS36206">
        <f>data2[[#This Row],[gyrox]]</f>
        <v>-2.1391</v>
      </c>
      <c r="AT36206">
        <f>data2[[#This Row],[gyroy]]</f>
        <v>-0.25763200000000003</v>
      </c>
      <c r="AU36206">
        <f>data2[[#This Row],[gyroz]]</f>
        <v>0.16966800000000001</v>
      </c>
      <c r="AW36206">
        <f t="shared" si="62"/>
        <v>-42.800256163298876</v>
      </c>
      <c r="AX36206">
        <f t="shared" si="63"/>
        <v>-3.2783446574012438</v>
      </c>
      <c r="AY36206">
        <f t="shared" si="64"/>
        <v>4.6657652673636054</v>
      </c>
      <c r="BA36206">
        <f t="shared" si="65"/>
        <v>-1.9595516666315653</v>
      </c>
      <c r="BB36206">
        <f t="shared" si="55"/>
        <v>-0.1367520038114507</v>
      </c>
      <c r="BC36206">
        <f t="shared" si="56"/>
        <v>1.5241726137738123</v>
      </c>
      <c r="BE36206">
        <f t="shared" si="57"/>
        <v>-112.27404023581516</v>
      </c>
      <c r="BF36206">
        <f t="shared" si="58"/>
        <v>-7.8353126583530726</v>
      </c>
      <c r="BG36206">
        <f t="shared" si="59"/>
        <v>87.328658018662736</v>
      </c>
      <c r="BM36206">
        <f t="shared" si="66"/>
        <v>577.28800000000001</v>
      </c>
    </row>
    <row r="36207" spans="1:65" x14ac:dyDescent="0.3">
      <c r="A36207">
        <v>3688109588626</v>
      </c>
      <c r="B36207">
        <v>-0.52642100000000003</v>
      </c>
      <c r="C36207">
        <v>-0.64606200000000003</v>
      </c>
      <c r="D36207">
        <v>0.40199400000000002</v>
      </c>
      <c r="E36207">
        <v>-2.29074</v>
      </c>
      <c r="F36207">
        <v>-0.22617300000000001</v>
      </c>
      <c r="G36207">
        <v>0.20296</v>
      </c>
      <c r="H36207">
        <v>8.3016699999999997</v>
      </c>
      <c r="I36207">
        <v>-61.853200000000001</v>
      </c>
      <c r="J36207">
        <v>29.6112</v>
      </c>
      <c r="K36207">
        <v>559.83600000000001</v>
      </c>
      <c r="L36207">
        <v>955.84100000000001</v>
      </c>
      <c r="M36207">
        <v>30.227799999999998</v>
      </c>
      <c r="N36207">
        <v>559.83600000000001</v>
      </c>
      <c r="O36207">
        <v>2165.19</v>
      </c>
      <c r="P36207">
        <v>559.83600000000001</v>
      </c>
      <c r="Q36207">
        <v>2161.73</v>
      </c>
      <c r="R36207" t="s">
        <v>18</v>
      </c>
      <c r="T36207">
        <f t="shared" si="48"/>
        <v>12.524291991000005</v>
      </c>
      <c r="U36207">
        <f>(data2[[#This Row],[time]]-A36206)/1000000000</f>
        <v>8.0871579999999998E-2</v>
      </c>
      <c r="V36207">
        <f>data2[[#This Row],[altitude]]</f>
        <v>559.83600000000001</v>
      </c>
      <c r="W36207">
        <f>((data2[[#This Row],[altitude]]-K36206)/U36207+W36206)/2</f>
        <v>-16.44356563509352</v>
      </c>
      <c r="Z36207">
        <f t="shared" si="49"/>
        <v>8.0871579999999998E-2</v>
      </c>
      <c r="AA36207" s="4">
        <f>SQRT(POWER(data2[[#This Row],[accelx]],2)+POWER(data2[[#This Row],[accely]],2)+POWER(data2[[#This Row],[accelz]],2))*SIGN(data2[[#This Row],[accelx]])</f>
        <v>-0.92526447739065409</v>
      </c>
      <c r="AB36207">
        <f t="shared" si="50"/>
        <v>559.83600000000001</v>
      </c>
      <c r="AC36207">
        <f t="shared" si="47"/>
        <v>-25.020462872079001</v>
      </c>
      <c r="AI36207">
        <f>data2[[#This Row],[pressure]]*100/(287.05*(273.15+data2[[#This Row],[temp]]))</f>
        <v>1.0976005258676886</v>
      </c>
      <c r="AJ36207">
        <f t="shared" si="53"/>
        <v>1.9973018059515767E-3</v>
      </c>
      <c r="AN36207">
        <f t="shared" si="54"/>
        <v>559.83600000000001</v>
      </c>
      <c r="AO36207">
        <f t="shared" si="61"/>
        <v>-17.50924119449552</v>
      </c>
      <c r="AS36207">
        <f>data2[[#This Row],[gyrox]]</f>
        <v>-2.29074</v>
      </c>
      <c r="AT36207">
        <f>data2[[#This Row],[gyroy]]</f>
        <v>-0.22617300000000001</v>
      </c>
      <c r="AU36207">
        <f>data2[[#This Row],[gyroz]]</f>
        <v>0.20296</v>
      </c>
      <c r="AW36207">
        <f t="shared" si="62"/>
        <v>-42.985511926468078</v>
      </c>
      <c r="AX36207">
        <f t="shared" si="63"/>
        <v>-3.2966356252645839</v>
      </c>
      <c r="AY36207">
        <f t="shared" si="64"/>
        <v>4.6821789632404052</v>
      </c>
      <c r="BA36207">
        <f t="shared" si="65"/>
        <v>-2.1448074298007676</v>
      </c>
      <c r="BB36207">
        <f t="shared" si="55"/>
        <v>-0.15504297167479075</v>
      </c>
      <c r="BC36207">
        <f t="shared" si="56"/>
        <v>1.5405863096506121</v>
      </c>
      <c r="BE36207">
        <f t="shared" si="57"/>
        <v>-122.88841359588557</v>
      </c>
      <c r="BF36207">
        <f t="shared" si="58"/>
        <v>-8.8833079201318803</v>
      </c>
      <c r="BG36207">
        <f t="shared" si="59"/>
        <v>88.269093518614639</v>
      </c>
      <c r="BM36207">
        <f t="shared" si="66"/>
        <v>577.28800000000001</v>
      </c>
    </row>
    <row r="36208" spans="1:65" x14ac:dyDescent="0.3">
      <c r="A36208">
        <v>3688190399183</v>
      </c>
      <c r="B36208">
        <v>-0.55034899999999998</v>
      </c>
      <c r="C36208">
        <v>-0.48813600000000001</v>
      </c>
      <c r="D36208">
        <v>0.40677999999999997</v>
      </c>
      <c r="E36208">
        <v>-2.37581</v>
      </c>
      <c r="F36208">
        <v>-0.21181800000000001</v>
      </c>
      <c r="G36208">
        <v>0.22006400000000001</v>
      </c>
      <c r="H36208">
        <v>8.3308900000000001</v>
      </c>
      <c r="I36208">
        <v>-62.9786</v>
      </c>
      <c r="J36208">
        <v>20.929600000000001</v>
      </c>
      <c r="K36208">
        <v>558.32500000000005</v>
      </c>
      <c r="L36208">
        <v>956.01400000000001</v>
      </c>
      <c r="M36208">
        <v>30.236699999999999</v>
      </c>
      <c r="N36208">
        <v>558.32500000000005</v>
      </c>
      <c r="O36208">
        <v>2236.9299999999998</v>
      </c>
      <c r="P36208">
        <v>558.32500000000005</v>
      </c>
      <c r="Q36208">
        <v>2235.29</v>
      </c>
      <c r="R36208" t="s">
        <v>18</v>
      </c>
      <c r="T36208">
        <f t="shared" si="48"/>
        <v>12.605102548000005</v>
      </c>
      <c r="U36208">
        <f>(data2[[#This Row],[time]]-A36207)/1000000000</f>
        <v>8.0810557000000005E-2</v>
      </c>
      <c r="V36208">
        <f>data2[[#This Row],[altitude]]</f>
        <v>558.32500000000005</v>
      </c>
      <c r="W36208">
        <f>((data2[[#This Row],[altitude]]-K36207)/U36208+W36207)/2</f>
        <v>-17.570808836510885</v>
      </c>
      <c r="Z36208">
        <f t="shared" si="49"/>
        <v>8.0810557000000005E-2</v>
      </c>
      <c r="AA36208" s="4">
        <f>SQRT(POWER(data2[[#This Row],[accelx]],2)+POWER(data2[[#This Row],[accely]],2)+POWER(data2[[#This Row],[accelz]],2))*SIGN(data2[[#This Row],[accelx]])</f>
        <v>-0.84061331460844702</v>
      </c>
      <c r="AB36208">
        <f t="shared" si="50"/>
        <v>558.32500000000005</v>
      </c>
      <c r="AC36208">
        <f t="shared" ref="AC36208:AC36271" si="67">AC36207+(AA36208-9.8)*Z36208</f>
        <v>-25.880336760854128</v>
      </c>
      <c r="AI36208">
        <f>data2[[#This Row],[pressure]]*100/(287.05*(273.15+data2[[#This Row],[temp]]))</f>
        <v>1.0977669787849391</v>
      </c>
      <c r="AJ36208">
        <f t="shared" si="53"/>
        <v>1.9976047000413617E-3</v>
      </c>
      <c r="AN36208">
        <f t="shared" si="54"/>
        <v>558.32500000000005</v>
      </c>
      <c r="AO36208">
        <f t="shared" si="61"/>
        <v>-18.698052037928253</v>
      </c>
      <c r="AS36208">
        <f>data2[[#This Row],[gyrox]]</f>
        <v>-2.37581</v>
      </c>
      <c r="AT36208">
        <f>data2[[#This Row],[gyroy]]</f>
        <v>-0.21181800000000001</v>
      </c>
      <c r="AU36208">
        <f>data2[[#This Row],[gyroz]]</f>
        <v>0.22006400000000001</v>
      </c>
      <c r="AW36208">
        <f t="shared" si="62"/>
        <v>-43.177502455894249</v>
      </c>
      <c r="AX36208">
        <f t="shared" si="63"/>
        <v>-3.3137527558272097</v>
      </c>
      <c r="AY36208">
        <f t="shared" si="64"/>
        <v>4.6999624576560528</v>
      </c>
      <c r="BA36208">
        <f t="shared" si="65"/>
        <v>-2.3367979592269386</v>
      </c>
      <c r="BB36208">
        <f t="shared" si="55"/>
        <v>-0.17216010223741662</v>
      </c>
      <c r="BC36208">
        <f t="shared" si="56"/>
        <v>1.5583698040662597</v>
      </c>
      <c r="BE36208">
        <f t="shared" si="57"/>
        <v>-133.88866063848741</v>
      </c>
      <c r="BF36208">
        <f t="shared" si="58"/>
        <v>-9.8640472587447334</v>
      </c>
      <c r="BG36208">
        <f t="shared" si="59"/>
        <v>89.288012693625717</v>
      </c>
      <c r="BM36208">
        <f t="shared" si="66"/>
        <v>577.28800000000001</v>
      </c>
    </row>
    <row r="36209" spans="1:65" x14ac:dyDescent="0.3">
      <c r="A36209">
        <v>3688271240244</v>
      </c>
      <c r="B36209">
        <v>-0.59341999999999995</v>
      </c>
      <c r="C36209">
        <v>-0.44506499999999999</v>
      </c>
      <c r="D36209">
        <v>0.287138</v>
      </c>
      <c r="E36209">
        <v>-2.41506</v>
      </c>
      <c r="F36209">
        <v>-0.19486600000000001</v>
      </c>
      <c r="G36209">
        <v>0.21074799999999999</v>
      </c>
      <c r="H36209">
        <v>7.2493400000000001</v>
      </c>
      <c r="I36209">
        <v>-62.131</v>
      </c>
      <c r="J36209">
        <v>11.8971</v>
      </c>
      <c r="K36209">
        <v>556.27599999999995</v>
      </c>
      <c r="L36209">
        <v>956.19899999999996</v>
      </c>
      <c r="M36209">
        <v>30.227799999999998</v>
      </c>
      <c r="N36209">
        <v>556.27599999999995</v>
      </c>
      <c r="O36209">
        <v>2464.8000000000002</v>
      </c>
      <c r="P36209">
        <v>556.27599999999995</v>
      </c>
      <c r="Q36209">
        <v>2464.12</v>
      </c>
      <c r="R36209" t="s">
        <v>18</v>
      </c>
      <c r="T36209">
        <f t="shared" ref="T36209:T36272" si="68">T36208+U36209</f>
        <v>12.685943609000004</v>
      </c>
      <c r="U36209">
        <f>(data2[[#This Row],[time]]-A36208)/1000000000</f>
        <v>8.0841061000000006E-2</v>
      </c>
      <c r="V36209">
        <f>data2[[#This Row],[altitude]]</f>
        <v>556.27599999999995</v>
      </c>
      <c r="W36209">
        <f>((data2[[#This Row],[altitude]]-K36208)/U36209+W36208)/2</f>
        <v>-21.458419682120496</v>
      </c>
      <c r="Z36209">
        <f t="shared" ref="Z36209:Z36272" si="69">U36209</f>
        <v>8.0841061000000006E-2</v>
      </c>
      <c r="AA36209" s="4">
        <f>SQRT(POWER(data2[[#This Row],[accelx]],2)+POWER(data2[[#This Row],[accely]],2)+POWER(data2[[#This Row],[accelz]],2))*SIGN(data2[[#This Row],[accelx]])</f>
        <v>-0.79541082571775445</v>
      </c>
      <c r="AB36209">
        <f t="shared" ref="AB36209:AB36272" si="70">V36209</f>
        <v>556.27599999999995</v>
      </c>
      <c r="AC36209">
        <f t="shared" si="67"/>
        <v>-26.736881013736038</v>
      </c>
      <c r="AI36209">
        <f>data2[[#This Row],[pressure]]*100/(287.05*(273.15+data2[[#This Row],[temp]]))</f>
        <v>1.09801162037845</v>
      </c>
      <c r="AJ36209">
        <f t="shared" ref="AJ36209:AJ36272" si="71">0.5*AI36209*$Z$36007*$Z$36008</f>
        <v>1.9980498739320578E-3</v>
      </c>
      <c r="AN36209">
        <f t="shared" ref="AN36209:AN36272" si="72">AB36209</f>
        <v>556.27599999999995</v>
      </c>
      <c r="AO36209">
        <f t="shared" si="61"/>
        <v>-25.346030527730107</v>
      </c>
      <c r="AS36209">
        <f>data2[[#This Row],[gyrox]]</f>
        <v>-2.41506</v>
      </c>
      <c r="AT36209">
        <f>data2[[#This Row],[gyroy]]</f>
        <v>-0.19486600000000001</v>
      </c>
      <c r="AU36209">
        <f>data2[[#This Row],[gyroz]]</f>
        <v>0.21074799999999999</v>
      </c>
      <c r="AW36209">
        <f t="shared" si="62"/>
        <v>-43.372738468672907</v>
      </c>
      <c r="AX36209">
        <f t="shared" si="63"/>
        <v>-3.3295059300200358</v>
      </c>
      <c r="AY36209">
        <f t="shared" si="64"/>
        <v>4.7169995495796808</v>
      </c>
      <c r="BA36209">
        <f t="shared" si="65"/>
        <v>-2.5320339720055962</v>
      </c>
      <c r="BB36209">
        <f t="shared" ref="BB36209:BB36272" si="73">IF(AX36209&lt;-PI(),MOD(AX36209,-PI()),AX36209)</f>
        <v>-0.18791327643024269</v>
      </c>
      <c r="BC36209">
        <f t="shared" ref="BC36209:BC36272" si="74">IF(AY36209&gt;PI(),MOD(AY36209,PI()),AY36209)</f>
        <v>1.5754068959898877</v>
      </c>
      <c r="BE36209">
        <f t="shared" ref="BE36209:BE36272" si="75">BA36209/PI()*180</f>
        <v>-145.0748601796667</v>
      </c>
      <c r="BF36209">
        <f t="shared" ref="BF36209:BF36272" si="76">BB36209/PI()*180</f>
        <v>-10.766637653928075</v>
      </c>
      <c r="BG36209">
        <f t="shared" ref="BG36209:BG36272" si="77">BC36209/PI()*180</f>
        <v>90.264166156026022</v>
      </c>
      <c r="BM36209">
        <f t="shared" si="66"/>
        <v>577.28800000000001</v>
      </c>
    </row>
    <row r="36210" spans="1:65" x14ac:dyDescent="0.3">
      <c r="A36210">
        <v>3688357727055</v>
      </c>
      <c r="B36210">
        <v>-0.59820499999999999</v>
      </c>
      <c r="C36210">
        <v>-0.40677999999999997</v>
      </c>
      <c r="D36210">
        <v>0.42113600000000001</v>
      </c>
      <c r="E36210">
        <v>-2.4617900000000001</v>
      </c>
      <c r="F36210">
        <v>-0.175929</v>
      </c>
      <c r="G36210">
        <v>0.18234300000000001</v>
      </c>
      <c r="H36210">
        <v>7.4247300000000003</v>
      </c>
      <c r="I36210">
        <v>-60.216299999999997</v>
      </c>
      <c r="J36210">
        <v>3.2738999999999998</v>
      </c>
      <c r="K36210">
        <v>554.85</v>
      </c>
      <c r="L36210">
        <v>956.50300000000004</v>
      </c>
      <c r="M36210">
        <v>30.232199999999999</v>
      </c>
      <c r="N36210">
        <v>554.85</v>
      </c>
      <c r="O36210">
        <v>2324.4</v>
      </c>
      <c r="P36210">
        <v>554.85</v>
      </c>
      <c r="Q36210">
        <v>2324.0100000000002</v>
      </c>
      <c r="R36210" t="s">
        <v>18</v>
      </c>
      <c r="T36210">
        <f t="shared" si="68"/>
        <v>12.772430420000005</v>
      </c>
      <c r="U36210">
        <f>(data2[[#This Row],[time]]-A36209)/1000000000</f>
        <v>8.6486810999999997E-2</v>
      </c>
      <c r="V36210">
        <f>data2[[#This Row],[altitude]]</f>
        <v>554.85</v>
      </c>
      <c r="W36210">
        <f>((data2[[#This Row],[altitude]]-K36209)/U36210+W36209)/2</f>
        <v>-18.973241407907654</v>
      </c>
      <c r="Z36210">
        <f t="shared" si="69"/>
        <v>8.6486810999999997E-2</v>
      </c>
      <c r="AA36210" s="4">
        <f>SQRT(POWER(data2[[#This Row],[accelx]],2)+POWER(data2[[#This Row],[accely]],2)+POWER(data2[[#This Row],[accelz]],2))*SIGN(data2[[#This Row],[accelx]])</f>
        <v>-0.83706315228959882</v>
      </c>
      <c r="AB36210">
        <f t="shared" si="70"/>
        <v>554.85</v>
      </c>
      <c r="AC36210">
        <f t="shared" si="67"/>
        <v>-27.656846684183172</v>
      </c>
      <c r="AI36210">
        <f>data2[[#This Row],[pressure]]*100/(287.05*(273.15+data2[[#This Row],[temp]]))</f>
        <v>1.0983447765210586</v>
      </c>
      <c r="AJ36210">
        <f t="shared" si="71"/>
        <v>1.9986561175968647E-3</v>
      </c>
      <c r="AN36210">
        <f t="shared" si="72"/>
        <v>554.85</v>
      </c>
      <c r="AO36210">
        <f t="shared" ref="AO36210:AO36273" si="78">(AN36210-AN36209)/Z36210</f>
        <v>-16.488063133694812</v>
      </c>
      <c r="AS36210">
        <f>data2[[#This Row],[gyrox]]</f>
        <v>-2.4617900000000001</v>
      </c>
      <c r="AT36210">
        <f>data2[[#This Row],[gyroy]]</f>
        <v>-0.175929</v>
      </c>
      <c r="AU36210">
        <f>data2[[#This Row],[gyroz]]</f>
        <v>0.18234300000000001</v>
      </c>
      <c r="AW36210">
        <f t="shared" ref="AW36210:AW36273" si="79">AS36210*Z36210+AW36209</f>
        <v>-43.585650835124596</v>
      </c>
      <c r="AX36210">
        <f t="shared" ref="AX36210:AX36273" si="80">AT36210*Z36210+AX36209</f>
        <v>-3.3447214681924549</v>
      </c>
      <c r="AY36210">
        <f t="shared" ref="AY36210:AY36273" si="81">AU36210*Z36210+AY36209</f>
        <v>4.7327698141578542</v>
      </c>
      <c r="BA36210">
        <f t="shared" ref="BA36210:BA36273" si="82">IF(AW36210&lt;-PI(),MOD(AW36210,-PI()),AW36210)</f>
        <v>-2.7449463384572859</v>
      </c>
      <c r="BB36210">
        <f t="shared" si="73"/>
        <v>-0.20312881460266174</v>
      </c>
      <c r="BC36210">
        <f t="shared" si="74"/>
        <v>1.5911771605680611</v>
      </c>
      <c r="BE36210">
        <f t="shared" si="75"/>
        <v>-157.2738401834913</v>
      </c>
      <c r="BF36210">
        <f t="shared" si="76"/>
        <v>-11.638423774227885</v>
      </c>
      <c r="BG36210">
        <f t="shared" si="77"/>
        <v>91.167735758160035</v>
      </c>
      <c r="BM36210">
        <f t="shared" si="66"/>
        <v>577.28800000000001</v>
      </c>
    </row>
    <row r="36211" spans="1:65" x14ac:dyDescent="0.3">
      <c r="A36211">
        <v>3688438629152</v>
      </c>
      <c r="B36211">
        <v>-0.626919</v>
      </c>
      <c r="C36211">
        <v>-0.32063799999999998</v>
      </c>
      <c r="D36211">
        <v>0.48335</v>
      </c>
      <c r="E36211">
        <v>-2.45614</v>
      </c>
      <c r="F36211">
        <v>-0.14813499999999999</v>
      </c>
      <c r="G36211">
        <v>0.16447500000000001</v>
      </c>
      <c r="H36211">
        <v>6.4600999999999997</v>
      </c>
      <c r="I36211">
        <v>-56.328600000000002</v>
      </c>
      <c r="J36211">
        <v>-4.3262200000000002</v>
      </c>
      <c r="K36211">
        <v>551.99800000000005</v>
      </c>
      <c r="L36211">
        <v>956.71699999999998</v>
      </c>
      <c r="M36211">
        <v>30.236699999999999</v>
      </c>
      <c r="N36211">
        <v>551.99800000000005</v>
      </c>
      <c r="O36211">
        <v>2736.92</v>
      </c>
      <c r="P36211">
        <v>551.99800000000005</v>
      </c>
      <c r="Q36211">
        <v>2736.78</v>
      </c>
      <c r="R36211" t="s">
        <v>18</v>
      </c>
      <c r="T36211">
        <f t="shared" si="68"/>
        <v>12.853332517000004</v>
      </c>
      <c r="U36211">
        <f>(data2[[#This Row],[time]]-A36210)/1000000000</f>
        <v>8.0902097000000006E-2</v>
      </c>
      <c r="V36211">
        <f>data2[[#This Row],[altitude]]</f>
        <v>551.99800000000005</v>
      </c>
      <c r="W36211">
        <f>((data2[[#This Row],[altitude]]-K36210)/U36211+W36210)/2</f>
        <v>-27.112863445226502</v>
      </c>
      <c r="Z36211">
        <f t="shared" si="69"/>
        <v>8.0902097000000006E-2</v>
      </c>
      <c r="AA36211" s="4">
        <f>SQRT(POWER(data2[[#This Row],[accelx]],2)+POWER(data2[[#This Row],[accely]],2)+POWER(data2[[#This Row],[accelz]],2))*SIGN(data2[[#This Row],[accelx]])</f>
        <v>-0.85408628492969019</v>
      </c>
      <c r="AB36211">
        <f t="shared" si="70"/>
        <v>551.99800000000005</v>
      </c>
      <c r="AC36211">
        <f t="shared" si="67"/>
        <v>-28.518784606252925</v>
      </c>
      <c r="AI36211">
        <f>data2[[#This Row],[pressure]]*100/(287.05*(273.15+data2[[#This Row],[temp]]))</f>
        <v>1.0985742161120973</v>
      </c>
      <c r="AJ36211">
        <f t="shared" si="71"/>
        <v>1.999073628429575E-3</v>
      </c>
      <c r="AN36211">
        <f t="shared" si="72"/>
        <v>551.99800000000005</v>
      </c>
      <c r="AO36211">
        <f t="shared" si="78"/>
        <v>-35.252485482545346</v>
      </c>
      <c r="AS36211">
        <f>data2[[#This Row],[gyrox]]</f>
        <v>-2.45614</v>
      </c>
      <c r="AT36211">
        <f>data2[[#This Row],[gyroy]]</f>
        <v>-0.14813499999999999</v>
      </c>
      <c r="AU36211">
        <f>data2[[#This Row],[gyroz]]</f>
        <v>0.16447500000000001</v>
      </c>
      <c r="AW36211">
        <f t="shared" si="79"/>
        <v>-43.784357711650173</v>
      </c>
      <c r="AX36211">
        <f t="shared" si="80"/>
        <v>-3.35670590033155</v>
      </c>
      <c r="AY36211">
        <f t="shared" si="81"/>
        <v>4.746076186561929</v>
      </c>
      <c r="BA36211">
        <f t="shared" si="82"/>
        <v>-2.9436532149828629</v>
      </c>
      <c r="BB36211">
        <f t="shared" si="73"/>
        <v>-0.21511324674175691</v>
      </c>
      <c r="BC36211">
        <f t="shared" si="74"/>
        <v>1.6044835329721359</v>
      </c>
      <c r="BE36211">
        <f t="shared" si="75"/>
        <v>-168.65890556863403</v>
      </c>
      <c r="BF36211">
        <f t="shared" si="76"/>
        <v>-12.325081155658978</v>
      </c>
      <c r="BG36211">
        <f t="shared" si="77"/>
        <v>91.930134737542858</v>
      </c>
      <c r="BM36211">
        <f t="shared" si="66"/>
        <v>577.28800000000001</v>
      </c>
    </row>
    <row r="36212" spans="1:65" x14ac:dyDescent="0.3">
      <c r="A36212">
        <v>3688519409191</v>
      </c>
      <c r="B36212">
        <v>-0.626919</v>
      </c>
      <c r="C36212">
        <v>-0.27278200000000002</v>
      </c>
      <c r="D36212">
        <v>0.47856399999999999</v>
      </c>
      <c r="E36212">
        <v>-2.5120300000000002</v>
      </c>
      <c r="F36212">
        <v>-9.1324299999999997E-2</v>
      </c>
      <c r="G36212">
        <v>0.12950300000000001</v>
      </c>
      <c r="H36212">
        <v>5.53932</v>
      </c>
      <c r="I36212">
        <v>-52.1631</v>
      </c>
      <c r="J36212">
        <v>-10.040900000000001</v>
      </c>
      <c r="K36212">
        <v>551.21600000000001</v>
      </c>
      <c r="L36212">
        <v>956.86099999999999</v>
      </c>
      <c r="M36212">
        <v>30.236699999999999</v>
      </c>
      <c r="N36212">
        <v>551.21600000000001</v>
      </c>
      <c r="O36212">
        <v>2282.37</v>
      </c>
      <c r="P36212">
        <v>551.21600000000001</v>
      </c>
      <c r="Q36212">
        <v>2286.0300000000002</v>
      </c>
      <c r="R36212" t="s">
        <v>18</v>
      </c>
      <c r="T36212">
        <f t="shared" si="68"/>
        <v>12.934112556000004</v>
      </c>
      <c r="U36212">
        <f>(data2[[#This Row],[time]]-A36211)/1000000000</f>
        <v>8.0780038999999998E-2</v>
      </c>
      <c r="V36212">
        <f>data2[[#This Row],[altitude]]</f>
        <v>551.21600000000001</v>
      </c>
      <c r="W36212">
        <f>((data2[[#This Row],[altitude]]-K36211)/U36212+W36211)/2</f>
        <v>-18.396736392434214</v>
      </c>
      <c r="Z36212">
        <f t="shared" si="69"/>
        <v>8.0780038999999998E-2</v>
      </c>
      <c r="AA36212" s="4">
        <f>SQRT(POWER(data2[[#This Row],[accelx]],2)+POWER(data2[[#This Row],[accely]],2)+POWER(data2[[#This Row],[accelz]],2))*SIGN(data2[[#This Row],[accelx]])</f>
        <v>-0.8345423621248953</v>
      </c>
      <c r="AB36212">
        <f t="shared" si="70"/>
        <v>551.21600000000001</v>
      </c>
      <c r="AC36212">
        <f t="shared" si="67"/>
        <v>-29.377843353012526</v>
      </c>
      <c r="AI36212">
        <f>data2[[#This Row],[pressure]]*100/(287.05*(273.15+data2[[#This Row],[temp]]))</f>
        <v>1.0987395677125396</v>
      </c>
      <c r="AJ36212">
        <f t="shared" si="71"/>
        <v>1.9993745184550414E-3</v>
      </c>
      <c r="AN36212">
        <f t="shared" si="72"/>
        <v>551.21600000000001</v>
      </c>
      <c r="AO36212">
        <f t="shared" si="78"/>
        <v>-9.6806093396419275</v>
      </c>
      <c r="AS36212">
        <f>data2[[#This Row],[gyrox]]</f>
        <v>-2.5120300000000002</v>
      </c>
      <c r="AT36212">
        <f>data2[[#This Row],[gyroy]]</f>
        <v>-9.1324299999999997E-2</v>
      </c>
      <c r="AU36212">
        <f>data2[[#This Row],[gyroz]]</f>
        <v>0.12950300000000001</v>
      </c>
      <c r="AW36212">
        <f t="shared" si="79"/>
        <v>-43.987279593019345</v>
      </c>
      <c r="AX36212">
        <f t="shared" si="80"/>
        <v>-3.3640830808471978</v>
      </c>
      <c r="AY36212">
        <f t="shared" si="81"/>
        <v>4.7565374439525456</v>
      </c>
      <c r="BA36212">
        <f t="shared" si="82"/>
        <v>-4.9824427622411349E-3</v>
      </c>
      <c r="BB36212">
        <f t="shared" si="73"/>
        <v>-0.22249042725740464</v>
      </c>
      <c r="BC36212">
        <f t="shared" si="74"/>
        <v>1.6149447903627525</v>
      </c>
      <c r="BE36212">
        <f t="shared" si="75"/>
        <v>-0.28547294194192091</v>
      </c>
      <c r="BF36212">
        <f t="shared" si="76"/>
        <v>-12.747762463911737</v>
      </c>
      <c r="BG36212">
        <f t="shared" si="77"/>
        <v>92.529520634425211</v>
      </c>
      <c r="BM36212">
        <f t="shared" si="66"/>
        <v>577.28800000000001</v>
      </c>
    </row>
    <row r="36213" spans="1:65" x14ac:dyDescent="0.3">
      <c r="A36213">
        <v>3688604980475</v>
      </c>
      <c r="B36213">
        <v>-0.66998999999999997</v>
      </c>
      <c r="C36213">
        <v>-0.28235300000000002</v>
      </c>
      <c r="D36213">
        <v>0.64606200000000003</v>
      </c>
      <c r="E36213">
        <v>-2.5937299999999999</v>
      </c>
      <c r="F36213">
        <v>-3.0237799999999999E-2</v>
      </c>
      <c r="G36213">
        <v>9.72803E-2</v>
      </c>
      <c r="H36213">
        <v>5.46624</v>
      </c>
      <c r="I36213">
        <v>-45.936900000000001</v>
      </c>
      <c r="J36213">
        <v>-16.179500000000001</v>
      </c>
      <c r="K36213">
        <v>548.79700000000003</v>
      </c>
      <c r="L36213">
        <v>957.04300000000001</v>
      </c>
      <c r="M36213">
        <v>30.236699999999999</v>
      </c>
      <c r="N36213">
        <v>548.79700000000003</v>
      </c>
      <c r="O36213">
        <v>2561.23</v>
      </c>
      <c r="P36213">
        <v>548.79700000000003</v>
      </c>
      <c r="Q36213">
        <v>2554.4</v>
      </c>
      <c r="R36213" t="s">
        <v>18</v>
      </c>
      <c r="T36213">
        <f t="shared" si="68"/>
        <v>13.019683840000004</v>
      </c>
      <c r="U36213">
        <f>(data2[[#This Row],[time]]-A36212)/1000000000</f>
        <v>8.5571283999999997E-2</v>
      </c>
      <c r="V36213">
        <f>data2[[#This Row],[altitude]]</f>
        <v>548.79700000000003</v>
      </c>
      <c r="W36213">
        <f>((data2[[#This Row],[altitude]]-K36212)/U36213+W36212)/2</f>
        <v>-23.33278272714773</v>
      </c>
      <c r="Z36213">
        <f t="shared" si="69"/>
        <v>8.5571283999999997E-2</v>
      </c>
      <c r="AA36213" s="4">
        <f>SQRT(POWER(data2[[#This Row],[accelx]],2)+POWER(data2[[#This Row],[accely]],2)+POWER(data2[[#This Row],[accelz]],2))*SIGN(data2[[#This Row],[accelx]])</f>
        <v>-0.97262835890847843</v>
      </c>
      <c r="AB36213">
        <f t="shared" si="70"/>
        <v>548.79700000000003</v>
      </c>
      <c r="AC36213">
        <f t="shared" si="67"/>
        <v>-30.299670993739138</v>
      </c>
      <c r="AI36213">
        <f>data2[[#This Row],[pressure]]*100/(287.05*(273.15+data2[[#This Row],[temp]]))</f>
        <v>1.0989485537630983</v>
      </c>
      <c r="AJ36213">
        <f t="shared" si="71"/>
        <v>1.9997548100150054E-3</v>
      </c>
      <c r="AN36213">
        <f t="shared" si="72"/>
        <v>548.79700000000003</v>
      </c>
      <c r="AO36213">
        <f t="shared" si="78"/>
        <v>-28.268829061861251</v>
      </c>
      <c r="AS36213">
        <f>data2[[#This Row],[gyrox]]</f>
        <v>-2.5937299999999999</v>
      </c>
      <c r="AT36213">
        <f>data2[[#This Row],[gyroy]]</f>
        <v>-3.0237799999999999E-2</v>
      </c>
      <c r="AU36213">
        <f>data2[[#This Row],[gyroz]]</f>
        <v>9.72803E-2</v>
      </c>
      <c r="AW36213">
        <f t="shared" si="79"/>
        <v>-44.209228399468664</v>
      </c>
      <c r="AX36213">
        <f t="shared" si="80"/>
        <v>-3.3666705682185332</v>
      </c>
      <c r="AY36213">
        <f t="shared" si="81"/>
        <v>4.7648618441314508</v>
      </c>
      <c r="BA36213">
        <f t="shared" si="82"/>
        <v>-0.22693124921156027</v>
      </c>
      <c r="BB36213">
        <f t="shared" si="73"/>
        <v>-0.22507791462874005</v>
      </c>
      <c r="BC36213">
        <f t="shared" si="74"/>
        <v>1.6232691905416576</v>
      </c>
      <c r="BE36213">
        <f t="shared" si="75"/>
        <v>-13.002202819453894</v>
      </c>
      <c r="BF36213">
        <f t="shared" si="76"/>
        <v>-12.896014569832657</v>
      </c>
      <c r="BG36213">
        <f t="shared" si="77"/>
        <v>93.00647363165443</v>
      </c>
      <c r="BM36213">
        <f t="shared" si="66"/>
        <v>577.28800000000001</v>
      </c>
    </row>
    <row r="36214" spans="1:65" x14ac:dyDescent="0.3">
      <c r="A36214">
        <v>3688685821537</v>
      </c>
      <c r="B36214">
        <v>-0.70827499999999999</v>
      </c>
      <c r="C36214">
        <v>-0.382851</v>
      </c>
      <c r="D36214">
        <v>0.68434700000000004</v>
      </c>
      <c r="E36214">
        <v>-2.70506</v>
      </c>
      <c r="F36214">
        <v>3.8331799999999999E-2</v>
      </c>
      <c r="G36214">
        <v>9.1629799999999997E-2</v>
      </c>
      <c r="H36214">
        <v>5.1885399999999997</v>
      </c>
      <c r="I36214">
        <v>-39.155200000000001</v>
      </c>
      <c r="J36214">
        <v>-18.781099999999999</v>
      </c>
      <c r="K36214">
        <v>546.33600000000001</v>
      </c>
      <c r="L36214">
        <v>957.36099999999999</v>
      </c>
      <c r="M36214">
        <v>30.236699999999999</v>
      </c>
      <c r="N36214">
        <v>546.33600000000001</v>
      </c>
      <c r="O36214">
        <v>2722.24</v>
      </c>
      <c r="P36214">
        <v>546.33600000000001</v>
      </c>
      <c r="Q36214">
        <v>2719.25</v>
      </c>
      <c r="R36214" t="s">
        <v>18</v>
      </c>
      <c r="T36214">
        <f t="shared" si="68"/>
        <v>13.100524902000004</v>
      </c>
      <c r="U36214">
        <f>(data2[[#This Row],[time]]-A36213)/1000000000</f>
        <v>8.0841062000000005E-2</v>
      </c>
      <c r="V36214">
        <f>data2[[#This Row],[altitude]]</f>
        <v>546.33600000000001</v>
      </c>
      <c r="W36214">
        <f>((data2[[#This Row],[altitude]]-K36213)/U36214+W36213)/2</f>
        <v>-26.887616438524098</v>
      </c>
      <c r="Z36214">
        <f t="shared" si="69"/>
        <v>8.0841062000000005E-2</v>
      </c>
      <c r="AA36214" s="4">
        <f>SQRT(POWER(data2[[#This Row],[accelx]],2)+POWER(data2[[#This Row],[accely]],2)+POWER(data2[[#This Row],[accelz]],2))*SIGN(data2[[#This Row],[accelx]])</f>
        <v>-1.056673639415217</v>
      </c>
      <c r="AB36214">
        <f t="shared" si="70"/>
        <v>546.33600000000001</v>
      </c>
      <c r="AC36214">
        <f t="shared" si="67"/>
        <v>-31.17733602053687</v>
      </c>
      <c r="AI36214">
        <f>data2[[#This Row],[pressure]]*100/(287.05*(273.15+data2[[#This Row],[temp]]))</f>
        <v>1.0993137052140745</v>
      </c>
      <c r="AJ36214">
        <f t="shared" si="71"/>
        <v>2.0004192754879096E-3</v>
      </c>
      <c r="AN36214">
        <f t="shared" si="72"/>
        <v>546.33600000000001</v>
      </c>
      <c r="AO36214">
        <f t="shared" si="78"/>
        <v>-30.442450149900463</v>
      </c>
      <c r="AS36214">
        <f>data2[[#This Row],[gyrox]]</f>
        <v>-2.70506</v>
      </c>
      <c r="AT36214">
        <f>data2[[#This Row],[gyroy]]</f>
        <v>3.8331799999999999E-2</v>
      </c>
      <c r="AU36214">
        <f>data2[[#This Row],[gyroz]]</f>
        <v>9.1629799999999997E-2</v>
      </c>
      <c r="AW36214">
        <f t="shared" si="79"/>
        <v>-44.427908322642381</v>
      </c>
      <c r="AX36214">
        <f t="shared" si="80"/>
        <v>-3.3635717847981614</v>
      </c>
      <c r="AY36214">
        <f t="shared" si="81"/>
        <v>4.7722692944742979</v>
      </c>
      <c r="BA36214">
        <f t="shared" si="82"/>
        <v>-0.44561117238527714</v>
      </c>
      <c r="BB36214">
        <f t="shared" si="73"/>
        <v>-0.22197913120836832</v>
      </c>
      <c r="BC36214">
        <f t="shared" si="74"/>
        <v>1.6306766408845048</v>
      </c>
      <c r="BE36214">
        <f t="shared" si="75"/>
        <v>-25.531639481552958</v>
      </c>
      <c r="BF36214">
        <f t="shared" si="76"/>
        <v>-12.718467358220241</v>
      </c>
      <c r="BG36214">
        <f t="shared" si="77"/>
        <v>93.430889273252305</v>
      </c>
      <c r="BM36214">
        <f t="shared" si="66"/>
        <v>577.28800000000001</v>
      </c>
    </row>
    <row r="36215" spans="1:65" x14ac:dyDescent="0.3">
      <c r="A36215">
        <v>3688766723634</v>
      </c>
      <c r="B36215">
        <v>-0.75134599999999996</v>
      </c>
      <c r="C36215">
        <v>-0.55513500000000005</v>
      </c>
      <c r="D36215">
        <v>0.63170499999999996</v>
      </c>
      <c r="E36215">
        <v>-2.78234</v>
      </c>
      <c r="F36215">
        <v>0.106901</v>
      </c>
      <c r="G36215">
        <v>0.12644900000000001</v>
      </c>
      <c r="H36215">
        <v>5.1446899999999998</v>
      </c>
      <c r="I36215">
        <v>-31.891300000000001</v>
      </c>
      <c r="J36215">
        <v>-20.871099999999998</v>
      </c>
      <c r="K36215">
        <v>545.596</v>
      </c>
      <c r="L36215">
        <v>957.54300000000001</v>
      </c>
      <c r="M36215">
        <v>30.227799999999998</v>
      </c>
      <c r="N36215">
        <v>545.596</v>
      </c>
      <c r="O36215">
        <v>2253.87</v>
      </c>
      <c r="P36215">
        <v>545.596</v>
      </c>
      <c r="Q36215">
        <v>2251.71</v>
      </c>
      <c r="R36215" t="s">
        <v>18</v>
      </c>
      <c r="T36215">
        <f t="shared" si="68"/>
        <v>13.181426999000003</v>
      </c>
      <c r="U36215">
        <f>(data2[[#This Row],[time]]-A36214)/1000000000</f>
        <v>8.0902097000000006E-2</v>
      </c>
      <c r="V36215">
        <f>data2[[#This Row],[altitude]]</f>
        <v>545.596</v>
      </c>
      <c r="W36215">
        <f>((data2[[#This Row],[altitude]]-K36214)/U36215+W36214)/2</f>
        <v>-18.017237261527846</v>
      </c>
      <c r="Z36215">
        <f t="shared" si="69"/>
        <v>8.0902097000000006E-2</v>
      </c>
      <c r="AA36215" s="4">
        <f>SQRT(POWER(data2[[#This Row],[accelx]],2)+POWER(data2[[#This Row],[accely]],2)+POWER(data2[[#This Row],[accelz]],2))*SIGN(data2[[#This Row],[accelx]])</f>
        <v>-1.1277175563792559</v>
      </c>
      <c r="AB36215">
        <f t="shared" si="70"/>
        <v>545.596</v>
      </c>
      <c r="AC36215">
        <f t="shared" si="67"/>
        <v>-32.061411286271671</v>
      </c>
      <c r="AI36215">
        <f>data2[[#This Row],[pressure]]*100/(287.05*(273.15+data2[[#This Row],[temp]]))</f>
        <v>1.0995549472568389</v>
      </c>
      <c r="AJ36215">
        <f t="shared" si="71"/>
        <v>2.0008582632219068E-3</v>
      </c>
      <c r="AN36215">
        <f t="shared" si="72"/>
        <v>545.596</v>
      </c>
      <c r="AO36215">
        <f t="shared" si="78"/>
        <v>-9.1468580845315923</v>
      </c>
      <c r="AS36215">
        <f>data2[[#This Row],[gyrox]]</f>
        <v>-2.78234</v>
      </c>
      <c r="AT36215">
        <f>data2[[#This Row],[gyroy]]</f>
        <v>0.106901</v>
      </c>
      <c r="AU36215">
        <f>data2[[#This Row],[gyroz]]</f>
        <v>0.12644900000000001</v>
      </c>
      <c r="AW36215">
        <f t="shared" si="79"/>
        <v>-44.653005463209361</v>
      </c>
      <c r="AX36215">
        <f t="shared" si="80"/>
        <v>-3.3549232697267644</v>
      </c>
      <c r="AY36215">
        <f t="shared" si="81"/>
        <v>4.7824992837378506</v>
      </c>
      <c r="BA36215">
        <f t="shared" si="82"/>
        <v>-0.6707083129522573</v>
      </c>
      <c r="BB36215">
        <f t="shared" si="73"/>
        <v>-0.21333061613697124</v>
      </c>
      <c r="BC36215">
        <f t="shared" si="74"/>
        <v>1.6409066301480575</v>
      </c>
      <c r="BE36215">
        <f t="shared" si="75"/>
        <v>-38.428755616503956</v>
      </c>
      <c r="BF36215">
        <f t="shared" si="76"/>
        <v>-12.222943945573906</v>
      </c>
      <c r="BG36215">
        <f t="shared" si="77"/>
        <v>94.017024482518025</v>
      </c>
      <c r="BM36215">
        <f t="shared" si="66"/>
        <v>577.28800000000001</v>
      </c>
    </row>
    <row r="36216" spans="1:65" x14ac:dyDescent="0.3">
      <c r="A36216">
        <v>3688852233896</v>
      </c>
      <c r="B36216">
        <v>-0.79441600000000001</v>
      </c>
      <c r="C36216">
        <v>-0.66041899999999998</v>
      </c>
      <c r="D36216">
        <v>0.61734800000000001</v>
      </c>
      <c r="E36216">
        <v>-2.7850899999999998</v>
      </c>
      <c r="F36216">
        <v>0.141568</v>
      </c>
      <c r="G36216">
        <v>0.18723000000000001</v>
      </c>
      <c r="H36216">
        <v>5.3200799999999999</v>
      </c>
      <c r="I36216">
        <v>-24.159600000000001</v>
      </c>
      <c r="J36216">
        <v>-20.008800000000001</v>
      </c>
      <c r="K36216">
        <v>542.13099999999997</v>
      </c>
      <c r="L36216">
        <v>957.72799999999995</v>
      </c>
      <c r="M36216">
        <v>30.232199999999999</v>
      </c>
      <c r="N36216">
        <v>542.13099999999997</v>
      </c>
      <c r="O36216">
        <v>2813.28</v>
      </c>
      <c r="P36216">
        <v>542.13099999999997</v>
      </c>
      <c r="Q36216">
        <v>2822.22</v>
      </c>
      <c r="R36216" t="s">
        <v>18</v>
      </c>
      <c r="T36216">
        <f t="shared" si="68"/>
        <v>13.266937261000002</v>
      </c>
      <c r="U36216">
        <f>(data2[[#This Row],[time]]-A36215)/1000000000</f>
        <v>8.5510262000000004E-2</v>
      </c>
      <c r="V36216">
        <f>data2[[#This Row],[altitude]]</f>
        <v>542.13099999999997</v>
      </c>
      <c r="W36216">
        <f>((data2[[#This Row],[altitude]]-K36215)/U36216+W36215)/2</f>
        <v>-29.269344764429796</v>
      </c>
      <c r="Z36216">
        <f t="shared" si="69"/>
        <v>8.5510262000000004E-2</v>
      </c>
      <c r="AA36216" s="4">
        <f>SQRT(POWER(data2[[#This Row],[accelx]],2)+POWER(data2[[#This Row],[accely]],2)+POWER(data2[[#This Row],[accelz]],2))*SIGN(data2[[#This Row],[accelx]])</f>
        <v>-1.2034818609854492</v>
      </c>
      <c r="AB36216">
        <f t="shared" si="70"/>
        <v>542.13099999999997</v>
      </c>
      <c r="AC36216">
        <f t="shared" si="67"/>
        <v>-33.002321903116787</v>
      </c>
      <c r="AI36216">
        <f>data2[[#This Row],[pressure]]*100/(287.05*(273.15+data2[[#This Row],[temp]]))</f>
        <v>1.0997514342641477</v>
      </c>
      <c r="AJ36216">
        <f t="shared" si="71"/>
        <v>2.0012158102941748E-3</v>
      </c>
      <c r="AN36216">
        <f t="shared" si="72"/>
        <v>542.13099999999997</v>
      </c>
      <c r="AO36216">
        <f t="shared" si="78"/>
        <v>-40.521452267331746</v>
      </c>
      <c r="AS36216">
        <f>data2[[#This Row],[gyrox]]</f>
        <v>-2.7850899999999998</v>
      </c>
      <c r="AT36216">
        <f>data2[[#This Row],[gyroy]]</f>
        <v>0.141568</v>
      </c>
      <c r="AU36216">
        <f>data2[[#This Row],[gyroz]]</f>
        <v>0.18723000000000001</v>
      </c>
      <c r="AW36216">
        <f t="shared" si="79"/>
        <v>-44.891159238802942</v>
      </c>
      <c r="AX36216">
        <f t="shared" si="80"/>
        <v>-3.3428177529559484</v>
      </c>
      <c r="AY36216">
        <f t="shared" si="81"/>
        <v>4.7985093700921109</v>
      </c>
      <c r="BA36216">
        <f t="shared" si="82"/>
        <v>-0.90886208854583828</v>
      </c>
      <c r="BB36216">
        <f t="shared" si="73"/>
        <v>-0.20122509936615529</v>
      </c>
      <c r="BC36216">
        <f t="shared" si="74"/>
        <v>1.6569167165023178</v>
      </c>
      <c r="BE36216">
        <f t="shared" si="75"/>
        <v>-52.073961833121849</v>
      </c>
      <c r="BF36216">
        <f t="shared" si="76"/>
        <v>-11.529348925781315</v>
      </c>
      <c r="BG36216">
        <f t="shared" si="77"/>
        <v>94.934334860257138</v>
      </c>
      <c r="BM36216">
        <f t="shared" si="66"/>
        <v>577.28800000000001</v>
      </c>
    </row>
    <row r="36217" spans="1:65" x14ac:dyDescent="0.3">
      <c r="A36217">
        <v>3688933044439</v>
      </c>
      <c r="B36217">
        <v>-0.88534400000000002</v>
      </c>
      <c r="C36217">
        <v>-0.69391800000000003</v>
      </c>
      <c r="D36217">
        <v>0.492921</v>
      </c>
      <c r="E36217">
        <v>-2.7748499999999998</v>
      </c>
      <c r="F36217">
        <v>0.151953</v>
      </c>
      <c r="G36217">
        <v>0.26007599999999997</v>
      </c>
      <c r="H36217">
        <v>5.7000900000000003</v>
      </c>
      <c r="I36217">
        <v>-17.772600000000001</v>
      </c>
      <c r="J36217">
        <v>-16.9541</v>
      </c>
      <c r="K36217">
        <v>540.63099999999997</v>
      </c>
      <c r="L36217">
        <v>957.93200000000002</v>
      </c>
      <c r="M36217">
        <v>30.232199999999999</v>
      </c>
      <c r="N36217">
        <v>540.63099999999997</v>
      </c>
      <c r="O36217">
        <v>2573.83</v>
      </c>
      <c r="P36217">
        <v>540.63099999999997</v>
      </c>
      <c r="Q36217">
        <v>2579.2399999999998</v>
      </c>
      <c r="R36217" t="s">
        <v>18</v>
      </c>
      <c r="T36217">
        <f t="shared" si="68"/>
        <v>13.347747804000003</v>
      </c>
      <c r="U36217">
        <f>(data2[[#This Row],[time]]-A36216)/1000000000</f>
        <v>8.0810542999999999E-2</v>
      </c>
      <c r="V36217">
        <f>data2[[#This Row],[altitude]]</f>
        <v>540.63099999999997</v>
      </c>
      <c r="W36217">
        <f>((data2[[#This Row],[altitude]]-K36216)/U36217+W36216)/2</f>
        <v>-23.915639594624299</v>
      </c>
      <c r="Z36217">
        <f t="shared" si="69"/>
        <v>8.0810542999999999E-2</v>
      </c>
      <c r="AA36217" s="4">
        <f>SQRT(POWER(data2[[#This Row],[accelx]],2)+POWER(data2[[#This Row],[accely]],2)+POWER(data2[[#This Row],[accelz]],2))*SIGN(data2[[#This Row],[accelx]])</f>
        <v>-1.2281397727054524</v>
      </c>
      <c r="AB36217">
        <f t="shared" si="70"/>
        <v>540.63099999999997</v>
      </c>
      <c r="AC36217">
        <f t="shared" si="67"/>
        <v>-33.893511866429009</v>
      </c>
      <c r="AI36217">
        <f>data2[[#This Row],[pressure]]*100/(287.05*(273.15+data2[[#This Row],[temp]]))</f>
        <v>1.0999856858393235</v>
      </c>
      <c r="AJ36217">
        <f t="shared" si="71"/>
        <v>2.0016420774862172E-3</v>
      </c>
      <c r="AN36217">
        <f t="shared" si="72"/>
        <v>540.63099999999997</v>
      </c>
      <c r="AO36217">
        <f t="shared" si="78"/>
        <v>-18.561934424818801</v>
      </c>
      <c r="AS36217">
        <f>data2[[#This Row],[gyrox]]</f>
        <v>-2.7748499999999998</v>
      </c>
      <c r="AT36217">
        <f>data2[[#This Row],[gyroy]]</f>
        <v>0.151953</v>
      </c>
      <c r="AU36217">
        <f>data2[[#This Row],[gyroz]]</f>
        <v>0.26007599999999997</v>
      </c>
      <c r="AW36217">
        <f t="shared" si="79"/>
        <v>-45.11539637404649</v>
      </c>
      <c r="AX36217">
        <f t="shared" si="80"/>
        <v>-3.3305383485154696</v>
      </c>
      <c r="AY36217">
        <f t="shared" si="81"/>
        <v>4.8195262528733789</v>
      </c>
      <c r="BA36217">
        <f t="shared" si="82"/>
        <v>-1.1330992237893867</v>
      </c>
      <c r="BB36217">
        <f t="shared" si="73"/>
        <v>-0.18894569492567648</v>
      </c>
      <c r="BC36217">
        <f t="shared" si="74"/>
        <v>1.6779335992835858</v>
      </c>
      <c r="BE36217">
        <f t="shared" si="75"/>
        <v>-64.921803292681417</v>
      </c>
      <c r="BF36217">
        <f t="shared" si="76"/>
        <v>-10.825790876407677</v>
      </c>
      <c r="BG36217">
        <f t="shared" si="77"/>
        <v>96.138513542144949</v>
      </c>
      <c r="BM36217">
        <f t="shared" si="66"/>
        <v>577.28800000000001</v>
      </c>
    </row>
    <row r="36218" spans="1:65" x14ac:dyDescent="0.3">
      <c r="A36218">
        <v>3689013916019</v>
      </c>
      <c r="B36218">
        <v>-0.90927199999999997</v>
      </c>
      <c r="C36218">
        <v>-0.76570300000000002</v>
      </c>
      <c r="D36218">
        <v>0.44985000000000003</v>
      </c>
      <c r="E36218">
        <v>-2.7293500000000002</v>
      </c>
      <c r="F36218">
        <v>0.119424</v>
      </c>
      <c r="G36218">
        <v>0.33551799999999998</v>
      </c>
      <c r="H36218">
        <v>6.1824000000000003</v>
      </c>
      <c r="I36218">
        <v>-11.619400000000001</v>
      </c>
      <c r="J36218">
        <v>-12.891</v>
      </c>
      <c r="K36218">
        <v>539.20500000000004</v>
      </c>
      <c r="L36218">
        <v>958.16700000000003</v>
      </c>
      <c r="M36218">
        <v>30.232199999999999</v>
      </c>
      <c r="N36218">
        <v>539.20500000000004</v>
      </c>
      <c r="O36218">
        <v>2414.9</v>
      </c>
      <c r="P36218">
        <v>539.20500000000004</v>
      </c>
      <c r="Q36218">
        <v>2411.83</v>
      </c>
      <c r="R36218" t="s">
        <v>18</v>
      </c>
      <c r="T36218">
        <f t="shared" si="68"/>
        <v>13.428619384000003</v>
      </c>
      <c r="U36218">
        <f>(data2[[#This Row],[time]]-A36217)/1000000000</f>
        <v>8.0871579999999998E-2</v>
      </c>
      <c r="V36218">
        <f>data2[[#This Row],[altitude]]</f>
        <v>539.20500000000004</v>
      </c>
      <c r="W36218">
        <f>((data2[[#This Row],[altitude]]-K36217)/U36218+W36217)/2</f>
        <v>-20.774266811207085</v>
      </c>
      <c r="Z36218">
        <f t="shared" si="69"/>
        <v>8.0871579999999998E-2</v>
      </c>
      <c r="AA36218" s="4">
        <f>SQRT(POWER(data2[[#This Row],[accelx]],2)+POWER(data2[[#This Row],[accely]],2)+POWER(data2[[#This Row],[accelz]],2))*SIGN(data2[[#This Row],[accelx]])</f>
        <v>-1.2710002662049289</v>
      </c>
      <c r="AB36218">
        <f t="shared" si="70"/>
        <v>539.20500000000004</v>
      </c>
      <c r="AC36218">
        <f t="shared" si="67"/>
        <v>-34.788841150137422</v>
      </c>
      <c r="AI36218">
        <f>data2[[#This Row],[pressure]]*100/(287.05*(273.15+data2[[#This Row],[temp]]))</f>
        <v>1.1002555344675897</v>
      </c>
      <c r="AJ36218">
        <f t="shared" si="71"/>
        <v>2.0021331205750891E-3</v>
      </c>
      <c r="AN36218">
        <f t="shared" si="72"/>
        <v>539.20500000000004</v>
      </c>
      <c r="AO36218">
        <f t="shared" si="78"/>
        <v>-17.632894027789874</v>
      </c>
      <c r="AS36218">
        <f>data2[[#This Row],[gyrox]]</f>
        <v>-2.7293500000000002</v>
      </c>
      <c r="AT36218">
        <f>data2[[#This Row],[gyroy]]</f>
        <v>0.119424</v>
      </c>
      <c r="AU36218">
        <f>data2[[#This Row],[gyroz]]</f>
        <v>0.33551799999999998</v>
      </c>
      <c r="AW36218">
        <f t="shared" si="79"/>
        <v>-45.33612322091949</v>
      </c>
      <c r="AX36218">
        <f t="shared" si="80"/>
        <v>-3.3208803409455494</v>
      </c>
      <c r="AY36218">
        <f t="shared" si="81"/>
        <v>4.8466601236518185</v>
      </c>
      <c r="BA36218">
        <f t="shared" si="82"/>
        <v>-1.3538260706623859</v>
      </c>
      <c r="BB36218">
        <f t="shared" si="73"/>
        <v>-0.17928768735575629</v>
      </c>
      <c r="BC36218">
        <f t="shared" si="74"/>
        <v>1.7050674700620254</v>
      </c>
      <c r="BE36218">
        <f t="shared" si="75"/>
        <v>-77.568520043734679</v>
      </c>
      <c r="BF36218">
        <f t="shared" si="76"/>
        <v>-10.272427804145849</v>
      </c>
      <c r="BG36218">
        <f t="shared" si="77"/>
        <v>97.6931698196029</v>
      </c>
      <c r="BM36218">
        <f t="shared" si="66"/>
        <v>577.28800000000001</v>
      </c>
    </row>
    <row r="36219" spans="1:65" x14ac:dyDescent="0.3">
      <c r="A36219">
        <v>3689099395762</v>
      </c>
      <c r="B36219">
        <v>-0.976271</v>
      </c>
      <c r="C36219">
        <v>-0.69870399999999999</v>
      </c>
      <c r="D36219">
        <v>0.35892299999999999</v>
      </c>
      <c r="E36219">
        <v>-2.6250399999999998</v>
      </c>
      <c r="F36219">
        <v>5.8643099999999997E-2</v>
      </c>
      <c r="G36219">
        <v>0.39981100000000003</v>
      </c>
      <c r="H36219">
        <v>7.0593399999999997</v>
      </c>
      <c r="I36219">
        <v>-6.7962600000000002</v>
      </c>
      <c r="J36219">
        <v>-5.6270100000000003</v>
      </c>
      <c r="K36219">
        <v>536.79700000000003</v>
      </c>
      <c r="L36219">
        <v>958.51300000000003</v>
      </c>
      <c r="M36219">
        <v>30.232199999999999</v>
      </c>
      <c r="N36219">
        <v>536.79700000000003</v>
      </c>
      <c r="O36219">
        <v>2598.31</v>
      </c>
      <c r="P36219">
        <v>536.79700000000003</v>
      </c>
      <c r="Q36219">
        <v>2604.91</v>
      </c>
      <c r="R36219" t="s">
        <v>18</v>
      </c>
      <c r="T36219">
        <f t="shared" si="68"/>
        <v>13.514099127000003</v>
      </c>
      <c r="U36219">
        <f>(data2[[#This Row],[time]]-A36218)/1000000000</f>
        <v>8.5479742999999997E-2</v>
      </c>
      <c r="V36219">
        <f>data2[[#This Row],[altitude]]</f>
        <v>536.79700000000003</v>
      </c>
      <c r="W36219">
        <f>((data2[[#This Row],[altitude]]-K36218)/U36219+W36218)/2</f>
        <v>-24.472341874234615</v>
      </c>
      <c r="Z36219">
        <f t="shared" si="69"/>
        <v>8.5479742999999997E-2</v>
      </c>
      <c r="AA36219" s="4">
        <f>SQRT(POWER(data2[[#This Row],[accelx]],2)+POWER(data2[[#This Row],[accely]],2)+POWER(data2[[#This Row],[accelz]],2))*SIGN(data2[[#This Row],[accelx]])</f>
        <v>-1.253043520786888</v>
      </c>
      <c r="AB36219">
        <f t="shared" si="70"/>
        <v>536.79700000000003</v>
      </c>
      <c r="AC36219">
        <f t="shared" si="67"/>
        <v>-35.733652469662104</v>
      </c>
      <c r="AI36219">
        <f>data2[[#This Row],[pressure]]*100/(287.05*(273.15+data2[[#This Row],[temp]]))</f>
        <v>1.1006528435117604</v>
      </c>
      <c r="AJ36219">
        <f t="shared" si="71"/>
        <v>2.0028561031655134E-3</v>
      </c>
      <c r="AN36219">
        <f t="shared" si="72"/>
        <v>536.79700000000003</v>
      </c>
      <c r="AO36219">
        <f t="shared" si="78"/>
        <v>-28.170416937262146</v>
      </c>
      <c r="AS36219">
        <f>data2[[#This Row],[gyrox]]</f>
        <v>-2.6250399999999998</v>
      </c>
      <c r="AT36219">
        <f>data2[[#This Row],[gyroy]]</f>
        <v>5.8643099999999997E-2</v>
      </c>
      <c r="AU36219">
        <f>data2[[#This Row],[gyroz]]</f>
        <v>0.39981100000000003</v>
      </c>
      <c r="AW36219">
        <f t="shared" si="79"/>
        <v>-45.560510965484212</v>
      </c>
      <c r="AX36219">
        <f t="shared" si="80"/>
        <v>-3.3158675438288263</v>
      </c>
      <c r="AY36219">
        <f t="shared" si="81"/>
        <v>4.8808358651803916</v>
      </c>
      <c r="BA36219">
        <f t="shared" si="82"/>
        <v>-1.5782138152271088</v>
      </c>
      <c r="BB36219">
        <f t="shared" si="73"/>
        <v>-0.1742748902390332</v>
      </c>
      <c r="BC36219">
        <f t="shared" si="74"/>
        <v>1.7392432115905985</v>
      </c>
      <c r="BE36219">
        <f t="shared" si="75"/>
        <v>-90.424990781752882</v>
      </c>
      <c r="BF36219">
        <f t="shared" si="76"/>
        <v>-9.9852156858022685</v>
      </c>
      <c r="BG36219">
        <f t="shared" si="77"/>
        <v>99.651295570920112</v>
      </c>
      <c r="BM36219">
        <f t="shared" si="66"/>
        <v>577.28800000000001</v>
      </c>
    </row>
    <row r="36220" spans="1:65" x14ac:dyDescent="0.3">
      <c r="A36220">
        <v>3689180206306</v>
      </c>
      <c r="B36220">
        <v>-1.02891</v>
      </c>
      <c r="C36220">
        <v>-0.56949099999999997</v>
      </c>
      <c r="D36220">
        <v>0.23449600000000001</v>
      </c>
      <c r="E36220">
        <v>-2.51783</v>
      </c>
      <c r="F36220">
        <v>-1.26754E-2</v>
      </c>
      <c r="G36220">
        <v>0.42058099999999998</v>
      </c>
      <c r="H36220">
        <v>8.4770500000000002</v>
      </c>
      <c r="I36220">
        <v>-0.97924599999999995</v>
      </c>
      <c r="J36220">
        <v>11.4733</v>
      </c>
      <c r="K36220">
        <v>534.673</v>
      </c>
      <c r="L36220">
        <v>958.78899999999999</v>
      </c>
      <c r="M36220">
        <v>30.2011</v>
      </c>
      <c r="N36220">
        <v>534.673</v>
      </c>
      <c r="O36220">
        <v>2185</v>
      </c>
      <c r="P36220">
        <v>534.673</v>
      </c>
      <c r="Q36220">
        <v>2188.0500000000002</v>
      </c>
      <c r="R36220" t="s">
        <v>18</v>
      </c>
      <c r="T36220">
        <f t="shared" si="68"/>
        <v>13.594909671000003</v>
      </c>
      <c r="U36220">
        <f>(data2[[#This Row],[time]]-A36219)/1000000000</f>
        <v>8.0810543999999998E-2</v>
      </c>
      <c r="V36220">
        <f>data2[[#This Row],[altitude]]</f>
        <v>534.673</v>
      </c>
      <c r="W36220">
        <f>((data2[[#This Row],[altitude]]-K36219)/U36220+W36219)/2</f>
        <v>-25.378020347263735</v>
      </c>
      <c r="Z36220">
        <f t="shared" si="69"/>
        <v>8.0810543999999998E-2</v>
      </c>
      <c r="AA36220" s="4">
        <f>SQRT(POWER(data2[[#This Row],[accelx]],2)+POWER(data2[[#This Row],[accely]],2)+POWER(data2[[#This Row],[accelz]],2))*SIGN(data2[[#This Row],[accelx]])</f>
        <v>-1.1991514338051721</v>
      </c>
      <c r="AB36220">
        <f t="shared" si="70"/>
        <v>534.673</v>
      </c>
      <c r="AC36220">
        <f t="shared" si="67"/>
        <v>-36.622499880566281</v>
      </c>
      <c r="AI36220">
        <f>data2[[#This Row],[pressure]]*100/(287.05*(273.15+data2[[#This Row],[temp]]))</f>
        <v>1.1010826451503974</v>
      </c>
      <c r="AJ36220">
        <f t="shared" si="71"/>
        <v>2.0036382124747013E-3</v>
      </c>
      <c r="AN36220">
        <f t="shared" si="72"/>
        <v>534.673</v>
      </c>
      <c r="AO36220">
        <f t="shared" si="78"/>
        <v>-26.283698820292852</v>
      </c>
      <c r="AS36220">
        <f>data2[[#This Row],[gyrox]]</f>
        <v>-2.51783</v>
      </c>
      <c r="AT36220">
        <f>data2[[#This Row],[gyroy]]</f>
        <v>-1.26754E-2</v>
      </c>
      <c r="AU36220">
        <f>data2[[#This Row],[gyroz]]</f>
        <v>0.42058099999999998</v>
      </c>
      <c r="AW36220">
        <f t="shared" si="79"/>
        <v>-45.763978177483736</v>
      </c>
      <c r="AX36220">
        <f t="shared" si="80"/>
        <v>-3.3168918497982438</v>
      </c>
      <c r="AY36220">
        <f t="shared" si="81"/>
        <v>4.9148232445864553</v>
      </c>
      <c r="BA36220">
        <f t="shared" si="82"/>
        <v>-1.7816810272266324</v>
      </c>
      <c r="BB36220">
        <f t="shared" si="73"/>
        <v>-0.17529919620845069</v>
      </c>
      <c r="BC36220">
        <f t="shared" si="74"/>
        <v>1.7732305909966621</v>
      </c>
      <c r="BE36220">
        <f t="shared" si="75"/>
        <v>-102.08280329861915</v>
      </c>
      <c r="BF36220">
        <f t="shared" si="76"/>
        <v>-10.043904094779947</v>
      </c>
      <c r="BG36220">
        <f t="shared" si="77"/>
        <v>101.59862896759741</v>
      </c>
      <c r="BM36220">
        <f t="shared" si="66"/>
        <v>577.28800000000001</v>
      </c>
    </row>
    <row r="36221" spans="1:65" x14ac:dyDescent="0.3">
      <c r="A36221">
        <v>3689397033699</v>
      </c>
      <c r="B36221">
        <v>-1.1389800000000001</v>
      </c>
      <c r="C36221">
        <v>-0.47856399999999999</v>
      </c>
      <c r="D36221">
        <v>0.339781</v>
      </c>
      <c r="E36221">
        <v>-2.3342700000000001</v>
      </c>
      <c r="F36221">
        <v>-0.19547700000000001</v>
      </c>
      <c r="G36221">
        <v>0.34269500000000003</v>
      </c>
      <c r="H36221">
        <v>9.2955199999999998</v>
      </c>
      <c r="I36221">
        <v>-0.49693100000000001</v>
      </c>
      <c r="J36221">
        <v>17.757999999999999</v>
      </c>
      <c r="K36221">
        <v>527.38400000000001</v>
      </c>
      <c r="L36221">
        <v>959.54600000000005</v>
      </c>
      <c r="M36221">
        <v>30.214500000000001</v>
      </c>
      <c r="N36221">
        <v>527.38400000000001</v>
      </c>
      <c r="O36221">
        <v>3516.36</v>
      </c>
      <c r="P36221">
        <v>527.38400000000001</v>
      </c>
      <c r="Q36221">
        <v>3529.32</v>
      </c>
      <c r="R36221" t="s">
        <v>18</v>
      </c>
      <c r="T36221">
        <f t="shared" si="68"/>
        <v>13.811737064000004</v>
      </c>
      <c r="U36221">
        <f>(data2[[#This Row],[time]]-A36220)/1000000000</f>
        <v>0.21682739300000001</v>
      </c>
      <c r="V36221">
        <f>data2[[#This Row],[altitude]]</f>
        <v>527.38400000000001</v>
      </c>
      <c r="W36221">
        <f>((data2[[#This Row],[altitude]]-K36220)/U36221+W36220)/2</f>
        <v>-29.497310774285189</v>
      </c>
      <c r="Z36221">
        <f t="shared" si="69"/>
        <v>0.21682739300000001</v>
      </c>
      <c r="AA36221" s="4">
        <f>SQRT(POWER(data2[[#This Row],[accelx]],2)+POWER(data2[[#This Row],[accely]],2)+POWER(data2[[#This Row],[accelz]],2))*SIGN(data2[[#This Row],[accelx]])</f>
        <v>-1.2813079530140286</v>
      </c>
      <c r="AB36221">
        <f t="shared" si="70"/>
        <v>527.38400000000001</v>
      </c>
      <c r="AC36221">
        <f t="shared" si="67"/>
        <v>-39.025230995048481</v>
      </c>
      <c r="AI36221">
        <f>data2[[#This Row],[pressure]]*100/(287.05*(273.15+data2[[#This Row],[temp]]))</f>
        <v>1.1019033167023011</v>
      </c>
      <c r="AJ36221">
        <f t="shared" si="71"/>
        <v>2.0051315870987839E-3</v>
      </c>
      <c r="AN36221">
        <f t="shared" si="72"/>
        <v>527.38400000000001</v>
      </c>
      <c r="AO36221">
        <f t="shared" si="78"/>
        <v>-33.616601201306644</v>
      </c>
      <c r="AS36221">
        <f>data2[[#This Row],[gyrox]]</f>
        <v>-2.3342700000000001</v>
      </c>
      <c r="AT36221">
        <f>data2[[#This Row],[gyroy]]</f>
        <v>-0.19547700000000001</v>
      </c>
      <c r="AU36221">
        <f>data2[[#This Row],[gyroz]]</f>
        <v>0.34269500000000003</v>
      </c>
      <c r="AW36221">
        <f t="shared" si="79"/>
        <v>-46.270111856141845</v>
      </c>
      <c r="AX36221">
        <f t="shared" si="80"/>
        <v>-3.3592766180997047</v>
      </c>
      <c r="AY36221">
        <f t="shared" si="81"/>
        <v>4.9891289080305903</v>
      </c>
      <c r="BA36221">
        <f t="shared" si="82"/>
        <v>-2.2878147058847418</v>
      </c>
      <c r="BB36221">
        <f t="shared" si="73"/>
        <v>-0.21768396450991156</v>
      </c>
      <c r="BC36221">
        <f t="shared" si="74"/>
        <v>1.8475362544407972</v>
      </c>
      <c r="BE36221">
        <f t="shared" si="75"/>
        <v>-131.08212695515945</v>
      </c>
      <c r="BF36221">
        <f t="shared" si="76"/>
        <v>-12.472372434093529</v>
      </c>
      <c r="BG36221">
        <f t="shared" si="77"/>
        <v>105.85602987686588</v>
      </c>
      <c r="BM36221">
        <f t="shared" si="66"/>
        <v>577.28800000000001</v>
      </c>
    </row>
    <row r="36222" spans="1:65" x14ac:dyDescent="0.3">
      <c r="A36222">
        <v>3689482635501</v>
      </c>
      <c r="B36222">
        <v>-1.15334</v>
      </c>
      <c r="C36222">
        <v>-0.43549300000000002</v>
      </c>
      <c r="D36222">
        <v>0.45463599999999998</v>
      </c>
      <c r="E36222">
        <v>-2.3605299999999998</v>
      </c>
      <c r="F36222">
        <v>-0.208458</v>
      </c>
      <c r="G36222">
        <v>0.28023399999999998</v>
      </c>
      <c r="H36222">
        <v>10.289400000000001</v>
      </c>
      <c r="I36222">
        <v>-1.62233</v>
      </c>
      <c r="J36222">
        <v>25.3142</v>
      </c>
      <c r="K36222">
        <v>525.52499999999998</v>
      </c>
      <c r="L36222">
        <v>959.79</v>
      </c>
      <c r="M36222">
        <v>30.227799999999998</v>
      </c>
      <c r="N36222">
        <v>525.52499999999998</v>
      </c>
      <c r="O36222">
        <v>3095.62</v>
      </c>
      <c r="P36222">
        <v>525.52499999999998</v>
      </c>
      <c r="Q36222">
        <v>3100.69</v>
      </c>
      <c r="R36222" t="s">
        <v>18</v>
      </c>
      <c r="T36222">
        <f t="shared" si="68"/>
        <v>13.897338866000004</v>
      </c>
      <c r="U36222">
        <f>(data2[[#This Row],[time]]-A36221)/1000000000</f>
        <v>8.5601802000000005E-2</v>
      </c>
      <c r="V36222">
        <f>data2[[#This Row],[altitude]]</f>
        <v>525.52499999999998</v>
      </c>
      <c r="W36222">
        <f>((data2[[#This Row],[altitude]]-K36221)/U36222+W36221)/2</f>
        <v>-25.607071662071228</v>
      </c>
      <c r="Z36222">
        <f t="shared" si="69"/>
        <v>8.5601802000000005E-2</v>
      </c>
      <c r="AA36222" s="4">
        <f>SQRT(POWER(data2[[#This Row],[accelx]],2)+POWER(data2[[#This Row],[accely]],2)+POWER(data2[[#This Row],[accelz]],2))*SIGN(data2[[#This Row],[accelx]])</f>
        <v>-1.3139791479110314</v>
      </c>
      <c r="AB36222">
        <f t="shared" si="70"/>
        <v>525.52499999999998</v>
      </c>
      <c r="AC36222">
        <f t="shared" si="67"/>
        <v>-39.976607637500088</v>
      </c>
      <c r="AI36222">
        <f>data2[[#This Row],[pressure]]*100/(287.05*(273.15+data2[[#This Row],[temp]]))</f>
        <v>1.1021351968816455</v>
      </c>
      <c r="AJ36222">
        <f t="shared" si="71"/>
        <v>2.0055535390658742E-3</v>
      </c>
      <c r="AN36222">
        <f t="shared" si="72"/>
        <v>525.52499999999998</v>
      </c>
      <c r="AO36222">
        <f t="shared" si="78"/>
        <v>-21.716832549857269</v>
      </c>
      <c r="AS36222">
        <f>data2[[#This Row],[gyrox]]</f>
        <v>-2.3605299999999998</v>
      </c>
      <c r="AT36222">
        <f>data2[[#This Row],[gyroy]]</f>
        <v>-0.208458</v>
      </c>
      <c r="AU36222">
        <f>data2[[#This Row],[gyroz]]</f>
        <v>0.28023399999999998</v>
      </c>
      <c r="AW36222">
        <f t="shared" si="79"/>
        <v>-46.472177477816906</v>
      </c>
      <c r="AX36222">
        <f t="shared" si="80"/>
        <v>-3.3771209985410207</v>
      </c>
      <c r="AY36222">
        <f t="shared" si="81"/>
        <v>5.0131174434122583</v>
      </c>
      <c r="BA36222">
        <f t="shared" si="82"/>
        <v>-2.4898803275598027</v>
      </c>
      <c r="BB36222">
        <f t="shared" si="73"/>
        <v>-0.23552834495122754</v>
      </c>
      <c r="BC36222">
        <f t="shared" si="74"/>
        <v>1.8715247898224652</v>
      </c>
      <c r="BE36222">
        <f t="shared" si="75"/>
        <v>-142.65963426182765</v>
      </c>
      <c r="BF36222">
        <f t="shared" si="76"/>
        <v>-13.494780121406729</v>
      </c>
      <c r="BG36222">
        <f t="shared" si="77"/>
        <v>107.2304717109357</v>
      </c>
      <c r="BM36222">
        <f t="shared" si="66"/>
        <v>577.28800000000001</v>
      </c>
    </row>
    <row r="36223" spans="1:65" x14ac:dyDescent="0.3">
      <c r="A36223">
        <v>3689563598634</v>
      </c>
      <c r="B36223">
        <v>-1.12941</v>
      </c>
      <c r="C36223">
        <v>-0.47856399999999999</v>
      </c>
      <c r="D36223">
        <v>0.66041899999999998</v>
      </c>
      <c r="E36223">
        <v>-2.4194800000000001</v>
      </c>
      <c r="F36223">
        <v>-0.19227</v>
      </c>
      <c r="G36223">
        <v>0.23105999999999999</v>
      </c>
      <c r="H36223">
        <v>10.596299999999999</v>
      </c>
      <c r="I36223">
        <v>-3.28851</v>
      </c>
      <c r="J36223">
        <v>32.490499999999997</v>
      </c>
      <c r="K36223">
        <v>523.04200000000003</v>
      </c>
      <c r="L36223">
        <v>960.13599999999997</v>
      </c>
      <c r="M36223">
        <v>30.232199999999999</v>
      </c>
      <c r="N36223">
        <v>523.04200000000003</v>
      </c>
      <c r="O36223">
        <v>2979.17</v>
      </c>
      <c r="P36223">
        <v>523.04200000000003</v>
      </c>
      <c r="Q36223">
        <v>2981.96</v>
      </c>
      <c r="R36223" t="s">
        <v>18</v>
      </c>
      <c r="T36223">
        <f t="shared" si="68"/>
        <v>13.978301999000003</v>
      </c>
      <c r="U36223">
        <f>(data2[[#This Row],[time]]-A36222)/1000000000</f>
        <v>8.0963133000000007E-2</v>
      </c>
      <c r="V36223">
        <f>data2[[#This Row],[altitude]]</f>
        <v>523.04200000000003</v>
      </c>
      <c r="W36223">
        <f>((data2[[#This Row],[altitude]]-K36222)/U36223+W36222)/2</f>
        <v>-28.137675630195481</v>
      </c>
      <c r="Z36223">
        <f t="shared" si="69"/>
        <v>8.0963133000000007E-2</v>
      </c>
      <c r="AA36223" s="4">
        <f>SQRT(POWER(data2[[#This Row],[accelx]],2)+POWER(data2[[#This Row],[accely]],2)+POWER(data2[[#This Row],[accelz]],2))*SIGN(data2[[#This Row],[accelx]])</f>
        <v>-1.393105776944809</v>
      </c>
      <c r="AB36223">
        <f t="shared" si="70"/>
        <v>523.04200000000003</v>
      </c>
      <c r="AC36223">
        <f t="shared" si="67"/>
        <v>-40.88283654920194</v>
      </c>
      <c r="AI36223">
        <f>data2[[#This Row],[pressure]]*100/(287.05*(273.15+data2[[#This Row],[temp]]))</f>
        <v>1.1025165214848494</v>
      </c>
      <c r="AJ36223">
        <f t="shared" si="71"/>
        <v>2.0062474347963179E-3</v>
      </c>
      <c r="AN36223">
        <f t="shared" si="72"/>
        <v>523.04200000000003</v>
      </c>
      <c r="AO36223">
        <f t="shared" si="78"/>
        <v>-30.668279598319732</v>
      </c>
      <c r="AS36223">
        <f>data2[[#This Row],[gyrox]]</f>
        <v>-2.4194800000000001</v>
      </c>
      <c r="AT36223">
        <f>data2[[#This Row],[gyroy]]</f>
        <v>-0.19227</v>
      </c>
      <c r="AU36223">
        <f>data2[[#This Row],[gyroz]]</f>
        <v>0.23105999999999999</v>
      </c>
      <c r="AW36223">
        <f t="shared" si="79"/>
        <v>-46.668066158847743</v>
      </c>
      <c r="AX36223">
        <f t="shared" si="80"/>
        <v>-3.3926877801229307</v>
      </c>
      <c r="AY36223">
        <f t="shared" si="81"/>
        <v>5.0318247849232387</v>
      </c>
      <c r="BA36223">
        <f t="shared" si="82"/>
        <v>-2.6857690085906398</v>
      </c>
      <c r="BB36223">
        <f t="shared" si="73"/>
        <v>-0.25109512653313759</v>
      </c>
      <c r="BC36223">
        <f t="shared" si="74"/>
        <v>1.8902321313334456</v>
      </c>
      <c r="BE36223">
        <f t="shared" si="75"/>
        <v>-153.88322893927901</v>
      </c>
      <c r="BF36223">
        <f t="shared" si="76"/>
        <v>-14.386691006652159</v>
      </c>
      <c r="BG36223">
        <f t="shared" si="77"/>
        <v>108.30232342542476</v>
      </c>
      <c r="BM36223">
        <f t="shared" si="66"/>
        <v>577.28800000000001</v>
      </c>
    </row>
    <row r="36224" spans="1:65" x14ac:dyDescent="0.3">
      <c r="A36224">
        <v>3689644439709</v>
      </c>
      <c r="B36224">
        <v>-1.2155499999999999</v>
      </c>
      <c r="C36224">
        <v>-0.66041899999999998</v>
      </c>
      <c r="D36224">
        <v>0.71784599999999998</v>
      </c>
      <c r="E36224">
        <v>-2.4848499999999998</v>
      </c>
      <c r="F36224">
        <v>-0.16004699999999999</v>
      </c>
      <c r="G36224">
        <v>0.198378</v>
      </c>
      <c r="H36224">
        <v>11.2394</v>
      </c>
      <c r="I36224">
        <v>-5.7439299999999998</v>
      </c>
      <c r="J36224">
        <v>38.643700000000003</v>
      </c>
      <c r="K36224">
        <v>520.74</v>
      </c>
      <c r="L36224">
        <v>960.29899999999998</v>
      </c>
      <c r="M36224">
        <v>30.232199999999999</v>
      </c>
      <c r="N36224">
        <v>520.74</v>
      </c>
      <c r="O36224">
        <v>2874.08</v>
      </c>
      <c r="P36224">
        <v>520.74</v>
      </c>
      <c r="Q36224">
        <v>2875.59</v>
      </c>
      <c r="R36224" t="s">
        <v>18</v>
      </c>
      <c r="T36224">
        <f t="shared" si="68"/>
        <v>14.059143074000003</v>
      </c>
      <c r="U36224">
        <f>(data2[[#This Row],[time]]-A36223)/1000000000</f>
        <v>8.0841074999999998E-2</v>
      </c>
      <c r="V36224">
        <f>data2[[#This Row],[altitude]]</f>
        <v>520.74</v>
      </c>
      <c r="W36224">
        <f>((data2[[#This Row],[altitude]]-K36223)/U36224+W36223)/2</f>
        <v>-28.306649472105153</v>
      </c>
      <c r="Z36224">
        <f t="shared" si="69"/>
        <v>8.0841074999999998E-2</v>
      </c>
      <c r="AA36224" s="4">
        <f>SQRT(POWER(data2[[#This Row],[accelx]],2)+POWER(data2[[#This Row],[accely]],2)+POWER(data2[[#This Row],[accelz]],2))*SIGN(data2[[#This Row],[accelx]])</f>
        <v>-1.5585306983749148</v>
      </c>
      <c r="AB36224">
        <f t="shared" si="70"/>
        <v>520.74</v>
      </c>
      <c r="AC36224">
        <f t="shared" si="67"/>
        <v>-41.80107238127907</v>
      </c>
      <c r="AI36224">
        <f>data2[[#This Row],[pressure]]*100/(287.05*(273.15+data2[[#This Row],[temp]]))</f>
        <v>1.102703693086583</v>
      </c>
      <c r="AJ36224">
        <f t="shared" si="71"/>
        <v>2.00658803064094E-3</v>
      </c>
      <c r="AN36224">
        <f t="shared" si="72"/>
        <v>520.74</v>
      </c>
      <c r="AO36224">
        <f t="shared" si="78"/>
        <v>-28.475623314014825</v>
      </c>
      <c r="AS36224">
        <f>data2[[#This Row],[gyrox]]</f>
        <v>-2.4848499999999998</v>
      </c>
      <c r="AT36224">
        <f>data2[[#This Row],[gyroy]]</f>
        <v>-0.16004699999999999</v>
      </c>
      <c r="AU36224">
        <f>data2[[#This Row],[gyroz]]</f>
        <v>0.198378</v>
      </c>
      <c r="AW36224">
        <f t="shared" si="79"/>
        <v>-46.868944104061491</v>
      </c>
      <c r="AX36224">
        <f t="shared" si="80"/>
        <v>-3.4056261516534558</v>
      </c>
      <c r="AY36224">
        <f t="shared" si="81"/>
        <v>5.0478618756995886</v>
      </c>
      <c r="BA36224">
        <f t="shared" si="82"/>
        <v>-2.8866469538043873</v>
      </c>
      <c r="BB36224">
        <f t="shared" si="73"/>
        <v>-0.26403349806366272</v>
      </c>
      <c r="BC36224">
        <f t="shared" si="74"/>
        <v>1.9062692221097954</v>
      </c>
      <c r="BE36224">
        <f t="shared" si="75"/>
        <v>-165.39268739728692</v>
      </c>
      <c r="BF36224">
        <f t="shared" si="76"/>
        <v>-15.128005089123469</v>
      </c>
      <c r="BG36224">
        <f t="shared" si="77"/>
        <v>109.2211810425778</v>
      </c>
      <c r="BM36224">
        <f t="shared" si="66"/>
        <v>577.28800000000001</v>
      </c>
    </row>
    <row r="36225" spans="1:65" x14ac:dyDescent="0.3">
      <c r="A36225">
        <v>3689730102547</v>
      </c>
      <c r="B36225">
        <v>-1.2682</v>
      </c>
      <c r="C36225">
        <v>-0.79920199999999997</v>
      </c>
      <c r="D36225">
        <v>0.66520400000000002</v>
      </c>
      <c r="E36225">
        <v>-2.54318</v>
      </c>
      <c r="F36225">
        <v>-0.12599099999999999</v>
      </c>
      <c r="G36225">
        <v>0.222049</v>
      </c>
      <c r="H36225">
        <v>12.291700000000001</v>
      </c>
      <c r="I36225">
        <v>-9.8216900000000003</v>
      </c>
      <c r="J36225">
        <v>45.600700000000003</v>
      </c>
      <c r="K36225">
        <v>517.54899999999998</v>
      </c>
      <c r="L36225">
        <v>960.71699999999998</v>
      </c>
      <c r="M36225">
        <v>30.232199999999999</v>
      </c>
      <c r="N36225">
        <v>517.54899999999998</v>
      </c>
      <c r="O36225">
        <v>2978</v>
      </c>
      <c r="P36225">
        <v>517.54899999999998</v>
      </c>
      <c r="Q36225">
        <v>2986.31</v>
      </c>
      <c r="R36225" t="s">
        <v>18</v>
      </c>
      <c r="T36225">
        <f t="shared" si="68"/>
        <v>14.144805912000002</v>
      </c>
      <c r="U36225">
        <f>(data2[[#This Row],[time]]-A36224)/1000000000</f>
        <v>8.5662838000000005E-2</v>
      </c>
      <c r="V36225">
        <f>data2[[#This Row],[altitude]]</f>
        <v>517.54899999999998</v>
      </c>
      <c r="W36225">
        <f>((data2[[#This Row],[altitude]]-K36224)/U36225+W36224)/2</f>
        <v>-32.778670770000403</v>
      </c>
      <c r="Z36225">
        <f t="shared" si="69"/>
        <v>8.5662838000000005E-2</v>
      </c>
      <c r="AA36225" s="4">
        <f>SQRT(POWER(data2[[#This Row],[accelx]],2)+POWER(data2[[#This Row],[accely]],2)+POWER(data2[[#This Row],[accelz]],2))*SIGN(data2[[#This Row],[accelx]])</f>
        <v>-1.6399851945734145</v>
      </c>
      <c r="AB36225">
        <f t="shared" si="70"/>
        <v>517.54899999999998</v>
      </c>
      <c r="AC36225">
        <f t="shared" si="67"/>
        <v>-42.781053979724213</v>
      </c>
      <c r="AI36225">
        <f>data2[[#This Row],[pressure]]*100/(287.05*(273.15+data2[[#This Row],[temp]]))</f>
        <v>1.1031836791572862</v>
      </c>
      <c r="AJ36225">
        <f t="shared" si="71"/>
        <v>2.0074614604756146E-3</v>
      </c>
      <c r="AN36225">
        <f t="shared" si="72"/>
        <v>517.54899999999998</v>
      </c>
      <c r="AO36225">
        <f t="shared" si="78"/>
        <v>-37.250692067895656</v>
      </c>
      <c r="AS36225">
        <f>data2[[#This Row],[gyrox]]</f>
        <v>-2.54318</v>
      </c>
      <c r="AT36225">
        <f>data2[[#This Row],[gyroy]]</f>
        <v>-0.12599099999999999</v>
      </c>
      <c r="AU36225">
        <f>data2[[#This Row],[gyroz]]</f>
        <v>0.222049</v>
      </c>
      <c r="AW36225">
        <f t="shared" si="79"/>
        <v>-47.08680012040633</v>
      </c>
      <c r="AX36225">
        <f t="shared" si="80"/>
        <v>-3.4164188982759138</v>
      </c>
      <c r="AY36225">
        <f t="shared" si="81"/>
        <v>5.0668832232146501</v>
      </c>
      <c r="BA36225">
        <f t="shared" si="82"/>
        <v>-3.1045029701492268</v>
      </c>
      <c r="BB36225">
        <f t="shared" si="73"/>
        <v>-0.27482624468612071</v>
      </c>
      <c r="BC36225">
        <f t="shared" si="74"/>
        <v>1.925290569624857</v>
      </c>
      <c r="BE36225">
        <f t="shared" si="75"/>
        <v>-177.87491767537929</v>
      </c>
      <c r="BF36225">
        <f t="shared" si="76"/>
        <v>-15.746383919944385</v>
      </c>
      <c r="BG36225">
        <f t="shared" si="77"/>
        <v>110.31102397584247</v>
      </c>
      <c r="BM36225">
        <f t="shared" si="66"/>
        <v>577.28800000000001</v>
      </c>
    </row>
    <row r="36226" spans="1:65" x14ac:dyDescent="0.3">
      <c r="A36226">
        <v>3689810974127</v>
      </c>
      <c r="B36226">
        <v>-1.37348</v>
      </c>
      <c r="C36226">
        <v>-0.79920199999999997</v>
      </c>
      <c r="D36226">
        <v>0.77048799999999995</v>
      </c>
      <c r="E36226">
        <v>-2.5667</v>
      </c>
      <c r="F36226">
        <v>-0.12843399999999999</v>
      </c>
      <c r="G36226">
        <v>0.246637</v>
      </c>
      <c r="H36226">
        <v>12.759399999999999</v>
      </c>
      <c r="I36226">
        <v>-14.279500000000001</v>
      </c>
      <c r="J36226">
        <v>49.736899999999999</v>
      </c>
      <c r="K36226">
        <v>515.70100000000002</v>
      </c>
      <c r="L36226">
        <v>960.87</v>
      </c>
      <c r="M36226">
        <v>30.227799999999998</v>
      </c>
      <c r="N36226">
        <v>515.70100000000002</v>
      </c>
      <c r="O36226">
        <v>2765.67</v>
      </c>
      <c r="P36226">
        <v>515.70100000000002</v>
      </c>
      <c r="Q36226">
        <v>2764.69</v>
      </c>
      <c r="R36226" t="s">
        <v>18</v>
      </c>
      <c r="T36226">
        <f t="shared" si="68"/>
        <v>14.225677492000003</v>
      </c>
      <c r="U36226">
        <f>(data2[[#This Row],[time]]-A36225)/1000000000</f>
        <v>8.0871579999999998E-2</v>
      </c>
      <c r="V36226">
        <f>data2[[#This Row],[altitude]]</f>
        <v>515.70100000000002</v>
      </c>
      <c r="W36226">
        <f>((data2[[#This Row],[altitude]]-K36225)/U36226+W36225)/2</f>
        <v>-27.814857181408509</v>
      </c>
      <c r="Z36226">
        <f t="shared" si="69"/>
        <v>8.0871579999999998E-2</v>
      </c>
      <c r="AA36226" s="4">
        <f>SQRT(POWER(data2[[#This Row],[accelx]],2)+POWER(data2[[#This Row],[accely]],2)+POWER(data2[[#This Row],[accelz]],2))*SIGN(data2[[#This Row],[accelx]])</f>
        <v>-1.7660189425224182</v>
      </c>
      <c r="AB36226">
        <f t="shared" si="70"/>
        <v>515.70100000000002</v>
      </c>
      <c r="AC36226">
        <f t="shared" si="67"/>
        <v>-43.716416205915927</v>
      </c>
      <c r="AI36226">
        <f>data2[[#This Row],[pressure]]*100/(287.05*(273.15+data2[[#This Row],[temp]]))</f>
        <v>1.1033753702660651</v>
      </c>
      <c r="AJ36226">
        <f t="shared" si="71"/>
        <v>2.0078102804595029E-3</v>
      </c>
      <c r="AN36226">
        <f t="shared" si="72"/>
        <v>515.70100000000002</v>
      </c>
      <c r="AO36226">
        <f t="shared" si="78"/>
        <v>-22.851043592816616</v>
      </c>
      <c r="AS36226">
        <f>data2[[#This Row],[gyrox]]</f>
        <v>-2.5667</v>
      </c>
      <c r="AT36226">
        <f>data2[[#This Row],[gyroy]]</f>
        <v>-0.12843399999999999</v>
      </c>
      <c r="AU36226">
        <f>data2[[#This Row],[gyroz]]</f>
        <v>0.246637</v>
      </c>
      <c r="AW36226">
        <f t="shared" si="79"/>
        <v>-47.294373204792329</v>
      </c>
      <c r="AX36226">
        <f t="shared" si="80"/>
        <v>-3.4268055587816337</v>
      </c>
      <c r="AY36226">
        <f t="shared" si="81"/>
        <v>5.0868291470911098</v>
      </c>
      <c r="BA36226">
        <f t="shared" si="82"/>
        <v>-0.17048340094543235</v>
      </c>
      <c r="BB36226">
        <f t="shared" si="73"/>
        <v>-0.28521290519184062</v>
      </c>
      <c r="BC36226">
        <f t="shared" si="74"/>
        <v>1.9452364935013167</v>
      </c>
      <c r="BE36226">
        <f t="shared" si="75"/>
        <v>-9.7679793512099025</v>
      </c>
      <c r="BF36226">
        <f t="shared" si="76"/>
        <v>-16.341495730157352</v>
      </c>
      <c r="BG36226">
        <f t="shared" si="77"/>
        <v>111.45384123245283</v>
      </c>
      <c r="BM36226">
        <f t="shared" si="66"/>
        <v>577.28800000000001</v>
      </c>
    </row>
    <row r="36227" spans="1:65" x14ac:dyDescent="0.3">
      <c r="A36227">
        <v>3689891784670</v>
      </c>
      <c r="B36227">
        <v>-1.40219</v>
      </c>
      <c r="C36227">
        <v>-0.88534400000000002</v>
      </c>
      <c r="D36227">
        <v>0.74656</v>
      </c>
      <c r="E36227">
        <v>-2.61496</v>
      </c>
      <c r="F36227">
        <v>-0.105069</v>
      </c>
      <c r="G36227">
        <v>0.28267799999999998</v>
      </c>
      <c r="H36227">
        <v>13.680199999999999</v>
      </c>
      <c r="I36227">
        <v>-20.184200000000001</v>
      </c>
      <c r="J36227">
        <v>53.9024</v>
      </c>
      <c r="K36227">
        <v>512.94399999999996</v>
      </c>
      <c r="L36227">
        <v>961.25900000000001</v>
      </c>
      <c r="M36227">
        <v>30.227799999999998</v>
      </c>
      <c r="N36227">
        <v>512.94399999999996</v>
      </c>
      <c r="O36227">
        <v>2870.14</v>
      </c>
      <c r="P36227">
        <v>512.94399999999996</v>
      </c>
      <c r="Q36227">
        <v>2869.69</v>
      </c>
      <c r="R36227" t="s">
        <v>18</v>
      </c>
      <c r="T36227">
        <f t="shared" si="68"/>
        <v>14.306488035000003</v>
      </c>
      <c r="U36227">
        <f>(data2[[#This Row],[time]]-A36226)/1000000000</f>
        <v>8.0810542999999999E-2</v>
      </c>
      <c r="V36227">
        <f>data2[[#This Row],[altitude]]</f>
        <v>512.94399999999996</v>
      </c>
      <c r="W36227">
        <f>((data2[[#This Row],[altitude]]-K36226)/U36227+W36226)/2</f>
        <v>-30.965846327113113</v>
      </c>
      <c r="Z36227">
        <f t="shared" si="69"/>
        <v>8.0810542999999999E-2</v>
      </c>
      <c r="AA36227" s="4">
        <f>SQRT(POWER(data2[[#This Row],[accelx]],2)+POWER(data2[[#This Row],[accely]],2)+POWER(data2[[#This Row],[accelz]],2))*SIGN(data2[[#This Row],[accelx]])</f>
        <v>-1.8186045826501152</v>
      </c>
      <c r="AB36227">
        <f t="shared" si="70"/>
        <v>512.94399999999996</v>
      </c>
      <c r="AC36227">
        <f t="shared" si="67"/>
        <v>-44.65532195114217</v>
      </c>
      <c r="AI36227">
        <f>data2[[#This Row],[pressure]]*100/(287.05*(273.15+data2[[#This Row],[temp]]))</f>
        <v>1.1038220623461941</v>
      </c>
      <c r="AJ36227">
        <f t="shared" si="71"/>
        <v>2.0086231252762821E-3</v>
      </c>
      <c r="AN36227">
        <f t="shared" si="72"/>
        <v>512.94399999999996</v>
      </c>
      <c r="AO36227">
        <f t="shared" si="78"/>
        <v>-34.116835472817719</v>
      </c>
      <c r="AS36227">
        <f>data2[[#This Row],[gyrox]]</f>
        <v>-2.61496</v>
      </c>
      <c r="AT36227">
        <f>data2[[#This Row],[gyroy]]</f>
        <v>-0.105069</v>
      </c>
      <c r="AU36227">
        <f>data2[[#This Row],[gyroz]]</f>
        <v>0.28267799999999998</v>
      </c>
      <c r="AW36227">
        <f t="shared" si="79"/>
        <v>-47.505689542315608</v>
      </c>
      <c r="AX36227">
        <f t="shared" si="80"/>
        <v>-3.4352962417241009</v>
      </c>
      <c r="AY36227">
        <f t="shared" si="81"/>
        <v>5.1096725097652635</v>
      </c>
      <c r="BA36227">
        <f t="shared" si="82"/>
        <v>-0.38179973846871107</v>
      </c>
      <c r="BB36227">
        <f t="shared" si="73"/>
        <v>-0.29370358813430775</v>
      </c>
      <c r="BC36227">
        <f t="shared" si="74"/>
        <v>1.9680798561754704</v>
      </c>
      <c r="BE36227">
        <f t="shared" si="75"/>
        <v>-21.875513633455764</v>
      </c>
      <c r="BF36227">
        <f t="shared" si="76"/>
        <v>-16.827976027944437</v>
      </c>
      <c r="BG36227">
        <f t="shared" si="77"/>
        <v>112.76266950356852</v>
      </c>
      <c r="BM36227">
        <f t="shared" si="66"/>
        <v>577.28800000000001</v>
      </c>
    </row>
    <row r="36228" spans="1:65" x14ac:dyDescent="0.3">
      <c r="A36228">
        <v>3689972625745</v>
      </c>
      <c r="B36228">
        <v>-1.44526</v>
      </c>
      <c r="C36228">
        <v>-0.78005999999999998</v>
      </c>
      <c r="D36228">
        <v>0.62213300000000005</v>
      </c>
      <c r="E36228">
        <v>-2.63924</v>
      </c>
      <c r="F36228">
        <v>-0.104611</v>
      </c>
      <c r="G36228">
        <v>0.33185199999999998</v>
      </c>
      <c r="H36228">
        <v>14.2941</v>
      </c>
      <c r="I36228">
        <v>-26.074200000000001</v>
      </c>
      <c r="J36228">
        <v>55.641599999999997</v>
      </c>
      <c r="K36228">
        <v>509.40499999999997</v>
      </c>
      <c r="L36228">
        <v>961.60500000000002</v>
      </c>
      <c r="M36228">
        <v>30.227799999999998</v>
      </c>
      <c r="N36228">
        <v>509.40499999999997</v>
      </c>
      <c r="O36228">
        <v>3081.81</v>
      </c>
      <c r="P36228">
        <v>509.40499999999997</v>
      </c>
      <c r="Q36228">
        <v>3081.62</v>
      </c>
      <c r="R36228" t="s">
        <v>18</v>
      </c>
      <c r="T36228">
        <f t="shared" si="68"/>
        <v>14.387329110000003</v>
      </c>
      <c r="U36228">
        <f>(data2[[#This Row],[time]]-A36227)/1000000000</f>
        <v>8.0841074999999998E-2</v>
      </c>
      <c r="V36228">
        <f>data2[[#This Row],[altitude]]</f>
        <v>509.40499999999997</v>
      </c>
      <c r="W36228">
        <f>((data2[[#This Row],[altitude]]-K36227)/U36228+W36227)/2</f>
        <v>-37.371548469442132</v>
      </c>
      <c r="Z36228">
        <f t="shared" si="69"/>
        <v>8.0841074999999998E-2</v>
      </c>
      <c r="AA36228" s="4">
        <f>SQRT(POWER(data2[[#This Row],[accelx]],2)+POWER(data2[[#This Row],[accely]],2)+POWER(data2[[#This Row],[accelz]],2))*SIGN(data2[[#This Row],[accelx]])</f>
        <v>-1.756223089726644</v>
      </c>
      <c r="AB36228">
        <f t="shared" si="70"/>
        <v>509.40499999999997</v>
      </c>
      <c r="AC36228">
        <f t="shared" si="67"/>
        <v>-45.589539448655493</v>
      </c>
      <c r="AI36228">
        <f>data2[[#This Row],[pressure]]*100/(287.05*(273.15+data2[[#This Row],[temp]]))</f>
        <v>1.104219377152684</v>
      </c>
      <c r="AJ36228">
        <f t="shared" si="71"/>
        <v>2.009346118352389E-3</v>
      </c>
      <c r="AN36228">
        <f t="shared" si="72"/>
        <v>509.40499999999997</v>
      </c>
      <c r="AO36228">
        <f t="shared" si="78"/>
        <v>-43.777250611771152</v>
      </c>
      <c r="AS36228">
        <f>data2[[#This Row],[gyrox]]</f>
        <v>-2.63924</v>
      </c>
      <c r="AT36228">
        <f>data2[[#This Row],[gyroy]]</f>
        <v>-0.104611</v>
      </c>
      <c r="AU36228">
        <f>data2[[#This Row],[gyroz]]</f>
        <v>0.33185199999999998</v>
      </c>
      <c r="AW36228">
        <f t="shared" si="79"/>
        <v>-47.719048541098608</v>
      </c>
      <c r="AX36228">
        <f t="shared" si="80"/>
        <v>-3.443753107420926</v>
      </c>
      <c r="AY36228">
        <f t="shared" si="81"/>
        <v>5.1364997821861635</v>
      </c>
      <c r="BA36228">
        <f t="shared" si="82"/>
        <v>-0.59515873725171176</v>
      </c>
      <c r="BB36228">
        <f t="shared" si="73"/>
        <v>-0.30216045383113288</v>
      </c>
      <c r="BC36228">
        <f t="shared" si="74"/>
        <v>1.9949071285963704</v>
      </c>
      <c r="BE36228">
        <f t="shared" si="75"/>
        <v>-34.100083784858569</v>
      </c>
      <c r="BF36228">
        <f t="shared" si="76"/>
        <v>-17.31251874028148</v>
      </c>
      <c r="BG36228">
        <f t="shared" si="77"/>
        <v>114.29975898913379</v>
      </c>
      <c r="BM36228">
        <f t="shared" si="66"/>
        <v>577.28800000000001</v>
      </c>
    </row>
    <row r="36229" spans="1:65" x14ac:dyDescent="0.3">
      <c r="A36229">
        <v>3690058105475</v>
      </c>
      <c r="B36229">
        <v>-1.4787600000000001</v>
      </c>
      <c r="C36229">
        <v>-0.55991999999999997</v>
      </c>
      <c r="D36229">
        <v>0.49770700000000001</v>
      </c>
      <c r="E36229">
        <v>-2.6589399999999999</v>
      </c>
      <c r="F36229">
        <v>-0.120799</v>
      </c>
      <c r="G36229">
        <v>0.33169999999999999</v>
      </c>
      <c r="H36229">
        <v>14.922499999999999</v>
      </c>
      <c r="I36229">
        <v>-32.943600000000004</v>
      </c>
      <c r="J36229">
        <v>56.430900000000001</v>
      </c>
      <c r="K36229">
        <v>507.27100000000002</v>
      </c>
      <c r="L36229">
        <v>961.95</v>
      </c>
      <c r="M36229">
        <v>30.232199999999999</v>
      </c>
      <c r="N36229">
        <v>507.27100000000002</v>
      </c>
      <c r="O36229">
        <v>2863.38</v>
      </c>
      <c r="P36229">
        <v>507.27100000000002</v>
      </c>
      <c r="Q36229">
        <v>2863.26</v>
      </c>
      <c r="R36229" t="s">
        <v>18</v>
      </c>
      <c r="T36229">
        <f t="shared" si="68"/>
        <v>14.472808840000003</v>
      </c>
      <c r="U36229">
        <f>(data2[[#This Row],[time]]-A36228)/1000000000</f>
        <v>8.5479730000000004E-2</v>
      </c>
      <c r="V36229">
        <f>data2[[#This Row],[altitude]]</f>
        <v>507.27100000000002</v>
      </c>
      <c r="W36229">
        <f>((data2[[#This Row],[altitude]]-K36228)/U36229+W36228)/2</f>
        <v>-31.168265697901621</v>
      </c>
      <c r="Z36229">
        <f t="shared" si="69"/>
        <v>8.5479730000000004E-2</v>
      </c>
      <c r="AA36229" s="4">
        <f>SQRT(POWER(data2[[#This Row],[accelx]],2)+POWER(data2[[#This Row],[accely]],2)+POWER(data2[[#This Row],[accelz]],2))*SIGN(data2[[#This Row],[accelx]])</f>
        <v>-1.6576953284150258</v>
      </c>
      <c r="AB36229">
        <f t="shared" si="70"/>
        <v>507.27100000000002</v>
      </c>
      <c r="AC36229">
        <f t="shared" si="67"/>
        <v>-46.568940151750674</v>
      </c>
      <c r="AI36229">
        <f>data2[[#This Row],[pressure]]*100/(287.05*(273.15+data2[[#This Row],[temp]]))</f>
        <v>1.104599523236657</v>
      </c>
      <c r="AJ36229">
        <f t="shared" si="71"/>
        <v>2.0100378695333977E-3</v>
      </c>
      <c r="AN36229">
        <f t="shared" si="72"/>
        <v>507.27100000000002</v>
      </c>
      <c r="AO36229">
        <f t="shared" si="78"/>
        <v>-24.96498292636111</v>
      </c>
      <c r="AS36229">
        <f>data2[[#This Row],[gyrox]]</f>
        <v>-2.6589399999999999</v>
      </c>
      <c r="AT36229">
        <f>data2[[#This Row],[gyroy]]</f>
        <v>-0.120799</v>
      </c>
      <c r="AU36229">
        <f>data2[[#This Row],[gyroz]]</f>
        <v>0.33169999999999999</v>
      </c>
      <c r="AW36229">
        <f t="shared" si="79"/>
        <v>-47.94633401438481</v>
      </c>
      <c r="AX36229">
        <f t="shared" si="80"/>
        <v>-3.454078973325196</v>
      </c>
      <c r="AY36229">
        <f t="shared" si="81"/>
        <v>5.1648534086271631</v>
      </c>
      <c r="BA36229">
        <f t="shared" si="82"/>
        <v>-0.82244421053791328</v>
      </c>
      <c r="BB36229">
        <f t="shared" si="73"/>
        <v>-0.31248631973540286</v>
      </c>
      <c r="BC36229">
        <f t="shared" si="74"/>
        <v>2.02326075503737</v>
      </c>
      <c r="BE36229">
        <f t="shared" si="75"/>
        <v>-47.122582148791338</v>
      </c>
      <c r="BF36229">
        <f t="shared" si="76"/>
        <v>-17.904147276414189</v>
      </c>
      <c r="BG36229">
        <f t="shared" si="77"/>
        <v>115.92430211809361</v>
      </c>
      <c r="BM36229">
        <f t="shared" si="66"/>
        <v>577.28800000000001</v>
      </c>
    </row>
    <row r="36230" spans="1:65" x14ac:dyDescent="0.3">
      <c r="A36230">
        <v>3690138977055</v>
      </c>
      <c r="B36230">
        <v>-1.5074799999999999</v>
      </c>
      <c r="C36230">
        <v>-0.626919</v>
      </c>
      <c r="D36230">
        <v>0.42592200000000002</v>
      </c>
      <c r="E36230">
        <v>-2.6792500000000001</v>
      </c>
      <c r="F36230">
        <v>-0.15271599999999999</v>
      </c>
      <c r="G36230">
        <v>0.29993500000000001</v>
      </c>
      <c r="H36230">
        <v>15.170999999999999</v>
      </c>
      <c r="I36230">
        <v>-39.023699999999998</v>
      </c>
      <c r="J36230">
        <v>53.7562</v>
      </c>
      <c r="K36230">
        <v>503.19299999999998</v>
      </c>
      <c r="L36230">
        <v>962.28899999999999</v>
      </c>
      <c r="M36230">
        <v>30.227799999999998</v>
      </c>
      <c r="N36230">
        <v>503.19299999999998</v>
      </c>
      <c r="O36230">
        <v>3186.47</v>
      </c>
      <c r="P36230">
        <v>503.19299999999998</v>
      </c>
      <c r="Q36230">
        <v>3186.42</v>
      </c>
      <c r="R36230" t="s">
        <v>18</v>
      </c>
      <c r="T36230">
        <f t="shared" si="68"/>
        <v>14.553680420000003</v>
      </c>
      <c r="U36230">
        <f>(data2[[#This Row],[time]]-A36229)/1000000000</f>
        <v>8.0871579999999998E-2</v>
      </c>
      <c r="V36230">
        <f>data2[[#This Row],[altitude]]</f>
        <v>503.19299999999998</v>
      </c>
      <c r="W36230">
        <f>((data2[[#This Row],[altitude]]-K36229)/U36230+W36229)/2</f>
        <v>-40.796945557692446</v>
      </c>
      <c r="Z36230">
        <f t="shared" si="69"/>
        <v>8.0871579999999998E-2</v>
      </c>
      <c r="AA36230" s="4">
        <f>SQRT(POWER(data2[[#This Row],[accelx]],2)+POWER(data2[[#This Row],[accely]],2)+POWER(data2[[#This Row],[accelz]],2))*SIGN(data2[[#This Row],[accelx]])</f>
        <v>-1.687285670254151</v>
      </c>
      <c r="AB36230">
        <f t="shared" si="70"/>
        <v>503.19299999999998</v>
      </c>
      <c r="AC36230">
        <f t="shared" si="67"/>
        <v>-47.497935093815485</v>
      </c>
      <c r="AI36230">
        <f>data2[[#This Row],[pressure]]*100/(287.05*(273.15+data2[[#This Row],[temp]]))</f>
        <v>1.1050048202961498</v>
      </c>
      <c r="AJ36230">
        <f t="shared" si="71"/>
        <v>2.0107753879016871E-3</v>
      </c>
      <c r="AN36230">
        <f t="shared" si="72"/>
        <v>503.19299999999998</v>
      </c>
      <c r="AO36230">
        <f t="shared" si="78"/>
        <v>-50.425625417483268</v>
      </c>
      <c r="AS36230">
        <f>data2[[#This Row],[gyrox]]</f>
        <v>-2.6792500000000001</v>
      </c>
      <c r="AT36230">
        <f>data2[[#This Row],[gyroy]]</f>
        <v>-0.15271599999999999</v>
      </c>
      <c r="AU36230">
        <f>data2[[#This Row],[gyroz]]</f>
        <v>0.29993500000000001</v>
      </c>
      <c r="AW36230">
        <f t="shared" si="79"/>
        <v>-48.163009195099811</v>
      </c>
      <c r="AX36230">
        <f t="shared" si="80"/>
        <v>-3.4664293575364762</v>
      </c>
      <c r="AY36230">
        <f t="shared" si="81"/>
        <v>5.1891096259744636</v>
      </c>
      <c r="BA36230">
        <f t="shared" si="82"/>
        <v>-1.039119391252914</v>
      </c>
      <c r="BB36230">
        <f t="shared" si="73"/>
        <v>-0.32483670394668307</v>
      </c>
      <c r="BC36230">
        <f t="shared" si="74"/>
        <v>2.0475169723846705</v>
      </c>
      <c r="BE36230">
        <f t="shared" si="75"/>
        <v>-59.537155528995285</v>
      </c>
      <c r="BF36230">
        <f t="shared" si="76"/>
        <v>-18.611772167085551</v>
      </c>
      <c r="BG36230">
        <f t="shared" si="77"/>
        <v>117.31408099904596</v>
      </c>
      <c r="BM36230">
        <f t="shared" si="66"/>
        <v>577.28800000000001</v>
      </c>
    </row>
    <row r="36231" spans="1:65" x14ac:dyDescent="0.3">
      <c r="A36231">
        <v>3690218811036</v>
      </c>
      <c r="B36231">
        <v>-1.5744800000000001</v>
      </c>
      <c r="C36231">
        <v>-0.253639</v>
      </c>
      <c r="D36231">
        <v>0.339781</v>
      </c>
      <c r="E36231">
        <v>-2.7169699999999999</v>
      </c>
      <c r="F36231">
        <v>-0.17821999999999999</v>
      </c>
      <c r="G36231">
        <v>0.25152400000000003</v>
      </c>
      <c r="H36231">
        <v>16.398700000000002</v>
      </c>
      <c r="I36231">
        <v>-45.0745</v>
      </c>
      <c r="J36231">
        <v>50.803800000000003</v>
      </c>
      <c r="K36231">
        <v>500.54199999999997</v>
      </c>
      <c r="L36231">
        <v>962.68799999999999</v>
      </c>
      <c r="M36231">
        <v>30.236699999999999</v>
      </c>
      <c r="N36231">
        <v>500.54199999999997</v>
      </c>
      <c r="O36231">
        <v>3054.37</v>
      </c>
      <c r="P36231">
        <v>500.54199999999997</v>
      </c>
      <c r="Q36231">
        <v>3054.34</v>
      </c>
      <c r="R36231" t="s">
        <v>18</v>
      </c>
      <c r="T36231">
        <f t="shared" si="68"/>
        <v>14.633514401000003</v>
      </c>
      <c r="U36231">
        <f>(data2[[#This Row],[time]]-A36230)/1000000000</f>
        <v>7.9833980999999998E-2</v>
      </c>
      <c r="V36231">
        <f>data2[[#This Row],[altitude]]</f>
        <v>500.54199999999997</v>
      </c>
      <c r="W36231">
        <f>((data2[[#This Row],[altitude]]-K36230)/U36231+W36230)/2</f>
        <v>-37.00167837371697</v>
      </c>
      <c r="Z36231">
        <f t="shared" si="69"/>
        <v>7.9833980999999998E-2</v>
      </c>
      <c r="AA36231" s="4">
        <f>SQRT(POWER(data2[[#This Row],[accelx]],2)+POWER(data2[[#This Row],[accely]],2)+POWER(data2[[#This Row],[accelz]],2))*SIGN(data2[[#This Row],[accelx]])</f>
        <v>-1.6305738685143953</v>
      </c>
      <c r="AB36231">
        <f t="shared" si="70"/>
        <v>500.54199999999997</v>
      </c>
      <c r="AC36231">
        <f t="shared" si="67"/>
        <v>-48.410483310853557</v>
      </c>
      <c r="AI36231">
        <f>data2[[#This Row],[pressure]]*100/(287.05*(273.15+data2[[#This Row],[temp]]))</f>
        <v>1.1054305661554282</v>
      </c>
      <c r="AJ36231">
        <f t="shared" si="71"/>
        <v>2.0115501169160901E-3</v>
      </c>
      <c r="AN36231">
        <f t="shared" si="72"/>
        <v>500.54199999999997</v>
      </c>
      <c r="AO36231">
        <f t="shared" si="78"/>
        <v>-33.206411189741502</v>
      </c>
      <c r="AS36231">
        <f>data2[[#This Row],[gyrox]]</f>
        <v>-2.7169699999999999</v>
      </c>
      <c r="AT36231">
        <f>data2[[#This Row],[gyroy]]</f>
        <v>-0.17821999999999999</v>
      </c>
      <c r="AU36231">
        <f>data2[[#This Row],[gyroz]]</f>
        <v>0.25152400000000003</v>
      </c>
      <c r="AW36231">
        <f t="shared" si="79"/>
        <v>-48.379915726457384</v>
      </c>
      <c r="AX36231">
        <f t="shared" si="80"/>
        <v>-3.480657369630296</v>
      </c>
      <c r="AY36231">
        <f t="shared" si="81"/>
        <v>5.2091897882115079</v>
      </c>
      <c r="BA36231">
        <f t="shared" si="82"/>
        <v>-1.2560259226104868</v>
      </c>
      <c r="BB36231">
        <f t="shared" si="73"/>
        <v>-0.33906471604050292</v>
      </c>
      <c r="BC36231">
        <f t="shared" si="74"/>
        <v>2.0675971346217148</v>
      </c>
      <c r="BE36231">
        <f t="shared" si="75"/>
        <v>-71.964984324606249</v>
      </c>
      <c r="BF36231">
        <f t="shared" si="76"/>
        <v>-19.426977210922523</v>
      </c>
      <c r="BG36231">
        <f t="shared" si="77"/>
        <v>118.46458954716657</v>
      </c>
      <c r="BM36231">
        <f t="shared" si="66"/>
        <v>577.28800000000001</v>
      </c>
    </row>
    <row r="36232" spans="1:65" x14ac:dyDescent="0.3">
      <c r="A36232">
        <v>3690304382333</v>
      </c>
      <c r="B36232">
        <v>-1.5984</v>
      </c>
      <c r="C36232">
        <v>-0.21535399999999999</v>
      </c>
      <c r="D36232">
        <v>0.41156500000000001</v>
      </c>
      <c r="E36232">
        <v>-2.7609599999999999</v>
      </c>
      <c r="F36232">
        <v>-0.19227</v>
      </c>
      <c r="G36232">
        <v>0.149815</v>
      </c>
      <c r="H36232">
        <v>16.369499999999999</v>
      </c>
      <c r="I36232">
        <v>-50.19</v>
      </c>
      <c r="J36232">
        <v>44.884500000000003</v>
      </c>
      <c r="K36232">
        <v>496.84399999999999</v>
      </c>
      <c r="L36232">
        <v>963.06399999999996</v>
      </c>
      <c r="M36232">
        <v>30.236699999999999</v>
      </c>
      <c r="N36232">
        <v>496.84399999999999</v>
      </c>
      <c r="O36232">
        <v>3145.25</v>
      </c>
      <c r="P36232">
        <v>496.84399999999999</v>
      </c>
      <c r="Q36232">
        <v>3152.83</v>
      </c>
      <c r="R36232" t="s">
        <v>18</v>
      </c>
      <c r="T36232">
        <f t="shared" si="68"/>
        <v>14.719085698000002</v>
      </c>
      <c r="U36232">
        <f>(data2[[#This Row],[time]]-A36231)/1000000000</f>
        <v>8.5571297000000004E-2</v>
      </c>
      <c r="V36232">
        <f>data2[[#This Row],[altitude]]</f>
        <v>496.84399999999999</v>
      </c>
      <c r="W36232">
        <f>((data2[[#This Row],[altitude]]-K36231)/U36232+W36231)/2</f>
        <v>-40.108551875845649</v>
      </c>
      <c r="Z36232">
        <f t="shared" si="69"/>
        <v>8.5571297000000004E-2</v>
      </c>
      <c r="AA36232" s="4">
        <f>SQRT(POWER(data2[[#This Row],[accelx]],2)+POWER(data2[[#This Row],[accely]],2)+POWER(data2[[#This Row],[accelz]],2))*SIGN(data2[[#This Row],[accelx]])</f>
        <v>-1.6645256545157243</v>
      </c>
      <c r="AB36232">
        <f t="shared" si="70"/>
        <v>496.84399999999999</v>
      </c>
      <c r="AC36232">
        <f t="shared" si="67"/>
        <v>-49.391517640600242</v>
      </c>
      <c r="AI36232">
        <f>data2[[#This Row],[pressure]]*100/(287.05*(273.15+data2[[#This Row],[temp]]))</f>
        <v>1.1058623175565825</v>
      </c>
      <c r="AJ36232">
        <f t="shared" si="71"/>
        <v>2.0123357742048067E-3</v>
      </c>
      <c r="AN36232">
        <f t="shared" si="72"/>
        <v>496.84399999999999</v>
      </c>
      <c r="AO36232">
        <f t="shared" si="78"/>
        <v>-43.215425377974334</v>
      </c>
      <c r="AS36232">
        <f>data2[[#This Row],[gyrox]]</f>
        <v>-2.7609599999999999</v>
      </c>
      <c r="AT36232">
        <f>data2[[#This Row],[gyroy]]</f>
        <v>-0.19227</v>
      </c>
      <c r="AU36232">
        <f>data2[[#This Row],[gyroz]]</f>
        <v>0.149815</v>
      </c>
      <c r="AW36232">
        <f t="shared" si="79"/>
        <v>-48.616174654622505</v>
      </c>
      <c r="AX36232">
        <f t="shared" si="80"/>
        <v>-3.4971101629044861</v>
      </c>
      <c r="AY36232">
        <f t="shared" si="81"/>
        <v>5.2220096520715629</v>
      </c>
      <c r="BA36232">
        <f t="shared" si="82"/>
        <v>-1.4922848507756079</v>
      </c>
      <c r="BB36232">
        <f t="shared" si="73"/>
        <v>-0.35551750931469295</v>
      </c>
      <c r="BC36232">
        <f t="shared" si="74"/>
        <v>2.0804169984817698</v>
      </c>
      <c r="BE36232">
        <f t="shared" si="75"/>
        <v>-85.501623780752183</v>
      </c>
      <c r="BF36232">
        <f t="shared" si="76"/>
        <v>-20.369652826734839</v>
      </c>
      <c r="BG36232">
        <f t="shared" si="77"/>
        <v>119.19911364028</v>
      </c>
      <c r="BM36232">
        <f t="shared" si="66"/>
        <v>577.28800000000001</v>
      </c>
    </row>
    <row r="36233" spans="1:65" x14ac:dyDescent="0.3">
      <c r="A36233">
        <v>3690385314949</v>
      </c>
      <c r="B36233">
        <v>-1.62233</v>
      </c>
      <c r="C36233">
        <v>-0.31106699999999998</v>
      </c>
      <c r="D36233">
        <v>0.63649100000000003</v>
      </c>
      <c r="E36233">
        <v>-2.7922600000000002</v>
      </c>
      <c r="F36233">
        <v>-0.17760899999999999</v>
      </c>
      <c r="G36233">
        <v>5.6199600000000002E-2</v>
      </c>
      <c r="H36233">
        <v>16.4133</v>
      </c>
      <c r="I36233">
        <v>-53.61</v>
      </c>
      <c r="J36233">
        <v>37.825200000000002</v>
      </c>
      <c r="K36233">
        <v>493.04199999999997</v>
      </c>
      <c r="L36233">
        <v>963.31899999999996</v>
      </c>
      <c r="M36233">
        <v>30.227799999999998</v>
      </c>
      <c r="N36233">
        <v>493.04199999999997</v>
      </c>
      <c r="O36233">
        <v>3242.28</v>
      </c>
      <c r="P36233">
        <v>493.04199999999997</v>
      </c>
      <c r="Q36233">
        <v>3245.78</v>
      </c>
      <c r="R36233" t="s">
        <v>18</v>
      </c>
      <c r="T36233">
        <f t="shared" si="68"/>
        <v>14.800018314000003</v>
      </c>
      <c r="U36233">
        <f>(data2[[#This Row],[time]]-A36232)/1000000000</f>
        <v>8.0932615999999999E-2</v>
      </c>
      <c r="V36233">
        <f>data2[[#This Row],[altitude]]</f>
        <v>493.04199999999997</v>
      </c>
      <c r="W36233">
        <f>((data2[[#This Row],[altitude]]-K36232)/U36233+W36232)/2</f>
        <v>-43.542951999005666</v>
      </c>
      <c r="Z36233">
        <f t="shared" si="69"/>
        <v>8.0932615999999999E-2</v>
      </c>
      <c r="AA36233" s="4">
        <f>SQRT(POWER(data2[[#This Row],[accelx]],2)+POWER(data2[[#This Row],[accely]],2)+POWER(data2[[#This Row],[accelz]],2))*SIGN(data2[[#This Row],[accelx]])</f>
        <v>-1.7702649802981474</v>
      </c>
      <c r="AB36233">
        <f t="shared" si="70"/>
        <v>493.04199999999997</v>
      </c>
      <c r="AC36233">
        <f t="shared" si="67"/>
        <v>-50.327929453268958</v>
      </c>
      <c r="AI36233">
        <f>data2[[#This Row],[pressure]]*100/(287.05*(273.15+data2[[#This Row],[temp]]))</f>
        <v>1.1061875782461057</v>
      </c>
      <c r="AJ36233">
        <f t="shared" si="71"/>
        <v>2.0129276505270926E-3</v>
      </c>
      <c r="AN36233">
        <f t="shared" si="72"/>
        <v>493.04199999999997</v>
      </c>
      <c r="AO36233">
        <f t="shared" si="78"/>
        <v>-46.977352122165691</v>
      </c>
      <c r="AS36233">
        <f>data2[[#This Row],[gyrox]]</f>
        <v>-2.7922600000000002</v>
      </c>
      <c r="AT36233">
        <f>data2[[#This Row],[gyroy]]</f>
        <v>-0.17760899999999999</v>
      </c>
      <c r="AU36233">
        <f>data2[[#This Row],[gyroz]]</f>
        <v>5.6199600000000002E-2</v>
      </c>
      <c r="AW36233">
        <f t="shared" si="79"/>
        <v>-48.842159560974665</v>
      </c>
      <c r="AX36233">
        <f t="shared" si="80"/>
        <v>-3.5114845238996302</v>
      </c>
      <c r="AY36233">
        <f t="shared" si="81"/>
        <v>5.2265580327177164</v>
      </c>
      <c r="BA36233">
        <f t="shared" si="82"/>
        <v>-1.7182697571277679</v>
      </c>
      <c r="BB36233">
        <f t="shared" si="73"/>
        <v>-0.36989187030983706</v>
      </c>
      <c r="BC36233">
        <f t="shared" si="74"/>
        <v>2.0849653791279232</v>
      </c>
      <c r="BE36233">
        <f t="shared" si="75"/>
        <v>-98.449605148390091</v>
      </c>
      <c r="BF36233">
        <f t="shared" si="76"/>
        <v>-21.193243044954066</v>
      </c>
      <c r="BG36233">
        <f t="shared" si="77"/>
        <v>119.4597166549236</v>
      </c>
      <c r="BM36233">
        <f t="shared" si="66"/>
        <v>577.28800000000001</v>
      </c>
    </row>
    <row r="36234" spans="1:65" x14ac:dyDescent="0.3">
      <c r="A36234">
        <v>3690466156010</v>
      </c>
      <c r="B36234">
        <v>-1.6462600000000001</v>
      </c>
      <c r="C36234">
        <v>-0.47377799999999998</v>
      </c>
      <c r="D36234">
        <v>0.66041899999999998</v>
      </c>
      <c r="E36234">
        <v>-2.87717</v>
      </c>
      <c r="F36234">
        <v>-0.106901</v>
      </c>
      <c r="G36234">
        <v>1.22173E-2</v>
      </c>
      <c r="H36234">
        <v>16.924900000000001</v>
      </c>
      <c r="I36234">
        <v>-55.817</v>
      </c>
      <c r="J36234">
        <v>30.809699999999999</v>
      </c>
      <c r="K36234">
        <v>491.077</v>
      </c>
      <c r="L36234">
        <v>963.76800000000003</v>
      </c>
      <c r="M36234">
        <v>30.232199999999999</v>
      </c>
      <c r="N36234">
        <v>491.077</v>
      </c>
      <c r="O36234">
        <v>2940.62</v>
      </c>
      <c r="P36234">
        <v>491.077</v>
      </c>
      <c r="Q36234">
        <v>2937.63</v>
      </c>
      <c r="R36234" t="s">
        <v>18</v>
      </c>
      <c r="T36234">
        <f t="shared" si="68"/>
        <v>14.880859375000002</v>
      </c>
      <c r="U36234">
        <f>(data2[[#This Row],[time]]-A36233)/1000000000</f>
        <v>8.0841061000000006E-2</v>
      </c>
      <c r="V36234">
        <f>data2[[#This Row],[altitude]]</f>
        <v>491.077</v>
      </c>
      <c r="W36234">
        <f>((data2[[#This Row],[altitude]]-K36233)/U36234+W36233)/2</f>
        <v>-33.924953302330259</v>
      </c>
      <c r="Z36234">
        <f t="shared" si="69"/>
        <v>8.0841061000000006E-2</v>
      </c>
      <c r="AA36234" s="4">
        <f>SQRT(POWER(data2[[#This Row],[accelx]],2)+POWER(data2[[#This Row],[accely]],2)+POWER(data2[[#This Row],[accelz]],2))*SIGN(data2[[#This Row],[accelx]])</f>
        <v>-1.835971360464264</v>
      </c>
      <c r="AB36234">
        <f t="shared" si="70"/>
        <v>491.077</v>
      </c>
      <c r="AC36234">
        <f t="shared" si="67"/>
        <v>-51.268593723814504</v>
      </c>
      <c r="AI36234">
        <f>data2[[#This Row],[pressure]]*100/(287.05*(273.15+data2[[#This Row],[temp]]))</f>
        <v>1.1066871181566054</v>
      </c>
      <c r="AJ36234">
        <f t="shared" si="71"/>
        <v>2.0138366624507134E-3</v>
      </c>
      <c r="AN36234">
        <f t="shared" si="72"/>
        <v>491.077</v>
      </c>
      <c r="AO36234">
        <f t="shared" si="78"/>
        <v>-24.306954605654852</v>
      </c>
      <c r="AS36234">
        <f>data2[[#This Row],[gyrox]]</f>
        <v>-2.87717</v>
      </c>
      <c r="AT36234">
        <f>data2[[#This Row],[gyroy]]</f>
        <v>-0.106901</v>
      </c>
      <c r="AU36234">
        <f>data2[[#This Row],[gyroz]]</f>
        <v>1.22173E-2</v>
      </c>
      <c r="AW36234">
        <f t="shared" si="79"/>
        <v>-49.074753036452037</v>
      </c>
      <c r="AX36234">
        <f t="shared" si="80"/>
        <v>-3.5201265141615914</v>
      </c>
      <c r="AY36234">
        <f t="shared" si="81"/>
        <v>5.2275456922122716</v>
      </c>
      <c r="BA36234">
        <f t="shared" si="82"/>
        <v>-1.9508632326051405</v>
      </c>
      <c r="BB36234">
        <f t="shared" si="73"/>
        <v>-0.37853386057179828</v>
      </c>
      <c r="BC36234">
        <f t="shared" si="74"/>
        <v>2.0859530386224785</v>
      </c>
      <c r="BE36234">
        <f t="shared" si="75"/>
        <v>-111.77622963552317</v>
      </c>
      <c r="BF36234">
        <f t="shared" si="76"/>
        <v>-21.6883926135576</v>
      </c>
      <c r="BG36234">
        <f t="shared" si="77"/>
        <v>119.51630537555762</v>
      </c>
      <c r="BM36234">
        <f t="shared" si="66"/>
        <v>577.28800000000001</v>
      </c>
    </row>
    <row r="36235" spans="1:65" x14ac:dyDescent="0.3">
      <c r="A36235">
        <v>3690551696790</v>
      </c>
      <c r="B36235">
        <v>-1.6989000000000001</v>
      </c>
      <c r="C36235">
        <v>-0.72263200000000005</v>
      </c>
      <c r="D36235">
        <v>0.53599200000000002</v>
      </c>
      <c r="E36235">
        <v>-2.9055800000000001</v>
      </c>
      <c r="F36235">
        <v>-4.2760600000000003E-2</v>
      </c>
      <c r="G36235">
        <v>1.4508E-2</v>
      </c>
      <c r="H36235">
        <v>16.895600000000002</v>
      </c>
      <c r="I36235">
        <v>-56.474699999999999</v>
      </c>
      <c r="J36235">
        <v>23.385000000000002</v>
      </c>
      <c r="K36235">
        <v>488.52</v>
      </c>
      <c r="L36235">
        <v>964.13599999999997</v>
      </c>
      <c r="M36235">
        <v>30.236699999999999</v>
      </c>
      <c r="N36235">
        <v>488.52</v>
      </c>
      <c r="O36235">
        <v>2869.43</v>
      </c>
      <c r="P36235">
        <v>488.52</v>
      </c>
      <c r="Q36235">
        <v>2867.85</v>
      </c>
      <c r="R36235" t="s">
        <v>18</v>
      </c>
      <c r="T36235">
        <f t="shared" si="68"/>
        <v>14.966400155000002</v>
      </c>
      <c r="U36235">
        <f>(data2[[#This Row],[time]]-A36234)/1000000000</f>
        <v>8.5540779999999997E-2</v>
      </c>
      <c r="V36235">
        <f>data2[[#This Row],[altitude]]</f>
        <v>488.52</v>
      </c>
      <c r="W36235">
        <f>((data2[[#This Row],[altitude]]-K36234)/U36235+W36234)/2</f>
        <v>-31.908564353428403</v>
      </c>
      <c r="Z36235">
        <f t="shared" si="69"/>
        <v>8.5540779999999997E-2</v>
      </c>
      <c r="AA36235" s="4">
        <f>SQRT(POWER(data2[[#This Row],[accelx]],2)+POWER(data2[[#This Row],[accely]],2)+POWER(data2[[#This Row],[accelz]],2))*SIGN(data2[[#This Row],[accelx]])</f>
        <v>-1.9224322202584934</v>
      </c>
      <c r="AB36235">
        <f t="shared" si="70"/>
        <v>488.52</v>
      </c>
      <c r="AC36235">
        <f t="shared" si="67"/>
        <v>-52.271339719432547</v>
      </c>
      <c r="AI36235">
        <f>data2[[#This Row],[pressure]]*100/(287.05*(273.15+data2[[#This Row],[temp]]))</f>
        <v>1.1070932683598733</v>
      </c>
      <c r="AJ36235">
        <f t="shared" si="71"/>
        <v>2.0145757332832763E-3</v>
      </c>
      <c r="AN36235">
        <f t="shared" si="72"/>
        <v>488.52</v>
      </c>
      <c r="AO36235">
        <f t="shared" si="78"/>
        <v>-29.892175404526547</v>
      </c>
      <c r="AS36235">
        <f>data2[[#This Row],[gyrox]]</f>
        <v>-2.9055800000000001</v>
      </c>
      <c r="AT36235">
        <f>data2[[#This Row],[gyroy]]</f>
        <v>-4.2760600000000003E-2</v>
      </c>
      <c r="AU36235">
        <f>data2[[#This Row],[gyroz]]</f>
        <v>1.4508E-2</v>
      </c>
      <c r="AW36235">
        <f t="shared" si="79"/>
        <v>-49.323298616004436</v>
      </c>
      <c r="AX36235">
        <f t="shared" si="80"/>
        <v>-3.5237842892388596</v>
      </c>
      <c r="AY36235">
        <f t="shared" si="81"/>
        <v>5.2287867178485117</v>
      </c>
      <c r="BA36235">
        <f t="shared" si="82"/>
        <v>-2.1994088121575395</v>
      </c>
      <c r="BB36235">
        <f t="shared" si="73"/>
        <v>-0.38219163564906644</v>
      </c>
      <c r="BC36235">
        <f t="shared" si="74"/>
        <v>2.0871940642587186</v>
      </c>
      <c r="BE36235">
        <f t="shared" si="75"/>
        <v>-126.01684236050869</v>
      </c>
      <c r="BF36235">
        <f t="shared" si="76"/>
        <v>-21.897967687893207</v>
      </c>
      <c r="BG36235">
        <f t="shared" si="77"/>
        <v>119.58741090678173</v>
      </c>
      <c r="BM36235">
        <f t="shared" si="66"/>
        <v>577.28800000000001</v>
      </c>
    </row>
    <row r="36236" spans="1:65" x14ac:dyDescent="0.3">
      <c r="A36236">
        <v>3690632598887</v>
      </c>
      <c r="B36236">
        <v>-1.7706900000000001</v>
      </c>
      <c r="C36236">
        <v>-0.89012999999999998</v>
      </c>
      <c r="D36236">
        <v>0.52163499999999996</v>
      </c>
      <c r="E36236">
        <v>-2.8289200000000001</v>
      </c>
      <c r="F36236">
        <v>-2.51982E-2</v>
      </c>
      <c r="G36236">
        <v>6.7500599999999994E-2</v>
      </c>
      <c r="H36236">
        <v>17.217199999999998</v>
      </c>
      <c r="I36236">
        <v>-55.846200000000003</v>
      </c>
      <c r="J36236">
        <v>15.010199999999999</v>
      </c>
      <c r="K36236">
        <v>484.62200000000001</v>
      </c>
      <c r="L36236">
        <v>964.48099999999999</v>
      </c>
      <c r="M36236">
        <v>30.236699999999999</v>
      </c>
      <c r="N36236">
        <v>484.62200000000001</v>
      </c>
      <c r="O36236">
        <v>3126.62</v>
      </c>
      <c r="P36236">
        <v>484.62200000000001</v>
      </c>
      <c r="Q36236">
        <v>3125.98</v>
      </c>
      <c r="R36236" t="s">
        <v>18</v>
      </c>
      <c r="T36236">
        <f t="shared" si="68"/>
        <v>15.047302252000001</v>
      </c>
      <c r="U36236">
        <f>(data2[[#This Row],[time]]-A36235)/1000000000</f>
        <v>8.0902097000000006E-2</v>
      </c>
      <c r="V36236">
        <f>data2[[#This Row],[altitude]]</f>
        <v>484.62200000000001</v>
      </c>
      <c r="W36236">
        <f>((data2[[#This Row],[altitude]]-K36235)/U36236+W36235)/2</f>
        <v>-40.045128672324616</v>
      </c>
      <c r="Z36236">
        <f t="shared" si="69"/>
        <v>8.0902097000000006E-2</v>
      </c>
      <c r="AA36236" s="4">
        <f>SQRT(POWER(data2[[#This Row],[accelx]],2)+POWER(data2[[#This Row],[accely]],2)+POWER(data2[[#This Row],[accelz]],2))*SIGN(data2[[#This Row],[accelx]])</f>
        <v>-2.0493358841890705</v>
      </c>
      <c r="AB36236">
        <f t="shared" si="70"/>
        <v>484.62200000000001</v>
      </c>
      <c r="AC36236">
        <f t="shared" si="67"/>
        <v>-53.229975840520794</v>
      </c>
      <c r="AI36236">
        <f>data2[[#This Row],[pressure]]*100/(287.05*(273.15+data2[[#This Row],[temp]]))</f>
        <v>1.1074894232359327</v>
      </c>
      <c r="AJ36236">
        <f t="shared" si="71"/>
        <v>2.015296615635956E-3</v>
      </c>
      <c r="AN36236">
        <f t="shared" si="72"/>
        <v>484.62200000000001</v>
      </c>
      <c r="AO36236">
        <f t="shared" si="78"/>
        <v>-48.181692991220828</v>
      </c>
      <c r="AS36236">
        <f>data2[[#This Row],[gyrox]]</f>
        <v>-2.8289200000000001</v>
      </c>
      <c r="AT36236">
        <f>data2[[#This Row],[gyroy]]</f>
        <v>-2.51982E-2</v>
      </c>
      <c r="AU36236">
        <f>data2[[#This Row],[gyroz]]</f>
        <v>6.7500599999999994E-2</v>
      </c>
      <c r="AW36236">
        <f t="shared" si="79"/>
        <v>-49.552164176249676</v>
      </c>
      <c r="AX36236">
        <f t="shared" si="80"/>
        <v>-3.5258228764594848</v>
      </c>
      <c r="AY36236">
        <f t="shared" si="81"/>
        <v>5.2342476579372699</v>
      </c>
      <c r="BA36236">
        <f t="shared" si="82"/>
        <v>-2.4282743724027789</v>
      </c>
      <c r="BB36236">
        <f t="shared" si="73"/>
        <v>-0.38423022286969166</v>
      </c>
      <c r="BC36236">
        <f t="shared" si="74"/>
        <v>2.0926550043474768</v>
      </c>
      <c r="BE36236">
        <f t="shared" si="75"/>
        <v>-139.12987303845799</v>
      </c>
      <c r="BF36236">
        <f t="shared" si="76"/>
        <v>-22.014770131804333</v>
      </c>
      <c r="BG36236">
        <f t="shared" si="77"/>
        <v>119.90029972604137</v>
      </c>
      <c r="BM36236">
        <f t="shared" si="66"/>
        <v>577.28800000000001</v>
      </c>
    </row>
    <row r="36237" spans="1:65" x14ac:dyDescent="0.3">
      <c r="A36237">
        <v>3690713378913</v>
      </c>
      <c r="B36237">
        <v>-1.8472599999999999</v>
      </c>
      <c r="C36237">
        <v>-0.94277200000000005</v>
      </c>
      <c r="D36237">
        <v>0.40677999999999997</v>
      </c>
      <c r="E36237">
        <v>-2.7214</v>
      </c>
      <c r="F36237">
        <v>-5.0854499999999997E-2</v>
      </c>
      <c r="G36237">
        <v>0.13026699999999999</v>
      </c>
      <c r="H36237">
        <v>16.676400000000001</v>
      </c>
      <c r="I36237">
        <v>-54.18</v>
      </c>
      <c r="J36237">
        <v>7.5854999999999997</v>
      </c>
      <c r="K36237">
        <v>481.63299999999998</v>
      </c>
      <c r="L36237">
        <v>964.82899999999995</v>
      </c>
      <c r="M36237">
        <v>30.232199999999999</v>
      </c>
      <c r="N36237">
        <v>481.63299999999998</v>
      </c>
      <c r="O36237">
        <v>3087.09</v>
      </c>
      <c r="P36237">
        <v>481.63299999999998</v>
      </c>
      <c r="Q36237">
        <v>3086.76</v>
      </c>
      <c r="R36237" t="s">
        <v>18</v>
      </c>
      <c r="T36237">
        <f t="shared" si="68"/>
        <v>15.128082278000001</v>
      </c>
      <c r="U36237">
        <f>(data2[[#This Row],[time]]-A36236)/1000000000</f>
        <v>8.0780026000000005E-2</v>
      </c>
      <c r="V36237">
        <f>data2[[#This Row],[altitude]]</f>
        <v>481.63299999999998</v>
      </c>
      <c r="W36237">
        <f>((data2[[#This Row],[altitude]]-K36236)/U36237+W36236)/2</f>
        <v>-38.523424932567863</v>
      </c>
      <c r="Z36237">
        <f t="shared" si="69"/>
        <v>8.0780026000000005E-2</v>
      </c>
      <c r="AA36237" s="4">
        <f>SQRT(POWER(data2[[#This Row],[accelx]],2)+POWER(data2[[#This Row],[accely]],2)+POWER(data2[[#This Row],[accelz]],2))*SIGN(data2[[#This Row],[accelx]])</f>
        <v>-2.1134470705423403</v>
      </c>
      <c r="AB36237">
        <f t="shared" si="70"/>
        <v>481.63299999999998</v>
      </c>
      <c r="AC36237">
        <f t="shared" si="67"/>
        <v>-54.192344404628827</v>
      </c>
      <c r="AI36237">
        <f>data2[[#This Row],[pressure]]*100/(287.05*(273.15+data2[[#This Row],[temp]]))</f>
        <v>1.107905456005926</v>
      </c>
      <c r="AJ36237">
        <f t="shared" si="71"/>
        <v>2.0160536697583437E-3</v>
      </c>
      <c r="AN36237">
        <f t="shared" si="72"/>
        <v>481.63299999999998</v>
      </c>
      <c r="AO36237">
        <f t="shared" si="78"/>
        <v>-37.001721192811111</v>
      </c>
      <c r="AS36237">
        <f>data2[[#This Row],[gyrox]]</f>
        <v>-2.7214</v>
      </c>
      <c r="AT36237">
        <f>data2[[#This Row],[gyroy]]</f>
        <v>-5.0854499999999997E-2</v>
      </c>
      <c r="AU36237">
        <f>data2[[#This Row],[gyroz]]</f>
        <v>0.13026699999999999</v>
      </c>
      <c r="AW36237">
        <f t="shared" si="79"/>
        <v>-49.771998939006075</v>
      </c>
      <c r="AX36237">
        <f t="shared" si="80"/>
        <v>-3.5299309042917018</v>
      </c>
      <c r="AY36237">
        <f t="shared" si="81"/>
        <v>5.2447706295842123</v>
      </c>
      <c r="BA36237">
        <f t="shared" si="82"/>
        <v>-2.6481091351591779</v>
      </c>
      <c r="BB36237">
        <f t="shared" si="73"/>
        <v>-0.38833825070190864</v>
      </c>
      <c r="BC36237">
        <f t="shared" si="74"/>
        <v>2.1031779759944191</v>
      </c>
      <c r="BE36237">
        <f t="shared" si="75"/>
        <v>-151.72547713465937</v>
      </c>
      <c r="BF36237">
        <f t="shared" si="76"/>
        <v>-22.250142788712644</v>
      </c>
      <c r="BG36237">
        <f t="shared" si="77"/>
        <v>120.50322158934698</v>
      </c>
      <c r="BM36237">
        <f t="shared" si="66"/>
        <v>577.28800000000001</v>
      </c>
    </row>
    <row r="36238" spans="1:65" x14ac:dyDescent="0.3">
      <c r="A36238">
        <v>3690799072269</v>
      </c>
      <c r="B36238">
        <v>-1.8664000000000001</v>
      </c>
      <c r="C36238">
        <v>-0.85663</v>
      </c>
      <c r="D36238">
        <v>0.45463599999999998</v>
      </c>
      <c r="E36238">
        <v>-2.6080899999999998</v>
      </c>
      <c r="F36238">
        <v>-0.10568</v>
      </c>
      <c r="G36238">
        <v>0.17608199999999999</v>
      </c>
      <c r="H36238">
        <v>16.690999999999999</v>
      </c>
      <c r="I36238">
        <v>-51.300800000000002</v>
      </c>
      <c r="J36238">
        <v>0.862321</v>
      </c>
      <c r="K36238">
        <v>478.43200000000002</v>
      </c>
      <c r="L36238">
        <v>965.178</v>
      </c>
      <c r="M36238">
        <v>30.227799999999998</v>
      </c>
      <c r="N36238">
        <v>478.43200000000002</v>
      </c>
      <c r="O36238">
        <v>3062.81</v>
      </c>
      <c r="P36238">
        <v>478.43200000000002</v>
      </c>
      <c r="Q36238">
        <v>3062.65</v>
      </c>
      <c r="R36238" t="s">
        <v>18</v>
      </c>
      <c r="T36238">
        <f t="shared" si="68"/>
        <v>15.213775634000001</v>
      </c>
      <c r="U36238">
        <f>(data2[[#This Row],[time]]-A36237)/1000000000</f>
        <v>8.5693355999999998E-2</v>
      </c>
      <c r="V36238">
        <f>data2[[#This Row],[altitude]]</f>
        <v>478.43200000000002</v>
      </c>
      <c r="W36238">
        <f>((data2[[#This Row],[altitude]]-K36237)/U36238+W36237)/2</f>
        <v>-37.938773030932403</v>
      </c>
      <c r="Z36238">
        <f t="shared" si="69"/>
        <v>8.5693355999999998E-2</v>
      </c>
      <c r="AA36238" s="4">
        <f>SQRT(POWER(data2[[#This Row],[accelx]],2)+POWER(data2[[#This Row],[accely]],2)+POWER(data2[[#This Row],[accelz]],2))*SIGN(data2[[#This Row],[accelx]])</f>
        <v>-2.1033206625229548</v>
      </c>
      <c r="AB36238">
        <f t="shared" si="70"/>
        <v>478.43200000000002</v>
      </c>
      <c r="AC36238">
        <f t="shared" si="67"/>
        <v>-55.212379899744562</v>
      </c>
      <c r="AI36238">
        <f>data2[[#This Row],[pressure]]*100/(287.05*(273.15+data2[[#This Row],[temp]]))</f>
        <v>1.1083222840994726</v>
      </c>
      <c r="AJ36238">
        <f t="shared" si="71"/>
        <v>2.0168121711296449E-3</v>
      </c>
      <c r="AN36238">
        <f t="shared" si="72"/>
        <v>478.43200000000002</v>
      </c>
      <c r="AO36238">
        <f t="shared" si="78"/>
        <v>-37.354121129296942</v>
      </c>
      <c r="AS36238">
        <f>data2[[#This Row],[gyrox]]</f>
        <v>-2.6080899999999998</v>
      </c>
      <c r="AT36238">
        <f>data2[[#This Row],[gyroy]]</f>
        <v>-0.10568</v>
      </c>
      <c r="AU36238">
        <f>data2[[#This Row],[gyroz]]</f>
        <v>0.17608199999999999</v>
      </c>
      <c r="AW36238">
        <f t="shared" si="79"/>
        <v>-49.995494923856114</v>
      </c>
      <c r="AX36238">
        <f t="shared" si="80"/>
        <v>-3.5389869781537819</v>
      </c>
      <c r="AY36238">
        <f t="shared" si="81"/>
        <v>5.2598596870954042</v>
      </c>
      <c r="BA36238">
        <f t="shared" si="82"/>
        <v>-2.8716051200092174</v>
      </c>
      <c r="BB36238">
        <f t="shared" si="73"/>
        <v>-0.39739432456398882</v>
      </c>
      <c r="BC36238">
        <f t="shared" si="74"/>
        <v>2.1182670335056111</v>
      </c>
      <c r="BE36238">
        <f t="shared" si="75"/>
        <v>-164.53085380468642</v>
      </c>
      <c r="BF36238">
        <f t="shared" si="76"/>
        <v>-22.769017599968578</v>
      </c>
      <c r="BG36238">
        <f t="shared" si="77"/>
        <v>121.36776090156845</v>
      </c>
      <c r="BM36238">
        <f t="shared" si="66"/>
        <v>577.28800000000001</v>
      </c>
    </row>
    <row r="36239" spans="1:65" x14ac:dyDescent="0.3">
      <c r="A36239">
        <v>3690879974366</v>
      </c>
      <c r="B36239">
        <v>-1.9429700000000001</v>
      </c>
      <c r="C36239">
        <v>-0.72741699999999998</v>
      </c>
      <c r="D36239">
        <v>0.44985000000000003</v>
      </c>
      <c r="E36239">
        <v>-2.5825900000000002</v>
      </c>
      <c r="F36239">
        <v>-0.147982</v>
      </c>
      <c r="G36239">
        <v>0.18845200000000001</v>
      </c>
      <c r="H36239">
        <v>15.916399999999999</v>
      </c>
      <c r="I36239">
        <v>-47.982999999999997</v>
      </c>
      <c r="J36239">
        <v>-4.26776</v>
      </c>
      <c r="K36239">
        <v>474.81900000000002</v>
      </c>
      <c r="L36239">
        <v>965.63499999999999</v>
      </c>
      <c r="M36239">
        <v>30.236699999999999</v>
      </c>
      <c r="N36239">
        <v>474.81900000000002</v>
      </c>
      <c r="O36239">
        <v>3161.19</v>
      </c>
      <c r="P36239">
        <v>474.81900000000002</v>
      </c>
      <c r="Q36239">
        <v>3161.12</v>
      </c>
      <c r="R36239" t="s">
        <v>18</v>
      </c>
      <c r="T36239">
        <f t="shared" si="68"/>
        <v>15.294677731</v>
      </c>
      <c r="U36239">
        <f>(data2[[#This Row],[time]]-A36238)/1000000000</f>
        <v>8.0902097000000006E-2</v>
      </c>
      <c r="V36239">
        <f>data2[[#This Row],[altitude]]</f>
        <v>474.81900000000002</v>
      </c>
      <c r="W36239">
        <f>((data2[[#This Row],[altitude]]-K36238)/U36239+W36238)/2</f>
        <v>-41.298844798852841</v>
      </c>
      <c r="Z36239">
        <f t="shared" si="69"/>
        <v>8.0902097000000006E-2</v>
      </c>
      <c r="AA36239" s="4">
        <f>SQRT(POWER(data2[[#This Row],[accelx]],2)+POWER(data2[[#This Row],[accely]],2)+POWER(data2[[#This Row],[accelz]],2))*SIGN(data2[[#This Row],[accelx]])</f>
        <v>-2.1228831657180289</v>
      </c>
      <c r="AB36239">
        <f t="shared" si="70"/>
        <v>474.81900000000002</v>
      </c>
      <c r="AC36239">
        <f t="shared" si="67"/>
        <v>-56.176966150137147</v>
      </c>
      <c r="AI36239">
        <f>data2[[#This Row],[pressure]]*100/(287.05*(273.15+data2[[#This Row],[temp]]))</f>
        <v>1.1088145325894754</v>
      </c>
      <c r="AJ36239">
        <f t="shared" si="71"/>
        <v>2.0177079148678161E-3</v>
      </c>
      <c r="AN36239">
        <f t="shared" si="72"/>
        <v>474.81900000000002</v>
      </c>
      <c r="AO36239">
        <f t="shared" si="78"/>
        <v>-44.658916566773286</v>
      </c>
      <c r="AS36239">
        <f>data2[[#This Row],[gyrox]]</f>
        <v>-2.5825900000000002</v>
      </c>
      <c r="AT36239">
        <f>data2[[#This Row],[gyroy]]</f>
        <v>-0.147982</v>
      </c>
      <c r="AU36239">
        <f>data2[[#This Row],[gyroz]]</f>
        <v>0.18845200000000001</v>
      </c>
      <c r="AW36239">
        <f t="shared" si="79"/>
        <v>-50.204431870547346</v>
      </c>
      <c r="AX36239">
        <f t="shared" si="80"/>
        <v>-3.5509590322720359</v>
      </c>
      <c r="AY36239">
        <f t="shared" si="81"/>
        <v>5.2751058490792486</v>
      </c>
      <c r="BA36239">
        <f t="shared" si="82"/>
        <v>-3.0805420667004491</v>
      </c>
      <c r="BB36239">
        <f t="shared" si="73"/>
        <v>-0.40936637868224279</v>
      </c>
      <c r="BC36239">
        <f t="shared" si="74"/>
        <v>2.1335131954894555</v>
      </c>
      <c r="BE36239">
        <f t="shared" si="75"/>
        <v>-176.50205903444385</v>
      </c>
      <c r="BF36239">
        <f t="shared" si="76"/>
        <v>-23.454965773046744</v>
      </c>
      <c r="BG36239">
        <f t="shared" si="77"/>
        <v>122.24130163701555</v>
      </c>
      <c r="BM36239">
        <f t="shared" si="66"/>
        <v>577.28800000000001</v>
      </c>
    </row>
    <row r="36240" spans="1:65" x14ac:dyDescent="0.3">
      <c r="A36240">
        <v>3690960754405</v>
      </c>
      <c r="B36240">
        <v>-1.9429700000000001</v>
      </c>
      <c r="C36240">
        <v>-0.66520400000000002</v>
      </c>
      <c r="D36240">
        <v>0.68913199999999997</v>
      </c>
      <c r="E36240">
        <v>-2.6329799999999999</v>
      </c>
      <c r="F36240">
        <v>-0.15607599999999999</v>
      </c>
      <c r="G36240">
        <v>0.18570300000000001</v>
      </c>
      <c r="H36240">
        <v>15.7118</v>
      </c>
      <c r="I36240">
        <v>-43.042999999999999</v>
      </c>
      <c r="J36240">
        <v>-9.7193799999999992</v>
      </c>
      <c r="K36240">
        <v>471.03699999999998</v>
      </c>
      <c r="L36240">
        <v>965.98199999999997</v>
      </c>
      <c r="M36240">
        <v>30.236699999999999</v>
      </c>
      <c r="N36240">
        <v>471.03699999999998</v>
      </c>
      <c r="O36240">
        <v>3234.35</v>
      </c>
      <c r="P36240">
        <v>471.03699999999998</v>
      </c>
      <c r="Q36240">
        <v>3234.31</v>
      </c>
      <c r="R36240" t="s">
        <v>18</v>
      </c>
      <c r="T36240">
        <f t="shared" si="68"/>
        <v>15.375457770000001</v>
      </c>
      <c r="U36240">
        <f>(data2[[#This Row],[time]]-A36239)/1000000000</f>
        <v>8.0780038999999998E-2</v>
      </c>
      <c r="V36240">
        <f>data2[[#This Row],[altitude]]</f>
        <v>471.03699999999998</v>
      </c>
      <c r="W36240">
        <f>((data2[[#This Row],[altitude]]-K36239)/U36240+W36239)/2</f>
        <v>-44.058670815362689</v>
      </c>
      <c r="Z36240">
        <f t="shared" si="69"/>
        <v>8.0780038999999998E-2</v>
      </c>
      <c r="AA36240" s="4">
        <f>SQRT(POWER(data2[[#This Row],[accelx]],2)+POWER(data2[[#This Row],[accely]],2)+POWER(data2[[#This Row],[accelz]],2))*SIGN(data2[[#This Row],[accelx]])</f>
        <v>-2.1662252181940822</v>
      </c>
      <c r="AB36240">
        <f t="shared" si="70"/>
        <v>471.03699999999998</v>
      </c>
      <c r="AC36240">
        <f t="shared" si="67"/>
        <v>-57.14359828994565</v>
      </c>
      <c r="AI36240">
        <f>data2[[#This Row],[pressure]]*100/(287.05*(273.15+data2[[#This Row],[temp]]))</f>
        <v>1.1092129840155407</v>
      </c>
      <c r="AJ36240">
        <f t="shared" si="71"/>
        <v>2.0184329762486268E-3</v>
      </c>
      <c r="AN36240">
        <f t="shared" si="72"/>
        <v>471.03699999999998</v>
      </c>
      <c r="AO36240">
        <f t="shared" si="78"/>
        <v>-46.81849683187253</v>
      </c>
      <c r="AS36240">
        <f>data2[[#This Row],[gyrox]]</f>
        <v>-2.6329799999999999</v>
      </c>
      <c r="AT36240">
        <f>data2[[#This Row],[gyroy]]</f>
        <v>-0.15607599999999999</v>
      </c>
      <c r="AU36240">
        <f>data2[[#This Row],[gyroz]]</f>
        <v>0.18570300000000001</v>
      </c>
      <c r="AW36240">
        <f t="shared" si="79"/>
        <v>-50.417124097633568</v>
      </c>
      <c r="AX36240">
        <f t="shared" si="80"/>
        <v>-3.5635668576390001</v>
      </c>
      <c r="AY36240">
        <f t="shared" si="81"/>
        <v>5.290106944661666</v>
      </c>
      <c r="BA36240">
        <f t="shared" si="82"/>
        <v>-0.15164164019687831</v>
      </c>
      <c r="BB36240">
        <f t="shared" si="73"/>
        <v>-0.42197420404920694</v>
      </c>
      <c r="BC36240">
        <f t="shared" si="74"/>
        <v>2.1485142910718729</v>
      </c>
      <c r="BE36240">
        <f t="shared" si="75"/>
        <v>-8.6884259817225011</v>
      </c>
      <c r="BF36240">
        <f t="shared" si="76"/>
        <v>-24.177340955411768</v>
      </c>
      <c r="BG36240">
        <f t="shared" si="77"/>
        <v>123.1008011019604</v>
      </c>
      <c r="BM36240">
        <f t="shared" si="66"/>
        <v>577.28800000000001</v>
      </c>
    </row>
    <row r="36241" spans="1:65" x14ac:dyDescent="0.3">
      <c r="A36241">
        <v>3691046234135</v>
      </c>
      <c r="B36241">
        <v>-2.0004</v>
      </c>
      <c r="C36241">
        <v>-0.61734800000000001</v>
      </c>
      <c r="D36241">
        <v>0.94277200000000005</v>
      </c>
      <c r="E36241">
        <v>-2.75943</v>
      </c>
      <c r="F36241">
        <v>-0.12843399999999999</v>
      </c>
      <c r="G36241">
        <v>0.166766</v>
      </c>
      <c r="H36241">
        <v>14.674099999999999</v>
      </c>
      <c r="I36241">
        <v>-37.152900000000002</v>
      </c>
      <c r="J36241">
        <v>-13.7094</v>
      </c>
      <c r="K36241">
        <v>467.60399999999998</v>
      </c>
      <c r="L36241">
        <v>966.44299999999998</v>
      </c>
      <c r="M36241">
        <v>30.241099999999999</v>
      </c>
      <c r="N36241">
        <v>467.60399999999998</v>
      </c>
      <c r="O36241">
        <v>3180.9</v>
      </c>
      <c r="P36241">
        <v>467.60399999999998</v>
      </c>
      <c r="Q36241">
        <v>3180.89</v>
      </c>
      <c r="R36241" t="s">
        <v>18</v>
      </c>
      <c r="T36241">
        <f t="shared" si="68"/>
        <v>15.4609375</v>
      </c>
      <c r="U36241">
        <f>(data2[[#This Row],[time]]-A36240)/1000000000</f>
        <v>8.5479730000000004E-2</v>
      </c>
      <c r="V36241">
        <f>data2[[#This Row],[altitude]]</f>
        <v>467.60399999999998</v>
      </c>
      <c r="W36241">
        <f>((data2[[#This Row],[altitude]]-K36240)/U36241+W36240)/2</f>
        <v>-42.110119471926708</v>
      </c>
      <c r="Z36241">
        <f t="shared" si="69"/>
        <v>8.5479730000000004E-2</v>
      </c>
      <c r="AA36241" s="4">
        <f>SQRT(POWER(data2[[#This Row],[accelx]],2)+POWER(data2[[#This Row],[accely]],2)+POWER(data2[[#This Row],[accelz]],2))*SIGN(data2[[#This Row],[accelx]])</f>
        <v>-2.2959829609751026</v>
      </c>
      <c r="AB36241">
        <f t="shared" si="70"/>
        <v>467.60399999999998</v>
      </c>
      <c r="AC36241">
        <f t="shared" si="67"/>
        <v>-58.177559647534402</v>
      </c>
      <c r="AI36241">
        <f>data2[[#This Row],[pressure]]*100/(287.05*(273.15+data2[[#This Row],[temp]]))</f>
        <v>1.1097262444955487</v>
      </c>
      <c r="AJ36241">
        <f t="shared" si="71"/>
        <v>2.0193669554691937E-3</v>
      </c>
      <c r="AN36241">
        <f t="shared" si="72"/>
        <v>467.60399999999998</v>
      </c>
      <c r="AO36241">
        <f t="shared" si="78"/>
        <v>-40.161568128490728</v>
      </c>
      <c r="AS36241">
        <f>data2[[#This Row],[gyrox]]</f>
        <v>-2.75943</v>
      </c>
      <c r="AT36241">
        <f>data2[[#This Row],[gyroy]]</f>
        <v>-0.12843399999999999</v>
      </c>
      <c r="AU36241">
        <f>data2[[#This Row],[gyroz]]</f>
        <v>0.166766</v>
      </c>
      <c r="AW36241">
        <f t="shared" si="79"/>
        <v>-50.652999428987471</v>
      </c>
      <c r="AX36241">
        <f t="shared" si="80"/>
        <v>-3.5745453612818201</v>
      </c>
      <c r="AY36241">
        <f t="shared" si="81"/>
        <v>5.3043620573148456</v>
      </c>
      <c r="BA36241">
        <f t="shared" si="82"/>
        <v>-0.38751697155078091</v>
      </c>
      <c r="BB36241">
        <f t="shared" si="73"/>
        <v>-0.43295270769202698</v>
      </c>
      <c r="BC36241">
        <f t="shared" si="74"/>
        <v>2.1627694037250524</v>
      </c>
      <c r="BE36241">
        <f t="shared" si="75"/>
        <v>-22.203086959550937</v>
      </c>
      <c r="BF36241">
        <f t="shared" si="76"/>
        <v>-24.80636287951436</v>
      </c>
      <c r="BG36241">
        <f t="shared" si="77"/>
        <v>123.91755889347114</v>
      </c>
      <c r="BM36241">
        <f t="shared" si="66"/>
        <v>577.28800000000001</v>
      </c>
    </row>
    <row r="36242" spans="1:65" x14ac:dyDescent="0.3">
      <c r="A36242">
        <v>3691127075197</v>
      </c>
      <c r="B36242">
        <v>-2.0004</v>
      </c>
      <c r="C36242">
        <v>-0.84705900000000001</v>
      </c>
      <c r="D36242">
        <v>1.0193399999999999</v>
      </c>
      <c r="E36242">
        <v>-2.8959600000000001</v>
      </c>
      <c r="F36242">
        <v>-7.7579899999999993E-2</v>
      </c>
      <c r="G36242">
        <v>0.16294800000000001</v>
      </c>
      <c r="H36242">
        <v>14.1479</v>
      </c>
      <c r="I36242">
        <v>-31.160499999999999</v>
      </c>
      <c r="J36242">
        <v>-14.615600000000001</v>
      </c>
      <c r="K36242">
        <v>463.63200000000001</v>
      </c>
      <c r="L36242">
        <v>966.798</v>
      </c>
      <c r="M36242">
        <v>30.236699999999999</v>
      </c>
      <c r="N36242">
        <v>463.63200000000001</v>
      </c>
      <c r="O36242">
        <v>3271.07</v>
      </c>
      <c r="P36242">
        <v>463.63200000000001</v>
      </c>
      <c r="Q36242">
        <v>3271.07</v>
      </c>
      <c r="R36242" t="s">
        <v>18</v>
      </c>
      <c r="T36242">
        <f t="shared" si="68"/>
        <v>15.541778561999999</v>
      </c>
      <c r="U36242">
        <f>(data2[[#This Row],[time]]-A36241)/1000000000</f>
        <v>8.0841062000000005E-2</v>
      </c>
      <c r="V36242">
        <f>data2[[#This Row],[altitude]]</f>
        <v>463.63200000000001</v>
      </c>
      <c r="W36242">
        <f>((data2[[#This Row],[altitude]]-K36241)/U36242+W36241)/2</f>
        <v>-45.621783018247669</v>
      </c>
      <c r="Z36242">
        <f t="shared" si="69"/>
        <v>8.0841062000000005E-2</v>
      </c>
      <c r="AA36242" s="4">
        <f>SQRT(POWER(data2[[#This Row],[accelx]],2)+POWER(data2[[#This Row],[accely]],2)+POWER(data2[[#This Row],[accelz]],2))*SIGN(data2[[#This Row],[accelx]])</f>
        <v>-2.3996172913781479</v>
      </c>
      <c r="AB36242">
        <f t="shared" si="70"/>
        <v>463.63200000000001</v>
      </c>
      <c r="AC36242">
        <f t="shared" si="67"/>
        <v>-59.163789665362977</v>
      </c>
      <c r="AI36242">
        <f>data2[[#This Row],[pressure]]*100/(287.05*(273.15+data2[[#This Row],[temp]]))</f>
        <v>1.1101499764180458</v>
      </c>
      <c r="AJ36242">
        <f t="shared" si="71"/>
        <v>2.0201380197262682E-3</v>
      </c>
      <c r="AN36242">
        <f t="shared" si="72"/>
        <v>463.63200000000001</v>
      </c>
      <c r="AO36242">
        <f t="shared" si="78"/>
        <v>-49.133446564568629</v>
      </c>
      <c r="AS36242">
        <f>data2[[#This Row],[gyrox]]</f>
        <v>-2.8959600000000001</v>
      </c>
      <c r="AT36242">
        <f>data2[[#This Row],[gyroy]]</f>
        <v>-7.7579899999999993E-2</v>
      </c>
      <c r="AU36242">
        <f>data2[[#This Row],[gyroz]]</f>
        <v>0.16294800000000001</v>
      </c>
      <c r="AW36242">
        <f t="shared" si="79"/>
        <v>-50.887111910896991</v>
      </c>
      <c r="AX36242">
        <f t="shared" si="80"/>
        <v>-3.5808170027876738</v>
      </c>
      <c r="AY36242">
        <f t="shared" si="81"/>
        <v>5.3175349466856217</v>
      </c>
      <c r="BA36242">
        <f t="shared" si="82"/>
        <v>-0.62162945346030085</v>
      </c>
      <c r="BB36242">
        <f t="shared" si="73"/>
        <v>-0.43922434919788067</v>
      </c>
      <c r="BC36242">
        <f t="shared" si="74"/>
        <v>2.1759422930958285</v>
      </c>
      <c r="BE36242">
        <f t="shared" si="75"/>
        <v>-35.616744104299265</v>
      </c>
      <c r="BF36242">
        <f t="shared" si="76"/>
        <v>-25.165701468418849</v>
      </c>
      <c r="BG36242">
        <f t="shared" si="77"/>
        <v>124.67230985840933</v>
      </c>
      <c r="BM36242">
        <f t="shared" si="66"/>
        <v>577.28800000000001</v>
      </c>
    </row>
    <row r="36243" spans="1:65" x14ac:dyDescent="0.3">
      <c r="A36243">
        <v>3691207855236</v>
      </c>
      <c r="B36243">
        <v>-1.30169</v>
      </c>
      <c r="C36243">
        <v>-5.3359899999999998</v>
      </c>
      <c r="D36243">
        <v>-1.51705</v>
      </c>
      <c r="E36243">
        <v>-3.1146500000000001</v>
      </c>
      <c r="F36243">
        <v>0.103542</v>
      </c>
      <c r="G36243">
        <v>0.21884200000000001</v>
      </c>
      <c r="H36243">
        <v>14.016400000000001</v>
      </c>
      <c r="I36243">
        <v>-24.5688</v>
      </c>
      <c r="J36243">
        <v>-13.870200000000001</v>
      </c>
      <c r="K36243">
        <v>445.82100000000003</v>
      </c>
      <c r="L36243">
        <v>967.80899999999997</v>
      </c>
      <c r="M36243">
        <v>30.227799999999998</v>
      </c>
      <c r="N36243">
        <v>445.82100000000003</v>
      </c>
      <c r="O36243">
        <v>4548.9399999999996</v>
      </c>
      <c r="P36243">
        <v>445.82100000000003</v>
      </c>
      <c r="Q36243">
        <v>4548.93</v>
      </c>
      <c r="R36243" t="s">
        <v>18</v>
      </c>
      <c r="T36243">
        <f t="shared" si="68"/>
        <v>15.622558601</v>
      </c>
      <c r="U36243">
        <f>(data2[[#This Row],[time]]-A36242)/1000000000</f>
        <v>8.0780038999999998E-2</v>
      </c>
      <c r="V36243">
        <f>data2[[#This Row],[altitude]]</f>
        <v>445.82100000000003</v>
      </c>
      <c r="W36243">
        <f>((data2[[#This Row],[altitude]]-K36242)/U36243+W36242)/2</f>
        <v>-133.05471052981022</v>
      </c>
      <c r="Z36243">
        <f t="shared" si="69"/>
        <v>8.0780038999999998E-2</v>
      </c>
      <c r="AA36243" s="4">
        <f>SQRT(POWER(data2[[#This Row],[accelx]],2)+POWER(data2[[#This Row],[accely]],2)+POWER(data2[[#This Row],[accelz]],2))*SIGN(data2[[#This Row],[accelx]])</f>
        <v>-5.69812485285291</v>
      </c>
      <c r="AB36243">
        <f t="shared" si="70"/>
        <v>445.82100000000003</v>
      </c>
      <c r="AC36243">
        <f t="shared" si="67"/>
        <v>-60.415728795403304</v>
      </c>
      <c r="AI36243">
        <f>data2[[#This Row],[pressure]]*100/(287.05*(273.15+data2[[#This Row],[temp]]))</f>
        <v>1.1113434842609617</v>
      </c>
      <c r="AJ36243">
        <f t="shared" si="71"/>
        <v>2.0223098439135691E-3</v>
      </c>
      <c r="AN36243">
        <f t="shared" si="72"/>
        <v>445.82100000000003</v>
      </c>
      <c r="AO36243">
        <f t="shared" si="78"/>
        <v>-220.4876380413728</v>
      </c>
      <c r="AS36243">
        <f>data2[[#This Row],[gyrox]]</f>
        <v>-3.1146500000000001</v>
      </c>
      <c r="AT36243">
        <f>data2[[#This Row],[gyroy]]</f>
        <v>0.103542</v>
      </c>
      <c r="AU36243">
        <f>data2[[#This Row],[gyroz]]</f>
        <v>0.21884200000000001</v>
      </c>
      <c r="AW36243">
        <f t="shared" si="79"/>
        <v>-51.13871345936834</v>
      </c>
      <c r="AX36243">
        <f t="shared" si="80"/>
        <v>-3.5724528759895358</v>
      </c>
      <c r="AY36243">
        <f t="shared" si="81"/>
        <v>5.3352130119804597</v>
      </c>
      <c r="BA36243">
        <f t="shared" si="82"/>
        <v>-0.87323100193165004</v>
      </c>
      <c r="BB36243">
        <f t="shared" si="73"/>
        <v>-0.43086022239974264</v>
      </c>
      <c r="BC36243">
        <f t="shared" si="74"/>
        <v>2.1936203583906666</v>
      </c>
      <c r="BE36243">
        <f t="shared" si="75"/>
        <v>-50.03245095066378</v>
      </c>
      <c r="BF36243">
        <f t="shared" si="76"/>
        <v>-24.686472303573268</v>
      </c>
      <c r="BG36243">
        <f t="shared" si="77"/>
        <v>125.68518838976026</v>
      </c>
      <c r="BM36243">
        <f t="shared" si="66"/>
        <v>577.28800000000001</v>
      </c>
    </row>
    <row r="36244" spans="1:65" x14ac:dyDescent="0.3">
      <c r="A36244">
        <v>3691293334966</v>
      </c>
      <c r="B36244">
        <v>-3.2781600000000002</v>
      </c>
      <c r="C36244">
        <v>2.2444700000000002</v>
      </c>
      <c r="D36244">
        <v>1.24905</v>
      </c>
      <c r="E36244">
        <v>-3.2194099999999999</v>
      </c>
      <c r="F36244">
        <v>7.6968999999999996E-2</v>
      </c>
      <c r="G36244">
        <v>0.57848900000000003</v>
      </c>
      <c r="H36244">
        <v>13.870200000000001</v>
      </c>
      <c r="I36244">
        <v>-18.883400000000002</v>
      </c>
      <c r="J36244">
        <v>-10.917899999999999</v>
      </c>
      <c r="K36244">
        <v>441.58499999999998</v>
      </c>
      <c r="L36244">
        <v>969.40099999999995</v>
      </c>
      <c r="M36244">
        <v>30.232199999999999</v>
      </c>
      <c r="N36244">
        <v>441.58499999999998</v>
      </c>
      <c r="O36244">
        <v>4089.58</v>
      </c>
      <c r="P36244">
        <v>441.58499999999998</v>
      </c>
      <c r="Q36244">
        <v>4089.58</v>
      </c>
      <c r="R36244" t="s">
        <v>18</v>
      </c>
      <c r="T36244">
        <f t="shared" si="68"/>
        <v>15.708038330999999</v>
      </c>
      <c r="U36244">
        <f>(data2[[#This Row],[time]]-A36243)/1000000000</f>
        <v>8.5479730000000004E-2</v>
      </c>
      <c r="V36244">
        <f>data2[[#This Row],[altitude]]</f>
        <v>441.58499999999998</v>
      </c>
      <c r="W36244">
        <f>((data2[[#This Row],[altitude]]-K36243)/U36244+W36243)/2</f>
        <v>-91.305159312718828</v>
      </c>
      <c r="Z36244">
        <f t="shared" si="69"/>
        <v>8.5479730000000004E-2</v>
      </c>
      <c r="AA36244" s="4">
        <f>SQRT(POWER(data2[[#This Row],[accelx]],2)+POWER(data2[[#This Row],[accely]],2)+POWER(data2[[#This Row],[accelz]],2))*SIGN(data2[[#This Row],[accelx]])</f>
        <v>-4.1646253695860809</v>
      </c>
      <c r="AB36244">
        <f t="shared" si="70"/>
        <v>441.58499999999998</v>
      </c>
      <c r="AC36244">
        <f t="shared" si="67"/>
        <v>-61.609421201546674</v>
      </c>
      <c r="AI36244">
        <f>data2[[#This Row],[pressure]]*100/(287.05*(273.15+data2[[#This Row],[temp]]))</f>
        <v>1.1131554471907463</v>
      </c>
      <c r="AJ36244">
        <f t="shared" si="71"/>
        <v>2.0256070697682259E-3</v>
      </c>
      <c r="AN36244">
        <f t="shared" si="72"/>
        <v>441.58499999999998</v>
      </c>
      <c r="AO36244">
        <f t="shared" si="78"/>
        <v>-49.555608095627427</v>
      </c>
      <c r="AS36244">
        <f>data2[[#This Row],[gyrox]]</f>
        <v>-3.2194099999999999</v>
      </c>
      <c r="AT36244">
        <f>data2[[#This Row],[gyroy]]</f>
        <v>7.6968999999999996E-2</v>
      </c>
      <c r="AU36244">
        <f>data2[[#This Row],[gyroz]]</f>
        <v>0.57848900000000003</v>
      </c>
      <c r="AW36244">
        <f t="shared" si="79"/>
        <v>-51.413907756927642</v>
      </c>
      <c r="AX36244">
        <f t="shared" si="80"/>
        <v>-3.5658735866511657</v>
      </c>
      <c r="AY36244">
        <f t="shared" si="81"/>
        <v>5.3846620955084301</v>
      </c>
      <c r="BA36244">
        <f t="shared" si="82"/>
        <v>-1.1484252994909525</v>
      </c>
      <c r="BB36244">
        <f t="shared" si="73"/>
        <v>-0.4242809330613726</v>
      </c>
      <c r="BC36244">
        <f t="shared" si="74"/>
        <v>2.243069441918637</v>
      </c>
      <c r="BE36244">
        <f t="shared" si="75"/>
        <v>-65.799922746879147</v>
      </c>
      <c r="BF36244">
        <f t="shared" si="76"/>
        <v>-24.309506792289245</v>
      </c>
      <c r="BG36244">
        <f t="shared" si="77"/>
        <v>128.51841217670284</v>
      </c>
      <c r="BM36244">
        <f t="shared" si="66"/>
        <v>577.28800000000001</v>
      </c>
    </row>
    <row r="36245" spans="1:65" x14ac:dyDescent="0.3">
      <c r="A36245">
        <v>3691374176027</v>
      </c>
      <c r="B36245">
        <v>-5.1349900000000002</v>
      </c>
      <c r="C36245">
        <v>-0.66041899999999998</v>
      </c>
      <c r="D36245">
        <v>1.37348</v>
      </c>
      <c r="E36245">
        <v>-3.9348900000000002</v>
      </c>
      <c r="F36245">
        <v>-4.5204000000000001E-2</v>
      </c>
      <c r="G36245">
        <v>0.56993700000000003</v>
      </c>
      <c r="H36245">
        <v>14.4841</v>
      </c>
      <c r="I36245">
        <v>-11.9556</v>
      </c>
      <c r="J36245">
        <v>-5.2031599999999996</v>
      </c>
      <c r="K36245">
        <v>440.71899999999999</v>
      </c>
      <c r="L36245">
        <v>969.44200000000001</v>
      </c>
      <c r="M36245">
        <v>30.241099999999999</v>
      </c>
      <c r="N36245">
        <v>440.71899999999999</v>
      </c>
      <c r="O36245">
        <v>3382.85</v>
      </c>
      <c r="P36245">
        <v>440.71899999999999</v>
      </c>
      <c r="Q36245">
        <v>3382.85</v>
      </c>
      <c r="R36245" t="s">
        <v>18</v>
      </c>
      <c r="T36245">
        <f t="shared" si="68"/>
        <v>15.788879391999998</v>
      </c>
      <c r="U36245">
        <f>(data2[[#This Row],[time]]-A36244)/1000000000</f>
        <v>8.0841061000000006E-2</v>
      </c>
      <c r="V36245">
        <f>data2[[#This Row],[altitude]]</f>
        <v>440.71899999999999</v>
      </c>
      <c r="W36245">
        <f>((data2[[#This Row],[altitude]]-K36244)/U36245+W36244)/2</f>
        <v>-51.00876863562074</v>
      </c>
      <c r="Z36245">
        <f t="shared" si="69"/>
        <v>8.0841061000000006E-2</v>
      </c>
      <c r="AA36245" s="4">
        <f>SQRT(POWER(data2[[#This Row],[accelx]],2)+POWER(data2[[#This Row],[accely]],2)+POWER(data2[[#This Row],[accelz]],2))*SIGN(data2[[#This Row],[accelx]])</f>
        <v>-5.3563721739682171</v>
      </c>
      <c r="AB36245">
        <f t="shared" si="70"/>
        <v>440.71899999999999</v>
      </c>
      <c r="AC36245">
        <f t="shared" si="67"/>
        <v>-62.834678409001143</v>
      </c>
      <c r="AI36245">
        <f>data2[[#This Row],[pressure]]*100/(287.05*(273.15+data2[[#This Row],[temp]]))</f>
        <v>1.1131698712870326</v>
      </c>
      <c r="AJ36245">
        <f t="shared" si="71"/>
        <v>2.025633317271651E-3</v>
      </c>
      <c r="AN36245">
        <f t="shared" si="72"/>
        <v>440.71899999999999</v>
      </c>
      <c r="AO36245">
        <f t="shared" si="78"/>
        <v>-10.712377958522655</v>
      </c>
      <c r="AS36245">
        <f>data2[[#This Row],[gyrox]]</f>
        <v>-3.9348900000000002</v>
      </c>
      <c r="AT36245">
        <f>data2[[#This Row],[gyroy]]</f>
        <v>-4.5204000000000001E-2</v>
      </c>
      <c r="AU36245">
        <f>data2[[#This Row],[gyroz]]</f>
        <v>0.56993700000000003</v>
      </c>
      <c r="AW36245">
        <f t="shared" si="79"/>
        <v>-51.732008439445934</v>
      </c>
      <c r="AX36245">
        <f t="shared" si="80"/>
        <v>-3.5695279259726096</v>
      </c>
      <c r="AY36245">
        <f t="shared" si="81"/>
        <v>5.4307364072915867</v>
      </c>
      <c r="BA36245">
        <f t="shared" si="82"/>
        <v>-1.4665259820092444</v>
      </c>
      <c r="BB36245">
        <f t="shared" si="73"/>
        <v>-0.42793527238281648</v>
      </c>
      <c r="BC36245">
        <f t="shared" si="74"/>
        <v>2.2891437537017936</v>
      </c>
      <c r="BE36245">
        <f t="shared" si="75"/>
        <v>-84.025749315408206</v>
      </c>
      <c r="BF36245">
        <f t="shared" si="76"/>
        <v>-24.518885012316684</v>
      </c>
      <c r="BG36245">
        <f t="shared" si="77"/>
        <v>131.15827578584759</v>
      </c>
      <c r="BM36245">
        <f t="shared" si="66"/>
        <v>577.28800000000001</v>
      </c>
    </row>
    <row r="36246" spans="1:65" x14ac:dyDescent="0.3">
      <c r="A36246">
        <v>3691455017102</v>
      </c>
      <c r="B36246">
        <v>-5.9533399999999999</v>
      </c>
      <c r="C36246">
        <v>-1.5074799999999999</v>
      </c>
      <c r="D36246">
        <v>1.22034</v>
      </c>
      <c r="E36246">
        <v>-3.5049899999999998</v>
      </c>
      <c r="F36246">
        <v>-5.5894100000000002E-2</v>
      </c>
      <c r="G36246">
        <v>0.26038099999999997</v>
      </c>
      <c r="H36246">
        <v>14.776400000000001</v>
      </c>
      <c r="I36246">
        <v>-8.2139699999999998</v>
      </c>
      <c r="J36246">
        <v>2.0461800000000001</v>
      </c>
      <c r="K36246">
        <v>435.25799999999998</v>
      </c>
      <c r="L36246">
        <v>970.05399999999997</v>
      </c>
      <c r="M36246">
        <v>30.227799999999998</v>
      </c>
      <c r="N36246">
        <v>435.25799999999998</v>
      </c>
      <c r="O36246">
        <v>3566.67</v>
      </c>
      <c r="P36246">
        <v>435.25799999999998</v>
      </c>
      <c r="Q36246">
        <v>3566.67</v>
      </c>
      <c r="R36246" t="s">
        <v>18</v>
      </c>
      <c r="T36246">
        <f t="shared" si="68"/>
        <v>15.869720466999999</v>
      </c>
      <c r="U36246">
        <f>(data2[[#This Row],[time]]-A36245)/1000000000</f>
        <v>8.0841074999999998E-2</v>
      </c>
      <c r="V36246">
        <f>data2[[#This Row],[altitude]]</f>
        <v>435.25799999999998</v>
      </c>
      <c r="W36246">
        <f>((data2[[#This Row],[altitude]]-K36245)/U36246+W36245)/2</f>
        <v>-59.280530911605744</v>
      </c>
      <c r="Z36246">
        <f t="shared" si="69"/>
        <v>8.0841074999999998E-2</v>
      </c>
      <c r="AA36246" s="4">
        <f>SQRT(POWER(data2[[#This Row],[accelx]],2)+POWER(data2[[#This Row],[accely]],2)+POWER(data2[[#This Row],[accelz]],2))*SIGN(data2[[#This Row],[accelx]])</f>
        <v>-6.2613083953435797</v>
      </c>
      <c r="AB36246">
        <f t="shared" si="70"/>
        <v>435.25799999999998</v>
      </c>
      <c r="AC36246">
        <f t="shared" si="67"/>
        <v>-64.133091845587245</v>
      </c>
      <c r="AI36246">
        <f>data2[[#This Row],[pressure]]*100/(287.05*(273.15+data2[[#This Row],[temp]]))</f>
        <v>1.1139214372683897</v>
      </c>
      <c r="AJ36246">
        <f t="shared" si="71"/>
        <v>2.027000940606807E-3</v>
      </c>
      <c r="AN36246">
        <f t="shared" si="72"/>
        <v>435.25799999999998</v>
      </c>
      <c r="AO36246">
        <f t="shared" si="78"/>
        <v>-67.552293187590749</v>
      </c>
      <c r="AS36246">
        <f>data2[[#This Row],[gyrox]]</f>
        <v>-3.5049899999999998</v>
      </c>
      <c r="AT36246">
        <f>data2[[#This Row],[gyroy]]</f>
        <v>-5.5894100000000002E-2</v>
      </c>
      <c r="AU36246">
        <f>data2[[#This Row],[gyroz]]</f>
        <v>0.26038099999999997</v>
      </c>
      <c r="AW36246">
        <f t="shared" si="79"/>
        <v>-52.015355598910183</v>
      </c>
      <c r="AX36246">
        <f t="shared" si="80"/>
        <v>-3.574046465102767</v>
      </c>
      <c r="AY36246">
        <f t="shared" si="81"/>
        <v>5.4517858872411615</v>
      </c>
      <c r="BA36246">
        <f t="shared" si="82"/>
        <v>-1.7498731414734934</v>
      </c>
      <c r="BB36246">
        <f t="shared" si="73"/>
        <v>-0.43245381151297391</v>
      </c>
      <c r="BC36246">
        <f t="shared" si="74"/>
        <v>2.3101932336513684</v>
      </c>
      <c r="BE36246">
        <f t="shared" si="75"/>
        <v>-100.26034568972999</v>
      </c>
      <c r="BF36246">
        <f t="shared" si="76"/>
        <v>-24.777778234039417</v>
      </c>
      <c r="BG36246">
        <f t="shared" si="77"/>
        <v>132.36432214790347</v>
      </c>
      <c r="BM36246">
        <f t="shared" si="66"/>
        <v>577.28800000000001</v>
      </c>
    </row>
    <row r="36247" spans="1:65" x14ac:dyDescent="0.3">
      <c r="A36247">
        <v>3691534851083</v>
      </c>
      <c r="B36247">
        <v>-7.7383800000000003</v>
      </c>
      <c r="C36247">
        <v>-2.2875399999999999</v>
      </c>
      <c r="D36247">
        <v>0.86141599999999996</v>
      </c>
      <c r="E36247">
        <v>-2.8302900000000002</v>
      </c>
      <c r="F36247">
        <v>7.0249500000000006E-2</v>
      </c>
      <c r="G36247">
        <v>1.5271600000000001E-3</v>
      </c>
      <c r="H36247">
        <v>14.4694</v>
      </c>
      <c r="I36247">
        <v>-5.8462399999999999</v>
      </c>
      <c r="J36247">
        <v>9.01783</v>
      </c>
      <c r="K36247">
        <v>431.74</v>
      </c>
      <c r="L36247">
        <v>970.93100000000004</v>
      </c>
      <c r="M36247">
        <v>30.236699999999999</v>
      </c>
      <c r="N36247">
        <v>431.74</v>
      </c>
      <c r="O36247">
        <v>3392.89</v>
      </c>
      <c r="P36247">
        <v>431.74</v>
      </c>
      <c r="Q36247">
        <v>3386.54</v>
      </c>
      <c r="R36247" t="s">
        <v>18</v>
      </c>
      <c r="T36247">
        <f t="shared" si="68"/>
        <v>15.949554447999999</v>
      </c>
      <c r="U36247">
        <f>(data2[[#This Row],[time]]-A36246)/1000000000</f>
        <v>7.9833980999999998E-2</v>
      </c>
      <c r="V36247">
        <f>data2[[#This Row],[altitude]]</f>
        <v>431.74</v>
      </c>
      <c r="W36247">
        <f>((data2[[#This Row],[altitude]]-K36246)/U36247+W36246)/2</f>
        <v>-51.673489628852522</v>
      </c>
      <c r="Z36247">
        <f t="shared" si="69"/>
        <v>7.9833980999999998E-2</v>
      </c>
      <c r="AA36247" s="4">
        <f>SQRT(POWER(data2[[#This Row],[accelx]],2)+POWER(data2[[#This Row],[accely]],2)+POWER(data2[[#This Row],[accelz]],2))*SIGN(data2[[#This Row],[accelx]])</f>
        <v>-8.1152573465698552</v>
      </c>
      <c r="AB36247">
        <f t="shared" si="70"/>
        <v>431.74</v>
      </c>
      <c r="AC36247">
        <f t="shared" si="67"/>
        <v>-65.563338160203415</v>
      </c>
      <c r="AI36247">
        <f>data2[[#This Row],[pressure]]*100/(287.05*(273.15+data2[[#This Row],[temp]]))</f>
        <v>1.114895797005734</v>
      </c>
      <c r="AJ36247">
        <f t="shared" si="71"/>
        <v>2.0287739813599588E-3</v>
      </c>
      <c r="AN36247">
        <f t="shared" si="72"/>
        <v>431.74</v>
      </c>
      <c r="AO36247">
        <f t="shared" si="78"/>
        <v>-44.066448346099293</v>
      </c>
      <c r="AS36247">
        <f>data2[[#This Row],[gyrox]]</f>
        <v>-2.8302900000000002</v>
      </c>
      <c r="AT36247">
        <f>data2[[#This Row],[gyroy]]</f>
        <v>7.0249500000000006E-2</v>
      </c>
      <c r="AU36247">
        <f>data2[[#This Row],[gyroz]]</f>
        <v>1.5271600000000001E-3</v>
      </c>
      <c r="AW36247">
        <f t="shared" si="79"/>
        <v>-52.241308916994676</v>
      </c>
      <c r="AX36247">
        <f t="shared" si="80"/>
        <v>-3.5684381678545076</v>
      </c>
      <c r="AY36247">
        <f t="shared" si="81"/>
        <v>5.4519078065035851</v>
      </c>
      <c r="BA36247">
        <f t="shared" si="82"/>
        <v>-1.975826459557986</v>
      </c>
      <c r="BB36247">
        <f t="shared" si="73"/>
        <v>-0.42684551426471451</v>
      </c>
      <c r="BC36247">
        <f t="shared" si="74"/>
        <v>2.310315152913792</v>
      </c>
      <c r="BE36247">
        <f t="shared" si="75"/>
        <v>-113.20651718294843</v>
      </c>
      <c r="BF36247">
        <f t="shared" si="76"/>
        <v>-24.456446471459319</v>
      </c>
      <c r="BG36247">
        <f t="shared" si="77"/>
        <v>132.37130760708169</v>
      </c>
      <c r="BM36247">
        <f t="shared" ref="BM36247:BM36310" si="83">577.288</f>
        <v>577.28800000000001</v>
      </c>
    </row>
    <row r="36248" spans="1:65" x14ac:dyDescent="0.3">
      <c r="A36248">
        <v>3691620422367</v>
      </c>
      <c r="B36248">
        <v>-13.6678</v>
      </c>
      <c r="C36248">
        <v>-5.0967099999999999</v>
      </c>
      <c r="D36248">
        <v>9.5712900000000004E-2</v>
      </c>
      <c r="E36248">
        <v>-2.3382399999999999</v>
      </c>
      <c r="F36248">
        <v>0.13087799999999999</v>
      </c>
      <c r="G36248">
        <v>-0.117592</v>
      </c>
      <c r="H36248">
        <v>13.767899999999999</v>
      </c>
      <c r="I36248">
        <v>-3.9169800000000001</v>
      </c>
      <c r="J36248">
        <v>15.507199999999999</v>
      </c>
      <c r="K36248">
        <v>420.49</v>
      </c>
      <c r="L36248">
        <v>971.72799999999995</v>
      </c>
      <c r="M36248">
        <v>30.236699999999999</v>
      </c>
      <c r="N36248">
        <v>420.49</v>
      </c>
      <c r="O36248">
        <v>4068.74</v>
      </c>
      <c r="P36248">
        <v>420.49</v>
      </c>
      <c r="Q36248">
        <v>4077.14</v>
      </c>
      <c r="R36248" t="s">
        <v>18</v>
      </c>
      <c r="T36248">
        <f t="shared" si="68"/>
        <v>16.035125731999997</v>
      </c>
      <c r="U36248">
        <f>(data2[[#This Row],[time]]-A36247)/1000000000</f>
        <v>8.5571283999999997E-2</v>
      </c>
      <c r="V36248">
        <f>data2[[#This Row],[altitude]]</f>
        <v>420.49</v>
      </c>
      <c r="W36248">
        <f>((data2[[#This Row],[altitude]]-K36247)/U36248+W36247)/2</f>
        <v>-91.571413467989998</v>
      </c>
      <c r="Z36248">
        <f t="shared" si="69"/>
        <v>8.5571283999999997E-2</v>
      </c>
      <c r="AA36248" s="4">
        <f>SQRT(POWER(data2[[#This Row],[accelx]],2)+POWER(data2[[#This Row],[accely]],2)+POWER(data2[[#This Row],[accelz]],2))*SIGN(data2[[#This Row],[accelx]])</f>
        <v>-14.587473071897216</v>
      </c>
      <c r="AB36248">
        <f t="shared" si="70"/>
        <v>420.49</v>
      </c>
      <c r="AC36248">
        <f t="shared" si="67"/>
        <v>-67.650205544481082</v>
      </c>
      <c r="AI36248">
        <f>data2[[#This Row],[pressure]]*100/(287.05*(273.15+data2[[#This Row],[temp]]))</f>
        <v>1.1158109721831806</v>
      </c>
      <c r="AJ36248">
        <f t="shared" si="71"/>
        <v>2.0304393240703506E-3</v>
      </c>
      <c r="AN36248">
        <f t="shared" si="72"/>
        <v>420.49</v>
      </c>
      <c r="AO36248">
        <f t="shared" si="78"/>
        <v>-131.46933730712746</v>
      </c>
      <c r="AS36248">
        <f>data2[[#This Row],[gyrox]]</f>
        <v>-2.3382399999999999</v>
      </c>
      <c r="AT36248">
        <f>data2[[#This Row],[gyroy]]</f>
        <v>0.13087799999999999</v>
      </c>
      <c r="AU36248">
        <f>data2[[#This Row],[gyroz]]</f>
        <v>-0.117592</v>
      </c>
      <c r="AW36248">
        <f t="shared" si="79"/>
        <v>-52.441395116094839</v>
      </c>
      <c r="AX36248">
        <f t="shared" si="80"/>
        <v>-3.5572387693471557</v>
      </c>
      <c r="AY36248">
        <f t="shared" si="81"/>
        <v>5.4418453080754574</v>
      </c>
      <c r="BA36248">
        <f t="shared" si="82"/>
        <v>-2.1759126586581488</v>
      </c>
      <c r="BB36248">
        <f t="shared" si="73"/>
        <v>-0.41564611575736254</v>
      </c>
      <c r="BC36248">
        <f t="shared" si="74"/>
        <v>2.3002526544856643</v>
      </c>
      <c r="BE36248">
        <f t="shared" si="75"/>
        <v>-124.67061193020204</v>
      </c>
      <c r="BF36248">
        <f t="shared" si="76"/>
        <v>-23.814768203902936</v>
      </c>
      <c r="BG36248">
        <f t="shared" si="77"/>
        <v>131.79476891579296</v>
      </c>
      <c r="BM36248">
        <f t="shared" si="83"/>
        <v>577.28800000000001</v>
      </c>
    </row>
    <row r="36249" spans="1:65" x14ac:dyDescent="0.3">
      <c r="A36249">
        <v>3691701232911</v>
      </c>
      <c r="B36249">
        <v>-12.332599999999999</v>
      </c>
      <c r="C36249">
        <v>-4.8143599999999998</v>
      </c>
      <c r="D36249">
        <v>0.89970099999999997</v>
      </c>
      <c r="E36249">
        <v>-0.98104899999999995</v>
      </c>
      <c r="F36249">
        <v>0.151036</v>
      </c>
      <c r="G36249">
        <v>-0.48227799999999998</v>
      </c>
      <c r="H36249">
        <v>12.861700000000001</v>
      </c>
      <c r="I36249">
        <v>-3.0400499999999999</v>
      </c>
      <c r="J36249">
        <v>20.301100000000002</v>
      </c>
      <c r="K36249">
        <v>408.55200000000002</v>
      </c>
      <c r="L36249">
        <v>973.10599999999999</v>
      </c>
      <c r="M36249">
        <v>30.227799999999998</v>
      </c>
      <c r="N36249">
        <v>408.55200000000002</v>
      </c>
      <c r="O36249">
        <v>4382.21</v>
      </c>
      <c r="P36249">
        <v>408.55200000000002</v>
      </c>
      <c r="Q36249">
        <v>4385.43</v>
      </c>
      <c r="R36249" t="s">
        <v>18</v>
      </c>
      <c r="T36249">
        <f t="shared" si="68"/>
        <v>16.115936275999996</v>
      </c>
      <c r="U36249">
        <f>(data2[[#This Row],[time]]-A36248)/1000000000</f>
        <v>8.0810543999999998E-2</v>
      </c>
      <c r="V36249">
        <f>data2[[#This Row],[altitude]]</f>
        <v>408.55200000000002</v>
      </c>
      <c r="W36249">
        <f>((data2[[#This Row],[altitude]]-K36248)/U36249+W36248)/2</f>
        <v>-119.6498302077832</v>
      </c>
      <c r="Z36249">
        <f t="shared" si="69"/>
        <v>8.0810543999999998E-2</v>
      </c>
      <c r="AA36249" s="4">
        <f>SQRT(POWER(data2[[#This Row],[accelx]],2)+POWER(data2[[#This Row],[accely]],2)+POWER(data2[[#This Row],[accelz]],2))*SIGN(data2[[#This Row],[accelx]])</f>
        <v>-13.269534538144169</v>
      </c>
      <c r="AB36249">
        <f t="shared" si="70"/>
        <v>408.55200000000002</v>
      </c>
      <c r="AC36249">
        <f t="shared" si="67"/>
        <v>-69.514467180335302</v>
      </c>
      <c r="AI36249">
        <f>data2[[#This Row],[pressure]]*100/(287.05*(273.15+data2[[#This Row],[temp]]))</f>
        <v>1.1174260753880647</v>
      </c>
      <c r="AJ36249">
        <f t="shared" si="71"/>
        <v>2.0333783246191737E-3</v>
      </c>
      <c r="AN36249">
        <f t="shared" si="72"/>
        <v>408.55200000000002</v>
      </c>
      <c r="AO36249">
        <f t="shared" si="78"/>
        <v>-147.72824694757639</v>
      </c>
      <c r="AS36249">
        <f>data2[[#This Row],[gyrox]]</f>
        <v>-0.98104899999999995</v>
      </c>
      <c r="AT36249">
        <f>data2[[#This Row],[gyroy]]</f>
        <v>0.151036</v>
      </c>
      <c r="AU36249">
        <f>data2[[#This Row],[gyroz]]</f>
        <v>-0.48227799999999998</v>
      </c>
      <c r="AW36249">
        <f t="shared" si="79"/>
        <v>-52.520674219475495</v>
      </c>
      <c r="AX36249">
        <f t="shared" si="80"/>
        <v>-3.5450334680235716</v>
      </c>
      <c r="AY36249">
        <f t="shared" si="81"/>
        <v>5.4028721605362255</v>
      </c>
      <c r="BA36249">
        <f t="shared" si="82"/>
        <v>-2.2551917620388053</v>
      </c>
      <c r="BB36249">
        <f t="shared" si="73"/>
        <v>-0.40344081443377844</v>
      </c>
      <c r="BC36249">
        <f t="shared" si="74"/>
        <v>2.2612795069464324</v>
      </c>
      <c r="BE36249">
        <f t="shared" si="75"/>
        <v>-129.21296995749501</v>
      </c>
      <c r="BF36249">
        <f t="shared" si="76"/>
        <v>-23.115455950376131</v>
      </c>
      <c r="BG36249">
        <f t="shared" si="77"/>
        <v>129.5617720474543</v>
      </c>
      <c r="BM36249">
        <f t="shared" si="83"/>
        <v>577.28800000000001</v>
      </c>
    </row>
    <row r="36250" spans="1:65" x14ac:dyDescent="0.3">
      <c r="A36250">
        <v>3691782073986</v>
      </c>
      <c r="B36250">
        <v>-10.5428</v>
      </c>
      <c r="C36250">
        <v>-0.25842500000000002</v>
      </c>
      <c r="D36250">
        <v>-1.1677</v>
      </c>
      <c r="E36250">
        <v>-5.0035999999999996</v>
      </c>
      <c r="F36250">
        <v>0.312305</v>
      </c>
      <c r="G36250">
        <v>-6.9180500000000006E-2</v>
      </c>
      <c r="H36250">
        <v>12.5548</v>
      </c>
      <c r="I36250">
        <v>-6.5185599999999999</v>
      </c>
      <c r="J36250">
        <v>39.4621</v>
      </c>
      <c r="K36250">
        <v>404.52800000000002</v>
      </c>
      <c r="L36250">
        <v>973.95399999999995</v>
      </c>
      <c r="M36250">
        <v>30.236699999999999</v>
      </c>
      <c r="N36250">
        <v>404.52800000000002</v>
      </c>
      <c r="O36250">
        <v>3958.86</v>
      </c>
      <c r="P36250">
        <v>404.52800000000002</v>
      </c>
      <c r="Q36250">
        <v>3965.58</v>
      </c>
      <c r="R36250" t="s">
        <v>18</v>
      </c>
      <c r="T36250">
        <f t="shared" si="68"/>
        <v>16.196777350999994</v>
      </c>
      <c r="U36250">
        <f>(data2[[#This Row],[time]]-A36249)/1000000000</f>
        <v>8.0841074999999998E-2</v>
      </c>
      <c r="V36250">
        <f>data2[[#This Row],[altitude]]</f>
        <v>404.52800000000002</v>
      </c>
      <c r="W36250">
        <f>((data2[[#This Row],[altitude]]-K36249)/U36250+W36249)/2</f>
        <v>-84.713253117704511</v>
      </c>
      <c r="Z36250">
        <f t="shared" si="69"/>
        <v>8.0841074999999998E-2</v>
      </c>
      <c r="AA36250" s="4">
        <f>SQRT(POWER(data2[[#This Row],[accelx]],2)+POWER(data2[[#This Row],[accely]],2)+POWER(data2[[#This Row],[accelz]],2))*SIGN(data2[[#This Row],[accelx]])</f>
        <v>-10.610416514474114</v>
      </c>
      <c r="AB36250">
        <f t="shared" si="70"/>
        <v>404.52800000000002</v>
      </c>
      <c r="AC36250">
        <f t="shared" si="67"/>
        <v>-71.164467192563137</v>
      </c>
      <c r="AI36250">
        <f>data2[[#This Row],[pressure]]*100/(287.05*(273.15+data2[[#This Row],[temp]]))</f>
        <v>1.1183670323400146</v>
      </c>
      <c r="AJ36250">
        <f t="shared" si="71"/>
        <v>2.0350905823806813E-3</v>
      </c>
      <c r="AN36250">
        <f t="shared" si="72"/>
        <v>404.52800000000002</v>
      </c>
      <c r="AO36250">
        <f t="shared" si="78"/>
        <v>-49.776676027625818</v>
      </c>
      <c r="AS36250">
        <f>data2[[#This Row],[gyrox]]</f>
        <v>-5.0035999999999996</v>
      </c>
      <c r="AT36250">
        <f>data2[[#This Row],[gyroy]]</f>
        <v>0.312305</v>
      </c>
      <c r="AU36250">
        <f>data2[[#This Row],[gyroz]]</f>
        <v>-6.9180500000000006E-2</v>
      </c>
      <c r="AW36250">
        <f t="shared" si="79"/>
        <v>-52.925170622345497</v>
      </c>
      <c r="AX36250">
        <f t="shared" si="80"/>
        <v>-3.5197863960956965</v>
      </c>
      <c r="AY36250">
        <f t="shared" si="81"/>
        <v>5.397279534547188</v>
      </c>
      <c r="BA36250">
        <f t="shared" si="82"/>
        <v>-2.6596881649088076</v>
      </c>
      <c r="BB36250">
        <f t="shared" si="73"/>
        <v>-0.37819374250590343</v>
      </c>
      <c r="BC36250">
        <f t="shared" si="74"/>
        <v>2.2556868809573949</v>
      </c>
      <c r="BE36250">
        <f t="shared" si="75"/>
        <v>-152.38890667016958</v>
      </c>
      <c r="BF36250">
        <f t="shared" si="76"/>
        <v>-21.668905283845671</v>
      </c>
      <c r="BG36250">
        <f t="shared" si="77"/>
        <v>129.24133818188727</v>
      </c>
      <c r="BM36250">
        <f t="shared" si="83"/>
        <v>577.28800000000001</v>
      </c>
    </row>
    <row r="36251" spans="1:65" x14ac:dyDescent="0.3">
      <c r="A36251">
        <v>3691867675788</v>
      </c>
      <c r="B36251">
        <v>-9.2219300000000004</v>
      </c>
      <c r="C36251">
        <v>-1.0671999999999999</v>
      </c>
      <c r="D36251">
        <v>-6.1878399999999996</v>
      </c>
      <c r="E36251">
        <v>-5.0035999999999996</v>
      </c>
      <c r="F36251">
        <v>8.9186299999999996E-2</v>
      </c>
      <c r="G36251">
        <v>0.40653099999999998</v>
      </c>
      <c r="H36251">
        <v>12.598699999999999</v>
      </c>
      <c r="I36251">
        <v>-25.664999999999999</v>
      </c>
      <c r="J36251">
        <v>56.518599999999999</v>
      </c>
      <c r="K36251">
        <v>396.62599999999998</v>
      </c>
      <c r="L36251">
        <v>974.66700000000003</v>
      </c>
      <c r="M36251">
        <v>30.227799999999998</v>
      </c>
      <c r="N36251">
        <v>396.62599999999998</v>
      </c>
      <c r="O36251">
        <v>4010.18</v>
      </c>
      <c r="P36251">
        <v>396.62599999999998</v>
      </c>
      <c r="Q36251">
        <v>4005.98</v>
      </c>
      <c r="R36251" t="s">
        <v>18</v>
      </c>
      <c r="T36251">
        <f t="shared" si="68"/>
        <v>16.282379152999994</v>
      </c>
      <c r="U36251">
        <f>(data2[[#This Row],[time]]-A36250)/1000000000</f>
        <v>8.5601802000000005E-2</v>
      </c>
      <c r="V36251">
        <f>data2[[#This Row],[altitude]]</f>
        <v>396.62599999999998</v>
      </c>
      <c r="W36251">
        <f>((data2[[#This Row],[altitude]]-K36250)/U36251+W36250)/2</f>
        <v>-88.51219697546594</v>
      </c>
      <c r="Z36251">
        <f t="shared" si="69"/>
        <v>8.5601802000000005E-2</v>
      </c>
      <c r="AA36251" s="4">
        <f>SQRT(POWER(data2[[#This Row],[accelx]],2)+POWER(data2[[#This Row],[accely]],2)+POWER(data2[[#This Row],[accelz]],2))*SIGN(data2[[#This Row],[accelx]])</f>
        <v>-11.156714239887119</v>
      </c>
      <c r="AB36251">
        <f t="shared" si="70"/>
        <v>396.62599999999998</v>
      </c>
      <c r="AC36251">
        <f t="shared" si="67"/>
        <v>-72.958399695496539</v>
      </c>
      <c r="AI36251">
        <f>data2[[#This Row],[pressure]]*100/(287.05*(273.15+data2[[#This Row],[temp]]))</f>
        <v>1.1192185852520267</v>
      </c>
      <c r="AJ36251">
        <f t="shared" si="71"/>
        <v>2.0366401517631126E-3</v>
      </c>
      <c r="AN36251">
        <f t="shared" si="72"/>
        <v>396.62599999999998</v>
      </c>
      <c r="AO36251">
        <f t="shared" si="78"/>
        <v>-92.311140833227356</v>
      </c>
      <c r="AS36251">
        <f>data2[[#This Row],[gyrox]]</f>
        <v>-5.0035999999999996</v>
      </c>
      <c r="AT36251">
        <f>data2[[#This Row],[gyroy]]</f>
        <v>8.9186299999999996E-2</v>
      </c>
      <c r="AU36251">
        <f>data2[[#This Row],[gyroz]]</f>
        <v>0.40653099999999998</v>
      </c>
      <c r="AW36251">
        <f t="shared" si="79"/>
        <v>-53.353487798832695</v>
      </c>
      <c r="AX36251">
        <f t="shared" si="80"/>
        <v>-3.5121518881019838</v>
      </c>
      <c r="AY36251">
        <f t="shared" si="81"/>
        <v>5.43207932071605</v>
      </c>
      <c r="BA36251">
        <f t="shared" si="82"/>
        <v>-3.0880053413960056</v>
      </c>
      <c r="BB36251">
        <f t="shared" si="73"/>
        <v>-0.37055923451219064</v>
      </c>
      <c r="BC36251">
        <f t="shared" si="74"/>
        <v>2.2904866671262569</v>
      </c>
      <c r="BE36251">
        <f t="shared" si="75"/>
        <v>-176.92967317584603</v>
      </c>
      <c r="BF36251">
        <f t="shared" si="76"/>
        <v>-21.231480197147039</v>
      </c>
      <c r="BG36251">
        <f t="shared" si="77"/>
        <v>131.23521905732079</v>
      </c>
      <c r="BM36251">
        <f t="shared" si="83"/>
        <v>577.28800000000001</v>
      </c>
    </row>
    <row r="36252" spans="1:65" x14ac:dyDescent="0.3">
      <c r="A36252">
        <v>3691948516849</v>
      </c>
      <c r="B36252">
        <v>-8.1786600000000007</v>
      </c>
      <c r="C36252">
        <v>1.80897</v>
      </c>
      <c r="D36252">
        <v>-4.3884299999999996</v>
      </c>
      <c r="E36252">
        <v>-5.0035999999999996</v>
      </c>
      <c r="F36252">
        <v>-0.41340300000000002</v>
      </c>
      <c r="G36252">
        <v>9.9723699999999998E-2</v>
      </c>
      <c r="H36252">
        <v>15.0687</v>
      </c>
      <c r="I36252">
        <v>-44.0807</v>
      </c>
      <c r="J36252">
        <v>51.198500000000003</v>
      </c>
      <c r="K36252">
        <v>392.59100000000001</v>
      </c>
      <c r="L36252">
        <v>975.31100000000004</v>
      </c>
      <c r="M36252">
        <v>30.232199999999999</v>
      </c>
      <c r="N36252">
        <v>392.59100000000001</v>
      </c>
      <c r="O36252">
        <v>3705.69</v>
      </c>
      <c r="P36252">
        <v>392.59100000000001</v>
      </c>
      <c r="Q36252">
        <v>3703.01</v>
      </c>
      <c r="R36252" t="s">
        <v>18</v>
      </c>
      <c r="T36252">
        <f t="shared" si="68"/>
        <v>16.363220213999995</v>
      </c>
      <c r="U36252">
        <f>(data2[[#This Row],[time]]-A36251)/1000000000</f>
        <v>8.0841061000000006E-2</v>
      </c>
      <c r="V36252">
        <f>data2[[#This Row],[altitude]]</f>
        <v>392.59100000000001</v>
      </c>
      <c r="W36252">
        <f>((data2[[#This Row],[altitude]]-K36251)/U36252+W36251)/2</f>
        <v>-69.212475544684068</v>
      </c>
      <c r="Z36252">
        <f t="shared" si="69"/>
        <v>8.0841061000000006E-2</v>
      </c>
      <c r="AA36252" s="4">
        <f>SQRT(POWER(data2[[#This Row],[accelx]],2)+POWER(data2[[#This Row],[accely]],2)+POWER(data2[[#This Row],[accelz]],2))*SIGN(data2[[#This Row],[accelx]])</f>
        <v>-9.4562767367183156</v>
      </c>
      <c r="AB36252">
        <f t="shared" si="70"/>
        <v>392.59100000000001</v>
      </c>
      <c r="AC36252">
        <f t="shared" si="67"/>
        <v>-74.515097537802461</v>
      </c>
      <c r="AI36252">
        <f>data2[[#This Row],[pressure]]*100/(287.05*(273.15+data2[[#This Row],[temp]]))</f>
        <v>1.1199418531186311</v>
      </c>
      <c r="AJ36252">
        <f t="shared" si="71"/>
        <v>2.0379562810670907E-3</v>
      </c>
      <c r="AN36252">
        <f t="shared" si="72"/>
        <v>392.59100000000001</v>
      </c>
      <c r="AO36252">
        <f t="shared" si="78"/>
        <v>-49.912754113902189</v>
      </c>
      <c r="AS36252">
        <f>data2[[#This Row],[gyrox]]</f>
        <v>-5.0035999999999996</v>
      </c>
      <c r="AT36252">
        <f>data2[[#This Row],[gyroy]]</f>
        <v>-0.41340300000000002</v>
      </c>
      <c r="AU36252">
        <f>data2[[#This Row],[gyroz]]</f>
        <v>9.9723699999999998E-2</v>
      </c>
      <c r="AW36252">
        <f t="shared" si="79"/>
        <v>-53.757984131652293</v>
      </c>
      <c r="AX36252">
        <f t="shared" si="80"/>
        <v>-3.545571825242567</v>
      </c>
      <c r="AY36252">
        <f t="shared" si="81"/>
        <v>5.4401410904308953</v>
      </c>
      <c r="BA36252">
        <f t="shared" si="82"/>
        <v>-0.35090902062581009</v>
      </c>
      <c r="BB36252">
        <f t="shared" si="73"/>
        <v>-0.40397917165277386</v>
      </c>
      <c r="BC36252">
        <f t="shared" si="74"/>
        <v>2.2985484368411022</v>
      </c>
      <c r="BE36252">
        <f t="shared" si="75"/>
        <v>-20.105605874928074</v>
      </c>
      <c r="BF36252">
        <f t="shared" si="76"/>
        <v>-23.146301546894968</v>
      </c>
      <c r="BG36252">
        <f t="shared" si="77"/>
        <v>131.69712443738783</v>
      </c>
      <c r="BM36252">
        <f t="shared" si="83"/>
        <v>577.28800000000001</v>
      </c>
    </row>
    <row r="36253" spans="1:65" x14ac:dyDescent="0.3">
      <c r="A36253">
        <v>3692029327393</v>
      </c>
      <c r="B36253">
        <v>-9.7722800000000003</v>
      </c>
      <c r="C36253">
        <v>-0.516849</v>
      </c>
      <c r="D36253">
        <v>-2.42632</v>
      </c>
      <c r="E36253">
        <v>-5.0035999999999996</v>
      </c>
      <c r="F36253">
        <v>-0.34406999999999999</v>
      </c>
      <c r="G36253">
        <v>-0.36376999999999998</v>
      </c>
      <c r="H36253">
        <v>16.968699999999998</v>
      </c>
      <c r="I36253">
        <v>-55.378500000000003</v>
      </c>
      <c r="J36253">
        <v>32.695099999999996</v>
      </c>
      <c r="K36253">
        <v>388.99900000000002</v>
      </c>
      <c r="L36253">
        <v>975.66899999999998</v>
      </c>
      <c r="M36253">
        <v>30.227799999999998</v>
      </c>
      <c r="N36253">
        <v>388.99900000000002</v>
      </c>
      <c r="O36253">
        <v>3461.77</v>
      </c>
      <c r="P36253">
        <v>388.99900000000002</v>
      </c>
      <c r="Q36253">
        <v>3460.14</v>
      </c>
      <c r="R36253" t="s">
        <v>18</v>
      </c>
      <c r="T36253">
        <f t="shared" si="68"/>
        <v>16.444030757999993</v>
      </c>
      <c r="U36253">
        <f>(data2[[#This Row],[time]]-A36252)/1000000000</f>
        <v>8.0810543999999998E-2</v>
      </c>
      <c r="V36253">
        <f>data2[[#This Row],[altitude]]</f>
        <v>388.99900000000002</v>
      </c>
      <c r="W36253">
        <f>((data2[[#This Row],[altitude]]-K36252)/U36253+W36252)/2</f>
        <v>-56.831060315301187</v>
      </c>
      <c r="Z36253">
        <f t="shared" si="69"/>
        <v>8.0810543999999998E-2</v>
      </c>
      <c r="AA36253" s="4">
        <f>SQRT(POWER(data2[[#This Row],[accelx]],2)+POWER(data2[[#This Row],[accely]],2)+POWER(data2[[#This Row],[accelz]],2))*SIGN(data2[[#This Row],[accelx]])</f>
        <v>-10.082242708326408</v>
      </c>
      <c r="AB36253">
        <f t="shared" si="70"/>
        <v>388.99900000000002</v>
      </c>
      <c r="AC36253">
        <f t="shared" si="67"/>
        <v>-76.121792387002358</v>
      </c>
      <c r="AI36253">
        <f>data2[[#This Row],[pressure]]*100/(287.05*(273.15+data2[[#This Row],[temp]]))</f>
        <v>1.1203691905586828</v>
      </c>
      <c r="AJ36253">
        <f t="shared" si="71"/>
        <v>2.0387339062783129E-3</v>
      </c>
      <c r="AN36253">
        <f t="shared" si="72"/>
        <v>388.99900000000002</v>
      </c>
      <c r="AO36253">
        <f t="shared" si="78"/>
        <v>-44.449645085918299</v>
      </c>
      <c r="AS36253">
        <f>data2[[#This Row],[gyrox]]</f>
        <v>-5.0035999999999996</v>
      </c>
      <c r="AT36253">
        <f>data2[[#This Row],[gyroy]]</f>
        <v>-0.34406999999999999</v>
      </c>
      <c r="AU36253">
        <f>data2[[#This Row],[gyroz]]</f>
        <v>-0.36376999999999998</v>
      </c>
      <c r="AW36253">
        <f t="shared" si="79"/>
        <v>-54.162327769610691</v>
      </c>
      <c r="AX36253">
        <f t="shared" si="80"/>
        <v>-3.5733763091166471</v>
      </c>
      <c r="AY36253">
        <f t="shared" si="81"/>
        <v>5.4107446388400158</v>
      </c>
      <c r="BA36253">
        <f t="shared" si="82"/>
        <v>-0.75525265858420809</v>
      </c>
      <c r="BB36253">
        <f t="shared" si="73"/>
        <v>-0.43178365552685394</v>
      </c>
      <c r="BC36253">
        <f t="shared" si="74"/>
        <v>2.2691519852502227</v>
      </c>
      <c r="BE36253">
        <f t="shared" si="75"/>
        <v>-43.272789802910026</v>
      </c>
      <c r="BF36253">
        <f t="shared" si="76"/>
        <v>-24.739381124419314</v>
      </c>
      <c r="BG36253">
        <f t="shared" si="77"/>
        <v>130.01283182856977</v>
      </c>
      <c r="BM36253">
        <f t="shared" si="83"/>
        <v>577.28800000000001</v>
      </c>
    </row>
    <row r="36254" spans="1:65" x14ac:dyDescent="0.3">
      <c r="A36254">
        <v>3692114868172</v>
      </c>
      <c r="B36254">
        <v>-9.8727800000000006</v>
      </c>
      <c r="C36254">
        <v>-2.2157499999999999</v>
      </c>
      <c r="D36254">
        <v>-1.8520399999999999</v>
      </c>
      <c r="E36254">
        <v>-5.0035999999999996</v>
      </c>
      <c r="F36254">
        <v>0.16722400000000001</v>
      </c>
      <c r="G36254">
        <v>-0.70448</v>
      </c>
      <c r="H36254">
        <v>18.6934</v>
      </c>
      <c r="I36254">
        <v>-54.3262</v>
      </c>
      <c r="J36254">
        <v>14.191800000000001</v>
      </c>
      <c r="K36254">
        <v>385.935</v>
      </c>
      <c r="L36254">
        <v>975.79100000000005</v>
      </c>
      <c r="M36254">
        <v>30.232199999999999</v>
      </c>
      <c r="N36254">
        <v>385.935</v>
      </c>
      <c r="O36254">
        <v>3209.36</v>
      </c>
      <c r="P36254">
        <v>385.935</v>
      </c>
      <c r="Q36254">
        <v>3213.82</v>
      </c>
      <c r="R36254" t="s">
        <v>18</v>
      </c>
      <c r="T36254">
        <f t="shared" si="68"/>
        <v>16.529571536999992</v>
      </c>
      <c r="U36254">
        <f>(data2[[#This Row],[time]]-A36253)/1000000000</f>
        <v>8.5540778999999997E-2</v>
      </c>
      <c r="V36254">
        <f>data2[[#This Row],[altitude]]</f>
        <v>385.935</v>
      </c>
      <c r="W36254">
        <f>((data2[[#This Row],[altitude]]-K36253)/U36254+W36253)/2</f>
        <v>-46.325116882363616</v>
      </c>
      <c r="Z36254">
        <f t="shared" si="69"/>
        <v>8.5540778999999997E-2</v>
      </c>
      <c r="AA36254" s="4">
        <f>SQRT(POWER(data2[[#This Row],[accelx]],2)+POWER(data2[[#This Row],[accely]],2)+POWER(data2[[#This Row],[accelz]],2))*SIGN(data2[[#This Row],[accelx]])</f>
        <v>-10.286466115848533</v>
      </c>
      <c r="AB36254">
        <f t="shared" si="70"/>
        <v>385.935</v>
      </c>
      <c r="AC36254">
        <f t="shared" si="67"/>
        <v>-77.840004345909151</v>
      </c>
      <c r="AI36254">
        <f>data2[[#This Row],[pressure]]*100/(287.05*(273.15+data2[[#This Row],[temp]]))</f>
        <v>1.1204930332955152</v>
      </c>
      <c r="AJ36254">
        <f t="shared" si="71"/>
        <v>2.0389592626954244E-3</v>
      </c>
      <c r="AN36254">
        <f t="shared" si="72"/>
        <v>385.935</v>
      </c>
      <c r="AO36254">
        <f t="shared" si="78"/>
        <v>-35.819173449426053</v>
      </c>
      <c r="AS36254">
        <f>data2[[#This Row],[gyrox]]</f>
        <v>-5.0035999999999996</v>
      </c>
      <c r="AT36254">
        <f>data2[[#This Row],[gyroy]]</f>
        <v>0.16722400000000001</v>
      </c>
      <c r="AU36254">
        <f>data2[[#This Row],[gyroz]]</f>
        <v>-0.70448</v>
      </c>
      <c r="AW36254">
        <f t="shared" si="79"/>
        <v>-54.590339611415089</v>
      </c>
      <c r="AX36254">
        <f t="shared" si="80"/>
        <v>-3.5590718378891513</v>
      </c>
      <c r="AY36254">
        <f t="shared" si="81"/>
        <v>5.3504828708500956</v>
      </c>
      <c r="BA36254">
        <f t="shared" si="82"/>
        <v>-1.1832645003886064</v>
      </c>
      <c r="BB36254">
        <f t="shared" si="73"/>
        <v>-0.41747918429935815</v>
      </c>
      <c r="BC36254">
        <f t="shared" si="74"/>
        <v>2.2088902172603024</v>
      </c>
      <c r="BE36254">
        <f t="shared" si="75"/>
        <v>-67.796061919923105</v>
      </c>
      <c r="BF36254">
        <f t="shared" si="76"/>
        <v>-23.919795294917485</v>
      </c>
      <c r="BG36254">
        <f t="shared" si="77"/>
        <v>126.5600868567508</v>
      </c>
      <c r="BM36254">
        <f t="shared" si="83"/>
        <v>577.28800000000001</v>
      </c>
    </row>
    <row r="36255" spans="1:65" x14ac:dyDescent="0.3">
      <c r="A36255">
        <v>3692195678716</v>
      </c>
      <c r="B36255">
        <v>-7.4895300000000002</v>
      </c>
      <c r="C36255">
        <v>-2.0530400000000002</v>
      </c>
      <c r="D36255">
        <v>-1.82812</v>
      </c>
      <c r="E36255">
        <v>-5.0035999999999996</v>
      </c>
      <c r="F36255">
        <v>0.31092999999999998</v>
      </c>
      <c r="G36255">
        <v>-0.44226599999999999</v>
      </c>
      <c r="H36255">
        <v>20.257200000000001</v>
      </c>
      <c r="I36255">
        <v>-48.845399999999998</v>
      </c>
      <c r="J36255">
        <v>3.8585199999999999</v>
      </c>
      <c r="K36255">
        <v>381.38200000000001</v>
      </c>
      <c r="L36255">
        <v>976.51599999999996</v>
      </c>
      <c r="M36255">
        <v>30.227799999999998</v>
      </c>
      <c r="N36255">
        <v>381.38200000000001</v>
      </c>
      <c r="O36255">
        <v>3336.99</v>
      </c>
      <c r="P36255">
        <v>381.38200000000001</v>
      </c>
      <c r="Q36255">
        <v>3330.75</v>
      </c>
      <c r="R36255" t="s">
        <v>18</v>
      </c>
      <c r="T36255">
        <f t="shared" si="68"/>
        <v>16.61038208099999</v>
      </c>
      <c r="U36255">
        <f>(data2[[#This Row],[time]]-A36254)/1000000000</f>
        <v>8.0810543999999998E-2</v>
      </c>
      <c r="V36255">
        <f>data2[[#This Row],[altitude]]</f>
        <v>381.38200000000001</v>
      </c>
      <c r="W36255">
        <f>((data2[[#This Row],[altitude]]-K36254)/U36255+W36254)/2</f>
        <v>-51.333387237978407</v>
      </c>
      <c r="Z36255">
        <f t="shared" si="69"/>
        <v>8.0810543999999998E-2</v>
      </c>
      <c r="AA36255" s="4">
        <f>SQRT(POWER(data2[[#This Row],[accelx]],2)+POWER(data2[[#This Row],[accely]],2)+POWER(data2[[#This Row],[accelz]],2))*SIGN(data2[[#This Row],[accelx]])</f>
        <v>-7.9780984950613387</v>
      </c>
      <c r="AB36255">
        <f t="shared" si="70"/>
        <v>381.38200000000001</v>
      </c>
      <c r="AC36255">
        <f t="shared" si="67"/>
        <v>-79.276662156580642</v>
      </c>
      <c r="AI36255">
        <f>data2[[#This Row],[pressure]]*100/(287.05*(273.15+data2[[#This Row],[temp]]))</f>
        <v>1.1213418080185007</v>
      </c>
      <c r="AJ36255">
        <f t="shared" si="71"/>
        <v>2.0405037766120203E-3</v>
      </c>
      <c r="AN36255">
        <f t="shared" si="72"/>
        <v>381.38200000000001</v>
      </c>
      <c r="AO36255">
        <f t="shared" si="78"/>
        <v>-56.341657593593197</v>
      </c>
      <c r="AS36255">
        <f>data2[[#This Row],[gyrox]]</f>
        <v>-5.0035999999999996</v>
      </c>
      <c r="AT36255">
        <f>data2[[#This Row],[gyroy]]</f>
        <v>0.31092999999999998</v>
      </c>
      <c r="AU36255">
        <f>data2[[#This Row],[gyroz]]</f>
        <v>-0.44226599999999999</v>
      </c>
      <c r="AW36255">
        <f t="shared" si="79"/>
        <v>-54.994683249373487</v>
      </c>
      <c r="AX36255">
        <f t="shared" si="80"/>
        <v>-3.5339454154432315</v>
      </c>
      <c r="AY36255">
        <f t="shared" si="81"/>
        <v>5.3147431147973911</v>
      </c>
      <c r="BA36255">
        <f t="shared" si="82"/>
        <v>-1.5876081383470044</v>
      </c>
      <c r="BB36255">
        <f t="shared" si="73"/>
        <v>-0.39235276185343837</v>
      </c>
      <c r="BC36255">
        <f t="shared" si="74"/>
        <v>2.173150461207598</v>
      </c>
      <c r="BE36255">
        <f t="shared" si="75"/>
        <v>-90.963245847905071</v>
      </c>
      <c r="BF36255">
        <f t="shared" si="76"/>
        <v>-22.480157334503502</v>
      </c>
      <c r="BG36255">
        <f t="shared" si="77"/>
        <v>124.51234967410369</v>
      </c>
      <c r="BM36255">
        <f t="shared" si="83"/>
        <v>577.28800000000001</v>
      </c>
    </row>
    <row r="36256" spans="1:65" x14ac:dyDescent="0.3">
      <c r="A36256">
        <v>3692276458741</v>
      </c>
      <c r="B36256">
        <v>-9.10229</v>
      </c>
      <c r="C36256">
        <v>-1.24905</v>
      </c>
      <c r="D36256">
        <v>-4.1539400000000004</v>
      </c>
      <c r="E36256">
        <v>-3.8893800000000001</v>
      </c>
      <c r="F36256">
        <v>4.3829600000000003E-2</v>
      </c>
      <c r="G36256">
        <v>-0.176235</v>
      </c>
      <c r="H36256">
        <v>20.1111</v>
      </c>
      <c r="I36256">
        <v>-42.940600000000003</v>
      </c>
      <c r="J36256">
        <v>-3.3615900000000001</v>
      </c>
      <c r="K36256">
        <v>377.36799999999999</v>
      </c>
      <c r="L36256">
        <v>976.99400000000003</v>
      </c>
      <c r="M36256">
        <v>30.218900000000001</v>
      </c>
      <c r="N36256">
        <v>377.36799999999999</v>
      </c>
      <c r="O36256">
        <v>3309.24</v>
      </c>
      <c r="P36256">
        <v>377.36799999999999</v>
      </c>
      <c r="Q36256">
        <v>3306.06</v>
      </c>
      <c r="R36256" t="s">
        <v>18</v>
      </c>
      <c r="T36256">
        <f t="shared" si="68"/>
        <v>16.69116210599999</v>
      </c>
      <c r="U36256">
        <f>(data2[[#This Row],[time]]-A36255)/1000000000</f>
        <v>8.0780025000000005E-2</v>
      </c>
      <c r="V36256">
        <f>data2[[#This Row],[altitude]]</f>
        <v>377.36799999999999</v>
      </c>
      <c r="W36256">
        <f>((data2[[#This Row],[altitude]]-K36255)/U36256+W36255)/2</f>
        <v>-50.511944657225513</v>
      </c>
      <c r="Z36256">
        <f t="shared" si="69"/>
        <v>8.0780025000000005E-2</v>
      </c>
      <c r="AA36256" s="4">
        <f>SQRT(POWER(data2[[#This Row],[accelx]],2)+POWER(data2[[#This Row],[accely]],2)+POWER(data2[[#This Row],[accelz]],2))*SIGN(data2[[#This Row],[accelx]])</f>
        <v>-10.083006826844858</v>
      </c>
      <c r="AB36256">
        <f t="shared" si="70"/>
        <v>377.36799999999999</v>
      </c>
      <c r="AC36256">
        <f t="shared" si="67"/>
        <v>-80.882811945128338</v>
      </c>
      <c r="AI36256">
        <f>data2[[#This Row],[pressure]]*100/(287.05*(273.15+data2[[#This Row],[temp]]))</f>
        <v>1.1219236127256516</v>
      </c>
      <c r="AJ36256">
        <f t="shared" si="71"/>
        <v>2.0415624856458779E-3</v>
      </c>
      <c r="AN36256">
        <f t="shared" si="72"/>
        <v>377.36799999999999</v>
      </c>
      <c r="AO36256">
        <f t="shared" si="78"/>
        <v>-49.690502076472612</v>
      </c>
      <c r="AS36256">
        <f>data2[[#This Row],[gyrox]]</f>
        <v>-3.8893800000000001</v>
      </c>
      <c r="AT36256">
        <f>data2[[#This Row],[gyroy]]</f>
        <v>4.3829600000000003E-2</v>
      </c>
      <c r="AU36256">
        <f>data2[[#This Row],[gyroz]]</f>
        <v>-0.176235</v>
      </c>
      <c r="AW36256">
        <f t="shared" si="79"/>
        <v>-55.308867463007985</v>
      </c>
      <c r="AX36256">
        <f t="shared" si="80"/>
        <v>-3.5304048592594914</v>
      </c>
      <c r="AY36256">
        <f t="shared" si="81"/>
        <v>5.3005068470915164</v>
      </c>
      <c r="BA36256">
        <f t="shared" si="82"/>
        <v>-1.9017923519815021</v>
      </c>
      <c r="BB36256">
        <f t="shared" si="73"/>
        <v>-0.38881220566969832</v>
      </c>
      <c r="BC36256">
        <f t="shared" si="74"/>
        <v>2.1589141935017233</v>
      </c>
      <c r="BE36256">
        <f t="shared" si="75"/>
        <v>-108.9646752787984</v>
      </c>
      <c r="BF36256">
        <f t="shared" si="76"/>
        <v>-22.277298408046249</v>
      </c>
      <c r="BG36256">
        <f t="shared" si="77"/>
        <v>123.69667161853869</v>
      </c>
      <c r="BM36256">
        <f t="shared" si="83"/>
        <v>577.28800000000001</v>
      </c>
    </row>
    <row r="36257" spans="1:65" x14ac:dyDescent="0.3">
      <c r="A36257">
        <v>3692361938485</v>
      </c>
      <c r="B36257">
        <v>-7.7144500000000003</v>
      </c>
      <c r="C36257">
        <v>0.89970099999999997</v>
      </c>
      <c r="D36257">
        <v>-4.3692900000000003</v>
      </c>
      <c r="E36257">
        <v>-4.77834</v>
      </c>
      <c r="F36257">
        <v>-0.35017799999999999</v>
      </c>
      <c r="G36257">
        <v>-2.9474199999999999E-2</v>
      </c>
      <c r="H36257">
        <v>19.745699999999999</v>
      </c>
      <c r="I36257">
        <v>-33.659700000000001</v>
      </c>
      <c r="J36257">
        <v>-8.1555099999999996</v>
      </c>
      <c r="K36257">
        <v>373.16399999999999</v>
      </c>
      <c r="L36257">
        <v>977.34299999999996</v>
      </c>
      <c r="M36257">
        <v>30.227799999999998</v>
      </c>
      <c r="N36257">
        <v>373.16399999999999</v>
      </c>
      <c r="O36257">
        <v>3284.9</v>
      </c>
      <c r="P36257">
        <v>373.16399999999999</v>
      </c>
      <c r="Q36257">
        <v>3290.26</v>
      </c>
      <c r="R36257" t="s">
        <v>18</v>
      </c>
      <c r="T36257">
        <f t="shared" si="68"/>
        <v>16.77664184999999</v>
      </c>
      <c r="U36257">
        <f>(data2[[#This Row],[time]]-A36256)/1000000000</f>
        <v>8.5479743999999996E-2</v>
      </c>
      <c r="V36257">
        <f>data2[[#This Row],[altitude]]</f>
        <v>373.16399999999999</v>
      </c>
      <c r="W36257">
        <f>((data2[[#This Row],[altitude]]-K36256)/U36257+W36256)/2</f>
        <v>-49.846593470388797</v>
      </c>
      <c r="Z36257">
        <f t="shared" si="69"/>
        <v>8.5479743999999996E-2</v>
      </c>
      <c r="AA36257" s="4">
        <f>SQRT(POWER(data2[[#This Row],[accelx]],2)+POWER(data2[[#This Row],[accely]],2)+POWER(data2[[#This Row],[accelz]],2))*SIGN(data2[[#This Row],[accelx]])</f>
        <v>-8.9113913501765261</v>
      </c>
      <c r="AB36257">
        <f t="shared" si="70"/>
        <v>373.16399999999999</v>
      </c>
      <c r="AC36257">
        <f t="shared" si="67"/>
        <v>-82.48225688762524</v>
      </c>
      <c r="AI36257">
        <f>data2[[#This Row],[pressure]]*100/(287.05*(273.15+data2[[#This Row],[temp]]))</f>
        <v>1.1222914593045334</v>
      </c>
      <c r="AJ36257">
        <f t="shared" si="71"/>
        <v>2.0422318554384382E-3</v>
      </c>
      <c r="AN36257">
        <f t="shared" si="72"/>
        <v>373.16399999999999</v>
      </c>
      <c r="AO36257">
        <f t="shared" si="78"/>
        <v>-49.181242283552088</v>
      </c>
      <c r="AS36257">
        <f>data2[[#This Row],[gyrox]]</f>
        <v>-4.77834</v>
      </c>
      <c r="AT36257">
        <f>data2[[#This Row],[gyroy]]</f>
        <v>-0.35017799999999999</v>
      </c>
      <c r="AU36257">
        <f>data2[[#This Row],[gyroz]]</f>
        <v>-2.9474199999999999E-2</v>
      </c>
      <c r="AW36257">
        <f t="shared" si="79"/>
        <v>-55.717318742952948</v>
      </c>
      <c r="AX36257">
        <f t="shared" si="80"/>
        <v>-3.5603379850539234</v>
      </c>
      <c r="AY36257">
        <f t="shared" si="81"/>
        <v>5.2979874000209115</v>
      </c>
      <c r="BA36257">
        <f t="shared" si="82"/>
        <v>-2.3102436319264648</v>
      </c>
      <c r="BB36257">
        <f t="shared" si="73"/>
        <v>-0.41874533146413029</v>
      </c>
      <c r="BC36257">
        <f t="shared" si="74"/>
        <v>2.1563947464311184</v>
      </c>
      <c r="BE36257">
        <f t="shared" si="75"/>
        <v>-132.36720975636123</v>
      </c>
      <c r="BF36257">
        <f t="shared" si="76"/>
        <v>-23.99234018370138</v>
      </c>
      <c r="BG36257">
        <f t="shared" si="77"/>
        <v>123.55231793468641</v>
      </c>
      <c r="BM36257">
        <f t="shared" si="83"/>
        <v>577.28800000000001</v>
      </c>
    </row>
    <row r="36258" spans="1:65" x14ac:dyDescent="0.3">
      <c r="A36258">
        <v>3692442901618</v>
      </c>
      <c r="B36258">
        <v>-9.1836500000000001</v>
      </c>
      <c r="C36258">
        <v>-0.98584300000000002</v>
      </c>
      <c r="D36258">
        <v>-2.8378899999999998</v>
      </c>
      <c r="E36258">
        <v>-5.0035999999999996</v>
      </c>
      <c r="F36258">
        <v>-0.50564399999999998</v>
      </c>
      <c r="G36258">
        <v>-0.15515999999999999</v>
      </c>
      <c r="H36258">
        <v>17.787199999999999</v>
      </c>
      <c r="I36258">
        <v>-18.941800000000001</v>
      </c>
      <c r="J36258">
        <v>-7.0008800000000004</v>
      </c>
      <c r="K36258">
        <v>370.1</v>
      </c>
      <c r="L36258">
        <v>977.99599999999998</v>
      </c>
      <c r="M36258">
        <v>30.223400000000002</v>
      </c>
      <c r="N36258">
        <v>370.1</v>
      </c>
      <c r="O36258">
        <v>3134.54</v>
      </c>
      <c r="P36258">
        <v>370.1</v>
      </c>
      <c r="Q36258">
        <v>3131.09</v>
      </c>
      <c r="R36258" t="s">
        <v>18</v>
      </c>
      <c r="T36258">
        <f t="shared" si="68"/>
        <v>16.857604982999991</v>
      </c>
      <c r="U36258">
        <f>(data2[[#This Row],[time]]-A36257)/1000000000</f>
        <v>8.0963133000000007E-2</v>
      </c>
      <c r="V36258">
        <f>data2[[#This Row],[altitude]]</f>
        <v>370.1</v>
      </c>
      <c r="W36258">
        <f>((data2[[#This Row],[altitude]]-K36257)/U36258+W36257)/2</f>
        <v>-43.845489383050335</v>
      </c>
      <c r="Z36258">
        <f t="shared" si="69"/>
        <v>8.0963133000000007E-2</v>
      </c>
      <c r="AA36258" s="4">
        <f>SQRT(POWER(data2[[#This Row],[accelx]],2)+POWER(data2[[#This Row],[accely]],2)+POWER(data2[[#This Row],[accelz]],2))*SIGN(data2[[#This Row],[accelx]])</f>
        <v>-9.6625531509663123</v>
      </c>
      <c r="AB36258">
        <f t="shared" si="70"/>
        <v>370.1</v>
      </c>
      <c r="AC36258">
        <f t="shared" si="67"/>
        <v>-84.058006166906495</v>
      </c>
      <c r="AI36258">
        <f>data2[[#This Row],[pressure]]*100/(287.05*(273.15+data2[[#This Row],[temp]]))</f>
        <v>1.1230575929966453</v>
      </c>
      <c r="AJ36258">
        <f t="shared" si="71"/>
        <v>2.0436259876120228E-3</v>
      </c>
      <c r="AN36258">
        <f t="shared" si="72"/>
        <v>370.1</v>
      </c>
      <c r="AO36258">
        <f t="shared" si="78"/>
        <v>-37.844385295711866</v>
      </c>
      <c r="AS36258">
        <f>data2[[#This Row],[gyrox]]</f>
        <v>-5.0035999999999996</v>
      </c>
      <c r="AT36258">
        <f>data2[[#This Row],[gyroy]]</f>
        <v>-0.50564399999999998</v>
      </c>
      <c r="AU36258">
        <f>data2[[#This Row],[gyroz]]</f>
        <v>-0.15515999999999999</v>
      </c>
      <c r="AW36258">
        <f t="shared" si="79"/>
        <v>-56.122425875231748</v>
      </c>
      <c r="AX36258">
        <f t="shared" si="80"/>
        <v>-3.6012765074765754</v>
      </c>
      <c r="AY36258">
        <f t="shared" si="81"/>
        <v>5.2854251603046318</v>
      </c>
      <c r="BA36258">
        <f t="shared" si="82"/>
        <v>-2.7153507642052652</v>
      </c>
      <c r="BB36258">
        <f t="shared" si="73"/>
        <v>-0.45968385388678223</v>
      </c>
      <c r="BC36258">
        <f t="shared" si="74"/>
        <v>2.1438325067148387</v>
      </c>
      <c r="BE36258">
        <f t="shared" si="75"/>
        <v>-155.57813868658445</v>
      </c>
      <c r="BF36258">
        <f t="shared" si="76"/>
        <v>-26.337944738021026</v>
      </c>
      <c r="BG36258">
        <f t="shared" si="77"/>
        <v>122.83255461771198</v>
      </c>
      <c r="BM36258">
        <f t="shared" si="83"/>
        <v>577.28800000000001</v>
      </c>
    </row>
    <row r="36259" spans="1:65" x14ac:dyDescent="0.3">
      <c r="A36259">
        <v>3692523681644</v>
      </c>
      <c r="B36259">
        <v>-10.916</v>
      </c>
      <c r="C36259">
        <v>-3.5557300000000001</v>
      </c>
      <c r="D36259">
        <v>-2.6560299999999999</v>
      </c>
      <c r="E36259">
        <v>-5.0035999999999996</v>
      </c>
      <c r="F36259">
        <v>-0.35262199999999999</v>
      </c>
      <c r="G36259">
        <v>-0.46777000000000002</v>
      </c>
      <c r="H36259">
        <v>15.6387</v>
      </c>
      <c r="I36259">
        <v>-7.6293499999999996</v>
      </c>
      <c r="J36259">
        <v>5.6270100000000003</v>
      </c>
      <c r="K36259">
        <v>366.17099999999999</v>
      </c>
      <c r="L36259">
        <v>978.12699999999995</v>
      </c>
      <c r="M36259">
        <v>30.223400000000002</v>
      </c>
      <c r="N36259">
        <v>366.17099999999999</v>
      </c>
      <c r="O36259">
        <v>3190.79</v>
      </c>
      <c r="P36259">
        <v>366.17099999999999</v>
      </c>
      <c r="Q36259">
        <v>3189.15</v>
      </c>
      <c r="R36259" t="s">
        <v>18</v>
      </c>
      <c r="T36259">
        <f t="shared" si="68"/>
        <v>16.93838500899999</v>
      </c>
      <c r="U36259">
        <f>(data2[[#This Row],[time]]-A36258)/1000000000</f>
        <v>8.0780026000000005E-2</v>
      </c>
      <c r="V36259">
        <f>data2[[#This Row],[altitude]]</f>
        <v>366.17099999999999</v>
      </c>
      <c r="W36259">
        <f>((data2[[#This Row],[altitude]]-K36258)/U36259+W36258)/2</f>
        <v>-46.241875264719276</v>
      </c>
      <c r="Z36259">
        <f t="shared" si="69"/>
        <v>8.0780026000000005E-2</v>
      </c>
      <c r="AA36259" s="4">
        <f>SQRT(POWER(data2[[#This Row],[accelx]],2)+POWER(data2[[#This Row],[accely]],2)+POWER(data2[[#This Row],[accelz]],2))*SIGN(data2[[#This Row],[accelx]])</f>
        <v>-11.783750132865174</v>
      </c>
      <c r="AB36259">
        <f t="shared" si="70"/>
        <v>366.17099999999999</v>
      </c>
      <c r="AC36259">
        <f t="shared" si="67"/>
        <v>-85.801542063816854</v>
      </c>
      <c r="AI36259">
        <f>data2[[#This Row],[pressure]]*100/(287.05*(273.15+data2[[#This Row],[temp]]))</f>
        <v>1.1232080236166915</v>
      </c>
      <c r="AJ36259">
        <f t="shared" si="71"/>
        <v>2.0438997259548965E-3</v>
      </c>
      <c r="AN36259">
        <f t="shared" si="72"/>
        <v>366.17099999999999</v>
      </c>
      <c r="AO36259">
        <f t="shared" si="78"/>
        <v>-48.638261146388217</v>
      </c>
      <c r="AS36259">
        <f>data2[[#This Row],[gyrox]]</f>
        <v>-5.0035999999999996</v>
      </c>
      <c r="AT36259">
        <f>data2[[#This Row],[gyroy]]</f>
        <v>-0.35262199999999999</v>
      </c>
      <c r="AU36259">
        <f>data2[[#This Row],[gyroz]]</f>
        <v>-0.46777000000000002</v>
      </c>
      <c r="AW36259">
        <f t="shared" si="79"/>
        <v>-56.526616813325347</v>
      </c>
      <c r="AX36259">
        <f t="shared" si="80"/>
        <v>-3.6297613218047475</v>
      </c>
      <c r="AY36259">
        <f t="shared" si="81"/>
        <v>5.2476386875426115</v>
      </c>
      <c r="BA36259">
        <f t="shared" si="82"/>
        <v>-3.1195417022988643</v>
      </c>
      <c r="BB36259">
        <f t="shared" si="73"/>
        <v>-0.48816866821495442</v>
      </c>
      <c r="BC36259">
        <f t="shared" si="74"/>
        <v>2.1060460339528184</v>
      </c>
      <c r="BE36259">
        <f t="shared" si="75"/>
        <v>-178.73657355678122</v>
      </c>
      <c r="BF36259">
        <f t="shared" si="76"/>
        <v>-27.970004379239064</v>
      </c>
      <c r="BG36259">
        <f t="shared" si="77"/>
        <v>120.66754920576217</v>
      </c>
      <c r="BM36259">
        <f t="shared" si="83"/>
        <v>577.28800000000001</v>
      </c>
    </row>
    <row r="36260" spans="1:65" x14ac:dyDescent="0.3">
      <c r="A36260">
        <v>3692609313977</v>
      </c>
      <c r="B36260">
        <v>-11.7727</v>
      </c>
      <c r="C36260">
        <v>-6.3648999999999996</v>
      </c>
      <c r="D36260">
        <v>-3.23509</v>
      </c>
      <c r="E36260">
        <v>-4.8316400000000002</v>
      </c>
      <c r="F36260">
        <v>-0.115301</v>
      </c>
      <c r="G36260">
        <v>-0.65637400000000001</v>
      </c>
      <c r="H36260">
        <v>13.7241</v>
      </c>
      <c r="I36260">
        <v>-3.7269800000000002</v>
      </c>
      <c r="J36260">
        <v>18.138000000000002</v>
      </c>
      <c r="K36260">
        <v>363.10700000000003</v>
      </c>
      <c r="L36260">
        <v>978.56700000000001</v>
      </c>
      <c r="M36260">
        <v>30.214500000000001</v>
      </c>
      <c r="N36260">
        <v>363.10700000000003</v>
      </c>
      <c r="O36260">
        <v>3040.58</v>
      </c>
      <c r="P36260">
        <v>363.10700000000003</v>
      </c>
      <c r="Q36260">
        <v>3039.65</v>
      </c>
      <c r="R36260" t="s">
        <v>18</v>
      </c>
      <c r="T36260">
        <f t="shared" si="68"/>
        <v>17.02401734199999</v>
      </c>
      <c r="U36260">
        <f>(data2[[#This Row],[time]]-A36259)/1000000000</f>
        <v>8.5632333000000005E-2</v>
      </c>
      <c r="V36260">
        <f>data2[[#This Row],[altitude]]</f>
        <v>363.10700000000003</v>
      </c>
      <c r="W36260">
        <f>((data2[[#This Row],[altitude]]-K36259)/U36260+W36259)/2</f>
        <v>-41.011376282442683</v>
      </c>
      <c r="Z36260">
        <f t="shared" si="69"/>
        <v>8.5632333000000005E-2</v>
      </c>
      <c r="AA36260" s="4">
        <f>SQRT(POWER(data2[[#This Row],[accelx]],2)+POWER(data2[[#This Row],[accely]],2)+POWER(data2[[#This Row],[accelz]],2))*SIGN(data2[[#This Row],[accelx]])</f>
        <v>-13.768595593164177</v>
      </c>
      <c r="AB36260">
        <f t="shared" si="70"/>
        <v>363.10700000000003</v>
      </c>
      <c r="AC36260">
        <f t="shared" si="67"/>
        <v>-87.819775889993025</v>
      </c>
      <c r="AI36260">
        <f>data2[[#This Row],[pressure]]*100/(287.05*(273.15+data2[[#This Row],[temp]]))</f>
        <v>1.1237462538694556</v>
      </c>
      <c r="AJ36260">
        <f t="shared" si="71"/>
        <v>2.0448791426283842E-3</v>
      </c>
      <c r="AN36260">
        <f t="shared" si="72"/>
        <v>363.10700000000003</v>
      </c>
      <c r="AO36260">
        <f t="shared" si="78"/>
        <v>-35.780877300166097</v>
      </c>
      <c r="AS36260">
        <f>data2[[#This Row],[gyrox]]</f>
        <v>-4.8316400000000002</v>
      </c>
      <c r="AT36260">
        <f>data2[[#This Row],[gyroy]]</f>
        <v>-0.115301</v>
      </c>
      <c r="AU36260">
        <f>data2[[#This Row],[gyroz]]</f>
        <v>-0.65637400000000001</v>
      </c>
      <c r="AW36260">
        <f t="shared" si="79"/>
        <v>-56.940361418741468</v>
      </c>
      <c r="AX36260">
        <f t="shared" si="80"/>
        <v>-3.6396348154319806</v>
      </c>
      <c r="AY36260">
        <f t="shared" si="81"/>
        <v>5.1914318506020694</v>
      </c>
      <c r="BA36260">
        <f t="shared" si="82"/>
        <v>-0.39169365412519142</v>
      </c>
      <c r="BB36260">
        <f t="shared" si="73"/>
        <v>-0.49804216184218753</v>
      </c>
      <c r="BC36260">
        <f t="shared" si="74"/>
        <v>2.0498391970122762</v>
      </c>
      <c r="BE36260">
        <f t="shared" si="75"/>
        <v>-22.442393243430494</v>
      </c>
      <c r="BF36260">
        <f t="shared" si="76"/>
        <v>-28.53571389312884</v>
      </c>
      <c r="BG36260">
        <f t="shared" si="77"/>
        <v>117.4471346692891</v>
      </c>
      <c r="BM36260">
        <f t="shared" si="83"/>
        <v>577.28800000000001</v>
      </c>
    </row>
    <row r="36261" spans="1:65" x14ac:dyDescent="0.3">
      <c r="A36261">
        <v>3692690094003</v>
      </c>
      <c r="B36261">
        <v>-11.078799999999999</v>
      </c>
      <c r="C36261">
        <v>-7.3507499999999997</v>
      </c>
      <c r="D36261">
        <v>-3.5653000000000001</v>
      </c>
      <c r="E36261">
        <v>-1.5241100000000001</v>
      </c>
      <c r="F36261">
        <v>-0.172875</v>
      </c>
      <c r="G36261">
        <v>-0.60445099999999996</v>
      </c>
      <c r="H36261">
        <v>11.634</v>
      </c>
      <c r="I36261">
        <v>-2.3092700000000002</v>
      </c>
      <c r="J36261">
        <v>22.683399999999999</v>
      </c>
      <c r="K36261">
        <v>359.536</v>
      </c>
      <c r="L36261">
        <v>978.81299999999999</v>
      </c>
      <c r="M36261">
        <v>30.223400000000002</v>
      </c>
      <c r="N36261">
        <v>359.536</v>
      </c>
      <c r="O36261">
        <v>3082.28</v>
      </c>
      <c r="P36261">
        <v>359.536</v>
      </c>
      <c r="Q36261">
        <v>3089.61</v>
      </c>
      <c r="R36261" t="s">
        <v>18</v>
      </c>
      <c r="T36261">
        <f t="shared" si="68"/>
        <v>17.104797367999989</v>
      </c>
      <c r="U36261">
        <f>(data2[[#This Row],[time]]-A36260)/1000000000</f>
        <v>8.0780026000000005E-2</v>
      </c>
      <c r="V36261">
        <f>data2[[#This Row],[altitude]]</f>
        <v>359.536</v>
      </c>
      <c r="W36261">
        <f>((data2[[#This Row],[altitude]]-K36260)/U36261+W36260)/2</f>
        <v>-42.608924404106588</v>
      </c>
      <c r="Z36261">
        <f t="shared" si="69"/>
        <v>8.0780026000000005E-2</v>
      </c>
      <c r="AA36261" s="4">
        <f>SQRT(POWER(data2[[#This Row],[accelx]],2)+POWER(data2[[#This Row],[accely]],2)+POWER(data2[[#This Row],[accelz]],2))*SIGN(data2[[#This Row],[accelx]])</f>
        <v>-13.765344132730572</v>
      </c>
      <c r="AB36261">
        <f t="shared" si="70"/>
        <v>359.536</v>
      </c>
      <c r="AC36261">
        <f t="shared" si="67"/>
        <v>-89.723385001733945</v>
      </c>
      <c r="AI36261">
        <f>data2[[#This Row],[pressure]]*100/(287.05*(273.15+data2[[#This Row],[temp]]))</f>
        <v>1.1239957748025815</v>
      </c>
      <c r="AJ36261">
        <f t="shared" si="71"/>
        <v>2.0453331954450602E-3</v>
      </c>
      <c r="AN36261">
        <f t="shared" si="72"/>
        <v>359.536</v>
      </c>
      <c r="AO36261">
        <f t="shared" si="78"/>
        <v>-44.206472525770494</v>
      </c>
      <c r="AS36261">
        <f>data2[[#This Row],[gyrox]]</f>
        <v>-1.5241100000000001</v>
      </c>
      <c r="AT36261">
        <f>data2[[#This Row],[gyroy]]</f>
        <v>-0.172875</v>
      </c>
      <c r="AU36261">
        <f>data2[[#This Row],[gyroz]]</f>
        <v>-0.60445099999999996</v>
      </c>
      <c r="AW36261">
        <f t="shared" si="79"/>
        <v>-57.063479064168327</v>
      </c>
      <c r="AX36261">
        <f t="shared" si="80"/>
        <v>-3.6535996624267306</v>
      </c>
      <c r="AY36261">
        <f t="shared" si="81"/>
        <v>5.1426042831063432</v>
      </c>
      <c r="BA36261">
        <f t="shared" si="82"/>
        <v>-0.51481129955205063</v>
      </c>
      <c r="BB36261">
        <f t="shared" si="73"/>
        <v>-0.5120070088369375</v>
      </c>
      <c r="BC36261">
        <f t="shared" si="74"/>
        <v>2.0010116295165501</v>
      </c>
      <c r="BE36261">
        <f t="shared" si="75"/>
        <v>-29.496514709977667</v>
      </c>
      <c r="BF36261">
        <f t="shared" si="76"/>
        <v>-29.335840687473965</v>
      </c>
      <c r="BG36261">
        <f t="shared" si="77"/>
        <v>114.64952112789383</v>
      </c>
      <c r="BM36261">
        <f t="shared" si="83"/>
        <v>577.28800000000001</v>
      </c>
    </row>
    <row r="36262" spans="1:65" x14ac:dyDescent="0.3">
      <c r="A36262">
        <v>3692770935064</v>
      </c>
      <c r="B36262">
        <v>-9.6191399999999998</v>
      </c>
      <c r="C36262">
        <v>-6.4701899999999997</v>
      </c>
      <c r="D36262">
        <v>-1.2682</v>
      </c>
      <c r="E36262">
        <v>-8.4604799999999994E-2</v>
      </c>
      <c r="F36262">
        <v>-0.35170600000000002</v>
      </c>
      <c r="G36262">
        <v>-0.29901800000000001</v>
      </c>
      <c r="H36262">
        <v>10.698600000000001</v>
      </c>
      <c r="I36262">
        <v>-1.7684899999999999</v>
      </c>
      <c r="J36262">
        <v>22.259599999999999</v>
      </c>
      <c r="K36262">
        <v>357.60300000000001</v>
      </c>
      <c r="L36262">
        <v>979.22900000000004</v>
      </c>
      <c r="M36262">
        <v>30.218900000000001</v>
      </c>
      <c r="N36262">
        <v>357.60300000000001</v>
      </c>
      <c r="O36262">
        <v>2788.68</v>
      </c>
      <c r="P36262">
        <v>357.60300000000001</v>
      </c>
      <c r="Q36262">
        <v>2787.99</v>
      </c>
      <c r="R36262" t="s">
        <v>18</v>
      </c>
      <c r="T36262">
        <f t="shared" si="68"/>
        <v>17.18563842899999</v>
      </c>
      <c r="U36262">
        <f>(data2[[#This Row],[time]]-A36261)/1000000000</f>
        <v>8.0841061000000006E-2</v>
      </c>
      <c r="V36262">
        <f>data2[[#This Row],[altitude]]</f>
        <v>357.60300000000001</v>
      </c>
      <c r="W36262">
        <f>((data2[[#This Row],[altitude]]-K36261)/U36262+W36261)/2</f>
        <v>-33.260020281628677</v>
      </c>
      <c r="Z36262">
        <f t="shared" si="69"/>
        <v>8.0841061000000006E-2</v>
      </c>
      <c r="AA36262" s="4">
        <f>SQRT(POWER(data2[[#This Row],[accelx]],2)+POWER(data2[[#This Row],[accely]],2)+POWER(data2[[#This Row],[accelz]],2))*SIGN(data2[[#This Row],[accelx]])</f>
        <v>-11.661884248083584</v>
      </c>
      <c r="AB36262">
        <f t="shared" si="70"/>
        <v>357.60300000000001</v>
      </c>
      <c r="AC36262">
        <f t="shared" si="67"/>
        <v>-91.458386495408206</v>
      </c>
      <c r="AI36262">
        <f>data2[[#This Row],[pressure]]*100/(287.05*(273.15+data2[[#This Row],[temp]]))</f>
        <v>1.1244901579392781</v>
      </c>
      <c r="AJ36262">
        <f t="shared" si="71"/>
        <v>2.0462328235961815E-3</v>
      </c>
      <c r="AN36262">
        <f t="shared" si="72"/>
        <v>357.60300000000001</v>
      </c>
      <c r="AO36262">
        <f t="shared" si="78"/>
        <v>-23.911116159150765</v>
      </c>
      <c r="AS36262">
        <f>data2[[#This Row],[gyrox]]</f>
        <v>-8.4604799999999994E-2</v>
      </c>
      <c r="AT36262">
        <f>data2[[#This Row],[gyroy]]</f>
        <v>-0.35170600000000002</v>
      </c>
      <c r="AU36262">
        <f>data2[[#This Row],[gyroz]]</f>
        <v>-0.29901800000000001</v>
      </c>
      <c r="AW36262">
        <f t="shared" si="79"/>
        <v>-57.070318605966023</v>
      </c>
      <c r="AX36262">
        <f t="shared" si="80"/>
        <v>-3.6820319486267965</v>
      </c>
      <c r="AY36262">
        <f t="shared" si="81"/>
        <v>5.1184313507282448</v>
      </c>
      <c r="BA36262">
        <f t="shared" si="82"/>
        <v>-0.52165084134974649</v>
      </c>
      <c r="BB36262">
        <f t="shared" si="73"/>
        <v>-0.54043929503700339</v>
      </c>
      <c r="BC36262">
        <f t="shared" si="74"/>
        <v>1.9768386971384517</v>
      </c>
      <c r="BE36262">
        <f t="shared" si="75"/>
        <v>-29.888391588788963</v>
      </c>
      <c r="BF36262">
        <f t="shared" si="76"/>
        <v>-30.964890688645792</v>
      </c>
      <c r="BG36262">
        <f t="shared" si="77"/>
        <v>113.26451412417366</v>
      </c>
      <c r="BM36262">
        <f t="shared" si="83"/>
        <v>577.28800000000001</v>
      </c>
    </row>
    <row r="36263" spans="1:65" x14ac:dyDescent="0.3">
      <c r="A36263">
        <v>3692856506348</v>
      </c>
      <c r="B36263">
        <v>-13.9358</v>
      </c>
      <c r="C36263">
        <v>-4.57029</v>
      </c>
      <c r="D36263">
        <v>-1.4356899999999999</v>
      </c>
      <c r="E36263">
        <v>-2.74004</v>
      </c>
      <c r="F36263">
        <v>-0.115301</v>
      </c>
      <c r="G36263">
        <v>0.169515</v>
      </c>
      <c r="H36263">
        <v>11.3125</v>
      </c>
      <c r="I36263">
        <v>-2.9377399999999998</v>
      </c>
      <c r="J36263">
        <v>31.1751</v>
      </c>
      <c r="K36263">
        <v>354.11700000000002</v>
      </c>
      <c r="L36263">
        <v>979.91499999999996</v>
      </c>
      <c r="M36263">
        <v>30.218900000000001</v>
      </c>
      <c r="N36263">
        <v>354.11700000000002</v>
      </c>
      <c r="O36263">
        <v>2907.92</v>
      </c>
      <c r="P36263">
        <v>354.11700000000002</v>
      </c>
      <c r="Q36263">
        <v>2907.61</v>
      </c>
      <c r="R36263" t="s">
        <v>18</v>
      </c>
      <c r="T36263">
        <f t="shared" si="68"/>
        <v>17.27120971299999</v>
      </c>
      <c r="U36263">
        <f>(data2[[#This Row],[time]]-A36262)/1000000000</f>
        <v>8.5571283999999997E-2</v>
      </c>
      <c r="V36263">
        <f>data2[[#This Row],[altitude]]</f>
        <v>354.11700000000002</v>
      </c>
      <c r="W36263">
        <f>((data2[[#This Row],[altitude]]-K36262)/U36263+W36262)/2</f>
        <v>-36.998992800931902</v>
      </c>
      <c r="Z36263">
        <f t="shared" si="69"/>
        <v>8.5571283999999997E-2</v>
      </c>
      <c r="AA36263" s="4">
        <f>SQRT(POWER(data2[[#This Row],[accelx]],2)+POWER(data2[[#This Row],[accely]],2)+POWER(data2[[#This Row],[accelz]],2))*SIGN(data2[[#This Row],[accelx]])</f>
        <v>-14.736189402291219</v>
      </c>
      <c r="AB36263">
        <f t="shared" si="70"/>
        <v>354.11700000000002</v>
      </c>
      <c r="AC36263">
        <f t="shared" si="67"/>
        <v>-93.557979727029462</v>
      </c>
      <c r="AI36263">
        <f>data2[[#This Row],[pressure]]*100/(287.05*(273.15+data2[[#This Row],[temp]]))</f>
        <v>1.1252779208102166</v>
      </c>
      <c r="AJ36263">
        <f t="shared" si="71"/>
        <v>2.0476663143496076E-3</v>
      </c>
      <c r="AN36263">
        <f t="shared" si="72"/>
        <v>354.11700000000002</v>
      </c>
      <c r="AO36263">
        <f t="shared" si="78"/>
        <v>-40.737965320235119</v>
      </c>
      <c r="AS36263">
        <f>data2[[#This Row],[gyrox]]</f>
        <v>-2.74004</v>
      </c>
      <c r="AT36263">
        <f>data2[[#This Row],[gyroy]]</f>
        <v>-0.115301</v>
      </c>
      <c r="AU36263">
        <f>data2[[#This Row],[gyroz]]</f>
        <v>0.169515</v>
      </c>
      <c r="AW36263">
        <f t="shared" si="79"/>
        <v>-57.304787346977385</v>
      </c>
      <c r="AX36263">
        <f t="shared" si="80"/>
        <v>-3.6918984032432807</v>
      </c>
      <c r="AY36263">
        <f t="shared" si="81"/>
        <v>5.1329369669355049</v>
      </c>
      <c r="BA36263">
        <f t="shared" si="82"/>
        <v>-0.75611958236110866</v>
      </c>
      <c r="BB36263">
        <f t="shared" si="73"/>
        <v>-0.55030574965348755</v>
      </c>
      <c r="BC36263">
        <f t="shared" si="74"/>
        <v>1.9913443133457118</v>
      </c>
      <c r="BE36263">
        <f t="shared" si="75"/>
        <v>-43.322460876485977</v>
      </c>
      <c r="BF36263">
        <f t="shared" si="76"/>
        <v>-31.530196896927702</v>
      </c>
      <c r="BG36263">
        <f t="shared" si="77"/>
        <v>114.09562471208622</v>
      </c>
      <c r="BM36263">
        <f t="shared" si="83"/>
        <v>577.28800000000001</v>
      </c>
    </row>
    <row r="36264" spans="1:65" x14ac:dyDescent="0.3">
      <c r="A36264">
        <v>3692937377941</v>
      </c>
      <c r="B36264">
        <v>-9.63828</v>
      </c>
      <c r="C36264">
        <v>-2.67517</v>
      </c>
      <c r="D36264">
        <v>-5.4317000000000002</v>
      </c>
      <c r="E36264">
        <v>-5.0035999999999996</v>
      </c>
      <c r="F36264">
        <v>-0.31245699999999998</v>
      </c>
      <c r="G36264">
        <v>0.54794600000000004</v>
      </c>
      <c r="H36264">
        <v>13.022500000000001</v>
      </c>
      <c r="I36264">
        <v>-12.204000000000001</v>
      </c>
      <c r="J36264">
        <v>47.705300000000001</v>
      </c>
      <c r="K36264">
        <v>347.83199999999999</v>
      </c>
      <c r="L36264">
        <v>980.54899999999998</v>
      </c>
      <c r="M36264">
        <v>30.227799999999998</v>
      </c>
      <c r="N36264">
        <v>347.83199999999999</v>
      </c>
      <c r="O36264">
        <v>3430.3</v>
      </c>
      <c r="P36264">
        <v>347.83199999999999</v>
      </c>
      <c r="Q36264">
        <v>3430.2</v>
      </c>
      <c r="R36264" t="s">
        <v>18</v>
      </c>
      <c r="T36264">
        <f t="shared" si="68"/>
        <v>17.352081305999992</v>
      </c>
      <c r="U36264">
        <f>(data2[[#This Row],[time]]-A36263)/1000000000</f>
        <v>8.0871593000000006E-2</v>
      </c>
      <c r="V36264">
        <f>data2[[#This Row],[altitude]]</f>
        <v>347.83199999999999</v>
      </c>
      <c r="W36264">
        <f>((data2[[#This Row],[altitude]]-K36263)/U36264+W36263)/2</f>
        <v>-57.357393016896054</v>
      </c>
      <c r="Z36264">
        <f t="shared" si="69"/>
        <v>8.0871593000000006E-2</v>
      </c>
      <c r="AA36264" s="4">
        <f>SQRT(POWER(data2[[#This Row],[accelx]],2)+POWER(data2[[#This Row],[accely]],2)+POWER(data2[[#This Row],[accelz]],2))*SIGN(data2[[#This Row],[accelx]])</f>
        <v>-11.382281879188373</v>
      </c>
      <c r="AB36264">
        <f t="shared" si="70"/>
        <v>347.83199999999999</v>
      </c>
      <c r="AC36264">
        <f t="shared" si="67"/>
        <v>-95.271024605974461</v>
      </c>
      <c r="AI36264">
        <f>data2[[#This Row],[pressure]]*100/(287.05*(273.15+data2[[#This Row],[temp]]))</f>
        <v>1.125972936962357</v>
      </c>
      <c r="AJ36264">
        <f t="shared" si="71"/>
        <v>2.048931034056933E-3</v>
      </c>
      <c r="AN36264">
        <f t="shared" si="72"/>
        <v>347.83199999999999</v>
      </c>
      <c r="AO36264">
        <f t="shared" si="78"/>
        <v>-77.715793232860207</v>
      </c>
      <c r="AS36264">
        <f>data2[[#This Row],[gyrox]]</f>
        <v>-5.0035999999999996</v>
      </c>
      <c r="AT36264">
        <f>data2[[#This Row],[gyroy]]</f>
        <v>-0.31245699999999998</v>
      </c>
      <c r="AU36264">
        <f>data2[[#This Row],[gyroz]]</f>
        <v>0.54794600000000004</v>
      </c>
      <c r="AW36264">
        <f t="shared" si="79"/>
        <v>-57.709436449712186</v>
      </c>
      <c r="AX36264">
        <f t="shared" si="80"/>
        <v>-3.7171672985772815</v>
      </c>
      <c r="AY36264">
        <f t="shared" si="81"/>
        <v>5.1772502328334831</v>
      </c>
      <c r="BA36264">
        <f t="shared" si="82"/>
        <v>-1.1607686850959098</v>
      </c>
      <c r="BB36264">
        <f t="shared" si="73"/>
        <v>-0.57557464498748834</v>
      </c>
      <c r="BC36264">
        <f t="shared" si="74"/>
        <v>2.03565757924369</v>
      </c>
      <c r="BE36264">
        <f t="shared" si="75"/>
        <v>-66.507146646945742</v>
      </c>
      <c r="BF36264">
        <f t="shared" si="76"/>
        <v>-32.977997952523765</v>
      </c>
      <c r="BG36264">
        <f t="shared" si="77"/>
        <v>116.63458782448137</v>
      </c>
      <c r="BM36264">
        <f t="shared" si="83"/>
        <v>577.28800000000001</v>
      </c>
    </row>
    <row r="36265" spans="1:65" x14ac:dyDescent="0.3">
      <c r="A36265">
        <v>3693018219003</v>
      </c>
      <c r="B36265">
        <v>-12.347</v>
      </c>
      <c r="C36265">
        <v>-3.01017</v>
      </c>
      <c r="D36265">
        <v>-2.4454600000000002</v>
      </c>
      <c r="E36265">
        <v>-5.0035999999999996</v>
      </c>
      <c r="F36265">
        <v>-0.80313500000000004</v>
      </c>
      <c r="G36265">
        <v>0.30451600000000001</v>
      </c>
      <c r="H36265">
        <v>15.2441</v>
      </c>
      <c r="I36265">
        <v>-26.688099999999999</v>
      </c>
      <c r="J36265">
        <v>53.244700000000002</v>
      </c>
      <c r="K36265">
        <v>342.68700000000001</v>
      </c>
      <c r="L36265">
        <v>981.01700000000005</v>
      </c>
      <c r="M36265">
        <v>30.218900000000001</v>
      </c>
      <c r="N36265">
        <v>342.68700000000001</v>
      </c>
      <c r="O36265">
        <v>3489.42</v>
      </c>
      <c r="P36265">
        <v>342.68700000000001</v>
      </c>
      <c r="Q36265">
        <v>3497.3</v>
      </c>
      <c r="R36265" t="s">
        <v>18</v>
      </c>
      <c r="T36265">
        <f t="shared" si="68"/>
        <v>17.432922367999993</v>
      </c>
      <c r="U36265">
        <f>(data2[[#This Row],[time]]-A36264)/1000000000</f>
        <v>8.0841062000000005E-2</v>
      </c>
      <c r="V36265">
        <f>data2[[#This Row],[altitude]]</f>
        <v>342.68700000000001</v>
      </c>
      <c r="W36265">
        <f>((data2[[#This Row],[altitude]]-K36264)/U36265+W36264)/2</f>
        <v>-60.500396228325414</v>
      </c>
      <c r="Z36265">
        <f t="shared" si="69"/>
        <v>8.0841062000000005E-2</v>
      </c>
      <c r="AA36265" s="4">
        <f>SQRT(POWER(data2[[#This Row],[accelx]],2)+POWER(data2[[#This Row],[accely]],2)+POWER(data2[[#This Row],[accelz]],2))*SIGN(data2[[#This Row],[accelx]])</f>
        <v>-12.941785311173263</v>
      </c>
      <c r="AB36265">
        <f t="shared" si="70"/>
        <v>342.68700000000001</v>
      </c>
      <c r="AC36265">
        <f t="shared" si="67"/>
        <v>-97.109494682305709</v>
      </c>
      <c r="AI36265">
        <f>data2[[#This Row],[pressure]]*100/(287.05*(273.15+data2[[#This Row],[temp]]))</f>
        <v>1.1265433941101792</v>
      </c>
      <c r="AJ36265">
        <f t="shared" si="71"/>
        <v>2.0499690939564238E-3</v>
      </c>
      <c r="AN36265">
        <f t="shared" si="72"/>
        <v>342.68700000000001</v>
      </c>
      <c r="AO36265">
        <f t="shared" si="78"/>
        <v>-63.643399439754781</v>
      </c>
      <c r="AS36265">
        <f>data2[[#This Row],[gyrox]]</f>
        <v>-5.0035999999999996</v>
      </c>
      <c r="AT36265">
        <f>data2[[#This Row],[gyroy]]</f>
        <v>-0.80313500000000004</v>
      </c>
      <c r="AU36265">
        <f>data2[[#This Row],[gyroz]]</f>
        <v>0.30451600000000001</v>
      </c>
      <c r="AW36265">
        <f t="shared" si="79"/>
        <v>-58.113932787535383</v>
      </c>
      <c r="AX36265">
        <f t="shared" si="80"/>
        <v>-3.7820935849066513</v>
      </c>
      <c r="AY36265">
        <f t="shared" si="81"/>
        <v>5.2018676296694748</v>
      </c>
      <c r="BA36265">
        <f t="shared" si="82"/>
        <v>-1.5652650229191067</v>
      </c>
      <c r="BB36265">
        <f t="shared" si="73"/>
        <v>-0.64050093131685815</v>
      </c>
      <c r="BC36265">
        <f t="shared" si="74"/>
        <v>2.0602749760796817</v>
      </c>
      <c r="BE36265">
        <f t="shared" si="75"/>
        <v>-89.683079632712889</v>
      </c>
      <c r="BF36265">
        <f t="shared" si="76"/>
        <v>-36.698000138654592</v>
      </c>
      <c r="BG36265">
        <f t="shared" si="77"/>
        <v>118.0450607657824</v>
      </c>
      <c r="BM36265">
        <f t="shared" si="83"/>
        <v>577.28800000000001</v>
      </c>
    </row>
    <row r="36266" spans="1:65" x14ac:dyDescent="0.3">
      <c r="A36266">
        <v>3693099060064</v>
      </c>
      <c r="B36266">
        <v>-8.4370899999999995</v>
      </c>
      <c r="C36266">
        <v>-2.3306100000000001</v>
      </c>
      <c r="D36266">
        <v>-1.9238299999999999</v>
      </c>
      <c r="E36266">
        <v>-4.84049</v>
      </c>
      <c r="F36266">
        <v>-0.87124599999999996</v>
      </c>
      <c r="G36266">
        <v>-0.24480399999999999</v>
      </c>
      <c r="H36266">
        <v>17.684899999999999</v>
      </c>
      <c r="I36266">
        <v>-36.977499999999999</v>
      </c>
      <c r="J36266">
        <v>50.862299999999998</v>
      </c>
      <c r="K36266">
        <v>338.75799999999998</v>
      </c>
      <c r="L36266">
        <v>981.38400000000001</v>
      </c>
      <c r="M36266">
        <v>30.218900000000001</v>
      </c>
      <c r="N36266">
        <v>338.75799999999998</v>
      </c>
      <c r="O36266">
        <v>3366.96</v>
      </c>
      <c r="P36266">
        <v>338.75799999999998</v>
      </c>
      <c r="Q36266">
        <v>3364.62</v>
      </c>
      <c r="R36266" t="s">
        <v>18</v>
      </c>
      <c r="T36266">
        <f t="shared" si="68"/>
        <v>17.513763428999994</v>
      </c>
      <c r="U36266">
        <f>(data2[[#This Row],[time]]-A36265)/1000000000</f>
        <v>8.0841061000000006E-2</v>
      </c>
      <c r="V36266">
        <f>data2[[#This Row],[altitude]]</f>
        <v>338.75799999999998</v>
      </c>
      <c r="W36266">
        <f>((data2[[#This Row],[altitude]]-K36265)/U36266+W36265)/2</f>
        <v>-54.550967744091423</v>
      </c>
      <c r="Z36266">
        <f t="shared" si="69"/>
        <v>8.0841061000000006E-2</v>
      </c>
      <c r="AA36266" s="4">
        <f>SQRT(POWER(data2[[#This Row],[accelx]],2)+POWER(data2[[#This Row],[accely]],2)+POWER(data2[[#This Row],[accelz]],2))*SIGN(data2[[#This Row],[accelx]])</f>
        <v>-8.9619948956189432</v>
      </c>
      <c r="AB36266">
        <f t="shared" si="70"/>
        <v>338.75799999999998</v>
      </c>
      <c r="AC36266">
        <f t="shared" si="67"/>
        <v>-98.62623425614413</v>
      </c>
      <c r="AI36266">
        <f>data2[[#This Row],[pressure]]*100/(287.05*(273.15+data2[[#This Row],[temp]]))</f>
        <v>1.1269648357627076</v>
      </c>
      <c r="AJ36266">
        <f t="shared" si="71"/>
        <v>2.0507359906131403E-3</v>
      </c>
      <c r="AN36266">
        <f t="shared" si="72"/>
        <v>338.75799999999998</v>
      </c>
      <c r="AO36266">
        <f t="shared" si="78"/>
        <v>-48.601539259857439</v>
      </c>
      <c r="AS36266">
        <f>data2[[#This Row],[gyrox]]</f>
        <v>-4.84049</v>
      </c>
      <c r="AT36266">
        <f>data2[[#This Row],[gyroy]]</f>
        <v>-0.87124599999999996</v>
      </c>
      <c r="AU36266">
        <f>data2[[#This Row],[gyroz]]</f>
        <v>-0.24480399999999999</v>
      </c>
      <c r="AW36266">
        <f t="shared" si="79"/>
        <v>-58.505243134895274</v>
      </c>
      <c r="AX36266">
        <f t="shared" si="80"/>
        <v>-3.8525260359386571</v>
      </c>
      <c r="AY36266">
        <f t="shared" si="81"/>
        <v>5.1820774145724311</v>
      </c>
      <c r="BA36266">
        <f t="shared" si="82"/>
        <v>-1.9565753702789976</v>
      </c>
      <c r="BB36266">
        <f t="shared" si="73"/>
        <v>-0.71093338234886394</v>
      </c>
      <c r="BC36266">
        <f t="shared" si="74"/>
        <v>2.040484760982638</v>
      </c>
      <c r="BE36266">
        <f t="shared" si="75"/>
        <v>-112.10351101623284</v>
      </c>
      <c r="BF36266">
        <f t="shared" si="76"/>
        <v>-40.733482323550362</v>
      </c>
      <c r="BG36266">
        <f t="shared" si="77"/>
        <v>116.91116496506571</v>
      </c>
      <c r="BM36266">
        <f t="shared" si="83"/>
        <v>577.28800000000001</v>
      </c>
    </row>
    <row r="36267" spans="1:65" x14ac:dyDescent="0.3">
      <c r="A36267">
        <v>3693184600830</v>
      </c>
      <c r="B36267">
        <v>-8.8677899999999994</v>
      </c>
      <c r="C36267">
        <v>-2.9814500000000002</v>
      </c>
      <c r="D36267">
        <v>0.20578299999999999</v>
      </c>
      <c r="E36267">
        <v>-2.8374700000000002</v>
      </c>
      <c r="F36267">
        <v>-0.563828</v>
      </c>
      <c r="G36267">
        <v>-0.406225</v>
      </c>
      <c r="H36267">
        <v>19.453399999999998</v>
      </c>
      <c r="I36267">
        <v>-41.595999999999997</v>
      </c>
      <c r="J36267">
        <v>46.3461</v>
      </c>
      <c r="K36267">
        <v>337.363</v>
      </c>
      <c r="L36267">
        <v>981.529</v>
      </c>
      <c r="M36267">
        <v>30.227799999999998</v>
      </c>
      <c r="N36267">
        <v>337.363</v>
      </c>
      <c r="O36267">
        <v>2843.11</v>
      </c>
      <c r="P36267">
        <v>337.363</v>
      </c>
      <c r="Q36267">
        <v>2841.32</v>
      </c>
      <c r="R36267" t="s">
        <v>18</v>
      </c>
      <c r="T36267">
        <f t="shared" si="68"/>
        <v>17.599304194999995</v>
      </c>
      <c r="U36267">
        <f>(data2[[#This Row],[time]]-A36266)/1000000000</f>
        <v>8.5540766000000004E-2</v>
      </c>
      <c r="V36267">
        <f>data2[[#This Row],[altitude]]</f>
        <v>337.363</v>
      </c>
      <c r="W36267">
        <f>((data2[[#This Row],[altitude]]-K36266)/U36267+W36266)/2</f>
        <v>-35.42949081652398</v>
      </c>
      <c r="Z36267">
        <f t="shared" si="69"/>
        <v>8.5540766000000004E-2</v>
      </c>
      <c r="AA36267" s="4">
        <f>SQRT(POWER(data2[[#This Row],[accelx]],2)+POWER(data2[[#This Row],[accely]],2)+POWER(data2[[#This Row],[accelz]],2))*SIGN(data2[[#This Row],[accelx]])</f>
        <v>-9.3578357663344889</v>
      </c>
      <c r="AB36267">
        <f t="shared" si="70"/>
        <v>337.363</v>
      </c>
      <c r="AC36267">
        <f t="shared" si="67"/>
        <v>-100.26501020249857</v>
      </c>
      <c r="AI36267">
        <f>data2[[#This Row],[pressure]]*100/(287.05*(273.15+data2[[#This Row],[temp]]))</f>
        <v>1.1270982794778488</v>
      </c>
      <c r="AJ36267">
        <f t="shared" si="71"/>
        <v>2.0509788179141147E-3</v>
      </c>
      <c r="AN36267">
        <f t="shared" si="72"/>
        <v>337.363</v>
      </c>
      <c r="AO36267">
        <f t="shared" si="78"/>
        <v>-16.308013888956545</v>
      </c>
      <c r="AS36267">
        <f>data2[[#This Row],[gyrox]]</f>
        <v>-2.8374700000000002</v>
      </c>
      <c r="AT36267">
        <f>data2[[#This Row],[gyroy]]</f>
        <v>-0.563828</v>
      </c>
      <c r="AU36267">
        <f>data2[[#This Row],[gyroz]]</f>
        <v>-0.406225</v>
      </c>
      <c r="AW36267">
        <f t="shared" si="79"/>
        <v>-58.747962492197296</v>
      </c>
      <c r="AX36267">
        <f t="shared" si="80"/>
        <v>-3.9007563149509052</v>
      </c>
      <c r="AY36267">
        <f t="shared" si="81"/>
        <v>5.1473286169040815</v>
      </c>
      <c r="BA36267">
        <f t="shared" si="82"/>
        <v>-2.1992947275810195</v>
      </c>
      <c r="BB36267">
        <f t="shared" si="73"/>
        <v>-0.75916366136111213</v>
      </c>
      <c r="BC36267">
        <f t="shared" si="74"/>
        <v>2.0057359633142884</v>
      </c>
      <c r="BE36267">
        <f t="shared" si="75"/>
        <v>-126.01030579576654</v>
      </c>
      <c r="BF36267">
        <f t="shared" si="76"/>
        <v>-43.496873755690572</v>
      </c>
      <c r="BG36267">
        <f t="shared" si="77"/>
        <v>114.92020551551524</v>
      </c>
      <c r="BM36267">
        <f t="shared" si="83"/>
        <v>577.28800000000001</v>
      </c>
    </row>
    <row r="36268" spans="1:65" x14ac:dyDescent="0.3">
      <c r="A36268">
        <v>3693265380869</v>
      </c>
      <c r="B36268">
        <v>-8.8390799999999992</v>
      </c>
      <c r="C36268">
        <v>-5.99641</v>
      </c>
      <c r="D36268">
        <v>3.27338</v>
      </c>
      <c r="E36268">
        <v>-0.36224299999999998</v>
      </c>
      <c r="F36268">
        <v>-0.43722699999999998</v>
      </c>
      <c r="G36268">
        <v>-0.24862200000000001</v>
      </c>
      <c r="H36268">
        <v>20.4618</v>
      </c>
      <c r="I36268">
        <v>-42.282899999999998</v>
      </c>
      <c r="J36268">
        <v>44.753</v>
      </c>
      <c r="K36268">
        <v>335.197</v>
      </c>
      <c r="L36268">
        <v>982.20100000000002</v>
      </c>
      <c r="M36268">
        <v>30.227799999999998</v>
      </c>
      <c r="N36268">
        <v>335.197</v>
      </c>
      <c r="O36268">
        <v>2683.72</v>
      </c>
      <c r="P36268">
        <v>335.197</v>
      </c>
      <c r="Q36268">
        <v>2689.1</v>
      </c>
      <c r="R36268" t="s">
        <v>18</v>
      </c>
      <c r="T36268">
        <f t="shared" si="68"/>
        <v>17.680084233999995</v>
      </c>
      <c r="U36268">
        <f>(data2[[#This Row],[time]]-A36267)/1000000000</f>
        <v>8.0780038999999998E-2</v>
      </c>
      <c r="V36268">
        <f>data2[[#This Row],[altitude]]</f>
        <v>335.197</v>
      </c>
      <c r="W36268">
        <f>((data2[[#This Row],[altitude]]-K36267)/U36268+W36267)/2</f>
        <v>-31.121522792957215</v>
      </c>
      <c r="Z36268">
        <f t="shared" si="69"/>
        <v>8.0780038999999998E-2</v>
      </c>
      <c r="AA36268" s="4">
        <f>SQRT(POWER(data2[[#This Row],[accelx]],2)+POWER(data2[[#This Row],[accely]],2)+POWER(data2[[#This Row],[accelz]],2))*SIGN(data2[[#This Row],[accelx]])</f>
        <v>-11.171449537052029</v>
      </c>
      <c r="AB36268">
        <f t="shared" si="70"/>
        <v>335.197</v>
      </c>
      <c r="AC36268">
        <f t="shared" si="67"/>
        <v>-101.95908471398816</v>
      </c>
      <c r="AI36268">
        <f>data2[[#This Row],[pressure]]*100/(287.05*(273.15+data2[[#This Row],[temp]]))</f>
        <v>1.1278699429170433</v>
      </c>
      <c r="AJ36268">
        <f t="shared" si="71"/>
        <v>2.0523830125590394E-3</v>
      </c>
      <c r="AN36268">
        <f t="shared" si="72"/>
        <v>335.197</v>
      </c>
      <c r="AO36268">
        <f t="shared" si="78"/>
        <v>-26.813554769390453</v>
      </c>
      <c r="AS36268">
        <f>data2[[#This Row],[gyrox]]</f>
        <v>-0.36224299999999998</v>
      </c>
      <c r="AT36268">
        <f>data2[[#This Row],[gyroy]]</f>
        <v>-0.43722699999999998</v>
      </c>
      <c r="AU36268">
        <f>data2[[#This Row],[gyroz]]</f>
        <v>-0.24862200000000001</v>
      </c>
      <c r="AW36268">
        <f t="shared" si="79"/>
        <v>-58.777224495864772</v>
      </c>
      <c r="AX36268">
        <f t="shared" si="80"/>
        <v>-3.9360755290627583</v>
      </c>
      <c r="AY36268">
        <f t="shared" si="81"/>
        <v>5.1272449220478231</v>
      </c>
      <c r="BA36268">
        <f t="shared" si="82"/>
        <v>-2.2285567312484957</v>
      </c>
      <c r="BB36268">
        <f t="shared" si="73"/>
        <v>-0.79448287547296514</v>
      </c>
      <c r="BC36268">
        <f t="shared" si="74"/>
        <v>1.98565226845803</v>
      </c>
      <c r="BE36268">
        <f t="shared" si="75"/>
        <v>-127.68689510600927</v>
      </c>
      <c r="BF36268">
        <f t="shared" si="76"/>
        <v>-45.520515660018653</v>
      </c>
      <c r="BG36268">
        <f t="shared" si="77"/>
        <v>113.76949456322303</v>
      </c>
      <c r="BM36268">
        <f t="shared" si="83"/>
        <v>577.28800000000001</v>
      </c>
    </row>
    <row r="36269" spans="1:65" x14ac:dyDescent="0.3">
      <c r="A36269">
        <v>3693346191413</v>
      </c>
      <c r="B36269">
        <v>-13.088699999999999</v>
      </c>
      <c r="C36269">
        <v>-4.7521399999999998</v>
      </c>
      <c r="D36269">
        <v>2.7565300000000001</v>
      </c>
      <c r="E36269">
        <v>1.8892500000000001</v>
      </c>
      <c r="F36269">
        <v>-0.194408</v>
      </c>
      <c r="G36269">
        <v>-5.0854499999999997E-2</v>
      </c>
      <c r="H36269">
        <v>20.841899999999999</v>
      </c>
      <c r="I36269">
        <v>-38.716700000000003</v>
      </c>
      <c r="J36269">
        <v>45.717599999999997</v>
      </c>
      <c r="K36269">
        <v>330.75</v>
      </c>
      <c r="L36269">
        <v>982.22</v>
      </c>
      <c r="M36269">
        <v>30.227799999999998</v>
      </c>
      <c r="N36269">
        <v>330.75</v>
      </c>
      <c r="O36269">
        <v>3077.05</v>
      </c>
      <c r="P36269">
        <v>330.75</v>
      </c>
      <c r="Q36269">
        <v>3069.45</v>
      </c>
      <c r="R36269" t="s">
        <v>18</v>
      </c>
      <c r="T36269">
        <f t="shared" si="68"/>
        <v>17.760894777999994</v>
      </c>
      <c r="U36269">
        <f>(data2[[#This Row],[time]]-A36268)/1000000000</f>
        <v>8.0810543999999998E-2</v>
      </c>
      <c r="V36269">
        <f>data2[[#This Row],[altitude]]</f>
        <v>330.75</v>
      </c>
      <c r="W36269">
        <f>((data2[[#This Row],[altitude]]-K36268)/U36269+W36268)/2</f>
        <v>-43.075735185047606</v>
      </c>
      <c r="Z36269">
        <f t="shared" si="69"/>
        <v>8.0810543999999998E-2</v>
      </c>
      <c r="AA36269" s="4">
        <f>SQRT(POWER(data2[[#This Row],[accelx]],2)+POWER(data2[[#This Row],[accely]],2)+POWER(data2[[#This Row],[accelz]],2))*SIGN(data2[[#This Row],[accelx]])</f>
        <v>-14.194906125455708</v>
      </c>
      <c r="AB36269">
        <f t="shared" si="70"/>
        <v>330.75</v>
      </c>
      <c r="AC36269">
        <f t="shared" si="67"/>
        <v>-103.89812613121516</v>
      </c>
      <c r="AI36269">
        <f>data2[[#This Row],[pressure]]*100/(287.05*(273.15+data2[[#This Row],[temp]]))</f>
        <v>1.1278917607821397</v>
      </c>
      <c r="AJ36269">
        <f t="shared" si="71"/>
        <v>2.0524227144909642E-3</v>
      </c>
      <c r="AN36269">
        <f t="shared" si="72"/>
        <v>330.75</v>
      </c>
      <c r="AO36269">
        <f t="shared" si="78"/>
        <v>-55.029947577137989</v>
      </c>
      <c r="AS36269">
        <f>data2[[#This Row],[gyrox]]</f>
        <v>1.8892500000000001</v>
      </c>
      <c r="AT36269">
        <f>data2[[#This Row],[gyroy]]</f>
        <v>-0.194408</v>
      </c>
      <c r="AU36269">
        <f>data2[[#This Row],[gyroz]]</f>
        <v>-5.0854499999999997E-2</v>
      </c>
      <c r="AW36269">
        <f t="shared" si="79"/>
        <v>-58.624553175612775</v>
      </c>
      <c r="AX36269">
        <f t="shared" si="80"/>
        <v>-3.9517857453007101</v>
      </c>
      <c r="AY36269">
        <f t="shared" si="81"/>
        <v>5.1231353422379753</v>
      </c>
      <c r="BA36269">
        <f t="shared" si="82"/>
        <v>-2.0758854109964986</v>
      </c>
      <c r="BB36269">
        <f t="shared" si="73"/>
        <v>-0.81019309171091702</v>
      </c>
      <c r="BC36269">
        <f t="shared" si="74"/>
        <v>1.9815426886481822</v>
      </c>
      <c r="BE36269">
        <f t="shared" si="75"/>
        <v>-118.93947280287966</v>
      </c>
      <c r="BF36269">
        <f t="shared" si="76"/>
        <v>-46.420644745691185</v>
      </c>
      <c r="BG36269">
        <f t="shared" si="77"/>
        <v>113.53403298454657</v>
      </c>
      <c r="BM36269">
        <f t="shared" si="83"/>
        <v>577.28800000000001</v>
      </c>
    </row>
    <row r="36270" spans="1:65" x14ac:dyDescent="0.3">
      <c r="A36270">
        <v>3693431701661</v>
      </c>
      <c r="B36270">
        <v>-9.4899299999999993</v>
      </c>
      <c r="C36270">
        <v>-1.58883</v>
      </c>
      <c r="D36270">
        <v>2.9192399999999998</v>
      </c>
      <c r="E36270">
        <v>3.71055</v>
      </c>
      <c r="F36270">
        <v>0.10277799999999999</v>
      </c>
      <c r="G36270">
        <v>0.13943</v>
      </c>
      <c r="H36270">
        <v>20.403400000000001</v>
      </c>
      <c r="I36270">
        <v>-33.557400000000001</v>
      </c>
      <c r="J36270">
        <v>48.363</v>
      </c>
      <c r="K36270">
        <v>326.74599999999998</v>
      </c>
      <c r="L36270">
        <v>982.99699999999996</v>
      </c>
      <c r="M36270">
        <v>30.227799999999998</v>
      </c>
      <c r="N36270">
        <v>326.74599999999998</v>
      </c>
      <c r="O36270">
        <v>3116.75</v>
      </c>
      <c r="P36270">
        <v>326.74599999999998</v>
      </c>
      <c r="Q36270">
        <v>3113.09</v>
      </c>
      <c r="R36270" t="s">
        <v>18</v>
      </c>
      <c r="T36270">
        <f t="shared" si="68"/>
        <v>17.846405025999992</v>
      </c>
      <c r="U36270">
        <f>(data2[[#This Row],[time]]-A36269)/1000000000</f>
        <v>8.5510247999999997E-2</v>
      </c>
      <c r="V36270">
        <f>data2[[#This Row],[altitude]]</f>
        <v>326.74599999999998</v>
      </c>
      <c r="W36270">
        <f>((data2[[#This Row],[altitude]]-K36269)/U36270+W36269)/2</f>
        <v>-44.950266069019975</v>
      </c>
      <c r="Z36270">
        <f t="shared" si="69"/>
        <v>8.5510247999999997E-2</v>
      </c>
      <c r="AA36270" s="4">
        <f>SQRT(POWER(data2[[#This Row],[accelx]],2)+POWER(data2[[#This Row],[accely]],2)+POWER(data2[[#This Row],[accelz]],2))*SIGN(data2[[#This Row],[accelx]])</f>
        <v>-10.055103895604461</v>
      </c>
      <c r="AB36270">
        <f t="shared" si="70"/>
        <v>326.74599999999998</v>
      </c>
      <c r="AC36270">
        <f t="shared" si="67"/>
        <v>-105.59594098939407</v>
      </c>
      <c r="AI36270">
        <f>data2[[#This Row],[pressure]]*100/(287.05*(273.15+data2[[#This Row],[temp]]))</f>
        <v>1.1287839966337083</v>
      </c>
      <c r="AJ36270">
        <f t="shared" si="71"/>
        <v>2.0540463145491588E-3</v>
      </c>
      <c r="AN36270">
        <f t="shared" si="72"/>
        <v>326.74599999999998</v>
      </c>
      <c r="AO36270">
        <f t="shared" si="78"/>
        <v>-46.824796952992337</v>
      </c>
      <c r="AS36270">
        <f>data2[[#This Row],[gyrox]]</f>
        <v>3.71055</v>
      </c>
      <c r="AT36270">
        <f>data2[[#This Row],[gyroy]]</f>
        <v>0.10277799999999999</v>
      </c>
      <c r="AU36270">
        <f>data2[[#This Row],[gyroz]]</f>
        <v>0.13943</v>
      </c>
      <c r="AW36270">
        <f t="shared" si="79"/>
        <v>-58.307263124896373</v>
      </c>
      <c r="AX36270">
        <f t="shared" si="80"/>
        <v>-3.9429971730317663</v>
      </c>
      <c r="AY36270">
        <f t="shared" si="81"/>
        <v>5.1350580361166154</v>
      </c>
      <c r="BA36270">
        <f t="shared" si="82"/>
        <v>-1.758595360280097</v>
      </c>
      <c r="BB36270">
        <f t="shared" si="73"/>
        <v>-0.80140451944197322</v>
      </c>
      <c r="BC36270">
        <f t="shared" si="74"/>
        <v>1.9934653825268223</v>
      </c>
      <c r="BE36270">
        <f t="shared" si="75"/>
        <v>-100.76009201533802</v>
      </c>
      <c r="BF36270">
        <f t="shared" si="76"/>
        <v>-45.917096646734997</v>
      </c>
      <c r="BG36270">
        <f t="shared" si="77"/>
        <v>114.21715302421912</v>
      </c>
      <c r="BM36270">
        <f t="shared" si="83"/>
        <v>577.28800000000001</v>
      </c>
    </row>
    <row r="36271" spans="1:65" x14ac:dyDescent="0.3">
      <c r="A36271">
        <v>3693512573254</v>
      </c>
      <c r="B36271">
        <v>-11.5382</v>
      </c>
      <c r="C36271">
        <v>-0.94755699999999998</v>
      </c>
      <c r="D36271">
        <v>2.3066800000000001</v>
      </c>
      <c r="E36271">
        <v>-0.84039799999999998</v>
      </c>
      <c r="F36271">
        <v>0.22861600000000001</v>
      </c>
      <c r="G36271">
        <v>0.68279500000000004</v>
      </c>
      <c r="H36271">
        <v>20.081800000000001</v>
      </c>
      <c r="I36271">
        <v>-36.2029</v>
      </c>
      <c r="J36271">
        <v>48.903799999999997</v>
      </c>
      <c r="K36271">
        <v>322.29899999999998</v>
      </c>
      <c r="L36271">
        <v>983.33500000000004</v>
      </c>
      <c r="M36271">
        <v>30.227799999999998</v>
      </c>
      <c r="N36271">
        <v>322.29899999999998</v>
      </c>
      <c r="O36271">
        <v>3238.97</v>
      </c>
      <c r="P36271">
        <v>322.29899999999998</v>
      </c>
      <c r="Q36271">
        <v>3237.32</v>
      </c>
      <c r="R36271" t="s">
        <v>18</v>
      </c>
      <c r="T36271">
        <f t="shared" si="68"/>
        <v>17.927276618999993</v>
      </c>
      <c r="U36271">
        <f>(data2[[#This Row],[time]]-A36270)/1000000000</f>
        <v>8.0871593000000006E-2</v>
      </c>
      <c r="V36271">
        <f>data2[[#This Row],[altitude]]</f>
        <v>322.29899999999998</v>
      </c>
      <c r="W36271">
        <f>((data2[[#This Row],[altitude]]-K36270)/U36271+W36270)/2</f>
        <v>-49.969336097877381</v>
      </c>
      <c r="Z36271">
        <f t="shared" si="69"/>
        <v>8.0871593000000006E-2</v>
      </c>
      <c r="AA36271" s="4">
        <f>SQRT(POWER(data2[[#This Row],[accelx]],2)+POWER(data2[[#This Row],[accely]],2)+POWER(data2[[#This Row],[accelz]],2))*SIGN(data2[[#This Row],[accelx]])</f>
        <v>-11.804604869738293</v>
      </c>
      <c r="AB36271">
        <f t="shared" si="70"/>
        <v>322.29899999999998</v>
      </c>
      <c r="AC36271">
        <f t="shared" si="67"/>
        <v>-107.34313980134536</v>
      </c>
      <c r="AI36271">
        <f>data2[[#This Row],[pressure]]*100/(287.05*(273.15+data2[[#This Row],[temp]]))</f>
        <v>1.1291721249706841</v>
      </c>
      <c r="AJ36271">
        <f t="shared" si="71"/>
        <v>2.05475259102235E-3</v>
      </c>
      <c r="AN36271">
        <f t="shared" si="72"/>
        <v>322.29899999999998</v>
      </c>
      <c r="AO36271">
        <f t="shared" si="78"/>
        <v>-54.988406126734787</v>
      </c>
      <c r="AS36271">
        <f>data2[[#This Row],[gyrox]]</f>
        <v>-0.84039799999999998</v>
      </c>
      <c r="AT36271">
        <f>data2[[#This Row],[gyroy]]</f>
        <v>0.22861600000000001</v>
      </c>
      <c r="AU36271">
        <f>data2[[#This Row],[gyroz]]</f>
        <v>0.68279500000000004</v>
      </c>
      <c r="AW36271">
        <f t="shared" si="79"/>
        <v>-58.37522744991039</v>
      </c>
      <c r="AX36271">
        <f t="shared" si="80"/>
        <v>-3.9245086329264782</v>
      </c>
      <c r="AY36271">
        <f t="shared" si="81"/>
        <v>5.1902767554590508</v>
      </c>
      <c r="BA36271">
        <f t="shared" si="82"/>
        <v>-1.8265596852941144</v>
      </c>
      <c r="BB36271">
        <f t="shared" si="73"/>
        <v>-0.78291597933668511</v>
      </c>
      <c r="BC36271">
        <f t="shared" si="74"/>
        <v>2.0486841018692576</v>
      </c>
      <c r="BE36271">
        <f t="shared" si="75"/>
        <v>-104.65416099609661</v>
      </c>
      <c r="BF36271">
        <f t="shared" si="76"/>
        <v>-44.857781329343624</v>
      </c>
      <c r="BG36271">
        <f t="shared" si="77"/>
        <v>117.38095259265808</v>
      </c>
      <c r="BM36271">
        <f t="shared" si="83"/>
        <v>577.28800000000001</v>
      </c>
    </row>
    <row r="36272" spans="1:65" x14ac:dyDescent="0.3">
      <c r="A36272">
        <v>3693593444833</v>
      </c>
      <c r="B36272">
        <v>-8.6620100000000004</v>
      </c>
      <c r="C36272">
        <v>-0.71306099999999994</v>
      </c>
      <c r="D36272">
        <v>-6.2213299999999999E-2</v>
      </c>
      <c r="E36272">
        <v>1.7256899999999999E-2</v>
      </c>
      <c r="F36272">
        <v>0.23533599999999999</v>
      </c>
      <c r="G36272">
        <v>0.35918899999999998</v>
      </c>
      <c r="H36272">
        <v>19.3657</v>
      </c>
      <c r="I36272">
        <v>-37.3429</v>
      </c>
      <c r="J36272">
        <v>50.029200000000003</v>
      </c>
      <c r="K36272">
        <v>316.30900000000003</v>
      </c>
      <c r="L36272">
        <v>983.97699999999998</v>
      </c>
      <c r="M36272">
        <v>30.218900000000001</v>
      </c>
      <c r="N36272">
        <v>316.30900000000003</v>
      </c>
      <c r="O36272">
        <v>3493.69</v>
      </c>
      <c r="P36272">
        <v>316.30900000000003</v>
      </c>
      <c r="Q36272">
        <v>3502.03</v>
      </c>
      <c r="R36272" t="s">
        <v>18</v>
      </c>
      <c r="T36272">
        <f t="shared" si="68"/>
        <v>18.008148197999994</v>
      </c>
      <c r="U36272">
        <f>(data2[[#This Row],[time]]-A36271)/1000000000</f>
        <v>8.0871578999999999E-2</v>
      </c>
      <c r="V36272">
        <f>data2[[#This Row],[altitude]]</f>
        <v>316.30900000000003</v>
      </c>
      <c r="W36272">
        <f>((data2[[#This Row],[altitude]]-K36271)/U36272+W36271)/2</f>
        <v>-62.0186920785669</v>
      </c>
      <c r="Z36272">
        <f t="shared" si="69"/>
        <v>8.0871578999999999E-2</v>
      </c>
      <c r="AA36272" s="4">
        <f>SQRT(POWER(data2[[#This Row],[accelx]],2)+POWER(data2[[#This Row],[accely]],2)+POWER(data2[[#This Row],[accelz]],2))*SIGN(data2[[#This Row],[accelx]])</f>
        <v>-8.6915328754206467</v>
      </c>
      <c r="AB36272">
        <f t="shared" si="70"/>
        <v>316.30900000000003</v>
      </c>
      <c r="AC36272">
        <f t="shared" ref="AC36272:AC36335" si="84">AC36271+(AA36272-9.8)*Z36272</f>
        <v>-108.83857926311104</v>
      </c>
      <c r="AI36272">
        <f>data2[[#This Row],[pressure]]*100/(287.05*(273.15+data2[[#This Row],[temp]]))</f>
        <v>1.1299424875474653</v>
      </c>
      <c r="AJ36272">
        <f t="shared" si="71"/>
        <v>2.0561544184901585E-3</v>
      </c>
      <c r="AN36272">
        <f t="shared" si="72"/>
        <v>316.30900000000003</v>
      </c>
      <c r="AO36272">
        <f t="shared" si="78"/>
        <v>-74.068048059256427</v>
      </c>
      <c r="AS36272">
        <f>data2[[#This Row],[gyrox]]</f>
        <v>1.7256899999999999E-2</v>
      </c>
      <c r="AT36272">
        <f>data2[[#This Row],[gyroy]]</f>
        <v>0.23533599999999999</v>
      </c>
      <c r="AU36272">
        <f>data2[[#This Row],[gyroz]]</f>
        <v>0.35918899999999998</v>
      </c>
      <c r="AW36272">
        <f t="shared" si="79"/>
        <v>-58.373831857158748</v>
      </c>
      <c r="AX36272">
        <f t="shared" si="80"/>
        <v>-3.9054766390109341</v>
      </c>
      <c r="AY36272">
        <f t="shared" si="81"/>
        <v>5.2193249370484818</v>
      </c>
      <c r="BA36272">
        <f t="shared" si="82"/>
        <v>-1.8251640925424724</v>
      </c>
      <c r="BB36272">
        <f t="shared" si="73"/>
        <v>-0.763883985421141</v>
      </c>
      <c r="BC36272">
        <f t="shared" si="74"/>
        <v>2.0777322834586887</v>
      </c>
      <c r="BE36272">
        <f t="shared" si="75"/>
        <v>-104.57419942150848</v>
      </c>
      <c r="BF36272">
        <f t="shared" si="76"/>
        <v>-43.76732840226429</v>
      </c>
      <c r="BG36272">
        <f t="shared" si="77"/>
        <v>119.04529080026208</v>
      </c>
      <c r="BM36272">
        <f t="shared" si="83"/>
        <v>577.28800000000001</v>
      </c>
    </row>
    <row r="36273" spans="1:65" x14ac:dyDescent="0.3">
      <c r="A36273">
        <v>3693678985599</v>
      </c>
      <c r="B36273">
        <v>-11.677</v>
      </c>
      <c r="C36273">
        <v>0.24406800000000001</v>
      </c>
      <c r="D36273">
        <v>-1.4787600000000001</v>
      </c>
      <c r="E36273">
        <v>1.0184599999999999</v>
      </c>
      <c r="F36273">
        <v>0.284663</v>
      </c>
      <c r="G36273">
        <v>5.5741400000000003E-2</v>
      </c>
      <c r="H36273">
        <v>18.518000000000001</v>
      </c>
      <c r="I36273">
        <v>-35.588999999999999</v>
      </c>
      <c r="J36273">
        <v>51.154600000000002</v>
      </c>
      <c r="K36273">
        <v>312.99200000000002</v>
      </c>
      <c r="L36273">
        <v>984.447</v>
      </c>
      <c r="M36273">
        <v>30.232199999999999</v>
      </c>
      <c r="N36273">
        <v>312.99200000000002</v>
      </c>
      <c r="O36273">
        <v>3242.95</v>
      </c>
      <c r="P36273">
        <v>312.99200000000002</v>
      </c>
      <c r="Q36273">
        <v>3242.64</v>
      </c>
      <c r="R36273" t="s">
        <v>18</v>
      </c>
      <c r="T36273">
        <f t="shared" ref="T36273:T36336" si="85">T36272+U36273</f>
        <v>18.093688963999995</v>
      </c>
      <c r="U36273">
        <f>(data2[[#This Row],[time]]-A36272)/1000000000</f>
        <v>8.5540766000000004E-2</v>
      </c>
      <c r="V36273">
        <f>data2[[#This Row],[altitude]]</f>
        <v>312.99200000000002</v>
      </c>
      <c r="W36273">
        <f>((data2[[#This Row],[altitude]]-K36272)/U36273+W36272)/2</f>
        <v>-50.39776255170986</v>
      </c>
      <c r="Z36273">
        <f t="shared" ref="Z36273:Z36336" si="86">U36273</f>
        <v>8.5540766000000004E-2</v>
      </c>
      <c r="AA36273" s="4">
        <f>SQRT(POWER(data2[[#This Row],[accelx]],2)+POWER(data2[[#This Row],[accely]],2)+POWER(data2[[#This Row],[accelz]],2))*SIGN(data2[[#This Row],[accelx]])</f>
        <v>-11.772791908728532</v>
      </c>
      <c r="AB36273">
        <f t="shared" ref="AB36273:AB36336" si="87">V36273</f>
        <v>312.99200000000002</v>
      </c>
      <c r="AC36273">
        <f t="shared" si="84"/>
        <v>-110.68393240774229</v>
      </c>
      <c r="AI36273">
        <f>data2[[#This Row],[pressure]]*100/(287.05*(273.15+data2[[#This Row],[temp]]))</f>
        <v>1.1304326491519905</v>
      </c>
      <c r="AJ36273">
        <f t="shared" ref="AJ36273:AJ36336" si="88">0.5*AI36273*$Z$36007*$Z$36008</f>
        <v>2.0570463647263835E-3</v>
      </c>
      <c r="AN36273">
        <f t="shared" ref="AN36273:AN36336" si="89">AB36273</f>
        <v>312.99200000000002</v>
      </c>
      <c r="AO36273">
        <f t="shared" si="78"/>
        <v>-38.77683302485282</v>
      </c>
      <c r="AS36273">
        <f>data2[[#This Row],[gyrox]]</f>
        <v>1.0184599999999999</v>
      </c>
      <c r="AT36273">
        <f>data2[[#This Row],[gyroy]]</f>
        <v>0.284663</v>
      </c>
      <c r="AU36273">
        <f>data2[[#This Row],[gyroz]]</f>
        <v>5.5741400000000003E-2</v>
      </c>
      <c r="AW36273">
        <f t="shared" si="79"/>
        <v>-58.286712008618387</v>
      </c>
      <c r="AX36273">
        <f t="shared" si="80"/>
        <v>-3.8811263479390763</v>
      </c>
      <c r="AY36273">
        <f t="shared" si="81"/>
        <v>5.2240930991023946</v>
      </c>
      <c r="BA36273">
        <f t="shared" si="82"/>
        <v>-1.7380442440021113</v>
      </c>
      <c r="BB36273">
        <f t="shared" ref="BB36273:BB36336" si="90">IF(AX36273&lt;-PI(),MOD(AX36273,-PI()),AX36273)</f>
        <v>-0.73953369434928318</v>
      </c>
      <c r="BC36273">
        <f t="shared" ref="BC36273:BC36336" si="91">IF(AY36273&gt;PI(),MOD(AY36273,PI()),AY36273)</f>
        <v>2.0825004455126015</v>
      </c>
      <c r="BE36273">
        <f t="shared" ref="BE36273:BE36336" si="92">BA36273/PI()*180</f>
        <v>-99.582599788326831</v>
      </c>
      <c r="BF36273">
        <f t="shared" ref="BF36273:BF36336" si="93">BB36273/PI()*180</f>
        <v>-42.37215949393174</v>
      </c>
      <c r="BG36273">
        <f t="shared" ref="BG36273:BG36336" si="94">BC36273/PI()*180</f>
        <v>119.31848636198573</v>
      </c>
      <c r="BM36273">
        <f t="shared" si="83"/>
        <v>577.28800000000001</v>
      </c>
    </row>
    <row r="36274" spans="1:65" x14ac:dyDescent="0.3">
      <c r="A36274">
        <v>3693759857179</v>
      </c>
      <c r="B36274">
        <v>-9.6430699999999998</v>
      </c>
      <c r="C36274">
        <v>-1.0432699999999999</v>
      </c>
      <c r="D36274">
        <v>2.0147599999999999</v>
      </c>
      <c r="E36274">
        <v>0.58917900000000001</v>
      </c>
      <c r="F36274">
        <v>0.27336199999999999</v>
      </c>
      <c r="G36274">
        <v>-0.16478100000000001</v>
      </c>
      <c r="H36274">
        <v>17.962599999999998</v>
      </c>
      <c r="I36274">
        <v>-33.659700000000001</v>
      </c>
      <c r="J36274">
        <v>51.8123</v>
      </c>
      <c r="K36274">
        <v>307.964</v>
      </c>
      <c r="L36274">
        <v>985.38599999999997</v>
      </c>
      <c r="M36274">
        <v>30.227799999999998</v>
      </c>
      <c r="N36274">
        <v>307.964</v>
      </c>
      <c r="O36274">
        <v>3361.2</v>
      </c>
      <c r="P36274">
        <v>307.964</v>
      </c>
      <c r="Q36274">
        <v>3369.23</v>
      </c>
      <c r="R36274" t="s">
        <v>18</v>
      </c>
      <c r="T36274">
        <f t="shared" si="85"/>
        <v>18.174560543999995</v>
      </c>
      <c r="U36274">
        <f>(data2[[#This Row],[time]]-A36273)/1000000000</f>
        <v>8.0871579999999998E-2</v>
      </c>
      <c r="V36274">
        <f>data2[[#This Row],[altitude]]</f>
        <v>307.964</v>
      </c>
      <c r="W36274">
        <f>((data2[[#This Row],[altitude]]-K36273)/U36274+W36273)/2</f>
        <v>-56.285203566083588</v>
      </c>
      <c r="Z36274">
        <f t="shared" si="86"/>
        <v>8.0871579999999998E-2</v>
      </c>
      <c r="AA36274" s="4">
        <f>SQRT(POWER(data2[[#This Row],[accelx]],2)+POWER(data2[[#This Row],[accely]],2)+POWER(data2[[#This Row],[accelz]],2))*SIGN(data2[[#This Row],[accelx]])</f>
        <v>-9.9063852729136261</v>
      </c>
      <c r="AB36274">
        <f t="shared" si="87"/>
        <v>307.964</v>
      </c>
      <c r="AC36274">
        <f t="shared" si="84"/>
        <v>-112.27761892085155</v>
      </c>
      <c r="AI36274">
        <f>data2[[#This Row],[pressure]]*100/(287.05*(273.15+data2[[#This Row],[temp]]))</f>
        <v>1.131527306092392</v>
      </c>
      <c r="AJ36274">
        <f t="shared" si="88"/>
        <v>2.0590383100948799E-3</v>
      </c>
      <c r="AN36274">
        <f t="shared" si="89"/>
        <v>307.964</v>
      </c>
      <c r="AO36274">
        <f t="shared" ref="AO36274:AO36337" si="95">(AN36274-AN36273)/Z36274</f>
        <v>-62.172644580457316</v>
      </c>
      <c r="AS36274">
        <f>data2[[#This Row],[gyrox]]</f>
        <v>0.58917900000000001</v>
      </c>
      <c r="AT36274">
        <f>data2[[#This Row],[gyroy]]</f>
        <v>0.27336199999999999</v>
      </c>
      <c r="AU36274">
        <f>data2[[#This Row],[gyroz]]</f>
        <v>-0.16478100000000001</v>
      </c>
      <c r="AW36274">
        <f t="shared" ref="AW36274:AW36337" si="96">AS36274*Z36274+AW36273</f>
        <v>-58.239064171985568</v>
      </c>
      <c r="AX36274">
        <f t="shared" ref="AX36274:AX36337" si="97">AT36274*Z36274+AX36273</f>
        <v>-3.8590191310871163</v>
      </c>
      <c r="AY36274">
        <f t="shared" ref="AY36274:AY36337" si="98">AU36274*Z36274+AY36273</f>
        <v>5.2107669992784142</v>
      </c>
      <c r="BA36274">
        <f t="shared" ref="BA36274:BA36337" si="99">IF(AW36274&lt;-PI(),MOD(AW36274,-PI()),AW36274)</f>
        <v>-1.6903964073692919</v>
      </c>
      <c r="BB36274">
        <f t="shared" si="90"/>
        <v>-0.71742647749732313</v>
      </c>
      <c r="BC36274">
        <f t="shared" si="91"/>
        <v>2.0691743456886211</v>
      </c>
      <c r="BE36274">
        <f t="shared" si="92"/>
        <v>-96.852579846337434</v>
      </c>
      <c r="BF36274">
        <f t="shared" si="93"/>
        <v>-41.10550927153394</v>
      </c>
      <c r="BG36274">
        <f t="shared" si="94"/>
        <v>118.55495708470163</v>
      </c>
      <c r="BM36274">
        <f t="shared" si="83"/>
        <v>577.28800000000001</v>
      </c>
    </row>
    <row r="36275" spans="1:65" x14ac:dyDescent="0.3">
      <c r="A36275">
        <v>3693840637218</v>
      </c>
      <c r="B36275">
        <v>-8.2982999999999993</v>
      </c>
      <c r="C36275">
        <v>-0.47856399999999999</v>
      </c>
      <c r="D36275">
        <v>-1.73719</v>
      </c>
      <c r="E36275">
        <v>-0.70875600000000005</v>
      </c>
      <c r="F36275">
        <v>0.35750900000000002</v>
      </c>
      <c r="G36275">
        <v>-0.260687</v>
      </c>
      <c r="H36275">
        <v>16.968699999999998</v>
      </c>
      <c r="I36275">
        <v>-34.478200000000001</v>
      </c>
      <c r="J36275">
        <v>52.616199999999999</v>
      </c>
      <c r="K36275">
        <v>303.09399999999999</v>
      </c>
      <c r="L36275">
        <v>985.55</v>
      </c>
      <c r="M36275">
        <v>30.236699999999999</v>
      </c>
      <c r="N36275">
        <v>303.09399999999999</v>
      </c>
      <c r="O36275">
        <v>3401.18</v>
      </c>
      <c r="P36275">
        <v>303.09399999999999</v>
      </c>
      <c r="Q36275">
        <v>3397.4</v>
      </c>
      <c r="R36275" t="s">
        <v>18</v>
      </c>
      <c r="T36275">
        <f t="shared" si="85"/>
        <v>18.255340582999995</v>
      </c>
      <c r="U36275">
        <f>(data2[[#This Row],[time]]-A36274)/1000000000</f>
        <v>8.0780038999999998E-2</v>
      </c>
      <c r="V36275">
        <f>data2[[#This Row],[altitude]]</f>
        <v>303.09399999999999</v>
      </c>
      <c r="W36275">
        <f>((data2[[#This Row],[altitude]]-K36274)/U36275+W36274)/2</f>
        <v>-58.286187130902327</v>
      </c>
      <c r="Z36275">
        <f t="shared" si="86"/>
        <v>8.0780038999999998E-2</v>
      </c>
      <c r="AA36275" s="4">
        <f>SQRT(POWER(data2[[#This Row],[accelx]],2)+POWER(data2[[#This Row],[accely]],2)+POWER(data2[[#This Row],[accelz]],2))*SIGN(data2[[#This Row],[accelx]])</f>
        <v>-8.4916803689373506</v>
      </c>
      <c r="AB36275">
        <f t="shared" si="87"/>
        <v>303.09399999999999</v>
      </c>
      <c r="AC36275">
        <f t="shared" si="84"/>
        <v>-113.75522157442984</v>
      </c>
      <c r="AI36275">
        <f>data2[[#This Row],[pressure]]*100/(287.05*(273.15+data2[[#This Row],[temp]]))</f>
        <v>1.131682429275614</v>
      </c>
      <c r="AJ36275">
        <f t="shared" si="88"/>
        <v>2.0593205874869661E-3</v>
      </c>
      <c r="AN36275">
        <f t="shared" si="89"/>
        <v>303.09399999999999</v>
      </c>
      <c r="AO36275">
        <f t="shared" si="95"/>
        <v>-60.287170695721066</v>
      </c>
      <c r="AS36275">
        <f>data2[[#This Row],[gyrox]]</f>
        <v>-0.70875600000000005</v>
      </c>
      <c r="AT36275">
        <f>data2[[#This Row],[gyroy]]</f>
        <v>0.35750900000000002</v>
      </c>
      <c r="AU36275">
        <f>data2[[#This Row],[gyroz]]</f>
        <v>-0.260687</v>
      </c>
      <c r="AW36275">
        <f t="shared" si="96"/>
        <v>-58.296317509307052</v>
      </c>
      <c r="AX36275">
        <f t="shared" si="97"/>
        <v>-3.8301395401242653</v>
      </c>
      <c r="AY36275">
        <f t="shared" si="98"/>
        <v>5.189708693251621</v>
      </c>
      <c r="BA36275">
        <f t="shared" si="99"/>
        <v>-1.7476497446907757</v>
      </c>
      <c r="BB36275">
        <f t="shared" si="90"/>
        <v>-0.68854688653447216</v>
      </c>
      <c r="BC36275">
        <f t="shared" si="91"/>
        <v>2.0481160396618279</v>
      </c>
      <c r="BE36275">
        <f t="shared" si="92"/>
        <v>-100.13295443789731</v>
      </c>
      <c r="BF36275">
        <f t="shared" si="93"/>
        <v>-39.450830595298427</v>
      </c>
      <c r="BG36275">
        <f t="shared" si="94"/>
        <v>117.34840502567147</v>
      </c>
      <c r="BM36275">
        <f t="shared" si="83"/>
        <v>577.28800000000001</v>
      </c>
    </row>
    <row r="36276" spans="1:65" x14ac:dyDescent="0.3">
      <c r="A36276">
        <v>3693926147466</v>
      </c>
      <c r="B36276">
        <v>-9.9206400000000006</v>
      </c>
      <c r="C36276">
        <v>0.73220300000000005</v>
      </c>
      <c r="D36276">
        <v>-1.82812</v>
      </c>
      <c r="E36276">
        <v>-1.8385499999999999</v>
      </c>
      <c r="F36276">
        <v>0.21517700000000001</v>
      </c>
      <c r="G36276">
        <v>-0.117133</v>
      </c>
      <c r="H36276">
        <v>17.100300000000001</v>
      </c>
      <c r="I36276">
        <v>-37.839799999999997</v>
      </c>
      <c r="J36276">
        <v>51.987699999999997</v>
      </c>
      <c r="K36276">
        <v>300.31599999999997</v>
      </c>
      <c r="L36276">
        <v>985.75400000000002</v>
      </c>
      <c r="M36276">
        <v>30.218900000000001</v>
      </c>
      <c r="N36276">
        <v>300.31599999999997</v>
      </c>
      <c r="O36276">
        <v>3100.89</v>
      </c>
      <c r="P36276">
        <v>300.31599999999997</v>
      </c>
      <c r="Q36276">
        <v>3103.66</v>
      </c>
      <c r="R36276" t="s">
        <v>18</v>
      </c>
      <c r="T36276">
        <f t="shared" si="85"/>
        <v>18.340850830999994</v>
      </c>
      <c r="U36276">
        <f>(data2[[#This Row],[time]]-A36275)/1000000000</f>
        <v>8.5510247999999997E-2</v>
      </c>
      <c r="V36276">
        <f>data2[[#This Row],[altitude]]</f>
        <v>300.31599999999997</v>
      </c>
      <c r="W36276">
        <f>((data2[[#This Row],[altitude]]-K36275)/U36276+W36275)/2</f>
        <v>-45.386760640302938</v>
      </c>
      <c r="Z36276">
        <f t="shared" si="86"/>
        <v>8.5510247999999997E-2</v>
      </c>
      <c r="AA36276" s="4">
        <f>SQRT(POWER(data2[[#This Row],[accelx]],2)+POWER(data2[[#This Row],[accely]],2)+POWER(data2[[#This Row],[accelz]],2))*SIGN(data2[[#This Row],[accelx]])</f>
        <v>-10.114209903754668</v>
      </c>
      <c r="AB36276">
        <f t="shared" si="87"/>
        <v>300.31599999999997</v>
      </c>
      <c r="AC36276">
        <f t="shared" si="84"/>
        <v>-115.45809060202396</v>
      </c>
      <c r="AI36276">
        <f>data2[[#This Row],[pressure]]*100/(287.05*(273.15+data2[[#This Row],[temp]]))</f>
        <v>1.1319830919522145</v>
      </c>
      <c r="AJ36276">
        <f t="shared" si="88"/>
        <v>2.0598677028470665E-3</v>
      </c>
      <c r="AN36276">
        <f t="shared" si="89"/>
        <v>300.31599999999997</v>
      </c>
      <c r="AO36276">
        <f t="shared" si="95"/>
        <v>-32.487334149703557</v>
      </c>
      <c r="AS36276">
        <f>data2[[#This Row],[gyrox]]</f>
        <v>-1.8385499999999999</v>
      </c>
      <c r="AT36276">
        <f>data2[[#This Row],[gyroy]]</f>
        <v>0.21517700000000001</v>
      </c>
      <c r="AU36276">
        <f>data2[[#This Row],[gyroz]]</f>
        <v>-0.117133</v>
      </c>
      <c r="AW36276">
        <f t="shared" si="96"/>
        <v>-58.453532375767452</v>
      </c>
      <c r="AX36276">
        <f t="shared" si="97"/>
        <v>-3.8117397014903691</v>
      </c>
      <c r="AY36276">
        <f t="shared" si="98"/>
        <v>5.1796926213726371</v>
      </c>
      <c r="BA36276">
        <f t="shared" si="99"/>
        <v>-1.9048646111511758</v>
      </c>
      <c r="BB36276">
        <f t="shared" si="90"/>
        <v>-0.670147047900576</v>
      </c>
      <c r="BC36276">
        <f t="shared" si="91"/>
        <v>2.038099967782844</v>
      </c>
      <c r="BE36276">
        <f t="shared" si="92"/>
        <v>-109.14070276279107</v>
      </c>
      <c r="BF36276">
        <f t="shared" si="93"/>
        <v>-38.396597497854422</v>
      </c>
      <c r="BG36276">
        <f t="shared" si="94"/>
        <v>116.774526379706</v>
      </c>
      <c r="BM36276">
        <f t="shared" si="83"/>
        <v>577.28800000000001</v>
      </c>
    </row>
    <row r="36277" spans="1:65" x14ac:dyDescent="0.3">
      <c r="A36277">
        <v>3694007019045</v>
      </c>
      <c r="B36277">
        <v>-9.8440700000000003</v>
      </c>
      <c r="C36277">
        <v>-0.84705900000000001</v>
      </c>
      <c r="D36277">
        <v>-3.3643100000000001</v>
      </c>
      <c r="E36277">
        <v>-1.76861</v>
      </c>
      <c r="F36277">
        <v>-5.4977900000000003E-2</v>
      </c>
      <c r="G36277">
        <v>-7.36092E-2</v>
      </c>
      <c r="H36277">
        <v>17.2026</v>
      </c>
      <c r="I36277">
        <v>-40.017499999999998</v>
      </c>
      <c r="J36277">
        <v>51.359200000000001</v>
      </c>
      <c r="K36277">
        <v>296.661</v>
      </c>
      <c r="L36277">
        <v>986.44799999999998</v>
      </c>
      <c r="M36277">
        <v>30.236699999999999</v>
      </c>
      <c r="N36277">
        <v>296.661</v>
      </c>
      <c r="O36277">
        <v>3094.24</v>
      </c>
      <c r="P36277">
        <v>296.661</v>
      </c>
      <c r="Q36277">
        <v>3088.29</v>
      </c>
      <c r="R36277" t="s">
        <v>18</v>
      </c>
      <c r="T36277">
        <f t="shared" si="85"/>
        <v>18.421722409999994</v>
      </c>
      <c r="U36277">
        <f>(data2[[#This Row],[time]]-A36276)/1000000000</f>
        <v>8.0871578999999999E-2</v>
      </c>
      <c r="V36277">
        <f>data2[[#This Row],[altitude]]</f>
        <v>296.661</v>
      </c>
      <c r="W36277">
        <f>((data2[[#This Row],[altitude]]-K36276)/U36277+W36276)/2</f>
        <v>-45.290935884139984</v>
      </c>
      <c r="Z36277">
        <f t="shared" si="86"/>
        <v>8.0871578999999999E-2</v>
      </c>
      <c r="AA36277" s="4">
        <f>SQRT(POWER(data2[[#This Row],[accelx]],2)+POWER(data2[[#This Row],[accely]],2)+POWER(data2[[#This Row],[accelz]],2))*SIGN(data2[[#This Row],[accelx]])</f>
        <v>-10.437519096532519</v>
      </c>
      <c r="AB36277">
        <f t="shared" si="87"/>
        <v>296.661</v>
      </c>
      <c r="AC36277">
        <f t="shared" si="84"/>
        <v>-117.0947307264032</v>
      </c>
      <c r="AI36277">
        <f>data2[[#This Row],[pressure]]*100/(287.05*(273.15+data2[[#This Row],[temp]]))</f>
        <v>1.1327135802283708</v>
      </c>
      <c r="AJ36277">
        <f t="shared" si="88"/>
        <v>2.0611969711179976E-3</v>
      </c>
      <c r="AN36277">
        <f t="shared" si="89"/>
        <v>296.661</v>
      </c>
      <c r="AO36277">
        <f t="shared" si="95"/>
        <v>-45.195111127977022</v>
      </c>
      <c r="AS36277">
        <f>data2[[#This Row],[gyrox]]</f>
        <v>-1.76861</v>
      </c>
      <c r="AT36277">
        <f>data2[[#This Row],[gyroy]]</f>
        <v>-5.4977900000000003E-2</v>
      </c>
      <c r="AU36277">
        <f>data2[[#This Row],[gyroz]]</f>
        <v>-7.36092E-2</v>
      </c>
      <c r="AW36277">
        <f t="shared" si="96"/>
        <v>-58.596562659102645</v>
      </c>
      <c r="AX36277">
        <f t="shared" si="97"/>
        <v>-3.8161858510734734</v>
      </c>
      <c r="AY36277">
        <f t="shared" si="98"/>
        <v>5.1737397291397107</v>
      </c>
      <c r="BA36277">
        <f t="shared" si="99"/>
        <v>-2.0478948944863689</v>
      </c>
      <c r="BB36277">
        <f t="shared" si="90"/>
        <v>-0.6745931974836803</v>
      </c>
      <c r="BC36277">
        <f t="shared" si="91"/>
        <v>2.0321470755499176</v>
      </c>
      <c r="BE36277">
        <f t="shared" si="92"/>
        <v>-117.33573434045798</v>
      </c>
      <c r="BF36277">
        <f t="shared" si="93"/>
        <v>-38.651343104050149</v>
      </c>
      <c r="BG36277">
        <f t="shared" si="94"/>
        <v>116.43345077886312</v>
      </c>
      <c r="BM36277">
        <f t="shared" si="83"/>
        <v>577.28800000000001</v>
      </c>
    </row>
    <row r="36278" spans="1:65" x14ac:dyDescent="0.3">
      <c r="A36278">
        <v>3694087860120</v>
      </c>
      <c r="B36278">
        <v>-10.035500000000001</v>
      </c>
      <c r="C36278">
        <v>-0.78484500000000001</v>
      </c>
      <c r="D36278">
        <v>-2.9336000000000002</v>
      </c>
      <c r="E36278">
        <v>8.0634200000000003E-2</v>
      </c>
      <c r="F36278">
        <v>-0.21181800000000001</v>
      </c>
      <c r="G36278">
        <v>-0.104458</v>
      </c>
      <c r="H36278">
        <v>16.881</v>
      </c>
      <c r="I36278">
        <v>-40.1783</v>
      </c>
      <c r="J36278">
        <v>50.160800000000002</v>
      </c>
      <c r="K36278">
        <v>293.44900000000001</v>
      </c>
      <c r="L36278">
        <v>986.73299999999995</v>
      </c>
      <c r="M36278">
        <v>30.218900000000001</v>
      </c>
      <c r="N36278">
        <v>293.44900000000001</v>
      </c>
      <c r="O36278">
        <v>3014.22</v>
      </c>
      <c r="P36278">
        <v>293.44900000000001</v>
      </c>
      <c r="Q36278">
        <v>3011.05</v>
      </c>
      <c r="R36278" t="s">
        <v>18</v>
      </c>
      <c r="T36278">
        <f t="shared" si="85"/>
        <v>18.502563484999992</v>
      </c>
      <c r="U36278">
        <f>(data2[[#This Row],[time]]-A36277)/1000000000</f>
        <v>8.0841074999999998E-2</v>
      </c>
      <c r="V36278">
        <f>data2[[#This Row],[altitude]]</f>
        <v>293.44900000000001</v>
      </c>
      <c r="W36278">
        <f>((data2[[#This Row],[altitude]]-K36277)/U36278+W36277)/2</f>
        <v>-42.511606535600507</v>
      </c>
      <c r="Z36278">
        <f t="shared" si="86"/>
        <v>8.0841074999999998E-2</v>
      </c>
      <c r="AA36278" s="4">
        <f>SQRT(POWER(data2[[#This Row],[accelx]],2)+POWER(data2[[#This Row],[accely]],2)+POWER(data2[[#This Row],[accelz]],2))*SIGN(data2[[#This Row],[accelx]])</f>
        <v>-10.484905859569031</v>
      </c>
      <c r="AB36278">
        <f t="shared" si="87"/>
        <v>293.44900000000001</v>
      </c>
      <c r="AC36278">
        <f t="shared" si="84"/>
        <v>-118.73458432236455</v>
      </c>
      <c r="AI36278">
        <f>data2[[#This Row],[pressure]]*100/(287.05*(273.15+data2[[#This Row],[temp]]))</f>
        <v>1.1331073191397492</v>
      </c>
      <c r="AJ36278">
        <f t="shared" si="88"/>
        <v>2.0619134571438656E-3</v>
      </c>
      <c r="AN36278">
        <f t="shared" si="89"/>
        <v>293.44900000000001</v>
      </c>
      <c r="AO36278">
        <f t="shared" si="95"/>
        <v>-39.732277187061023</v>
      </c>
      <c r="AS36278">
        <f>data2[[#This Row],[gyrox]]</f>
        <v>8.0634200000000003E-2</v>
      </c>
      <c r="AT36278">
        <f>data2[[#This Row],[gyroy]]</f>
        <v>-0.21181800000000001</v>
      </c>
      <c r="AU36278">
        <f>data2[[#This Row],[gyroz]]</f>
        <v>-0.104458</v>
      </c>
      <c r="AW36278">
        <f t="shared" si="96"/>
        <v>-58.590044103692883</v>
      </c>
      <c r="AX36278">
        <f t="shared" si="97"/>
        <v>-3.8333094458978234</v>
      </c>
      <c r="AY36278">
        <f t="shared" si="98"/>
        <v>5.1652952321273604</v>
      </c>
      <c r="BA36278">
        <f t="shared" si="99"/>
        <v>-2.0413763390766064</v>
      </c>
      <c r="BB36278">
        <f t="shared" si="90"/>
        <v>-0.69171679230803029</v>
      </c>
      <c r="BC36278">
        <f t="shared" si="91"/>
        <v>2.0237025785375673</v>
      </c>
      <c r="BE36278">
        <f t="shared" si="92"/>
        <v>-116.96224862695642</v>
      </c>
      <c r="BF36278">
        <f t="shared" si="93"/>
        <v>-39.632452817577466</v>
      </c>
      <c r="BG36278">
        <f t="shared" si="94"/>
        <v>115.94961673994463</v>
      </c>
      <c r="BM36278">
        <f t="shared" si="83"/>
        <v>577.28800000000001</v>
      </c>
    </row>
    <row r="36279" spans="1:65" x14ac:dyDescent="0.3">
      <c r="A36279">
        <v>3694173278814</v>
      </c>
      <c r="B36279">
        <v>-10.088100000000001</v>
      </c>
      <c r="C36279">
        <v>-2.44068</v>
      </c>
      <c r="D36279">
        <v>-2.68953</v>
      </c>
      <c r="E36279">
        <v>2.0318900000000002</v>
      </c>
      <c r="F36279">
        <v>-0.38362299999999999</v>
      </c>
      <c r="G36279">
        <v>-0.111941</v>
      </c>
      <c r="H36279">
        <v>17.918700000000001</v>
      </c>
      <c r="I36279">
        <v>-35.7498</v>
      </c>
      <c r="J36279">
        <v>50.540799999999997</v>
      </c>
      <c r="K36279">
        <v>290.94600000000003</v>
      </c>
      <c r="L36279">
        <v>987.22400000000005</v>
      </c>
      <c r="M36279">
        <v>30.223400000000002</v>
      </c>
      <c r="N36279">
        <v>290.94600000000003</v>
      </c>
      <c r="O36279">
        <v>2806.49</v>
      </c>
      <c r="P36279">
        <v>290.94600000000003</v>
      </c>
      <c r="Q36279">
        <v>2810.36</v>
      </c>
      <c r="R36279" t="s">
        <v>18</v>
      </c>
      <c r="T36279">
        <f t="shared" si="85"/>
        <v>18.587982178999994</v>
      </c>
      <c r="U36279">
        <f>(data2[[#This Row],[time]]-A36278)/1000000000</f>
        <v>8.5418694000000003E-2</v>
      </c>
      <c r="V36279">
        <f>data2[[#This Row],[altitude]]</f>
        <v>290.94600000000003</v>
      </c>
      <c r="W36279">
        <f>((data2[[#This Row],[altitude]]-K36278)/U36279+W36278)/2</f>
        <v>-35.907162840214141</v>
      </c>
      <c r="Z36279">
        <f t="shared" si="86"/>
        <v>8.5418694000000003E-2</v>
      </c>
      <c r="AA36279" s="4">
        <f>SQRT(POWER(data2[[#This Row],[accelx]],2)+POWER(data2[[#This Row],[accely]],2)+POWER(data2[[#This Row],[accelz]],2))*SIGN(data2[[#This Row],[accelx]])</f>
        <v>-10.721951878893135</v>
      </c>
      <c r="AB36279">
        <f t="shared" si="87"/>
        <v>290.94600000000003</v>
      </c>
      <c r="AC36279">
        <f t="shared" si="84"/>
        <v>-120.48754265019045</v>
      </c>
      <c r="AI36279">
        <f>data2[[#This Row],[pressure]]*100/(287.05*(273.15+data2[[#This Row],[temp]]))</f>
        <v>1.1336543392698133</v>
      </c>
      <c r="AJ36279">
        <f t="shared" si="88"/>
        <v>2.0629088687420926E-3</v>
      </c>
      <c r="AN36279">
        <f t="shared" si="89"/>
        <v>290.94600000000003</v>
      </c>
      <c r="AO36279">
        <f t="shared" si="95"/>
        <v>-29.30271914482778</v>
      </c>
      <c r="AS36279">
        <f>data2[[#This Row],[gyrox]]</f>
        <v>2.0318900000000002</v>
      </c>
      <c r="AT36279">
        <f>data2[[#This Row],[gyroy]]</f>
        <v>-0.38362299999999999</v>
      </c>
      <c r="AU36279">
        <f>data2[[#This Row],[gyroz]]</f>
        <v>-0.111941</v>
      </c>
      <c r="AW36279">
        <f t="shared" si="96"/>
        <v>-58.416482713541221</v>
      </c>
      <c r="AX36279">
        <f t="shared" si="97"/>
        <v>-3.8660780215461852</v>
      </c>
      <c r="AY36279">
        <f t="shared" si="98"/>
        <v>5.1557333781023065</v>
      </c>
      <c r="BA36279">
        <f t="shared" si="99"/>
        <v>-1.8678149489249449</v>
      </c>
      <c r="BB36279">
        <f t="shared" si="90"/>
        <v>-0.72448536795639207</v>
      </c>
      <c r="BC36279">
        <f t="shared" si="91"/>
        <v>2.0141407245125134</v>
      </c>
      <c r="BE36279">
        <f t="shared" si="92"/>
        <v>-107.01791348484277</v>
      </c>
      <c r="BF36279">
        <f t="shared" si="93"/>
        <v>-41.509953902883758</v>
      </c>
      <c r="BG36279">
        <f t="shared" si="94"/>
        <v>115.40176285998886</v>
      </c>
      <c r="BM36279">
        <f t="shared" si="83"/>
        <v>577.28800000000001</v>
      </c>
    </row>
    <row r="36280" spans="1:65" x14ac:dyDescent="0.3">
      <c r="A36280">
        <v>3694254119876</v>
      </c>
      <c r="B36280">
        <v>-8.7816500000000008</v>
      </c>
      <c r="C36280">
        <v>-2.2540399999999998</v>
      </c>
      <c r="D36280">
        <v>-1.05284</v>
      </c>
      <c r="E36280">
        <v>2.54792</v>
      </c>
      <c r="F36280">
        <v>-0.40103299999999997</v>
      </c>
      <c r="G36280">
        <v>-6.5362600000000007E-2</v>
      </c>
      <c r="H36280">
        <v>18.6934</v>
      </c>
      <c r="I36280">
        <v>-31.3066</v>
      </c>
      <c r="J36280">
        <v>50.409199999999998</v>
      </c>
      <c r="K36280">
        <v>287.63900000000001</v>
      </c>
      <c r="L36280">
        <v>987.38699999999994</v>
      </c>
      <c r="M36280">
        <v>30.218900000000001</v>
      </c>
      <c r="N36280">
        <v>287.63900000000001</v>
      </c>
      <c r="O36280">
        <v>2892.88</v>
      </c>
      <c r="P36280">
        <v>287.63900000000001</v>
      </c>
      <c r="Q36280">
        <v>2886.72</v>
      </c>
      <c r="R36280" t="s">
        <v>18</v>
      </c>
      <c r="T36280">
        <f t="shared" si="85"/>
        <v>18.668823240999995</v>
      </c>
      <c r="U36280">
        <f>(data2[[#This Row],[time]]-A36279)/1000000000</f>
        <v>8.0841062000000005E-2</v>
      </c>
      <c r="V36280">
        <f>data2[[#This Row],[altitude]]</f>
        <v>287.63900000000001</v>
      </c>
      <c r="W36280">
        <f>((data2[[#This Row],[altitude]]-K36279)/U36280+W36279)/2</f>
        <v>-38.407295895060507</v>
      </c>
      <c r="Z36280">
        <f t="shared" si="86"/>
        <v>8.0841062000000005E-2</v>
      </c>
      <c r="AA36280" s="4">
        <f>SQRT(POWER(data2[[#This Row],[accelx]],2)+POWER(data2[[#This Row],[accely]],2)+POWER(data2[[#This Row],[accelz]],2))*SIGN(data2[[#This Row],[accelx]])</f>
        <v>-9.1272419223826873</v>
      </c>
      <c r="AB36280">
        <f t="shared" si="87"/>
        <v>287.63900000000001</v>
      </c>
      <c r="AC36280">
        <f t="shared" si="84"/>
        <v>-122.01764098792678</v>
      </c>
      <c r="AI36280">
        <f>data2[[#This Row],[pressure]]*100/(287.05*(273.15+data2[[#This Row],[temp]]))</f>
        <v>1.133858335054609</v>
      </c>
      <c r="AJ36280">
        <f t="shared" si="88"/>
        <v>2.0632800795239541E-3</v>
      </c>
      <c r="AN36280">
        <f t="shared" si="89"/>
        <v>287.63900000000001</v>
      </c>
      <c r="AO36280">
        <f t="shared" si="95"/>
        <v>-40.907428949906873</v>
      </c>
      <c r="AS36280">
        <f>data2[[#This Row],[gyrox]]</f>
        <v>2.54792</v>
      </c>
      <c r="AT36280">
        <f>data2[[#This Row],[gyroy]]</f>
        <v>-0.40103299999999997</v>
      </c>
      <c r="AU36280">
        <f>data2[[#This Row],[gyroz]]</f>
        <v>-6.5362600000000007E-2</v>
      </c>
      <c r="AW36280">
        <f t="shared" si="96"/>
        <v>-58.210506154850179</v>
      </c>
      <c r="AX36280">
        <f t="shared" si="97"/>
        <v>-3.8984979551632311</v>
      </c>
      <c r="AY36280">
        <f t="shared" si="98"/>
        <v>5.1504493961032249</v>
      </c>
      <c r="BA36280">
        <f t="shared" si="99"/>
        <v>-1.6618383902339033</v>
      </c>
      <c r="BB36280">
        <f t="shared" si="90"/>
        <v>-0.75690530157343794</v>
      </c>
      <c r="BC36280">
        <f t="shared" si="91"/>
        <v>2.0088567425134318</v>
      </c>
      <c r="BE36280">
        <f t="shared" si="92"/>
        <v>-95.216325993217382</v>
      </c>
      <c r="BF36280">
        <f t="shared" si="93"/>
        <v>-43.367479271234785</v>
      </c>
      <c r="BG36280">
        <f t="shared" si="94"/>
        <v>115.09901299241838</v>
      </c>
      <c r="BM36280">
        <f t="shared" si="83"/>
        <v>577.28800000000001</v>
      </c>
    </row>
    <row r="36281" spans="1:65" x14ac:dyDescent="0.3">
      <c r="A36281">
        <v>3694334899915</v>
      </c>
      <c r="B36281">
        <v>-9.4612099999999995</v>
      </c>
      <c r="C36281">
        <v>-1.4883299999999999</v>
      </c>
      <c r="D36281">
        <v>0.83748699999999998</v>
      </c>
      <c r="E36281">
        <v>2.0318900000000002</v>
      </c>
      <c r="F36281">
        <v>-0.41737400000000002</v>
      </c>
      <c r="G36281">
        <v>-4.5051300000000002E-2</v>
      </c>
      <c r="H36281">
        <v>19.497199999999999</v>
      </c>
      <c r="I36281">
        <v>-27.5504</v>
      </c>
      <c r="J36281">
        <v>48.319200000000002</v>
      </c>
      <c r="K36281">
        <v>283.91000000000003</v>
      </c>
      <c r="L36281">
        <v>987.87699999999995</v>
      </c>
      <c r="M36281">
        <v>30.227799999999998</v>
      </c>
      <c r="N36281">
        <v>283.91000000000003</v>
      </c>
      <c r="O36281">
        <v>3008.68</v>
      </c>
      <c r="P36281">
        <v>283.91000000000003</v>
      </c>
      <c r="Q36281">
        <v>3005.89</v>
      </c>
      <c r="R36281" t="s">
        <v>18</v>
      </c>
      <c r="T36281">
        <f t="shared" si="85"/>
        <v>18.749603279999995</v>
      </c>
      <c r="U36281">
        <f>(data2[[#This Row],[time]]-A36280)/1000000000</f>
        <v>8.0780038999999998E-2</v>
      </c>
      <c r="V36281">
        <f>data2[[#This Row],[altitude]]</f>
        <v>283.91000000000003</v>
      </c>
      <c r="W36281">
        <f>((data2[[#This Row],[altitude]]-K36280)/U36281+W36280)/2</f>
        <v>-42.284845023951476</v>
      </c>
      <c r="Z36281">
        <f t="shared" si="86"/>
        <v>8.0780038999999998E-2</v>
      </c>
      <c r="AA36281" s="4">
        <f>SQRT(POWER(data2[[#This Row],[accelx]],2)+POWER(data2[[#This Row],[accely]],2)+POWER(data2[[#This Row],[accelz]],2))*SIGN(data2[[#This Row],[accelx]])</f>
        <v>-9.6141044995448741</v>
      </c>
      <c r="AB36281">
        <f t="shared" si="87"/>
        <v>283.91000000000003</v>
      </c>
      <c r="AC36281">
        <f t="shared" si="84"/>
        <v>-123.58591310655009</v>
      </c>
      <c r="AI36281">
        <f>data2[[#This Row],[pressure]]*100/(287.05*(273.15+data2[[#This Row],[temp]]))</f>
        <v>1.1343877430373823</v>
      </c>
      <c r="AJ36281">
        <f t="shared" si="88"/>
        <v>2.064243442327778E-3</v>
      </c>
      <c r="AN36281">
        <f t="shared" si="89"/>
        <v>283.91000000000003</v>
      </c>
      <c r="AO36281">
        <f t="shared" si="95"/>
        <v>-46.162394152842452</v>
      </c>
      <c r="AS36281">
        <f>data2[[#This Row],[gyrox]]</f>
        <v>2.0318900000000002</v>
      </c>
      <c r="AT36281">
        <f>data2[[#This Row],[gyroy]]</f>
        <v>-0.41737400000000002</v>
      </c>
      <c r="AU36281">
        <f>data2[[#This Row],[gyroz]]</f>
        <v>-4.5051300000000002E-2</v>
      </c>
      <c r="AW36281">
        <f t="shared" si="96"/>
        <v>-58.046370001406473</v>
      </c>
      <c r="AX36281">
        <f t="shared" si="97"/>
        <v>-3.9322134431608169</v>
      </c>
      <c r="AY36281">
        <f t="shared" si="98"/>
        <v>5.1468101503322243</v>
      </c>
      <c r="BA36281">
        <f t="shared" si="99"/>
        <v>-1.4977022367901967</v>
      </c>
      <c r="BB36281">
        <f t="shared" si="90"/>
        <v>-0.79062078957102377</v>
      </c>
      <c r="BC36281">
        <f t="shared" si="91"/>
        <v>2.0052174967424312</v>
      </c>
      <c r="BE36281">
        <f t="shared" si="92"/>
        <v>-85.812017135381311</v>
      </c>
      <c r="BF36281">
        <f t="shared" si="93"/>
        <v>-45.299234437720436</v>
      </c>
      <c r="BG36281">
        <f t="shared" si="94"/>
        <v>114.89049956912922</v>
      </c>
      <c r="BM36281">
        <f t="shared" si="83"/>
        <v>577.28800000000001</v>
      </c>
    </row>
    <row r="36282" spans="1:65" x14ac:dyDescent="0.3">
      <c r="A36282">
        <v>3694419555672</v>
      </c>
      <c r="B36282">
        <v>-9.17408</v>
      </c>
      <c r="C36282">
        <v>-1.88076</v>
      </c>
      <c r="D36282">
        <v>2.47418</v>
      </c>
      <c r="E36282">
        <v>0.69882999999999995</v>
      </c>
      <c r="F36282">
        <v>-0.465785</v>
      </c>
      <c r="G36282">
        <v>-2.8405199999999999E-2</v>
      </c>
      <c r="H36282">
        <v>20.3157</v>
      </c>
      <c r="I36282">
        <v>-26.234999999999999</v>
      </c>
      <c r="J36282">
        <v>46.521500000000003</v>
      </c>
      <c r="K36282">
        <v>281.39600000000002</v>
      </c>
      <c r="L36282">
        <v>988.19399999999996</v>
      </c>
      <c r="M36282">
        <v>30.218900000000001</v>
      </c>
      <c r="N36282">
        <v>281.39600000000002</v>
      </c>
      <c r="O36282">
        <v>2801.37</v>
      </c>
      <c r="P36282">
        <v>281.39600000000002</v>
      </c>
      <c r="Q36282">
        <v>2805.46</v>
      </c>
      <c r="R36282" t="s">
        <v>18</v>
      </c>
      <c r="T36282">
        <f t="shared" si="85"/>
        <v>18.834259036999995</v>
      </c>
      <c r="U36282">
        <f>(data2[[#This Row],[time]]-A36281)/1000000000</f>
        <v>8.4655756999999998E-2</v>
      </c>
      <c r="V36282">
        <f>data2[[#This Row],[altitude]]</f>
        <v>281.39600000000002</v>
      </c>
      <c r="W36282">
        <f>((data2[[#This Row],[altitude]]-K36281)/U36282+W36281)/2</f>
        <v>-35.990792481663746</v>
      </c>
      <c r="Z36282">
        <f t="shared" si="86"/>
        <v>8.4655756999999998E-2</v>
      </c>
      <c r="AA36282" s="4">
        <f>SQRT(POWER(data2[[#This Row],[accelx]],2)+POWER(data2[[#This Row],[accely]],2)+POWER(data2[[#This Row],[accelz]],2))*SIGN(data2[[#This Row],[accelx]])</f>
        <v>-9.6862050719773638</v>
      </c>
      <c r="AB36282">
        <f t="shared" si="87"/>
        <v>281.39600000000002</v>
      </c>
      <c r="AC36282">
        <f t="shared" si="84"/>
        <v>-125.23553254797558</v>
      </c>
      <c r="AI36282">
        <f>data2[[#This Row],[pressure]]*100/(287.05*(273.15+data2[[#This Row],[temp]]))</f>
        <v>1.1347850473532204</v>
      </c>
      <c r="AJ36282">
        <f t="shared" si="88"/>
        <v>2.0649664163140636E-3</v>
      </c>
      <c r="AN36282">
        <f t="shared" si="89"/>
        <v>281.39600000000002</v>
      </c>
      <c r="AO36282">
        <f t="shared" si="95"/>
        <v>-29.696739939376009</v>
      </c>
      <c r="AS36282">
        <f>data2[[#This Row],[gyrox]]</f>
        <v>0.69882999999999995</v>
      </c>
      <c r="AT36282">
        <f>data2[[#This Row],[gyroy]]</f>
        <v>-0.465785</v>
      </c>
      <c r="AU36282">
        <f>data2[[#This Row],[gyroz]]</f>
        <v>-2.8405199999999999E-2</v>
      </c>
      <c r="AW36282">
        <f t="shared" si="96"/>
        <v>-57.987210018742161</v>
      </c>
      <c r="AX36282">
        <f t="shared" si="97"/>
        <v>-3.971644824935062</v>
      </c>
      <c r="AY36282">
        <f t="shared" si="98"/>
        <v>5.1444054866234881</v>
      </c>
      <c r="BA36282">
        <f t="shared" si="99"/>
        <v>-1.4385422541258848</v>
      </c>
      <c r="BB36282">
        <f t="shared" si="90"/>
        <v>-0.83005217134526887</v>
      </c>
      <c r="BC36282">
        <f t="shared" si="91"/>
        <v>2.002812833033695</v>
      </c>
      <c r="BE36282">
        <f t="shared" si="92"/>
        <v>-82.422399812649132</v>
      </c>
      <c r="BF36282">
        <f t="shared" si="93"/>
        <v>-47.558486193753758</v>
      </c>
      <c r="BG36282">
        <f t="shared" si="94"/>
        <v>114.75272248747035</v>
      </c>
      <c r="BM36282">
        <f t="shared" si="83"/>
        <v>577.28800000000001</v>
      </c>
    </row>
    <row r="36283" spans="1:65" x14ac:dyDescent="0.3">
      <c r="A36283">
        <v>3694500457770</v>
      </c>
      <c r="B36283">
        <v>-9.4229299999999991</v>
      </c>
      <c r="C36283">
        <v>-1.60798</v>
      </c>
      <c r="D36283">
        <v>3.6227299999999998</v>
      </c>
      <c r="E36283">
        <v>-0.32650699999999999</v>
      </c>
      <c r="F36283">
        <v>-0.46227200000000002</v>
      </c>
      <c r="G36283">
        <v>1.9242200000000001E-2</v>
      </c>
      <c r="H36283">
        <v>21.178000000000001</v>
      </c>
      <c r="I36283">
        <v>-26.614999999999998</v>
      </c>
      <c r="J36283">
        <v>45.308399999999999</v>
      </c>
      <c r="K36283">
        <v>278.11099999999999</v>
      </c>
      <c r="L36283">
        <v>988.62099999999998</v>
      </c>
      <c r="M36283">
        <v>30.223400000000002</v>
      </c>
      <c r="N36283">
        <v>278.11099999999999</v>
      </c>
      <c r="O36283">
        <v>2873.37</v>
      </c>
      <c r="P36283">
        <v>278.11099999999999</v>
      </c>
      <c r="Q36283">
        <v>2875.29</v>
      </c>
      <c r="R36283" t="s">
        <v>18</v>
      </c>
      <c r="T36283">
        <f t="shared" si="85"/>
        <v>18.915161134999995</v>
      </c>
      <c r="U36283">
        <f>(data2[[#This Row],[time]]-A36282)/1000000000</f>
        <v>8.0902098000000006E-2</v>
      </c>
      <c r="V36283">
        <f>data2[[#This Row],[altitude]]</f>
        <v>278.11099999999999</v>
      </c>
      <c r="W36283">
        <f>((data2[[#This Row],[altitude]]-K36282)/U36283+W36282)/2</f>
        <v>-38.297712751832762</v>
      </c>
      <c r="Z36283">
        <f t="shared" si="86"/>
        <v>8.0902098000000006E-2</v>
      </c>
      <c r="AA36283" s="4">
        <f>SQRT(POWER(data2[[#This Row],[accelx]],2)+POWER(data2[[#This Row],[accely]],2)+POWER(data2[[#This Row],[accelz]],2))*SIGN(data2[[#This Row],[accelx]])</f>
        <v>-10.222591751517811</v>
      </c>
      <c r="AB36283">
        <f t="shared" si="87"/>
        <v>278.11099999999999</v>
      </c>
      <c r="AC36283">
        <f t="shared" si="84"/>
        <v>-126.85540222807087</v>
      </c>
      <c r="AI36283">
        <f>data2[[#This Row],[pressure]]*100/(287.05*(273.15+data2[[#This Row],[temp]]))</f>
        <v>1.1352585497751897</v>
      </c>
      <c r="AJ36283">
        <f t="shared" si="88"/>
        <v>2.0658280478641892E-3</v>
      </c>
      <c r="AN36283">
        <f t="shared" si="89"/>
        <v>278.11099999999999</v>
      </c>
      <c r="AO36283">
        <f t="shared" si="95"/>
        <v>-40.604633022001785</v>
      </c>
      <c r="AS36283">
        <f>data2[[#This Row],[gyrox]]</f>
        <v>-0.32650699999999999</v>
      </c>
      <c r="AT36283">
        <f>data2[[#This Row],[gyroy]]</f>
        <v>-0.46227200000000002</v>
      </c>
      <c r="AU36283">
        <f>data2[[#This Row],[gyroz]]</f>
        <v>1.9242200000000001E-2</v>
      </c>
      <c r="AW36283">
        <f t="shared" si="96"/>
        <v>-58.013625120053845</v>
      </c>
      <c r="AX36283">
        <f t="shared" si="97"/>
        <v>-4.0090435995817177</v>
      </c>
      <c r="AY36283">
        <f t="shared" si="98"/>
        <v>5.1459622209736233</v>
      </c>
      <c r="BA36283">
        <f t="shared" si="99"/>
        <v>-1.4649573554375692</v>
      </c>
      <c r="BB36283">
        <f t="shared" si="90"/>
        <v>-0.86745094599192463</v>
      </c>
      <c r="BC36283">
        <f t="shared" si="91"/>
        <v>2.0043695673838302</v>
      </c>
      <c r="BE36283">
        <f t="shared" si="92"/>
        <v>-83.935873633219146</v>
      </c>
      <c r="BF36283">
        <f t="shared" si="93"/>
        <v>-49.701278139967997</v>
      </c>
      <c r="BG36283">
        <f t="shared" si="94"/>
        <v>114.84191679555614</v>
      </c>
      <c r="BM36283">
        <f t="shared" si="83"/>
        <v>577.28800000000001</v>
      </c>
    </row>
    <row r="36284" spans="1:65" x14ac:dyDescent="0.3">
      <c r="A36284">
        <v>3694581268313</v>
      </c>
      <c r="B36284">
        <v>-9.9302100000000006</v>
      </c>
      <c r="C36284">
        <v>1.3830499999999999</v>
      </c>
      <c r="D36284">
        <v>4.4267200000000004</v>
      </c>
      <c r="E36284">
        <v>-1.2345600000000001</v>
      </c>
      <c r="F36284">
        <v>-0.362701</v>
      </c>
      <c r="G36284">
        <v>0.120188</v>
      </c>
      <c r="H36284">
        <v>21.675000000000001</v>
      </c>
      <c r="I36284">
        <v>-28.442</v>
      </c>
      <c r="J36284">
        <v>44.387599999999999</v>
      </c>
      <c r="K36284">
        <v>275.15300000000002</v>
      </c>
      <c r="L36284">
        <v>988.97900000000004</v>
      </c>
      <c r="M36284">
        <v>30.227799999999998</v>
      </c>
      <c r="N36284">
        <v>275.15300000000002</v>
      </c>
      <c r="O36284">
        <v>2850.43</v>
      </c>
      <c r="P36284">
        <v>275.15300000000002</v>
      </c>
      <c r="Q36284">
        <v>2844.1</v>
      </c>
      <c r="R36284" t="s">
        <v>18</v>
      </c>
      <c r="T36284">
        <f t="shared" si="85"/>
        <v>18.995971677999993</v>
      </c>
      <c r="U36284">
        <f>(data2[[#This Row],[time]]-A36283)/1000000000</f>
        <v>8.0810542999999999E-2</v>
      </c>
      <c r="V36284">
        <f>data2[[#This Row],[altitude]]</f>
        <v>275.15300000000002</v>
      </c>
      <c r="W36284">
        <f>((data2[[#This Row],[altitude]]-K36283)/U36284+W36283)/2</f>
        <v>-37.450923718787536</v>
      </c>
      <c r="Z36284">
        <f t="shared" si="86"/>
        <v>8.0810542999999999E-2</v>
      </c>
      <c r="AA36284" s="4">
        <f>SQRT(POWER(data2[[#This Row],[accelx]],2)+POWER(data2[[#This Row],[accely]],2)+POWER(data2[[#This Row],[accelz]],2))*SIGN(data2[[#This Row],[accelx]])</f>
        <v>-10.959824264330155</v>
      </c>
      <c r="AB36284">
        <f t="shared" si="87"/>
        <v>275.15300000000002</v>
      </c>
      <c r="AC36284">
        <f t="shared" si="84"/>
        <v>-128.53301489945596</v>
      </c>
      <c r="AI36284">
        <f>data2[[#This Row],[pressure]]*100/(287.05*(273.15+data2[[#This Row],[temp]]))</f>
        <v>1.1356531792129663</v>
      </c>
      <c r="AJ36284">
        <f t="shared" si="88"/>
        <v>2.0665461543794257E-3</v>
      </c>
      <c r="AN36284">
        <f t="shared" si="89"/>
        <v>275.15300000000002</v>
      </c>
      <c r="AO36284">
        <f t="shared" si="95"/>
        <v>-36.604134685742302</v>
      </c>
      <c r="AS36284">
        <f>data2[[#This Row],[gyrox]]</f>
        <v>-1.2345600000000001</v>
      </c>
      <c r="AT36284">
        <f>data2[[#This Row],[gyroy]]</f>
        <v>-0.362701</v>
      </c>
      <c r="AU36284">
        <f>data2[[#This Row],[gyroz]]</f>
        <v>0.120188</v>
      </c>
      <c r="AW36284">
        <f t="shared" si="96"/>
        <v>-58.113390584019925</v>
      </c>
      <c r="AX36284">
        <f t="shared" si="97"/>
        <v>-4.0383536643383611</v>
      </c>
      <c r="AY36284">
        <f t="shared" si="98"/>
        <v>5.155674678515707</v>
      </c>
      <c r="BA36284">
        <f t="shared" si="99"/>
        <v>-1.5647228194036487</v>
      </c>
      <c r="BB36284">
        <f t="shared" si="90"/>
        <v>-0.89676101074856795</v>
      </c>
      <c r="BC36284">
        <f t="shared" si="91"/>
        <v>2.0140820249259139</v>
      </c>
      <c r="BE36284">
        <f t="shared" si="92"/>
        <v>-89.652013659639991</v>
      </c>
      <c r="BF36284">
        <f t="shared" si="93"/>
        <v>-51.38062114777879</v>
      </c>
      <c r="BG36284">
        <f t="shared" si="94"/>
        <v>115.39839962141754</v>
      </c>
      <c r="BM36284">
        <f t="shared" si="83"/>
        <v>577.28800000000001</v>
      </c>
    </row>
    <row r="36285" spans="1:65" x14ac:dyDescent="0.3">
      <c r="A36285">
        <v>3694662048352</v>
      </c>
      <c r="B36285">
        <v>-8.4370899999999995</v>
      </c>
      <c r="C36285">
        <v>-0.45463599999999998</v>
      </c>
      <c r="D36285">
        <v>3.94815</v>
      </c>
      <c r="E36285">
        <v>-1.5099100000000001</v>
      </c>
      <c r="F36285">
        <v>-0.31917699999999999</v>
      </c>
      <c r="G36285">
        <v>0.21151200000000001</v>
      </c>
      <c r="H36285">
        <v>22.318000000000001</v>
      </c>
      <c r="I36285">
        <v>-31.160499999999999</v>
      </c>
      <c r="J36285">
        <v>43.5107</v>
      </c>
      <c r="K36285">
        <v>271.09699999999998</v>
      </c>
      <c r="L36285">
        <v>989.42899999999997</v>
      </c>
      <c r="M36285">
        <v>30.227799999999998</v>
      </c>
      <c r="N36285">
        <v>271.09699999999998</v>
      </c>
      <c r="O36285">
        <v>3030.95</v>
      </c>
      <c r="P36285">
        <v>271.09699999999998</v>
      </c>
      <c r="Q36285">
        <v>3028.23</v>
      </c>
      <c r="R36285" t="s">
        <v>18</v>
      </c>
      <c r="T36285">
        <f t="shared" si="85"/>
        <v>19.076751716999993</v>
      </c>
      <c r="U36285">
        <f>(data2[[#This Row],[time]]-A36284)/1000000000</f>
        <v>8.0780038999999998E-2</v>
      </c>
      <c r="V36285">
        <f>data2[[#This Row],[altitude]]</f>
        <v>271.09699999999998</v>
      </c>
      <c r="W36285">
        <f>((data2[[#This Row],[altitude]]-K36284)/U36285+W36284)/2</f>
        <v>-43.830673804141902</v>
      </c>
      <c r="Z36285">
        <f t="shared" si="86"/>
        <v>8.0780038999999998E-2</v>
      </c>
      <c r="AA36285" s="4">
        <f>SQRT(POWER(data2[[#This Row],[accelx]],2)+POWER(data2[[#This Row],[accely]],2)+POWER(data2[[#This Row],[accelz]],2))*SIGN(data2[[#This Row],[accelx]])</f>
        <v>-9.3262570189275831</v>
      </c>
      <c r="AB36285">
        <f t="shared" si="87"/>
        <v>271.09699999999998</v>
      </c>
      <c r="AC36285">
        <f t="shared" si="84"/>
        <v>-130.07803468736896</v>
      </c>
      <c r="AI36285">
        <f>data2[[#This Row],[pressure]]*100/(287.05*(273.15+data2[[#This Row],[temp]]))</f>
        <v>1.1361699181231411</v>
      </c>
      <c r="AJ36285">
        <f t="shared" si="88"/>
        <v>2.0674864632934378E-3</v>
      </c>
      <c r="AN36285">
        <f t="shared" si="89"/>
        <v>271.09699999999998</v>
      </c>
      <c r="AO36285">
        <f t="shared" si="95"/>
        <v>-50.210423889496269</v>
      </c>
      <c r="AS36285">
        <f>data2[[#This Row],[gyrox]]</f>
        <v>-1.5099100000000001</v>
      </c>
      <c r="AT36285">
        <f>data2[[#This Row],[gyroy]]</f>
        <v>-0.31917699999999999</v>
      </c>
      <c r="AU36285">
        <f>data2[[#This Row],[gyroz]]</f>
        <v>0.21151200000000001</v>
      </c>
      <c r="AW36285">
        <f t="shared" si="96"/>
        <v>-58.235361172706412</v>
      </c>
      <c r="AX36285">
        <f t="shared" si="97"/>
        <v>-4.0641367948462639</v>
      </c>
      <c r="AY36285">
        <f t="shared" si="98"/>
        <v>5.172760626124675</v>
      </c>
      <c r="BA36285">
        <f t="shared" si="99"/>
        <v>-1.6866934080901359</v>
      </c>
      <c r="BB36285">
        <f t="shared" si="90"/>
        <v>-0.92254414125647077</v>
      </c>
      <c r="BC36285">
        <f t="shared" si="91"/>
        <v>2.0311679725348819</v>
      </c>
      <c r="BE36285">
        <f t="shared" si="92"/>
        <v>-96.64041361610181</v>
      </c>
      <c r="BF36285">
        <f t="shared" si="93"/>
        <v>-52.857885708516626</v>
      </c>
      <c r="BG36285">
        <f t="shared" si="94"/>
        <v>116.37735230839304</v>
      </c>
      <c r="BM36285">
        <f t="shared" si="83"/>
        <v>577.28800000000001</v>
      </c>
    </row>
    <row r="36286" spans="1:65" x14ac:dyDescent="0.3">
      <c r="A36286">
        <v>3694747619636</v>
      </c>
      <c r="B36286">
        <v>-8.4897299999999998</v>
      </c>
      <c r="C36286">
        <v>-0.143569</v>
      </c>
      <c r="D36286">
        <v>4.7282099999999998</v>
      </c>
      <c r="E36286">
        <v>-0.50900299999999998</v>
      </c>
      <c r="F36286">
        <v>-0.27305699999999999</v>
      </c>
      <c r="G36286">
        <v>0.30543300000000001</v>
      </c>
      <c r="H36286">
        <v>22.507999999999999</v>
      </c>
      <c r="I36286">
        <v>-33.192</v>
      </c>
      <c r="J36286">
        <v>42.721400000000003</v>
      </c>
      <c r="K36286">
        <v>267.18799999999999</v>
      </c>
      <c r="L36286">
        <v>989.78599999999994</v>
      </c>
      <c r="M36286">
        <v>30.227799999999998</v>
      </c>
      <c r="N36286">
        <v>267.18799999999999</v>
      </c>
      <c r="O36286">
        <v>3056.11</v>
      </c>
      <c r="P36286">
        <v>267.18799999999999</v>
      </c>
      <c r="Q36286">
        <v>3054.79</v>
      </c>
      <c r="R36286" t="s">
        <v>18</v>
      </c>
      <c r="T36286">
        <f t="shared" si="85"/>
        <v>19.162323000999994</v>
      </c>
      <c r="U36286">
        <f>(data2[[#This Row],[time]]-A36285)/1000000000</f>
        <v>8.5571283999999997E-2</v>
      </c>
      <c r="V36286">
        <f>data2[[#This Row],[altitude]]</f>
        <v>267.18799999999999</v>
      </c>
      <c r="W36286">
        <f>((data2[[#This Row],[altitude]]-K36285)/U36286+W36285)/2</f>
        <v>-44.755943103562515</v>
      </c>
      <c r="Z36286">
        <f t="shared" si="86"/>
        <v>8.5571283999999997E-2</v>
      </c>
      <c r="AA36286" s="4">
        <f>SQRT(POWER(data2[[#This Row],[accelx]],2)+POWER(data2[[#This Row],[accely]],2)+POWER(data2[[#This Row],[accelz]],2))*SIGN(data2[[#This Row],[accelx]])</f>
        <v>-9.7186468880580801</v>
      </c>
      <c r="AB36286">
        <f t="shared" si="87"/>
        <v>267.18799999999999</v>
      </c>
      <c r="AC36286">
        <f t="shared" si="84"/>
        <v>-131.74827036352269</v>
      </c>
      <c r="AI36286">
        <f>data2[[#This Row],[pressure]]*100/(287.05*(273.15+data2[[#This Row],[temp]]))</f>
        <v>1.1365798643252132</v>
      </c>
      <c r="AJ36286">
        <f t="shared" si="88"/>
        <v>2.0682324416985542E-3</v>
      </c>
      <c r="AN36286">
        <f t="shared" si="89"/>
        <v>267.18799999999999</v>
      </c>
      <c r="AO36286">
        <f t="shared" si="95"/>
        <v>-45.681212402983128</v>
      </c>
      <c r="AS36286">
        <f>data2[[#This Row],[gyrox]]</f>
        <v>-0.50900299999999998</v>
      </c>
      <c r="AT36286">
        <f>data2[[#This Row],[gyroy]]</f>
        <v>-0.27305699999999999</v>
      </c>
      <c r="AU36286">
        <f>data2[[#This Row],[gyroz]]</f>
        <v>0.30543300000000001</v>
      </c>
      <c r="AW36286">
        <f t="shared" si="96"/>
        <v>-58.27891721297626</v>
      </c>
      <c r="AX36286">
        <f t="shared" si="97"/>
        <v>-4.0875026329414519</v>
      </c>
      <c r="AY36286">
        <f t="shared" si="98"/>
        <v>5.1988969201106467</v>
      </c>
      <c r="BA36286">
        <f t="shared" si="99"/>
        <v>-1.7302494483599844</v>
      </c>
      <c r="BB36286">
        <f t="shared" si="90"/>
        <v>-0.94590997935165877</v>
      </c>
      <c r="BC36286">
        <f t="shared" si="91"/>
        <v>2.0573042665208536</v>
      </c>
      <c r="BE36286">
        <f t="shared" si="92"/>
        <v>-99.135990895865987</v>
      </c>
      <c r="BF36286">
        <f t="shared" si="93"/>
        <v>-54.19664961615689</v>
      </c>
      <c r="BG36286">
        <f t="shared" si="94"/>
        <v>117.87485164590237</v>
      </c>
      <c r="BM36286">
        <f t="shared" si="83"/>
        <v>577.28800000000001</v>
      </c>
    </row>
    <row r="36287" spans="1:65" x14ac:dyDescent="0.3">
      <c r="A36287">
        <v>3694828491216</v>
      </c>
      <c r="B36287">
        <v>-10.1408</v>
      </c>
      <c r="C36287">
        <v>-0.90927199999999997</v>
      </c>
      <c r="D36287">
        <v>4.8239299999999998</v>
      </c>
      <c r="E36287">
        <v>0.76404000000000005</v>
      </c>
      <c r="F36287">
        <v>-0.112857</v>
      </c>
      <c r="G36287">
        <v>0.21578800000000001</v>
      </c>
      <c r="H36287">
        <v>23.2973</v>
      </c>
      <c r="I36287">
        <v>-33.016599999999997</v>
      </c>
      <c r="J36287">
        <v>42.005200000000002</v>
      </c>
      <c r="K36287">
        <v>263.55399999999997</v>
      </c>
      <c r="L36287">
        <v>990.40899999999999</v>
      </c>
      <c r="M36287">
        <v>30.227799999999998</v>
      </c>
      <c r="N36287">
        <v>263.55399999999997</v>
      </c>
      <c r="O36287">
        <v>3051.84</v>
      </c>
      <c r="P36287">
        <v>263.55399999999997</v>
      </c>
      <c r="Q36287">
        <v>3051.17</v>
      </c>
      <c r="R36287" t="s">
        <v>18</v>
      </c>
      <c r="T36287">
        <f t="shared" si="85"/>
        <v>19.243194580999994</v>
      </c>
      <c r="U36287">
        <f>(data2[[#This Row],[time]]-A36286)/1000000000</f>
        <v>8.0871579999999998E-2</v>
      </c>
      <c r="V36287">
        <f>data2[[#This Row],[altitude]]</f>
        <v>263.55399999999997</v>
      </c>
      <c r="W36287">
        <f>((data2[[#This Row],[altitude]]-K36286)/U36287+W36286)/2</f>
        <v>-44.845691361385661</v>
      </c>
      <c r="Z36287">
        <f t="shared" si="86"/>
        <v>8.0871579999999998E-2</v>
      </c>
      <c r="AA36287" s="4">
        <f>SQRT(POWER(data2[[#This Row],[accelx]],2)+POWER(data2[[#This Row],[accely]],2)+POWER(data2[[#This Row],[accelz]],2))*SIGN(data2[[#This Row],[accelx]])</f>
        <v>-11.266450233098444</v>
      </c>
      <c r="AB36287">
        <f t="shared" si="87"/>
        <v>263.55399999999997</v>
      </c>
      <c r="AC36287">
        <f t="shared" si="84"/>
        <v>-133.45194747886472</v>
      </c>
      <c r="AI36287">
        <f>data2[[#This Row],[pressure]]*100/(287.05*(273.15+data2[[#This Row],[temp]]))</f>
        <v>1.1372952606386331</v>
      </c>
      <c r="AJ36287">
        <f t="shared" si="88"/>
        <v>2.0695342471506195E-3</v>
      </c>
      <c r="AN36287">
        <f t="shared" si="89"/>
        <v>263.55399999999997</v>
      </c>
      <c r="AO36287">
        <f t="shared" si="95"/>
        <v>-44.935439619208807</v>
      </c>
      <c r="AS36287">
        <f>data2[[#This Row],[gyrox]]</f>
        <v>0.76404000000000005</v>
      </c>
      <c r="AT36287">
        <f>data2[[#This Row],[gyroy]]</f>
        <v>-0.112857</v>
      </c>
      <c r="AU36287">
        <f>data2[[#This Row],[gyroz]]</f>
        <v>0.21578800000000001</v>
      </c>
      <c r="AW36287">
        <f t="shared" si="96"/>
        <v>-58.217128090993057</v>
      </c>
      <c r="AX36287">
        <f t="shared" si="97"/>
        <v>-4.096629556845512</v>
      </c>
      <c r="AY36287">
        <f t="shared" si="98"/>
        <v>5.2163480366156865</v>
      </c>
      <c r="BA36287">
        <f t="shared" si="99"/>
        <v>-1.6684603263767812</v>
      </c>
      <c r="BB36287">
        <f t="shared" si="90"/>
        <v>-0.95503690325571888</v>
      </c>
      <c r="BC36287">
        <f t="shared" si="91"/>
        <v>2.0747553830258934</v>
      </c>
      <c r="BE36287">
        <f t="shared" si="92"/>
        <v>-95.595734986409411</v>
      </c>
      <c r="BF36287">
        <f t="shared" si="93"/>
        <v>-54.719583835796598</v>
      </c>
      <c r="BG36287">
        <f t="shared" si="94"/>
        <v>118.87472696943225</v>
      </c>
      <c r="BM36287">
        <f t="shared" si="83"/>
        <v>577.28800000000001</v>
      </c>
    </row>
    <row r="36288" spans="1:65" x14ac:dyDescent="0.3">
      <c r="A36288">
        <v>3694909240723</v>
      </c>
      <c r="B36288">
        <v>-9.6095699999999997</v>
      </c>
      <c r="C36288">
        <v>-0.33499499999999999</v>
      </c>
      <c r="D36288">
        <v>4.1682899999999998</v>
      </c>
      <c r="E36288">
        <v>1.2282999999999999</v>
      </c>
      <c r="F36288">
        <v>8.2466800000000007E-2</v>
      </c>
      <c r="G36288">
        <v>-7.1623999999999993E-2</v>
      </c>
      <c r="H36288">
        <v>22.858799999999999</v>
      </c>
      <c r="I36288">
        <v>-30.415099999999999</v>
      </c>
      <c r="J36288">
        <v>42.034500000000001</v>
      </c>
      <c r="K36288">
        <v>259.75099999999998</v>
      </c>
      <c r="L36288">
        <v>990.73599999999999</v>
      </c>
      <c r="M36288">
        <v>30.227799999999998</v>
      </c>
      <c r="N36288">
        <v>259.75099999999998</v>
      </c>
      <c r="O36288">
        <v>3075.41</v>
      </c>
      <c r="P36288">
        <v>259.75099999999998</v>
      </c>
      <c r="Q36288">
        <v>3075.08</v>
      </c>
      <c r="R36288" t="s">
        <v>18</v>
      </c>
      <c r="T36288">
        <f t="shared" si="85"/>
        <v>19.323944087999994</v>
      </c>
      <c r="U36288">
        <f>(data2[[#This Row],[time]]-A36287)/1000000000</f>
        <v>8.0749506999999998E-2</v>
      </c>
      <c r="V36288">
        <f>data2[[#This Row],[altitude]]</f>
        <v>259.75099999999998</v>
      </c>
      <c r="W36288">
        <f>((data2[[#This Row],[altitude]]-K36287)/U36288+W36287)/2</f>
        <v>-45.97097706433086</v>
      </c>
      <c r="Z36288">
        <f t="shared" si="86"/>
        <v>8.0749506999999998E-2</v>
      </c>
      <c r="AA36288" s="4">
        <f>SQRT(POWER(data2[[#This Row],[accelx]],2)+POWER(data2[[#This Row],[accely]],2)+POWER(data2[[#This Row],[accelz]],2))*SIGN(data2[[#This Row],[accelx]])</f>
        <v>-10.480014253760583</v>
      </c>
      <c r="AB36288">
        <f t="shared" si="87"/>
        <v>259.75099999999998</v>
      </c>
      <c r="AC36288">
        <f t="shared" si="84"/>
        <v>-135.08954863180887</v>
      </c>
      <c r="AI36288">
        <f>data2[[#This Row],[pressure]]*100/(287.05*(273.15+data2[[#This Row],[temp]]))</f>
        <v>1.1376707575800269</v>
      </c>
      <c r="AJ36288">
        <f t="shared" si="88"/>
        <v>2.0702175382948016E-3</v>
      </c>
      <c r="AN36288">
        <f t="shared" si="89"/>
        <v>259.75099999999998</v>
      </c>
      <c r="AO36288">
        <f t="shared" si="95"/>
        <v>-47.096262767276059</v>
      </c>
      <c r="AS36288">
        <f>data2[[#This Row],[gyrox]]</f>
        <v>1.2282999999999999</v>
      </c>
      <c r="AT36288">
        <f>data2[[#This Row],[gyroy]]</f>
        <v>8.2466800000000007E-2</v>
      </c>
      <c r="AU36288">
        <f>data2[[#This Row],[gyroz]]</f>
        <v>-7.1623999999999993E-2</v>
      </c>
      <c r="AW36288">
        <f t="shared" si="96"/>
        <v>-58.117943471544955</v>
      </c>
      <c r="AX36288">
        <f t="shared" si="97"/>
        <v>-4.0899704034016446</v>
      </c>
      <c r="AY36288">
        <f t="shared" si="98"/>
        <v>5.2105644339263186</v>
      </c>
      <c r="BA36288">
        <f t="shared" si="99"/>
        <v>-1.5692757069286785</v>
      </c>
      <c r="BB36288">
        <f t="shared" si="90"/>
        <v>-0.94837774981185152</v>
      </c>
      <c r="BC36288">
        <f t="shared" si="91"/>
        <v>2.0689717803365255</v>
      </c>
      <c r="BE36288">
        <f t="shared" si="92"/>
        <v>-89.912874899421951</v>
      </c>
      <c r="BF36288">
        <f t="shared" si="93"/>
        <v>-54.338042448332992</v>
      </c>
      <c r="BG36288">
        <f t="shared" si="94"/>
        <v>118.54335094495096</v>
      </c>
      <c r="BM36288">
        <f t="shared" si="83"/>
        <v>577.28800000000001</v>
      </c>
    </row>
    <row r="36289" spans="1:65" x14ac:dyDescent="0.3">
      <c r="A36289">
        <v>3694994812021</v>
      </c>
      <c r="B36289">
        <v>-9.3559300000000007</v>
      </c>
      <c r="C36289">
        <v>-1.7228300000000001</v>
      </c>
      <c r="D36289">
        <v>3.1345999999999998</v>
      </c>
      <c r="E36289">
        <v>0.57894800000000002</v>
      </c>
      <c r="F36289">
        <v>0.196546</v>
      </c>
      <c r="G36289">
        <v>-0.37843100000000002</v>
      </c>
      <c r="H36289">
        <v>22.215699999999998</v>
      </c>
      <c r="I36289">
        <v>-28.836600000000001</v>
      </c>
      <c r="J36289">
        <v>42.6922</v>
      </c>
      <c r="K36289">
        <v>256.37099999999998</v>
      </c>
      <c r="L36289">
        <v>991.06200000000001</v>
      </c>
      <c r="M36289">
        <v>30.227799999999998</v>
      </c>
      <c r="N36289">
        <v>256.37099999999998</v>
      </c>
      <c r="O36289">
        <v>2981.99</v>
      </c>
      <c r="P36289">
        <v>256.37099999999998</v>
      </c>
      <c r="Q36289">
        <v>2988.33</v>
      </c>
      <c r="R36289" t="s">
        <v>18</v>
      </c>
      <c r="T36289">
        <f t="shared" si="85"/>
        <v>19.409515385999995</v>
      </c>
      <c r="U36289">
        <f>(data2[[#This Row],[time]]-A36288)/1000000000</f>
        <v>8.5571298000000004E-2</v>
      </c>
      <c r="V36289">
        <f>data2[[#This Row],[altitude]]</f>
        <v>256.37099999999998</v>
      </c>
      <c r="W36289">
        <f>((data2[[#This Row],[altitude]]-K36288)/U36289+W36288)/2</f>
        <v>-42.735101305364196</v>
      </c>
      <c r="Z36289">
        <f t="shared" si="86"/>
        <v>8.5571298000000004E-2</v>
      </c>
      <c r="AA36289" s="4">
        <f>SQRT(POWER(data2[[#This Row],[accelx]],2)+POWER(data2[[#This Row],[accely]],2)+POWER(data2[[#This Row],[accelz]],2))*SIGN(data2[[#This Row],[accelx]])</f>
        <v>-10.016350958996995</v>
      </c>
      <c r="AB36289">
        <f t="shared" si="87"/>
        <v>256.37099999999998</v>
      </c>
      <c r="AC36289">
        <f t="shared" si="84"/>
        <v>-136.78525950499377</v>
      </c>
      <c r="AI36289">
        <f>data2[[#This Row],[pressure]]*100/(287.05*(273.15+data2[[#This Row],[temp]]))</f>
        <v>1.1380451062127313</v>
      </c>
      <c r="AJ36289">
        <f t="shared" si="88"/>
        <v>2.0708987398636194E-3</v>
      </c>
      <c r="AN36289">
        <f t="shared" si="89"/>
        <v>256.37099999999998</v>
      </c>
      <c r="AO36289">
        <f t="shared" si="95"/>
        <v>-39.499225546397525</v>
      </c>
      <c r="AS36289">
        <f>data2[[#This Row],[gyrox]]</f>
        <v>0.57894800000000002</v>
      </c>
      <c r="AT36289">
        <f>data2[[#This Row],[gyroy]]</f>
        <v>0.196546</v>
      </c>
      <c r="AU36289">
        <f>data2[[#This Row],[gyroz]]</f>
        <v>-0.37843100000000002</v>
      </c>
      <c r="AW36289">
        <f t="shared" si="96"/>
        <v>-58.06840213971045</v>
      </c>
      <c r="AX36289">
        <f t="shared" si="97"/>
        <v>-4.0731517070649366</v>
      </c>
      <c r="AY36289">
        <f t="shared" si="98"/>
        <v>5.1781816020528808</v>
      </c>
      <c r="BA36289">
        <f t="shared" si="99"/>
        <v>-1.5197343750941741</v>
      </c>
      <c r="BB36289">
        <f t="shared" si="90"/>
        <v>-0.93155905347514345</v>
      </c>
      <c r="BC36289">
        <f t="shared" si="91"/>
        <v>2.0365889484630877</v>
      </c>
      <c r="BE36289">
        <f t="shared" si="92"/>
        <v>-87.074365673847751</v>
      </c>
      <c r="BF36289">
        <f t="shared" si="93"/>
        <v>-53.374402131327479</v>
      </c>
      <c r="BG36289">
        <f t="shared" si="94"/>
        <v>116.68795134992125</v>
      </c>
      <c r="BM36289">
        <f t="shared" si="83"/>
        <v>577.28800000000001</v>
      </c>
    </row>
    <row r="36290" spans="1:65" x14ac:dyDescent="0.3">
      <c r="A36290">
        <v>3695075622564</v>
      </c>
      <c r="B36290">
        <v>-10.9878</v>
      </c>
      <c r="C36290">
        <v>-2.4071799999999999</v>
      </c>
      <c r="D36290">
        <v>3.4935200000000002</v>
      </c>
      <c r="E36290">
        <v>-2.6114499999999999E-2</v>
      </c>
      <c r="F36290">
        <v>0.20066899999999999</v>
      </c>
      <c r="G36290">
        <v>-0.52320599999999995</v>
      </c>
      <c r="H36290">
        <v>21.835699999999999</v>
      </c>
      <c r="I36290">
        <v>-26.834199999999999</v>
      </c>
      <c r="J36290">
        <v>43.788400000000003</v>
      </c>
      <c r="K36290">
        <v>250.41300000000001</v>
      </c>
      <c r="L36290">
        <v>991.69500000000005</v>
      </c>
      <c r="M36290">
        <v>30.227799999999998</v>
      </c>
      <c r="N36290">
        <v>250.41300000000001</v>
      </c>
      <c r="O36290">
        <v>3359.55</v>
      </c>
      <c r="P36290">
        <v>250.41300000000001</v>
      </c>
      <c r="Q36290">
        <v>3352.35</v>
      </c>
      <c r="R36290" t="s">
        <v>18</v>
      </c>
      <c r="T36290">
        <f t="shared" si="85"/>
        <v>19.490325928999994</v>
      </c>
      <c r="U36290">
        <f>(data2[[#This Row],[time]]-A36289)/1000000000</f>
        <v>8.0810542999999999E-2</v>
      </c>
      <c r="V36290">
        <f>data2[[#This Row],[altitude]]</f>
        <v>250.41300000000001</v>
      </c>
      <c r="W36290">
        <f>((data2[[#This Row],[altitude]]-K36289)/U36290+W36289)/2</f>
        <v>-58.231552420372054</v>
      </c>
      <c r="Z36290">
        <f t="shared" si="86"/>
        <v>8.0810542999999999E-2</v>
      </c>
      <c r="AA36290" s="4">
        <f>SQRT(POWER(data2[[#This Row],[accelx]],2)+POWER(data2[[#This Row],[accely]],2)+POWER(data2[[#This Row],[accelz]],2))*SIGN(data2[[#This Row],[accelx]])</f>
        <v>-11.77841018061436</v>
      </c>
      <c r="AB36290">
        <f t="shared" si="87"/>
        <v>250.41300000000001</v>
      </c>
      <c r="AC36290">
        <f t="shared" si="84"/>
        <v>-138.52902254876594</v>
      </c>
      <c r="AI36290">
        <f>data2[[#This Row],[pressure]]*100/(287.05*(273.15+data2[[#This Row],[temp]]))</f>
        <v>1.1387719856130438</v>
      </c>
      <c r="AJ36290">
        <f t="shared" si="88"/>
        <v>2.0722214410693295E-3</v>
      </c>
      <c r="AN36290">
        <f t="shared" si="89"/>
        <v>250.41300000000001</v>
      </c>
      <c r="AO36290">
        <f t="shared" si="95"/>
        <v>-73.728003535379912</v>
      </c>
      <c r="AS36290">
        <f>data2[[#This Row],[gyrox]]</f>
        <v>-2.6114499999999999E-2</v>
      </c>
      <c r="AT36290">
        <f>data2[[#This Row],[gyroy]]</f>
        <v>0.20066899999999999</v>
      </c>
      <c r="AU36290">
        <f>data2[[#This Row],[gyroz]]</f>
        <v>-0.52320599999999995</v>
      </c>
      <c r="AW36290">
        <f t="shared" si="96"/>
        <v>-58.070512466635627</v>
      </c>
      <c r="AX36290">
        <f t="shared" si="97"/>
        <v>-4.0569355362116699</v>
      </c>
      <c r="AY36290">
        <f t="shared" si="98"/>
        <v>5.1359010410920227</v>
      </c>
      <c r="BA36290">
        <f t="shared" si="99"/>
        <v>-1.5218447020193508</v>
      </c>
      <c r="BB36290">
        <f t="shared" si="90"/>
        <v>-0.9153428826218768</v>
      </c>
      <c r="BC36290">
        <f t="shared" si="91"/>
        <v>1.9943083875022296</v>
      </c>
      <c r="BE36290">
        <f t="shared" si="92"/>
        <v>-87.195278500053192</v>
      </c>
      <c r="BF36290">
        <f t="shared" si="93"/>
        <v>-52.445283981572253</v>
      </c>
      <c r="BG36290">
        <f t="shared" si="94"/>
        <v>114.26545365141848</v>
      </c>
      <c r="BM36290">
        <f t="shared" si="83"/>
        <v>577.28800000000001</v>
      </c>
    </row>
    <row r="36291" spans="1:65" x14ac:dyDescent="0.3">
      <c r="A36291">
        <v>3695156494144</v>
      </c>
      <c r="B36291">
        <v>-8.9395799999999994</v>
      </c>
      <c r="C36291">
        <v>-3.5653000000000001</v>
      </c>
      <c r="D36291">
        <v>1.85683</v>
      </c>
      <c r="E36291">
        <v>-0.28787000000000001</v>
      </c>
      <c r="F36291">
        <v>0.105222</v>
      </c>
      <c r="G36291">
        <v>-0.51572300000000004</v>
      </c>
      <c r="H36291">
        <v>21.2072</v>
      </c>
      <c r="I36291">
        <v>-26.2789</v>
      </c>
      <c r="J36291">
        <v>43.642200000000003</v>
      </c>
      <c r="K36291">
        <v>248.416</v>
      </c>
      <c r="L36291">
        <v>992.05200000000002</v>
      </c>
      <c r="M36291">
        <v>30.218900000000001</v>
      </c>
      <c r="N36291">
        <v>248.416</v>
      </c>
      <c r="O36291">
        <v>2944.96</v>
      </c>
      <c r="P36291">
        <v>248.416</v>
      </c>
      <c r="Q36291">
        <v>2939.93</v>
      </c>
      <c r="R36291" t="s">
        <v>18</v>
      </c>
      <c r="T36291">
        <f t="shared" si="85"/>
        <v>19.571197508999994</v>
      </c>
      <c r="U36291">
        <f>(data2[[#This Row],[time]]-A36290)/1000000000</f>
        <v>8.0871579999999998E-2</v>
      </c>
      <c r="V36291">
        <f>data2[[#This Row],[altitude]]</f>
        <v>248.416</v>
      </c>
      <c r="W36291">
        <f>((data2[[#This Row],[altitude]]-K36290)/U36291+W36290)/2</f>
        <v>-41.462511614638458</v>
      </c>
      <c r="Z36291">
        <f t="shared" si="86"/>
        <v>8.0871579999999998E-2</v>
      </c>
      <c r="AA36291" s="4">
        <f>SQRT(POWER(data2[[#This Row],[accelx]],2)+POWER(data2[[#This Row],[accely]],2)+POWER(data2[[#This Row],[accelz]],2))*SIGN(data2[[#This Row],[accelx]])</f>
        <v>-9.8017994427196893</v>
      </c>
      <c r="AB36291">
        <f t="shared" si="87"/>
        <v>248.416</v>
      </c>
      <c r="AC36291">
        <f t="shared" si="84"/>
        <v>-140.1142510405418</v>
      </c>
      <c r="AI36291">
        <f>data2[[#This Row],[pressure]]*100/(287.05*(273.15+data2[[#This Row],[temp]]))</f>
        <v>1.1392153522454671</v>
      </c>
      <c r="AJ36291">
        <f t="shared" si="88"/>
        <v>2.0730282345745874E-3</v>
      </c>
      <c r="AN36291">
        <f t="shared" si="89"/>
        <v>248.416</v>
      </c>
      <c r="AO36291">
        <f t="shared" si="95"/>
        <v>-24.693470808904859</v>
      </c>
      <c r="AS36291">
        <f>data2[[#This Row],[gyrox]]</f>
        <v>-0.28787000000000001</v>
      </c>
      <c r="AT36291">
        <f>data2[[#This Row],[gyroy]]</f>
        <v>0.105222</v>
      </c>
      <c r="AU36291">
        <f>data2[[#This Row],[gyroz]]</f>
        <v>-0.51572300000000004</v>
      </c>
      <c r="AW36291">
        <f t="shared" si="96"/>
        <v>-58.093792968370224</v>
      </c>
      <c r="AX36291">
        <f t="shared" si="97"/>
        <v>-4.0484260668209098</v>
      </c>
      <c r="AY36291">
        <f t="shared" si="98"/>
        <v>5.0941937072396826</v>
      </c>
      <c r="BA36291">
        <f t="shared" si="99"/>
        <v>-1.5451252037539476</v>
      </c>
      <c r="BB36291">
        <f t="shared" si="90"/>
        <v>-0.90683341323111666</v>
      </c>
      <c r="BC36291">
        <f t="shared" si="91"/>
        <v>1.9526010536498895</v>
      </c>
      <c r="BE36291">
        <f t="shared" si="92"/>
        <v>-88.529152994392575</v>
      </c>
      <c r="BF36291">
        <f t="shared" si="93"/>
        <v>-51.957727299585926</v>
      </c>
      <c r="BG36291">
        <f t="shared" si="94"/>
        <v>111.8757994469363</v>
      </c>
      <c r="BM36291">
        <f t="shared" si="83"/>
        <v>577.28800000000001</v>
      </c>
    </row>
    <row r="36292" spans="1:65" x14ac:dyDescent="0.3">
      <c r="A36292">
        <v>3695242645270</v>
      </c>
      <c r="B36292">
        <v>-12.2943</v>
      </c>
      <c r="C36292">
        <v>-4.2783600000000002</v>
      </c>
      <c r="D36292">
        <v>2.29711</v>
      </c>
      <c r="E36292">
        <v>-1.65422</v>
      </c>
      <c r="F36292">
        <v>4.5814899999999997E-3</v>
      </c>
      <c r="G36292">
        <v>-0.23655799999999999</v>
      </c>
      <c r="H36292">
        <v>21.2803</v>
      </c>
      <c r="I36292">
        <v>-28.310400000000001</v>
      </c>
      <c r="J36292">
        <v>45.147599999999997</v>
      </c>
      <c r="K36292">
        <v>242.279</v>
      </c>
      <c r="L36292">
        <v>992.78700000000003</v>
      </c>
      <c r="M36292">
        <v>30.232199999999999</v>
      </c>
      <c r="N36292">
        <v>242.279</v>
      </c>
      <c r="O36292">
        <v>3308.02</v>
      </c>
      <c r="P36292">
        <v>242.279</v>
      </c>
      <c r="Q36292">
        <v>3306.16</v>
      </c>
      <c r="R36292" t="s">
        <v>18</v>
      </c>
      <c r="T36292">
        <f t="shared" si="85"/>
        <v>19.657348634999995</v>
      </c>
      <c r="U36292">
        <f>(data2[[#This Row],[time]]-A36291)/1000000000</f>
        <v>8.6151125999999995E-2</v>
      </c>
      <c r="V36292">
        <f>data2[[#This Row],[altitude]]</f>
        <v>242.279</v>
      </c>
      <c r="W36292">
        <f>((data2[[#This Row],[altitude]]-K36291)/U36292+W36291)/2</f>
        <v>-56.348898227918589</v>
      </c>
      <c r="Z36292">
        <f t="shared" si="86"/>
        <v>8.6151125999999995E-2</v>
      </c>
      <c r="AA36292" s="4">
        <f>SQRT(POWER(data2[[#This Row],[accelx]],2)+POWER(data2[[#This Row],[accely]],2)+POWER(data2[[#This Row],[accelz]],2))*SIGN(data2[[#This Row],[accelx]])</f>
        <v>-13.218581282864662</v>
      </c>
      <c r="AB36292">
        <f t="shared" si="87"/>
        <v>242.279</v>
      </c>
      <c r="AC36292">
        <f t="shared" si="84"/>
        <v>-142.09732773698312</v>
      </c>
      <c r="AI36292">
        <f>data2[[#This Row],[pressure]]*100/(287.05*(273.15+data2[[#This Row],[temp]]))</f>
        <v>1.1400094047253506</v>
      </c>
      <c r="AJ36292">
        <f t="shared" si="88"/>
        <v>2.0744731705186897E-3</v>
      </c>
      <c r="AN36292">
        <f t="shared" si="89"/>
        <v>242.279</v>
      </c>
      <c r="AO36292">
        <f t="shared" si="95"/>
        <v>-71.23528484119872</v>
      </c>
      <c r="AS36292">
        <f>data2[[#This Row],[gyrox]]</f>
        <v>-1.65422</v>
      </c>
      <c r="AT36292">
        <f>data2[[#This Row],[gyroy]]</f>
        <v>4.5814899999999997E-3</v>
      </c>
      <c r="AU36292">
        <f>data2[[#This Row],[gyroz]]</f>
        <v>-0.23655799999999999</v>
      </c>
      <c r="AW36292">
        <f t="shared" si="96"/>
        <v>-58.236305884021945</v>
      </c>
      <c r="AX36292">
        <f t="shared" si="97"/>
        <v>-4.0480313662986518</v>
      </c>
      <c r="AY36292">
        <f t="shared" si="98"/>
        <v>5.073813969175375</v>
      </c>
      <c r="BA36292">
        <f t="shared" si="99"/>
        <v>-1.6876381194056691</v>
      </c>
      <c r="BB36292">
        <f t="shared" si="90"/>
        <v>-0.90643871270885867</v>
      </c>
      <c r="BC36292">
        <f t="shared" si="91"/>
        <v>1.9322213155855819</v>
      </c>
      <c r="BE36292">
        <f t="shared" si="92"/>
        <v>-96.694541587340126</v>
      </c>
      <c r="BF36292">
        <f t="shared" si="93"/>
        <v>-51.935112625488934</v>
      </c>
      <c r="BG36292">
        <f t="shared" si="94"/>
        <v>110.70812646826934</v>
      </c>
      <c r="BM36292">
        <f t="shared" si="83"/>
        <v>577.28800000000001</v>
      </c>
    </row>
    <row r="36293" spans="1:65" x14ac:dyDescent="0.3">
      <c r="A36293">
        <v>3695323608403</v>
      </c>
      <c r="B36293">
        <v>-9.9493500000000008</v>
      </c>
      <c r="C36293">
        <v>-2.4885299999999999</v>
      </c>
      <c r="D36293">
        <v>0.492921</v>
      </c>
      <c r="E36293">
        <v>-2.1580300000000001</v>
      </c>
      <c r="F36293">
        <v>-2.56563E-2</v>
      </c>
      <c r="G36293">
        <v>0.109803</v>
      </c>
      <c r="H36293">
        <v>21.2803</v>
      </c>
      <c r="I36293">
        <v>-32.022799999999997</v>
      </c>
      <c r="J36293">
        <v>44.694499999999998</v>
      </c>
      <c r="K36293">
        <v>238.40199999999999</v>
      </c>
      <c r="L36293">
        <v>993.30799999999999</v>
      </c>
      <c r="M36293">
        <v>30.227799999999998</v>
      </c>
      <c r="N36293">
        <v>238.40199999999999</v>
      </c>
      <c r="O36293">
        <v>3208.18</v>
      </c>
      <c r="P36293">
        <v>238.40199999999999</v>
      </c>
      <c r="Q36293">
        <v>3207.17</v>
      </c>
      <c r="R36293" t="s">
        <v>18</v>
      </c>
      <c r="T36293">
        <f t="shared" si="85"/>
        <v>19.738311767999996</v>
      </c>
      <c r="U36293">
        <f>(data2[[#This Row],[time]]-A36292)/1000000000</f>
        <v>8.0963133000000007E-2</v>
      </c>
      <c r="V36293">
        <f>data2[[#This Row],[altitude]]</f>
        <v>238.40199999999999</v>
      </c>
      <c r="W36293">
        <f>((data2[[#This Row],[altitude]]-K36292)/U36293+W36292)/2</f>
        <v>-52.117445489853054</v>
      </c>
      <c r="Z36293">
        <f t="shared" si="86"/>
        <v>8.0963133000000007E-2</v>
      </c>
      <c r="AA36293" s="4">
        <f>SQRT(POWER(data2[[#This Row],[accelx]],2)+POWER(data2[[#This Row],[accely]],2)+POWER(data2[[#This Row],[accelz]],2))*SIGN(data2[[#This Row],[accelx]])</f>
        <v>-10.26768319026454</v>
      </c>
      <c r="AB36293">
        <f t="shared" si="87"/>
        <v>238.40199999999999</v>
      </c>
      <c r="AC36293">
        <f t="shared" si="84"/>
        <v>-143.72207024011837</v>
      </c>
      <c r="AI36293">
        <f>data2[[#This Row],[pressure]]*100/(287.05*(273.15+data2[[#This Row],[temp]]))</f>
        <v>1.1406242075288486</v>
      </c>
      <c r="AJ36293">
        <f t="shared" si="88"/>
        <v>2.075591926132222E-3</v>
      </c>
      <c r="AN36293">
        <f t="shared" si="89"/>
        <v>238.40199999999999</v>
      </c>
      <c r="AO36293">
        <f t="shared" si="95"/>
        <v>-47.885992751787526</v>
      </c>
      <c r="AS36293">
        <f>data2[[#This Row],[gyrox]]</f>
        <v>-2.1580300000000001</v>
      </c>
      <c r="AT36293">
        <f>data2[[#This Row],[gyroy]]</f>
        <v>-2.56563E-2</v>
      </c>
      <c r="AU36293">
        <f>data2[[#This Row],[gyroz]]</f>
        <v>0.109803</v>
      </c>
      <c r="AW36293">
        <f t="shared" si="96"/>
        <v>-58.411026753929939</v>
      </c>
      <c r="AX36293">
        <f t="shared" si="97"/>
        <v>-4.0501085807278399</v>
      </c>
      <c r="AY36293">
        <f t="shared" si="98"/>
        <v>5.0827039640681742</v>
      </c>
      <c r="BA36293">
        <f t="shared" si="99"/>
        <v>-1.8623589893136625</v>
      </c>
      <c r="BB36293">
        <f t="shared" si="90"/>
        <v>-0.90851592713804674</v>
      </c>
      <c r="BC36293">
        <f t="shared" si="91"/>
        <v>1.941111310478381</v>
      </c>
      <c r="BE36293">
        <f t="shared" si="92"/>
        <v>-106.70531002592244</v>
      </c>
      <c r="BF36293">
        <f t="shared" si="93"/>
        <v>-52.05412824542509</v>
      </c>
      <c r="BG36293">
        <f t="shared" si="94"/>
        <v>111.21748565551961</v>
      </c>
      <c r="BM36293">
        <f t="shared" si="83"/>
        <v>577.28800000000001</v>
      </c>
    </row>
    <row r="36294" spans="1:65" x14ac:dyDescent="0.3">
      <c r="A36294">
        <v>3695404418947</v>
      </c>
      <c r="B36294">
        <v>-8.5136599999999998</v>
      </c>
      <c r="C36294">
        <v>-2.5746799999999999</v>
      </c>
      <c r="D36294">
        <v>-0.32542399999999999</v>
      </c>
      <c r="E36294">
        <v>-4.3734900000000003</v>
      </c>
      <c r="F36294">
        <v>-0.27229300000000001</v>
      </c>
      <c r="G36294">
        <v>0.51388999999999996</v>
      </c>
      <c r="H36294">
        <v>21.7773</v>
      </c>
      <c r="I36294">
        <v>-39.023699999999998</v>
      </c>
      <c r="J36294">
        <v>42.633699999999997</v>
      </c>
      <c r="K36294">
        <v>233.99700000000001</v>
      </c>
      <c r="L36294">
        <v>993.85900000000004</v>
      </c>
      <c r="M36294">
        <v>30.232199999999999</v>
      </c>
      <c r="N36294">
        <v>233.99700000000001</v>
      </c>
      <c r="O36294">
        <v>3236.81</v>
      </c>
      <c r="P36294">
        <v>233.99700000000001</v>
      </c>
      <c r="Q36294">
        <v>3236.32</v>
      </c>
      <c r="R36294" t="s">
        <v>18</v>
      </c>
      <c r="T36294">
        <f t="shared" si="85"/>
        <v>19.819122311999994</v>
      </c>
      <c r="U36294">
        <f>(data2[[#This Row],[time]]-A36293)/1000000000</f>
        <v>8.0810543999999998E-2</v>
      </c>
      <c r="V36294">
        <f>data2[[#This Row],[altitude]]</f>
        <v>233.99700000000001</v>
      </c>
      <c r="W36294">
        <f>((data2[[#This Row],[altitude]]-K36293)/U36294+W36293)/2</f>
        <v>-53.313829454763635</v>
      </c>
      <c r="Z36294">
        <f t="shared" si="86"/>
        <v>8.0810543999999998E-2</v>
      </c>
      <c r="AA36294" s="4">
        <f>SQRT(POWER(data2[[#This Row],[accelx]],2)+POWER(data2[[#This Row],[accely]],2)+POWER(data2[[#This Row],[accelz]],2))*SIGN(data2[[#This Row],[accelx]])</f>
        <v>-8.9004092309160701</v>
      </c>
      <c r="AB36294">
        <f t="shared" si="87"/>
        <v>233.99700000000001</v>
      </c>
      <c r="AC36294">
        <f t="shared" si="84"/>
        <v>-145.23326048309133</v>
      </c>
      <c r="AI36294">
        <f>data2[[#This Row],[pressure]]*100/(287.05*(273.15+data2[[#This Row],[temp]]))</f>
        <v>1.1412403737870584</v>
      </c>
      <c r="AJ36294">
        <f t="shared" si="88"/>
        <v>2.0767131628219694E-3</v>
      </c>
      <c r="AN36294">
        <f t="shared" si="89"/>
        <v>233.99700000000001</v>
      </c>
      <c r="AO36294">
        <f t="shared" si="95"/>
        <v>-54.510213419674209</v>
      </c>
      <c r="AS36294">
        <f>data2[[#This Row],[gyrox]]</f>
        <v>-4.3734900000000003</v>
      </c>
      <c r="AT36294">
        <f>data2[[#This Row],[gyroy]]</f>
        <v>-0.27229300000000001</v>
      </c>
      <c r="AU36294">
        <f>data2[[#This Row],[gyroz]]</f>
        <v>0.51388999999999996</v>
      </c>
      <c r="AW36294">
        <f t="shared" si="96"/>
        <v>-58.764450860008502</v>
      </c>
      <c r="AX36294">
        <f t="shared" si="97"/>
        <v>-4.0721127261852317</v>
      </c>
      <c r="AY36294">
        <f t="shared" si="98"/>
        <v>5.124231694524334</v>
      </c>
      <c r="BA36294">
        <f t="shared" si="99"/>
        <v>-2.2157830953922257</v>
      </c>
      <c r="BB36294">
        <f t="shared" si="90"/>
        <v>-0.93052007259543856</v>
      </c>
      <c r="BC36294">
        <f t="shared" si="91"/>
        <v>1.9826390409345409</v>
      </c>
      <c r="BE36294">
        <f t="shared" si="92"/>
        <v>-126.95501968240802</v>
      </c>
      <c r="BF36294">
        <f t="shared" si="93"/>
        <v>-53.314872911925605</v>
      </c>
      <c r="BG36294">
        <f t="shared" si="94"/>
        <v>113.59684934341445</v>
      </c>
      <c r="BM36294">
        <f t="shared" si="83"/>
        <v>577.28800000000001</v>
      </c>
    </row>
    <row r="36295" spans="1:65" x14ac:dyDescent="0.3">
      <c r="A36295">
        <v>3695488922128</v>
      </c>
      <c r="B36295">
        <v>-11.5717</v>
      </c>
      <c r="C36295">
        <v>-2.9096700000000002</v>
      </c>
      <c r="D36295">
        <v>0.80398800000000004</v>
      </c>
      <c r="E36295">
        <v>-5.0035999999999996</v>
      </c>
      <c r="F36295">
        <v>-0.57955800000000002</v>
      </c>
      <c r="G36295">
        <v>0.448986</v>
      </c>
      <c r="H36295">
        <v>22.917300000000001</v>
      </c>
      <c r="I36295">
        <v>-46.755299999999998</v>
      </c>
      <c r="J36295">
        <v>32.885100000000001</v>
      </c>
      <c r="K36295">
        <v>232.19</v>
      </c>
      <c r="L36295">
        <v>994.14599999999996</v>
      </c>
      <c r="M36295">
        <v>30.223400000000002</v>
      </c>
      <c r="N36295">
        <v>232.19</v>
      </c>
      <c r="O36295">
        <v>2798.11</v>
      </c>
      <c r="P36295">
        <v>232.19</v>
      </c>
      <c r="Q36295">
        <v>2801.73</v>
      </c>
      <c r="R36295" t="s">
        <v>18</v>
      </c>
      <c r="T36295">
        <f t="shared" si="85"/>
        <v>19.903625492999993</v>
      </c>
      <c r="U36295">
        <f>(data2[[#This Row],[time]]-A36294)/1000000000</f>
        <v>8.4503180999999997E-2</v>
      </c>
      <c r="V36295">
        <f>data2[[#This Row],[altitude]]</f>
        <v>232.19</v>
      </c>
      <c r="W36295">
        <f>((data2[[#This Row],[altitude]]-K36294)/U36295+W36294)/2</f>
        <v>-37.348819923234842</v>
      </c>
      <c r="Z36295">
        <f t="shared" si="86"/>
        <v>8.4503180999999997E-2</v>
      </c>
      <c r="AA36295" s="4">
        <f>SQRT(POWER(data2[[#This Row],[accelx]],2)+POWER(data2[[#This Row],[accely]],2)+POWER(data2[[#This Row],[accelz]],2))*SIGN(data2[[#This Row],[accelx]])</f>
        <v>-11.958963880831986</v>
      </c>
      <c r="AB36295">
        <f t="shared" si="87"/>
        <v>232.19</v>
      </c>
      <c r="AC36295">
        <f t="shared" si="84"/>
        <v>-147.07196214628573</v>
      </c>
      <c r="AI36295">
        <f>data2[[#This Row],[pressure]]*100/(287.05*(273.15+data2[[#This Row],[temp]]))</f>
        <v>1.1416030473000329</v>
      </c>
      <c r="AJ36295">
        <f t="shared" si="88"/>
        <v>2.0773731191953155E-3</v>
      </c>
      <c r="AN36295">
        <f t="shared" si="89"/>
        <v>232.19</v>
      </c>
      <c r="AO36295">
        <f t="shared" si="95"/>
        <v>-21.383810391706042</v>
      </c>
      <c r="AS36295">
        <f>data2[[#This Row],[gyrox]]</f>
        <v>-5.0035999999999996</v>
      </c>
      <c r="AT36295">
        <f>data2[[#This Row],[gyroy]]</f>
        <v>-0.57955800000000002</v>
      </c>
      <c r="AU36295">
        <f>data2[[#This Row],[gyroz]]</f>
        <v>0.448986</v>
      </c>
      <c r="AW36295">
        <f t="shared" si="96"/>
        <v>-59.187270976460098</v>
      </c>
      <c r="AX36295">
        <f t="shared" si="97"/>
        <v>-4.1210872207592297</v>
      </c>
      <c r="AY36295">
        <f t="shared" si="98"/>
        <v>5.1621724397488</v>
      </c>
      <c r="BA36295">
        <f t="shared" si="99"/>
        <v>-2.6386032118438223</v>
      </c>
      <c r="BB36295">
        <f t="shared" si="90"/>
        <v>-0.97949456716943661</v>
      </c>
      <c r="BC36295">
        <f t="shared" si="91"/>
        <v>2.0205797861590069</v>
      </c>
      <c r="BE36295">
        <f t="shared" si="92"/>
        <v>-151.18082784831449</v>
      </c>
      <c r="BF36295">
        <f t="shared" si="93"/>
        <v>-56.120904754802048</v>
      </c>
      <c r="BG36295">
        <f t="shared" si="94"/>
        <v>115.77069391635749</v>
      </c>
      <c r="BM36295">
        <f t="shared" si="83"/>
        <v>577.28800000000001</v>
      </c>
    </row>
    <row r="36296" spans="1:65" x14ac:dyDescent="0.3">
      <c r="A36296">
        <v>3695569793707</v>
      </c>
      <c r="B36296">
        <v>-9.8249200000000005</v>
      </c>
      <c r="C36296">
        <v>-2.7517399999999999</v>
      </c>
      <c r="D36296">
        <v>0.52642100000000003</v>
      </c>
      <c r="E36296">
        <v>-5.0035999999999996</v>
      </c>
      <c r="F36296">
        <v>-0.71562800000000004</v>
      </c>
      <c r="G36296">
        <v>0.14172100000000001</v>
      </c>
      <c r="H36296">
        <v>23.209599999999998</v>
      </c>
      <c r="I36296">
        <v>-48.626100000000001</v>
      </c>
      <c r="J36296">
        <v>17.173300000000001</v>
      </c>
      <c r="K36296">
        <v>228.47200000000001</v>
      </c>
      <c r="L36296">
        <v>994.452</v>
      </c>
      <c r="M36296">
        <v>30.218900000000001</v>
      </c>
      <c r="N36296">
        <v>228.47200000000001</v>
      </c>
      <c r="O36296">
        <v>2933.66</v>
      </c>
      <c r="P36296">
        <v>228.47200000000001</v>
      </c>
      <c r="Q36296">
        <v>2927.02</v>
      </c>
      <c r="R36296" t="s">
        <v>18</v>
      </c>
      <c r="T36296">
        <f t="shared" si="85"/>
        <v>19.984497071999993</v>
      </c>
      <c r="U36296">
        <f>(data2[[#This Row],[time]]-A36295)/1000000000</f>
        <v>8.0871578999999999E-2</v>
      </c>
      <c r="V36296">
        <f>data2[[#This Row],[altitude]]</f>
        <v>228.47200000000001</v>
      </c>
      <c r="W36296">
        <f>((data2[[#This Row],[altitude]]-K36295)/U36296+W36295)/2</f>
        <v>-41.661471955299959</v>
      </c>
      <c r="Z36296">
        <f t="shared" si="86"/>
        <v>8.0871578999999999E-2</v>
      </c>
      <c r="AA36296" s="4">
        <f>SQRT(POWER(data2[[#This Row],[accelx]],2)+POWER(data2[[#This Row],[accely]],2)+POWER(data2[[#This Row],[accelz]],2))*SIGN(data2[[#This Row],[accelx]])</f>
        <v>-10.216567187820036</v>
      </c>
      <c r="AB36296">
        <f t="shared" si="87"/>
        <v>228.47200000000001</v>
      </c>
      <c r="AC36296">
        <f t="shared" si="84"/>
        <v>-148.69073354092433</v>
      </c>
      <c r="AI36296">
        <f>data2[[#This Row],[pressure]]*100/(287.05*(273.15+data2[[#This Row],[temp]]))</f>
        <v>1.1419713739513748</v>
      </c>
      <c r="AJ36296">
        <f t="shared" si="88"/>
        <v>2.0780433625749127E-3</v>
      </c>
      <c r="AN36296">
        <f t="shared" si="89"/>
        <v>228.47200000000001</v>
      </c>
      <c r="AO36296">
        <f t="shared" si="95"/>
        <v>-45.974123987365068</v>
      </c>
      <c r="AS36296">
        <f>data2[[#This Row],[gyrox]]</f>
        <v>-5.0035999999999996</v>
      </c>
      <c r="AT36296">
        <f>data2[[#This Row],[gyroy]]</f>
        <v>-0.71562800000000004</v>
      </c>
      <c r="AU36296">
        <f>data2[[#This Row],[gyroz]]</f>
        <v>0.14172100000000001</v>
      </c>
      <c r="AW36296">
        <f t="shared" si="96"/>
        <v>-59.591920009144495</v>
      </c>
      <c r="AX36296">
        <f t="shared" si="97"/>
        <v>-4.1789611870958421</v>
      </c>
      <c r="AY36296">
        <f t="shared" si="98"/>
        <v>5.1736336407962593</v>
      </c>
      <c r="BA36296">
        <f t="shared" si="99"/>
        <v>-3.0432522445282189</v>
      </c>
      <c r="BB36296">
        <f t="shared" si="90"/>
        <v>-1.037368533506049</v>
      </c>
      <c r="BC36296">
        <f t="shared" si="91"/>
        <v>2.0320409872064662</v>
      </c>
      <c r="BE36296">
        <f t="shared" si="92"/>
        <v>-174.36550960518173</v>
      </c>
      <c r="BF36296">
        <f t="shared" si="93"/>
        <v>-59.436838769572134</v>
      </c>
      <c r="BG36296">
        <f t="shared" si="94"/>
        <v>116.42737236452781</v>
      </c>
      <c r="BM36296">
        <f t="shared" si="83"/>
        <v>577.28800000000001</v>
      </c>
    </row>
    <row r="36297" spans="1:65" x14ac:dyDescent="0.3">
      <c r="A36297">
        <v>3695650604251</v>
      </c>
      <c r="B36297">
        <v>-9.7962100000000003</v>
      </c>
      <c r="C36297">
        <v>-4.5511499999999998</v>
      </c>
      <c r="D36297">
        <v>1.04806</v>
      </c>
      <c r="E36297">
        <v>-5.0035999999999996</v>
      </c>
      <c r="F36297">
        <v>-0.484263</v>
      </c>
      <c r="G36297">
        <v>-0.12614400000000001</v>
      </c>
      <c r="H36297">
        <v>22.756499999999999</v>
      </c>
      <c r="I36297">
        <v>-43.496099999999998</v>
      </c>
      <c r="J36297">
        <v>4.0192899999999998</v>
      </c>
      <c r="K36297">
        <v>225.63</v>
      </c>
      <c r="L36297">
        <v>994.94200000000001</v>
      </c>
      <c r="M36297">
        <v>30.218900000000001</v>
      </c>
      <c r="N36297">
        <v>225.63</v>
      </c>
      <c r="O36297">
        <v>2828.85</v>
      </c>
      <c r="P36297">
        <v>225.63</v>
      </c>
      <c r="Q36297">
        <v>2825.25</v>
      </c>
      <c r="R36297" t="s">
        <v>18</v>
      </c>
      <c r="T36297">
        <f t="shared" si="85"/>
        <v>20.065307615999991</v>
      </c>
      <c r="U36297">
        <f>(data2[[#This Row],[time]]-A36296)/1000000000</f>
        <v>8.0810543999999998E-2</v>
      </c>
      <c r="V36297">
        <f>data2[[#This Row],[altitude]]</f>
        <v>225.63</v>
      </c>
      <c r="W36297">
        <f>((data2[[#This Row],[altitude]]-K36296)/U36297+W36296)/2</f>
        <v>-38.415074971828844</v>
      </c>
      <c r="Z36297">
        <f t="shared" si="86"/>
        <v>8.0810543999999998E-2</v>
      </c>
      <c r="AA36297" s="4">
        <f>SQRT(POWER(data2[[#This Row],[accelx]],2)+POWER(data2[[#This Row],[accely]],2)+POWER(data2[[#This Row],[accelz]],2))*SIGN(data2[[#This Row],[accelx]])</f>
        <v>-10.852517055973697</v>
      </c>
      <c r="AB36297">
        <f t="shared" si="87"/>
        <v>225.63</v>
      </c>
      <c r="AC36297">
        <f t="shared" si="84"/>
        <v>-150.35967467918684</v>
      </c>
      <c r="AI36297">
        <f>data2[[#This Row],[pressure]]*100/(287.05*(273.15+data2[[#This Row],[temp]]))</f>
        <v>1.1425340617163309</v>
      </c>
      <c r="AJ36297">
        <f t="shared" si="88"/>
        <v>2.0790672845416459E-3</v>
      </c>
      <c r="AN36297">
        <f t="shared" si="89"/>
        <v>225.63</v>
      </c>
      <c r="AO36297">
        <f t="shared" si="95"/>
        <v>-35.168677988357722</v>
      </c>
      <c r="AS36297">
        <f>data2[[#This Row],[gyrox]]</f>
        <v>-5.0035999999999996</v>
      </c>
      <c r="AT36297">
        <f>data2[[#This Row],[gyroy]]</f>
        <v>-0.484263</v>
      </c>
      <c r="AU36297">
        <f>data2[[#This Row],[gyroz]]</f>
        <v>-0.12614400000000001</v>
      </c>
      <c r="AW36297">
        <f t="shared" si="96"/>
        <v>-59.996263647102893</v>
      </c>
      <c r="AX36297">
        <f t="shared" si="97"/>
        <v>-4.2180947435649143</v>
      </c>
      <c r="AY36297">
        <f t="shared" si="98"/>
        <v>5.163439875533923</v>
      </c>
      <c r="BA36297">
        <f t="shared" si="99"/>
        <v>-0.30600322889682374</v>
      </c>
      <c r="BB36297">
        <f t="shared" si="90"/>
        <v>-1.0765020899751212</v>
      </c>
      <c r="BC36297">
        <f t="shared" si="91"/>
        <v>2.0218472219441299</v>
      </c>
      <c r="BE36297">
        <f t="shared" si="92"/>
        <v>-17.532693533163677</v>
      </c>
      <c r="BF36297">
        <f t="shared" si="93"/>
        <v>-61.679026392586849</v>
      </c>
      <c r="BG36297">
        <f t="shared" si="94"/>
        <v>115.84331263764889</v>
      </c>
      <c r="BM36297">
        <f t="shared" si="83"/>
        <v>577.28800000000001</v>
      </c>
    </row>
    <row r="36298" spans="1:65" x14ac:dyDescent="0.3">
      <c r="A36298">
        <v>3695736175548</v>
      </c>
      <c r="B36298">
        <v>-11.954499999999999</v>
      </c>
      <c r="C36298">
        <v>-4.6803600000000003</v>
      </c>
      <c r="D36298">
        <v>-1.80897</v>
      </c>
      <c r="E36298">
        <v>-5.0035999999999996</v>
      </c>
      <c r="F36298">
        <v>-0.15470200000000001</v>
      </c>
      <c r="G36298">
        <v>9.9571000000000007E-2</v>
      </c>
      <c r="H36298">
        <v>22.128</v>
      </c>
      <c r="I36298">
        <v>-32.958199999999998</v>
      </c>
      <c r="J36298">
        <v>-2.9669699999999999</v>
      </c>
      <c r="K36298">
        <v>221.22499999999999</v>
      </c>
      <c r="L36298">
        <v>995.37199999999996</v>
      </c>
      <c r="M36298">
        <v>30.214500000000001</v>
      </c>
      <c r="N36298">
        <v>221.22499999999999</v>
      </c>
      <c r="O36298">
        <v>3008.62</v>
      </c>
      <c r="P36298">
        <v>221.22499999999999</v>
      </c>
      <c r="Q36298">
        <v>3015.15</v>
      </c>
      <c r="R36298" t="s">
        <v>18</v>
      </c>
      <c r="T36298">
        <f t="shared" si="85"/>
        <v>20.150878912999993</v>
      </c>
      <c r="U36298">
        <f>(data2[[#This Row],[time]]-A36297)/1000000000</f>
        <v>8.5571297000000004E-2</v>
      </c>
      <c r="V36298">
        <f>data2[[#This Row],[altitude]]</f>
        <v>221.22499999999999</v>
      </c>
      <c r="W36298">
        <f>((data2[[#This Row],[altitude]]-K36297)/U36298+W36297)/2</f>
        <v>-44.946308279583711</v>
      </c>
      <c r="Z36298">
        <f t="shared" si="86"/>
        <v>8.5571297000000004E-2</v>
      </c>
      <c r="AA36298" s="4">
        <f>SQRT(POWER(data2[[#This Row],[accelx]],2)+POWER(data2[[#This Row],[accely]],2)+POWER(data2[[#This Row],[accelz]],2))*SIGN(data2[[#This Row],[accelx]])</f>
        <v>-12.964883819012801</v>
      </c>
      <c r="AB36298">
        <f t="shared" si="87"/>
        <v>221.22499999999999</v>
      </c>
      <c r="AC36298">
        <f t="shared" si="84"/>
        <v>-152.30769531363407</v>
      </c>
      <c r="AI36298">
        <f>data2[[#This Row],[pressure]]*100/(287.05*(273.15+data2[[#This Row],[temp]]))</f>
        <v>1.1430444274194285</v>
      </c>
      <c r="AJ36298">
        <f t="shared" si="88"/>
        <v>2.0799959961416031E-3</v>
      </c>
      <c r="AN36298">
        <f t="shared" si="89"/>
        <v>221.22499999999999</v>
      </c>
      <c r="AO36298">
        <f t="shared" si="95"/>
        <v>-51.477541587338578</v>
      </c>
      <c r="AS36298">
        <f>data2[[#This Row],[gyrox]]</f>
        <v>-5.0035999999999996</v>
      </c>
      <c r="AT36298">
        <f>data2[[#This Row],[gyroy]]</f>
        <v>-0.15470200000000001</v>
      </c>
      <c r="AU36298">
        <f>data2[[#This Row],[gyroz]]</f>
        <v>9.9571000000000007E-2</v>
      </c>
      <c r="AW36298">
        <f t="shared" si="96"/>
        <v>-60.42442818877209</v>
      </c>
      <c r="AX36298">
        <f t="shared" si="97"/>
        <v>-4.231332794353408</v>
      </c>
      <c r="AY36298">
        <f t="shared" si="98"/>
        <v>5.1719602951475103</v>
      </c>
      <c r="BA36298">
        <f t="shared" si="99"/>
        <v>-0.73416777056602101</v>
      </c>
      <c r="BB36298">
        <f t="shared" si="90"/>
        <v>-1.0897401407636149</v>
      </c>
      <c r="BC36298">
        <f t="shared" si="91"/>
        <v>2.0303676415577172</v>
      </c>
      <c r="BE36298">
        <f t="shared" si="92"/>
        <v>-42.064714707961947</v>
      </c>
      <c r="BF36298">
        <f t="shared" si="93"/>
        <v>-62.437510831747375</v>
      </c>
      <c r="BG36298">
        <f t="shared" si="94"/>
        <v>116.33149672118792</v>
      </c>
      <c r="BM36298">
        <f t="shared" si="83"/>
        <v>577.28800000000001</v>
      </c>
    </row>
    <row r="36299" spans="1:65" x14ac:dyDescent="0.3">
      <c r="A36299">
        <v>3695816986092</v>
      </c>
      <c r="B36299">
        <v>-7.5326000000000004</v>
      </c>
      <c r="C36299">
        <v>-2.9383900000000001</v>
      </c>
      <c r="D36299">
        <v>-4.4314999999999998</v>
      </c>
      <c r="E36299">
        <v>-5.0035999999999996</v>
      </c>
      <c r="F36299">
        <v>-0.25717400000000001</v>
      </c>
      <c r="G36299">
        <v>0.37339099999999997</v>
      </c>
      <c r="H36299">
        <v>21.426500000000001</v>
      </c>
      <c r="I36299">
        <v>-19.3218</v>
      </c>
      <c r="J36299">
        <v>1.1254</v>
      </c>
      <c r="K36299">
        <v>217.01</v>
      </c>
      <c r="L36299">
        <v>995.84199999999998</v>
      </c>
      <c r="M36299">
        <v>30.214500000000001</v>
      </c>
      <c r="N36299">
        <v>217.01</v>
      </c>
      <c r="O36299">
        <v>3097.29</v>
      </c>
      <c r="P36299">
        <v>217.01</v>
      </c>
      <c r="Q36299">
        <v>3100.32</v>
      </c>
      <c r="R36299" t="s">
        <v>18</v>
      </c>
      <c r="T36299">
        <f t="shared" si="85"/>
        <v>20.231689456999991</v>
      </c>
      <c r="U36299">
        <f>(data2[[#This Row],[time]]-A36298)/1000000000</f>
        <v>8.0810543999999998E-2</v>
      </c>
      <c r="V36299">
        <f>data2[[#This Row],[altitude]]</f>
        <v>217.01</v>
      </c>
      <c r="W36299">
        <f>((data2[[#This Row],[altitude]]-K36298)/U36299+W36298)/2</f>
        <v>-48.552671683938101</v>
      </c>
      <c r="Z36299">
        <f t="shared" si="86"/>
        <v>8.0810543999999998E-2</v>
      </c>
      <c r="AA36299" s="4">
        <f>SQRT(POWER(data2[[#This Row],[accelx]],2)+POWER(data2[[#This Row],[accely]],2)+POWER(data2[[#This Row],[accelz]],2))*SIGN(data2[[#This Row],[accelx]])</f>
        <v>-9.2202164183982163</v>
      </c>
      <c r="AB36299">
        <f t="shared" si="87"/>
        <v>217.01</v>
      </c>
      <c r="AC36299">
        <f t="shared" si="84"/>
        <v>-153.84472934940257</v>
      </c>
      <c r="AI36299">
        <f>data2[[#This Row],[pressure]]*100/(287.05*(273.15+data2[[#This Row],[temp]]))</f>
        <v>1.1435841561649498</v>
      </c>
      <c r="AJ36299">
        <f t="shared" si="88"/>
        <v>2.0809781396198069E-3</v>
      </c>
      <c r="AN36299">
        <f t="shared" si="89"/>
        <v>217.01</v>
      </c>
      <c r="AO36299">
        <f t="shared" si="95"/>
        <v>-52.159035088292484</v>
      </c>
      <c r="AS36299">
        <f>data2[[#This Row],[gyrox]]</f>
        <v>-5.0035999999999996</v>
      </c>
      <c r="AT36299">
        <f>data2[[#This Row],[gyroy]]</f>
        <v>-0.25717400000000001</v>
      </c>
      <c r="AU36299">
        <f>data2[[#This Row],[gyroz]]</f>
        <v>0.37339099999999997</v>
      </c>
      <c r="AW36299">
        <f t="shared" si="96"/>
        <v>-60.828771826730488</v>
      </c>
      <c r="AX36299">
        <f t="shared" si="97"/>
        <v>-4.2521151651960638</v>
      </c>
      <c r="AY36299">
        <f t="shared" si="98"/>
        <v>5.2021342249822142</v>
      </c>
      <c r="BA36299">
        <f t="shared" si="99"/>
        <v>-1.138511408524419</v>
      </c>
      <c r="BB36299">
        <f t="shared" si="90"/>
        <v>-1.1105225116062707</v>
      </c>
      <c r="BC36299">
        <f t="shared" si="91"/>
        <v>2.0605415713924211</v>
      </c>
      <c r="BE36299">
        <f t="shared" si="92"/>
        <v>-65.231898635943907</v>
      </c>
      <c r="BF36299">
        <f t="shared" si="93"/>
        <v>-63.628252969307297</v>
      </c>
      <c r="BG36299">
        <f t="shared" si="94"/>
        <v>118.06033555204034</v>
      </c>
      <c r="BM36299">
        <f t="shared" si="83"/>
        <v>577.28800000000001</v>
      </c>
    </row>
    <row r="36300" spans="1:65" x14ac:dyDescent="0.3">
      <c r="A36300">
        <v>3695897796635</v>
      </c>
      <c r="B36300">
        <v>-12.710699999999999</v>
      </c>
      <c r="C36300">
        <v>-1.0863400000000001</v>
      </c>
      <c r="D36300">
        <v>-4.8334999999999999</v>
      </c>
      <c r="E36300">
        <v>-5.0035999999999996</v>
      </c>
      <c r="F36300">
        <v>-0.51236300000000001</v>
      </c>
      <c r="G36300">
        <v>6.76533E-2</v>
      </c>
      <c r="H36300">
        <v>20.184200000000001</v>
      </c>
      <c r="I36300">
        <v>-11.3271</v>
      </c>
      <c r="J36300">
        <v>16.325600000000001</v>
      </c>
      <c r="K36300">
        <v>213.55600000000001</v>
      </c>
      <c r="L36300">
        <v>996.25</v>
      </c>
      <c r="M36300">
        <v>30.2011</v>
      </c>
      <c r="N36300">
        <v>213.55600000000001</v>
      </c>
      <c r="O36300">
        <v>3026.41</v>
      </c>
      <c r="P36300">
        <v>213.55600000000001</v>
      </c>
      <c r="Q36300">
        <v>3020.98</v>
      </c>
      <c r="R36300" t="s">
        <v>18</v>
      </c>
      <c r="T36300">
        <f t="shared" si="85"/>
        <v>20.312499999999989</v>
      </c>
      <c r="U36300">
        <f>(data2[[#This Row],[time]]-A36299)/1000000000</f>
        <v>8.0810542999999999E-2</v>
      </c>
      <c r="V36300">
        <f>data2[[#This Row],[altitude]]</f>
        <v>213.55600000000001</v>
      </c>
      <c r="W36300">
        <f>((data2[[#This Row],[altitude]]-K36299)/U36300+W36299)/2</f>
        <v>-45.647309676410302</v>
      </c>
      <c r="Z36300">
        <f t="shared" si="86"/>
        <v>8.0810542999999999E-2</v>
      </c>
      <c r="AA36300" s="4">
        <f>SQRT(POWER(data2[[#This Row],[accelx]],2)+POWER(data2[[#This Row],[accely]],2)+POWER(data2[[#This Row],[accelz]],2))*SIGN(data2[[#This Row],[accelx]])</f>
        <v>-13.642021526723962</v>
      </c>
      <c r="AB36300">
        <f t="shared" si="87"/>
        <v>213.55600000000001</v>
      </c>
      <c r="AC36300">
        <f t="shared" si="84"/>
        <v>-155.73909183799483</v>
      </c>
      <c r="AI36300">
        <f>data2[[#This Row],[pressure]]*100/(287.05*(273.15+data2[[#This Row],[temp]]))</f>
        <v>1.1441032231607615</v>
      </c>
      <c r="AJ36300">
        <f t="shared" si="88"/>
        <v>2.0819226849472837E-3</v>
      </c>
      <c r="AN36300">
        <f t="shared" si="89"/>
        <v>213.55600000000001</v>
      </c>
      <c r="AO36300">
        <f t="shared" si="95"/>
        <v>-42.741947668882503</v>
      </c>
      <c r="AS36300">
        <f>data2[[#This Row],[gyrox]]</f>
        <v>-5.0035999999999996</v>
      </c>
      <c r="AT36300">
        <f>data2[[#This Row],[gyroy]]</f>
        <v>-0.51236300000000001</v>
      </c>
      <c r="AU36300">
        <f>data2[[#This Row],[gyroz]]</f>
        <v>6.76533E-2</v>
      </c>
      <c r="AW36300">
        <f t="shared" si="96"/>
        <v>-61.233115459685287</v>
      </c>
      <c r="AX36300">
        <f t="shared" si="97"/>
        <v>-4.2935194974391724</v>
      </c>
      <c r="AY36300">
        <f t="shared" si="98"/>
        <v>5.2076013248909563</v>
      </c>
      <c r="BA36300">
        <f t="shared" si="99"/>
        <v>-1.5428550414792177</v>
      </c>
      <c r="BB36300">
        <f t="shared" si="90"/>
        <v>-1.1519268438493793</v>
      </c>
      <c r="BC36300">
        <f t="shared" si="91"/>
        <v>2.0660086713011632</v>
      </c>
      <c r="BE36300">
        <f t="shared" si="92"/>
        <v>-88.399082277240737</v>
      </c>
      <c r="BF36300">
        <f t="shared" si="93"/>
        <v>-66.000546460394844</v>
      </c>
      <c r="BG36300">
        <f t="shared" si="94"/>
        <v>118.37357730298763</v>
      </c>
      <c r="BM36300">
        <f t="shared" si="83"/>
        <v>577.28800000000001</v>
      </c>
    </row>
    <row r="36301" spans="1:65" x14ac:dyDescent="0.3">
      <c r="A36301">
        <v>3695978668215</v>
      </c>
      <c r="B36301">
        <v>-9.8871400000000005</v>
      </c>
      <c r="C36301">
        <v>-1.8233299999999999</v>
      </c>
      <c r="D36301">
        <v>-2.5555300000000001</v>
      </c>
      <c r="E36301">
        <v>-5.0035999999999996</v>
      </c>
      <c r="F36301">
        <v>-0.344528</v>
      </c>
      <c r="G36301">
        <v>-0.54336499999999999</v>
      </c>
      <c r="H36301">
        <v>19.234100000000002</v>
      </c>
      <c r="I36301">
        <v>-12.891</v>
      </c>
      <c r="J36301">
        <v>34.478200000000001</v>
      </c>
      <c r="K36301">
        <v>209.172</v>
      </c>
      <c r="L36301">
        <v>996.86300000000006</v>
      </c>
      <c r="M36301">
        <v>30.1922</v>
      </c>
      <c r="N36301">
        <v>209.172</v>
      </c>
      <c r="O36301">
        <v>3126.79</v>
      </c>
      <c r="P36301">
        <v>209.172</v>
      </c>
      <c r="Q36301">
        <v>3124.3</v>
      </c>
      <c r="R36301" t="s">
        <v>18</v>
      </c>
      <c r="T36301">
        <f t="shared" si="85"/>
        <v>20.39337157999999</v>
      </c>
      <c r="U36301">
        <f>(data2[[#This Row],[time]]-A36300)/1000000000</f>
        <v>8.0871579999999998E-2</v>
      </c>
      <c r="V36301">
        <f>data2[[#This Row],[altitude]]</f>
        <v>209.172</v>
      </c>
      <c r="W36301">
        <f>((data2[[#This Row],[altitude]]-K36300)/U36301+W36300)/2</f>
        <v>-49.928355896352002</v>
      </c>
      <c r="Z36301">
        <f t="shared" si="86"/>
        <v>8.0871579999999998E-2</v>
      </c>
      <c r="AA36301" s="4">
        <f>SQRT(POWER(data2[[#This Row],[accelx]],2)+POWER(data2[[#This Row],[accely]],2)+POWER(data2[[#This Row],[accelz]],2))*SIGN(data2[[#This Row],[accelx]])</f>
        <v>-10.373562707642925</v>
      </c>
      <c r="AB36301">
        <f t="shared" si="87"/>
        <v>209.172</v>
      </c>
      <c r="AC36301">
        <f t="shared" si="84"/>
        <v>-157.37055972839099</v>
      </c>
      <c r="AI36301">
        <f>data2[[#This Row],[pressure]]*100/(287.05*(273.15+data2[[#This Row],[temp]]))</f>
        <v>1.1448407867596966</v>
      </c>
      <c r="AJ36301">
        <f t="shared" si="88"/>
        <v>2.0832648281710149E-3</v>
      </c>
      <c r="AN36301">
        <f t="shared" si="89"/>
        <v>209.172</v>
      </c>
      <c r="AO36301">
        <f t="shared" si="95"/>
        <v>-54.209402116293695</v>
      </c>
      <c r="AS36301">
        <f>data2[[#This Row],[gyrox]]</f>
        <v>-5.0035999999999996</v>
      </c>
      <c r="AT36301">
        <f>data2[[#This Row],[gyroy]]</f>
        <v>-0.344528</v>
      </c>
      <c r="AU36301">
        <f>data2[[#This Row],[gyroz]]</f>
        <v>-0.54336499999999999</v>
      </c>
      <c r="AW36301">
        <f t="shared" si="96"/>
        <v>-61.63776449737329</v>
      </c>
      <c r="AX36301">
        <f t="shared" si="97"/>
        <v>-4.3213820211534122</v>
      </c>
      <c r="AY36301">
        <f t="shared" si="98"/>
        <v>5.1636585388242562</v>
      </c>
      <c r="BA36301">
        <f t="shared" si="99"/>
        <v>-1.9475040791672207</v>
      </c>
      <c r="BB36301">
        <f t="shared" si="90"/>
        <v>-1.1797893675636191</v>
      </c>
      <c r="BC36301">
        <f t="shared" si="91"/>
        <v>2.0220658852344631</v>
      </c>
      <c r="BE36301">
        <f t="shared" si="92"/>
        <v>-111.58376432079351</v>
      </c>
      <c r="BF36301">
        <f t="shared" si="93"/>
        <v>-67.596951475803948</v>
      </c>
      <c r="BG36301">
        <f t="shared" si="94"/>
        <v>115.85584112131941</v>
      </c>
      <c r="BM36301">
        <f t="shared" si="83"/>
        <v>577.28800000000001</v>
      </c>
    </row>
    <row r="36302" spans="1:65" x14ac:dyDescent="0.3">
      <c r="A36302">
        <v>3696064208994</v>
      </c>
      <c r="B36302">
        <v>-8.0303100000000001</v>
      </c>
      <c r="C36302">
        <v>-2.9527399999999999</v>
      </c>
      <c r="D36302">
        <v>-3.10588</v>
      </c>
      <c r="E36302">
        <v>-5.0035999999999996</v>
      </c>
      <c r="F36302">
        <v>0.249386</v>
      </c>
      <c r="G36302">
        <v>-0.64736400000000005</v>
      </c>
      <c r="H36302">
        <v>17.757999999999999</v>
      </c>
      <c r="I36302">
        <v>-21.2072</v>
      </c>
      <c r="J36302">
        <v>47.106099999999998</v>
      </c>
      <c r="K36302">
        <v>206.75299999999999</v>
      </c>
      <c r="L36302">
        <v>997.12699999999995</v>
      </c>
      <c r="M36302">
        <v>30.1922</v>
      </c>
      <c r="N36302">
        <v>206.75299999999999</v>
      </c>
      <c r="O36302">
        <v>2827.3</v>
      </c>
      <c r="P36302">
        <v>206.75299999999999</v>
      </c>
      <c r="Q36302">
        <v>2825.72</v>
      </c>
      <c r="R36302" t="s">
        <v>18</v>
      </c>
      <c r="T36302">
        <f t="shared" si="85"/>
        <v>20.478912358999988</v>
      </c>
      <c r="U36302">
        <f>(data2[[#This Row],[time]]-A36301)/1000000000</f>
        <v>8.5540778999999997E-2</v>
      </c>
      <c r="V36302">
        <f>data2[[#This Row],[altitude]]</f>
        <v>206.75299999999999</v>
      </c>
      <c r="W36302">
        <f>((data2[[#This Row],[altitude]]-K36301)/U36302+W36301)/2</f>
        <v>-39.10363300270626</v>
      </c>
      <c r="Z36302">
        <f t="shared" si="86"/>
        <v>8.5540778999999997E-2</v>
      </c>
      <c r="AA36302" s="4">
        <f>SQRT(POWER(data2[[#This Row],[accelx]],2)+POWER(data2[[#This Row],[accely]],2)+POWER(data2[[#This Row],[accelz]],2))*SIGN(data2[[#This Row],[accelx]])</f>
        <v>-9.1022548183458376</v>
      </c>
      <c r="AB36302">
        <f t="shared" si="87"/>
        <v>206.75299999999999</v>
      </c>
      <c r="AC36302">
        <f t="shared" si="84"/>
        <v>-158.98747333040879</v>
      </c>
      <c r="AI36302">
        <f>data2[[#This Row],[pressure]]*100/(287.05*(273.15+data2[[#This Row],[temp]]))</f>
        <v>1.1451439758315194</v>
      </c>
      <c r="AJ36302">
        <f t="shared" si="88"/>
        <v>2.0838165408081947E-3</v>
      </c>
      <c r="AN36302">
        <f t="shared" si="89"/>
        <v>206.75299999999999</v>
      </c>
      <c r="AO36302">
        <f t="shared" si="95"/>
        <v>-28.278910109060512</v>
      </c>
      <c r="AS36302">
        <f>data2[[#This Row],[gyrox]]</f>
        <v>-5.0035999999999996</v>
      </c>
      <c r="AT36302">
        <f>data2[[#This Row],[gyroy]]</f>
        <v>0.249386</v>
      </c>
      <c r="AU36302">
        <f>data2[[#This Row],[gyroz]]</f>
        <v>-0.64736400000000005</v>
      </c>
      <c r="AW36302">
        <f t="shared" si="96"/>
        <v>-62.065776339177688</v>
      </c>
      <c r="AX36302">
        <f t="shared" si="97"/>
        <v>-4.3000493484417186</v>
      </c>
      <c r="AY36302">
        <f t="shared" si="98"/>
        <v>5.1082825179676998</v>
      </c>
      <c r="BA36302">
        <f t="shared" si="99"/>
        <v>-2.375515920971619</v>
      </c>
      <c r="BB36302">
        <f t="shared" si="90"/>
        <v>-1.1584566948519255</v>
      </c>
      <c r="BC36302">
        <f t="shared" si="91"/>
        <v>1.9666898643779067</v>
      </c>
      <c r="BE36302">
        <f t="shared" si="92"/>
        <v>-136.10703643780656</v>
      </c>
      <c r="BF36302">
        <f t="shared" si="93"/>
        <v>-66.374679363690007</v>
      </c>
      <c r="BG36302">
        <f t="shared" si="94"/>
        <v>112.68302884001032</v>
      </c>
      <c r="BM36302">
        <f t="shared" si="83"/>
        <v>577.28800000000001</v>
      </c>
    </row>
    <row r="36303" spans="1:65" x14ac:dyDescent="0.3">
      <c r="A36303">
        <v>3696144989020</v>
      </c>
      <c r="B36303">
        <v>-11.6913</v>
      </c>
      <c r="C36303">
        <v>-3.3020900000000002</v>
      </c>
      <c r="D36303">
        <v>-3.3116599999999998</v>
      </c>
      <c r="E36303">
        <v>-4.9849600000000001</v>
      </c>
      <c r="F36303">
        <v>0.19150600000000001</v>
      </c>
      <c r="G36303">
        <v>-0.43188199999999999</v>
      </c>
      <c r="H36303">
        <v>17.597200000000001</v>
      </c>
      <c r="I36303">
        <v>-29.231200000000001</v>
      </c>
      <c r="J36303">
        <v>50.979199999999999</v>
      </c>
      <c r="K36303">
        <v>202.80199999999999</v>
      </c>
      <c r="L36303">
        <v>997.53700000000003</v>
      </c>
      <c r="M36303">
        <v>30.1922</v>
      </c>
      <c r="N36303">
        <v>202.80199999999999</v>
      </c>
      <c r="O36303">
        <v>2972.92</v>
      </c>
      <c r="P36303">
        <v>202.80199999999999</v>
      </c>
      <c r="Q36303">
        <v>2972.22</v>
      </c>
      <c r="R36303" t="s">
        <v>18</v>
      </c>
      <c r="T36303">
        <f t="shared" si="85"/>
        <v>20.559692384999988</v>
      </c>
      <c r="U36303">
        <f>(data2[[#This Row],[time]]-A36302)/1000000000</f>
        <v>8.0780026000000005E-2</v>
      </c>
      <c r="V36303">
        <f>data2[[#This Row],[altitude]]</f>
        <v>202.80199999999999</v>
      </c>
      <c r="W36303">
        <f>((data2[[#This Row],[altitude]]-K36302)/U36303+W36302)/2</f>
        <v>-44.00711935059951</v>
      </c>
      <c r="Z36303">
        <f t="shared" si="86"/>
        <v>8.0780026000000005E-2</v>
      </c>
      <c r="AA36303" s="4">
        <f>SQRT(POWER(data2[[#This Row],[accelx]],2)+POWER(data2[[#This Row],[accely]],2)+POWER(data2[[#This Row],[accelz]],2))*SIGN(data2[[#This Row],[accelx]])</f>
        <v>-12.591957195515716</v>
      </c>
      <c r="AB36303">
        <f t="shared" si="87"/>
        <v>202.80199999999999</v>
      </c>
      <c r="AC36303">
        <f t="shared" si="84"/>
        <v>-160.79629621485344</v>
      </c>
      <c r="AI36303">
        <f>data2[[#This Row],[pressure]]*100/(287.05*(273.15+data2[[#This Row],[temp]]))</f>
        <v>1.1456148376476079</v>
      </c>
      <c r="AJ36303">
        <f t="shared" si="88"/>
        <v>2.0846733672523002E-3</v>
      </c>
      <c r="AN36303">
        <f t="shared" si="89"/>
        <v>202.80199999999999</v>
      </c>
      <c r="AO36303">
        <f t="shared" si="95"/>
        <v>-48.910605698492759</v>
      </c>
      <c r="AS36303">
        <f>data2[[#This Row],[gyrox]]</f>
        <v>-4.9849600000000001</v>
      </c>
      <c r="AT36303">
        <f>data2[[#This Row],[gyroy]]</f>
        <v>0.19150600000000001</v>
      </c>
      <c r="AU36303">
        <f>data2[[#This Row],[gyroz]]</f>
        <v>-0.43188199999999999</v>
      </c>
      <c r="AW36303">
        <f t="shared" si="96"/>
        <v>-62.468461537586649</v>
      </c>
      <c r="AX36303">
        <f t="shared" si="97"/>
        <v>-4.2845794887825628</v>
      </c>
      <c r="AY36303">
        <f t="shared" si="98"/>
        <v>5.0733950787787681</v>
      </c>
      <c r="BA36303">
        <f t="shared" si="99"/>
        <v>-2.7782011193805793</v>
      </c>
      <c r="BB36303">
        <f t="shared" si="90"/>
        <v>-1.1429868351927697</v>
      </c>
      <c r="BC36303">
        <f t="shared" si="91"/>
        <v>1.9318024251889749</v>
      </c>
      <c r="BE36303">
        <f t="shared" si="92"/>
        <v>-159.17919877902816</v>
      </c>
      <c r="BF36303">
        <f t="shared" si="93"/>
        <v>-65.4883216955607</v>
      </c>
      <c r="BG36303">
        <f t="shared" si="94"/>
        <v>110.68412581646523</v>
      </c>
      <c r="BM36303">
        <f t="shared" si="83"/>
        <v>577.28800000000001</v>
      </c>
    </row>
    <row r="36304" spans="1:65" x14ac:dyDescent="0.3">
      <c r="A36304">
        <v>3696225738527</v>
      </c>
      <c r="B36304">
        <v>-9.2362900000000003</v>
      </c>
      <c r="C36304">
        <v>-2.5507499999999999</v>
      </c>
      <c r="D36304">
        <v>-4.4506500000000004</v>
      </c>
      <c r="E36304">
        <v>-2.63985</v>
      </c>
      <c r="F36304">
        <v>-0.229991</v>
      </c>
      <c r="G36304">
        <v>-0.29932399999999998</v>
      </c>
      <c r="H36304">
        <v>18.459499999999998</v>
      </c>
      <c r="I36304">
        <v>-33.893599999999999</v>
      </c>
      <c r="J36304">
        <v>50.175400000000003</v>
      </c>
      <c r="K36304">
        <v>198.67099999999999</v>
      </c>
      <c r="L36304">
        <v>997.93399999999997</v>
      </c>
      <c r="M36304">
        <v>30.1967</v>
      </c>
      <c r="N36304">
        <v>198.67099999999999</v>
      </c>
      <c r="O36304">
        <v>3057.81</v>
      </c>
      <c r="P36304">
        <v>198.67099999999999</v>
      </c>
      <c r="Q36304">
        <v>3057.49</v>
      </c>
      <c r="R36304" t="s">
        <v>18</v>
      </c>
      <c r="T36304">
        <f t="shared" si="85"/>
        <v>20.640441891999988</v>
      </c>
      <c r="U36304">
        <f>(data2[[#This Row],[time]]-A36303)/1000000000</f>
        <v>8.0749506999999998E-2</v>
      </c>
      <c r="V36304">
        <f>data2[[#This Row],[altitude]]</f>
        <v>198.67099999999999</v>
      </c>
      <c r="W36304">
        <f>((data2[[#This Row],[altitude]]-K36303)/U36304+W36303)/2</f>
        <v>-47.582663210879232</v>
      </c>
      <c r="Z36304">
        <f t="shared" si="86"/>
        <v>8.0749506999999998E-2</v>
      </c>
      <c r="AA36304" s="4">
        <f>SQRT(POWER(data2[[#This Row],[accelx]],2)+POWER(data2[[#This Row],[accely]],2)+POWER(data2[[#This Row],[accelz]],2))*SIGN(data2[[#This Row],[accelx]])</f>
        <v>-10.565210075956843</v>
      </c>
      <c r="AB36304">
        <f t="shared" si="87"/>
        <v>198.67099999999999</v>
      </c>
      <c r="AC36304">
        <f t="shared" si="84"/>
        <v>-162.44077688843839</v>
      </c>
      <c r="AI36304">
        <f>data2[[#This Row],[pressure]]*100/(287.05*(273.15+data2[[#This Row],[temp]]))</f>
        <v>1.1460537682991974</v>
      </c>
      <c r="AJ36304">
        <f t="shared" si="88"/>
        <v>2.0854720886107963E-3</v>
      </c>
      <c r="AN36304">
        <f t="shared" si="89"/>
        <v>198.67099999999999</v>
      </c>
      <c r="AO36304">
        <f t="shared" si="95"/>
        <v>-51.158207071158962</v>
      </c>
      <c r="AS36304">
        <f>data2[[#This Row],[gyrox]]</f>
        <v>-2.63985</v>
      </c>
      <c r="AT36304">
        <f>data2[[#This Row],[gyroy]]</f>
        <v>-0.229991</v>
      </c>
      <c r="AU36304">
        <f>data2[[#This Row],[gyroz]]</f>
        <v>-0.29932399999999998</v>
      </c>
      <c r="AW36304">
        <f t="shared" si="96"/>
        <v>-62.6816281236406</v>
      </c>
      <c r="AX36304">
        <f t="shared" si="97"/>
        <v>-4.3031511486470002</v>
      </c>
      <c r="AY36304">
        <f t="shared" si="98"/>
        <v>5.0492248133455</v>
      </c>
      <c r="BA36304">
        <f t="shared" si="99"/>
        <v>-2.9913677054345307</v>
      </c>
      <c r="BB36304">
        <f t="shared" si="90"/>
        <v>-1.1615584950572071</v>
      </c>
      <c r="BC36304">
        <f t="shared" si="91"/>
        <v>1.9076321597557069</v>
      </c>
      <c r="BE36304">
        <f t="shared" si="92"/>
        <v>-171.39274449313186</v>
      </c>
      <c r="BF36304">
        <f t="shared" si="93"/>
        <v>-66.552399424345467</v>
      </c>
      <c r="BG36304">
        <f t="shared" si="94"/>
        <v>109.29927161742802</v>
      </c>
      <c r="BM36304">
        <f t="shared" si="83"/>
        <v>577.28800000000001</v>
      </c>
    </row>
    <row r="36305" spans="1:65" x14ac:dyDescent="0.3">
      <c r="A36305">
        <v>3696311279307</v>
      </c>
      <c r="B36305">
        <v>-9.7722800000000003</v>
      </c>
      <c r="C36305">
        <v>-2.3401800000000001</v>
      </c>
      <c r="D36305">
        <v>-2.1966100000000002</v>
      </c>
      <c r="E36305">
        <v>-1.9089499999999999</v>
      </c>
      <c r="F36305">
        <v>-0.81046499999999999</v>
      </c>
      <c r="G36305">
        <v>-0.24510999999999999</v>
      </c>
      <c r="H36305">
        <v>20.198799999999999</v>
      </c>
      <c r="I36305">
        <v>-37.138300000000001</v>
      </c>
      <c r="J36305">
        <v>47.296100000000003</v>
      </c>
      <c r="K36305">
        <v>195.999</v>
      </c>
      <c r="L36305">
        <v>998.17</v>
      </c>
      <c r="M36305">
        <v>30.1922</v>
      </c>
      <c r="N36305">
        <v>195.999</v>
      </c>
      <c r="O36305">
        <v>2825.51</v>
      </c>
      <c r="P36305">
        <v>195.999</v>
      </c>
      <c r="Q36305">
        <v>2830.89</v>
      </c>
      <c r="R36305" t="s">
        <v>18</v>
      </c>
      <c r="T36305">
        <f t="shared" si="85"/>
        <v>20.725982671999986</v>
      </c>
      <c r="U36305">
        <f>(data2[[#This Row],[time]]-A36304)/1000000000</f>
        <v>8.5540779999999997E-2</v>
      </c>
      <c r="V36305">
        <f>data2[[#This Row],[altitude]]</f>
        <v>195.999</v>
      </c>
      <c r="W36305">
        <f>((data2[[#This Row],[altitude]]-K36304)/U36305+W36304)/2</f>
        <v>-39.409613318559352</v>
      </c>
      <c r="Z36305">
        <f t="shared" si="86"/>
        <v>8.5540779999999997E-2</v>
      </c>
      <c r="AA36305" s="4">
        <f>SQRT(POWER(data2[[#This Row],[accelx]],2)+POWER(data2[[#This Row],[accely]],2)+POWER(data2[[#This Row],[accelz]],2))*SIGN(data2[[#This Row],[accelx]])</f>
        <v>-10.285863810244622</v>
      </c>
      <c r="AB36305">
        <f t="shared" si="87"/>
        <v>195.999</v>
      </c>
      <c r="AC36305">
        <f t="shared" si="84"/>
        <v>-164.1589373457405</v>
      </c>
      <c r="AI36305">
        <f>data2[[#This Row],[pressure]]*100/(287.05*(273.15+data2[[#This Row],[temp]]))</f>
        <v>1.1463418023539105</v>
      </c>
      <c r="AJ36305">
        <f t="shared" si="88"/>
        <v>2.0859962236891745E-3</v>
      </c>
      <c r="AN36305">
        <f t="shared" si="89"/>
        <v>195.999</v>
      </c>
      <c r="AO36305">
        <f t="shared" si="95"/>
        <v>-31.236563426239474</v>
      </c>
      <c r="AS36305">
        <f>data2[[#This Row],[gyrox]]</f>
        <v>-1.9089499999999999</v>
      </c>
      <c r="AT36305">
        <f>data2[[#This Row],[gyroy]]</f>
        <v>-0.81046499999999999</v>
      </c>
      <c r="AU36305">
        <f>data2[[#This Row],[gyroz]]</f>
        <v>-0.24510999999999999</v>
      </c>
      <c r="AW36305">
        <f t="shared" si="96"/>
        <v>-62.844921195621602</v>
      </c>
      <c r="AX36305">
        <f t="shared" si="97"/>
        <v>-4.3724789569097</v>
      </c>
      <c r="AY36305">
        <f t="shared" si="98"/>
        <v>5.0282579127596998</v>
      </c>
      <c r="BA36305">
        <f t="shared" si="99"/>
        <v>-1.3068123825739519E-2</v>
      </c>
      <c r="BB36305">
        <f t="shared" si="90"/>
        <v>-1.2308863033199069</v>
      </c>
      <c r="BC36305">
        <f t="shared" si="91"/>
        <v>1.8866652591699067</v>
      </c>
      <c r="BE36305">
        <f t="shared" si="92"/>
        <v>-0.74874834136922941</v>
      </c>
      <c r="BF36305">
        <f t="shared" si="93"/>
        <v>-70.524590240690358</v>
      </c>
      <c r="BG36305">
        <f t="shared" si="94"/>
        <v>108.09795670439129</v>
      </c>
      <c r="BM36305">
        <f t="shared" si="83"/>
        <v>577.28800000000001</v>
      </c>
    </row>
    <row r="36306" spans="1:65" x14ac:dyDescent="0.3">
      <c r="A36306">
        <v>3696392089850</v>
      </c>
      <c r="B36306">
        <v>-9.8392800000000005</v>
      </c>
      <c r="C36306">
        <v>-4.0917199999999996</v>
      </c>
      <c r="D36306">
        <v>0.66998999999999997</v>
      </c>
      <c r="E36306">
        <v>-2.7638600000000002</v>
      </c>
      <c r="F36306">
        <v>-1.09849</v>
      </c>
      <c r="G36306">
        <v>-0.202349</v>
      </c>
      <c r="H36306">
        <v>22.157299999999999</v>
      </c>
      <c r="I36306">
        <v>-40.835999999999999</v>
      </c>
      <c r="J36306">
        <v>40.792200000000001</v>
      </c>
      <c r="K36306">
        <v>192.48099999999999</v>
      </c>
      <c r="L36306">
        <v>998.65899999999999</v>
      </c>
      <c r="M36306">
        <v>30.187799999999999</v>
      </c>
      <c r="N36306">
        <v>192.48099999999999</v>
      </c>
      <c r="O36306">
        <v>2882.9</v>
      </c>
      <c r="P36306">
        <v>192.48099999999999</v>
      </c>
      <c r="Q36306">
        <v>2885.46</v>
      </c>
      <c r="R36306" t="s">
        <v>18</v>
      </c>
      <c r="T36306">
        <f t="shared" si="85"/>
        <v>20.806793214999985</v>
      </c>
      <c r="U36306">
        <f>(data2[[#This Row],[time]]-A36305)/1000000000</f>
        <v>8.0810542999999999E-2</v>
      </c>
      <c r="V36306">
        <f>data2[[#This Row],[altitude]]</f>
        <v>192.48099999999999</v>
      </c>
      <c r="W36306">
        <f>((data2[[#This Row],[altitude]]-K36305)/U36306+W36305)/2</f>
        <v>-41.471768428117194</v>
      </c>
      <c r="Z36306">
        <f t="shared" si="86"/>
        <v>8.0810542999999999E-2</v>
      </c>
      <c r="AA36306" s="4">
        <f>SQRT(POWER(data2[[#This Row],[accelx]],2)+POWER(data2[[#This Row],[accely]],2)+POWER(data2[[#This Row],[accelz]],2))*SIGN(data2[[#This Row],[accelx]])</f>
        <v>-10.677194859929269</v>
      </c>
      <c r="AB36306">
        <f t="shared" si="87"/>
        <v>192.48099999999999</v>
      </c>
      <c r="AC36306">
        <f t="shared" si="84"/>
        <v>-165.81371058148818</v>
      </c>
      <c r="AI36306">
        <f>data2[[#This Row],[pressure]]*100/(287.05*(273.15+data2[[#This Row],[temp]]))</f>
        <v>1.1469200273587223</v>
      </c>
      <c r="AJ36306">
        <f t="shared" si="88"/>
        <v>2.0870484187447886E-3</v>
      </c>
      <c r="AN36306">
        <f t="shared" si="89"/>
        <v>192.48099999999999</v>
      </c>
      <c r="AO36306">
        <f t="shared" si="95"/>
        <v>-43.533923537675037</v>
      </c>
      <c r="AS36306">
        <f>data2[[#This Row],[gyrox]]</f>
        <v>-2.7638600000000002</v>
      </c>
      <c r="AT36306">
        <f>data2[[#This Row],[gyroy]]</f>
        <v>-1.09849</v>
      </c>
      <c r="AU36306">
        <f>data2[[#This Row],[gyroz]]</f>
        <v>-0.202349</v>
      </c>
      <c r="AW36306">
        <f t="shared" si="96"/>
        <v>-63.068270222997583</v>
      </c>
      <c r="AX36306">
        <f t="shared" si="97"/>
        <v>-4.4612485302897698</v>
      </c>
      <c r="AY36306">
        <f t="shared" si="98"/>
        <v>5.011905980194193</v>
      </c>
      <c r="BA36306">
        <f t="shared" si="99"/>
        <v>-0.2364171512017208</v>
      </c>
      <c r="BB36306">
        <f t="shared" si="90"/>
        <v>-1.3196558766999766</v>
      </c>
      <c r="BC36306">
        <f t="shared" si="91"/>
        <v>1.8703133266043999</v>
      </c>
      <c r="BE36306">
        <f t="shared" si="92"/>
        <v>-13.545704968364841</v>
      </c>
      <c r="BF36306">
        <f t="shared" si="93"/>
        <v>-75.610712144545218</v>
      </c>
      <c r="BG36306">
        <f t="shared" si="94"/>
        <v>107.16105998150522</v>
      </c>
      <c r="BM36306">
        <f t="shared" si="83"/>
        <v>577.28800000000001</v>
      </c>
    </row>
    <row r="36307" spans="1:65" x14ac:dyDescent="0.3">
      <c r="A36307">
        <v>3696472869876</v>
      </c>
      <c r="B36307">
        <v>-9.2123600000000003</v>
      </c>
      <c r="C36307">
        <v>-5.1780600000000003</v>
      </c>
      <c r="D36307">
        <v>0.459422</v>
      </c>
      <c r="E36307">
        <v>-4.0535500000000004</v>
      </c>
      <c r="F36307">
        <v>-1.03328</v>
      </c>
      <c r="G36307">
        <v>-0.316581</v>
      </c>
      <c r="H36307">
        <v>24.422699999999999</v>
      </c>
      <c r="I36307">
        <v>-43.379100000000001</v>
      </c>
      <c r="J36307">
        <v>32.8705</v>
      </c>
      <c r="K36307">
        <v>190.42099999999999</v>
      </c>
      <c r="L36307">
        <v>998.95600000000002</v>
      </c>
      <c r="M36307">
        <v>30.187799999999999</v>
      </c>
      <c r="N36307">
        <v>190.42099999999999</v>
      </c>
      <c r="O36307">
        <v>2629.67</v>
      </c>
      <c r="P36307">
        <v>190.42099999999999</v>
      </c>
      <c r="Q36307">
        <v>2625.58</v>
      </c>
      <c r="R36307" t="s">
        <v>18</v>
      </c>
      <c r="T36307">
        <f t="shared" si="85"/>
        <v>20.887573240999984</v>
      </c>
      <c r="U36307">
        <f>(data2[[#This Row],[time]]-A36306)/1000000000</f>
        <v>8.0780026000000005E-2</v>
      </c>
      <c r="V36307">
        <f>data2[[#This Row],[altitude]]</f>
        <v>190.42099999999999</v>
      </c>
      <c r="W36307">
        <f>((data2[[#This Row],[altitude]]-K36306)/U36307+W36306)/2</f>
        <v>-33.486560971701643</v>
      </c>
      <c r="Z36307">
        <f t="shared" si="86"/>
        <v>8.0780026000000005E-2</v>
      </c>
      <c r="AA36307" s="4">
        <f>SQRT(POWER(data2[[#This Row],[accelx]],2)+POWER(data2[[#This Row],[accely]],2)+POWER(data2[[#This Row],[accelz]],2))*SIGN(data2[[#This Row],[accelx]])</f>
        <v>-10.577851894750843</v>
      </c>
      <c r="AB36307">
        <f t="shared" si="87"/>
        <v>190.42099999999999</v>
      </c>
      <c r="AC36307">
        <f t="shared" si="84"/>
        <v>-167.4598339873703</v>
      </c>
      <c r="AI36307">
        <f>data2[[#This Row],[pressure]]*100/(287.05*(273.15+data2[[#This Row],[temp]]))</f>
        <v>1.1472611200120963</v>
      </c>
      <c r="AJ36307">
        <f t="shared" si="88"/>
        <v>2.0876691044647067E-3</v>
      </c>
      <c r="AN36307">
        <f t="shared" si="89"/>
        <v>190.42099999999999</v>
      </c>
      <c r="AO36307">
        <f t="shared" si="95"/>
        <v>-25.501353515286095</v>
      </c>
      <c r="AS36307">
        <f>data2[[#This Row],[gyrox]]</f>
        <v>-4.0535500000000004</v>
      </c>
      <c r="AT36307">
        <f>data2[[#This Row],[gyroy]]</f>
        <v>-1.03328</v>
      </c>
      <c r="AU36307">
        <f>data2[[#This Row],[gyroz]]</f>
        <v>-0.316581</v>
      </c>
      <c r="AW36307">
        <f t="shared" si="96"/>
        <v>-63.395716097389887</v>
      </c>
      <c r="AX36307">
        <f t="shared" si="97"/>
        <v>-4.5447169155550498</v>
      </c>
      <c r="AY36307">
        <f t="shared" si="98"/>
        <v>4.9863325587830873</v>
      </c>
      <c r="BA36307">
        <f t="shared" si="99"/>
        <v>-0.56386302559402424</v>
      </c>
      <c r="BB36307">
        <f t="shared" si="90"/>
        <v>-1.4031242619652566</v>
      </c>
      <c r="BC36307">
        <f t="shared" si="91"/>
        <v>1.8447399051932942</v>
      </c>
      <c r="BE36307">
        <f t="shared" si="92"/>
        <v>-32.306971590014712</v>
      </c>
      <c r="BF36307">
        <f t="shared" si="93"/>
        <v>-80.393098343017698</v>
      </c>
      <c r="BG36307">
        <f t="shared" si="94"/>
        <v>105.69581086693938</v>
      </c>
      <c r="BM36307">
        <f t="shared" si="83"/>
        <v>577.28800000000001</v>
      </c>
    </row>
    <row r="36308" spans="1:65" x14ac:dyDescent="0.3">
      <c r="A36308">
        <v>3696558380137</v>
      </c>
      <c r="B36308">
        <v>-10.4901</v>
      </c>
      <c r="C36308">
        <v>-7.9393799999999999</v>
      </c>
      <c r="D36308">
        <v>0.57427700000000004</v>
      </c>
      <c r="E36308">
        <v>-4.9953500000000002</v>
      </c>
      <c r="F36308">
        <v>-0.59192800000000001</v>
      </c>
      <c r="G36308">
        <v>-0.22556200000000001</v>
      </c>
      <c r="H36308">
        <v>25.021899999999999</v>
      </c>
      <c r="I36308">
        <v>-45.264499999999998</v>
      </c>
      <c r="J36308">
        <v>23.077999999999999</v>
      </c>
      <c r="K36308">
        <v>188.08600000000001</v>
      </c>
      <c r="L36308">
        <v>999.39499999999998</v>
      </c>
      <c r="M36308">
        <v>30.183299999999999</v>
      </c>
      <c r="N36308">
        <v>188.08600000000001</v>
      </c>
      <c r="O36308">
        <v>2507.38</v>
      </c>
      <c r="P36308">
        <v>188.08600000000001</v>
      </c>
      <c r="Q36308">
        <v>2505.13</v>
      </c>
      <c r="R36308" t="s">
        <v>18</v>
      </c>
      <c r="T36308">
        <f t="shared" si="85"/>
        <v>20.973083501999984</v>
      </c>
      <c r="U36308">
        <f>(data2[[#This Row],[time]]-A36307)/1000000000</f>
        <v>8.5510261000000004E-2</v>
      </c>
      <c r="V36308">
        <f>data2[[#This Row],[altitude]]</f>
        <v>188.08600000000001</v>
      </c>
      <c r="W36308">
        <f>((data2[[#This Row],[altitude]]-K36307)/U36308+W36307)/2</f>
        <v>-30.396612686532443</v>
      </c>
      <c r="Z36308">
        <f t="shared" si="86"/>
        <v>8.5510261000000004E-2</v>
      </c>
      <c r="AA36308" s="4">
        <f>SQRT(POWER(data2[[#This Row],[accelx]],2)+POWER(data2[[#This Row],[accely]],2)+POWER(data2[[#This Row],[accelz]],2))*SIGN(data2[[#This Row],[accelx]])</f>
        <v>-13.168361586284339</v>
      </c>
      <c r="AB36308">
        <f t="shared" si="87"/>
        <v>188.08600000000001</v>
      </c>
      <c r="AC36308">
        <f t="shared" si="84"/>
        <v>-169.42386458135584</v>
      </c>
      <c r="AI36308">
        <f>data2[[#This Row],[pressure]]*100/(287.05*(273.15+data2[[#This Row],[temp]]))</f>
        <v>1.1477823212906262</v>
      </c>
      <c r="AJ36308">
        <f t="shared" si="88"/>
        <v>2.0886175335428077E-3</v>
      </c>
      <c r="AN36308">
        <f t="shared" si="89"/>
        <v>188.08600000000001</v>
      </c>
      <c r="AO36308">
        <f t="shared" si="95"/>
        <v>-27.306664401363239</v>
      </c>
      <c r="AS36308">
        <f>data2[[#This Row],[gyrox]]</f>
        <v>-4.9953500000000002</v>
      </c>
      <c r="AT36308">
        <f>data2[[#This Row],[gyroy]]</f>
        <v>-0.59192800000000001</v>
      </c>
      <c r="AU36308">
        <f>data2[[#This Row],[gyroz]]</f>
        <v>-0.22556200000000001</v>
      </c>
      <c r="AW36308">
        <f t="shared" si="96"/>
        <v>-63.822869779676239</v>
      </c>
      <c r="AX36308">
        <f t="shared" si="97"/>
        <v>-4.5953328333282579</v>
      </c>
      <c r="AY36308">
        <f t="shared" si="98"/>
        <v>4.9670446932914052</v>
      </c>
      <c r="BA36308">
        <f t="shared" si="99"/>
        <v>-0.99101670788037666</v>
      </c>
      <c r="BB36308">
        <f t="shared" si="90"/>
        <v>-1.4537401797384648</v>
      </c>
      <c r="BC36308">
        <f t="shared" si="91"/>
        <v>1.8254520397016121</v>
      </c>
      <c r="BE36308">
        <f t="shared" si="92"/>
        <v>-56.781074788494777</v>
      </c>
      <c r="BF36308">
        <f t="shared" si="93"/>
        <v>-83.293176807603743</v>
      </c>
      <c r="BG36308">
        <f t="shared" si="94"/>
        <v>104.59069757844996</v>
      </c>
      <c r="BM36308">
        <f t="shared" si="83"/>
        <v>577.28800000000001</v>
      </c>
    </row>
    <row r="36309" spans="1:65" x14ac:dyDescent="0.3">
      <c r="A36309">
        <v>3696639282235</v>
      </c>
      <c r="B36309">
        <v>-9.6287099999999999</v>
      </c>
      <c r="C36309">
        <v>-7.5995999999999997</v>
      </c>
      <c r="D36309">
        <v>-0.66998999999999997</v>
      </c>
      <c r="E36309">
        <v>-5.0035999999999996</v>
      </c>
      <c r="F36309">
        <v>-0.29626999999999998</v>
      </c>
      <c r="G36309">
        <v>3.5735599999999999E-2</v>
      </c>
      <c r="H36309">
        <v>25.182700000000001</v>
      </c>
      <c r="I36309">
        <v>-44.197600000000001</v>
      </c>
      <c r="J36309">
        <v>13.5487</v>
      </c>
      <c r="K36309">
        <v>184.738</v>
      </c>
      <c r="L36309">
        <v>999.88499999999999</v>
      </c>
      <c r="M36309">
        <v>30.1922</v>
      </c>
      <c r="N36309">
        <v>184.738</v>
      </c>
      <c r="O36309">
        <v>2711.33</v>
      </c>
      <c r="P36309">
        <v>184.738</v>
      </c>
      <c r="Q36309">
        <v>2701.77</v>
      </c>
      <c r="R36309" t="s">
        <v>18</v>
      </c>
      <c r="T36309">
        <f t="shared" si="85"/>
        <v>21.053985599999983</v>
      </c>
      <c r="U36309">
        <f>(data2[[#This Row],[time]]-A36308)/1000000000</f>
        <v>8.0902098000000006E-2</v>
      </c>
      <c r="V36309">
        <f>data2[[#This Row],[altitude]]</f>
        <v>184.738</v>
      </c>
      <c r="W36309">
        <f>((data2[[#This Row],[altitude]]-K36308)/U36309+W36308)/2</f>
        <v>-35.889982348998558</v>
      </c>
      <c r="Z36309">
        <f t="shared" si="86"/>
        <v>8.0902098000000006E-2</v>
      </c>
      <c r="AA36309" s="4">
        <f>SQRT(POWER(data2[[#This Row],[accelx]],2)+POWER(data2[[#This Row],[accely]],2)+POWER(data2[[#This Row],[accelz]],2))*SIGN(data2[[#This Row],[accelx]])</f>
        <v>-12.284741064597169</v>
      </c>
      <c r="AB36309">
        <f t="shared" si="87"/>
        <v>184.738</v>
      </c>
      <c r="AC36309">
        <f t="shared" si="84"/>
        <v>-171.21056646726851</v>
      </c>
      <c r="AI36309">
        <f>data2[[#This Row],[pressure]]*100/(287.05*(273.15+data2[[#This Row],[temp]]))</f>
        <v>1.1483113828773053</v>
      </c>
      <c r="AJ36309">
        <f t="shared" si="88"/>
        <v>2.0895802660102496E-3</v>
      </c>
      <c r="AN36309">
        <f t="shared" si="89"/>
        <v>184.738</v>
      </c>
      <c r="AO36309">
        <f t="shared" si="95"/>
        <v>-41.38335201146468</v>
      </c>
      <c r="AS36309">
        <f>data2[[#This Row],[gyrox]]</f>
        <v>-5.0035999999999996</v>
      </c>
      <c r="AT36309">
        <f>data2[[#This Row],[gyroy]]</f>
        <v>-0.29626999999999998</v>
      </c>
      <c r="AU36309">
        <f>data2[[#This Row],[gyroz]]</f>
        <v>3.5735599999999999E-2</v>
      </c>
      <c r="AW36309">
        <f t="shared" si="96"/>
        <v>-64.227671517229041</v>
      </c>
      <c r="AX36309">
        <f t="shared" si="97"/>
        <v>-4.6193016979027179</v>
      </c>
      <c r="AY36309">
        <f t="shared" si="98"/>
        <v>4.969935778304694</v>
      </c>
      <c r="BA36309">
        <f t="shared" si="99"/>
        <v>-1.3958184454331786</v>
      </c>
      <c r="BB36309">
        <f t="shared" si="90"/>
        <v>-1.4777090443129248</v>
      </c>
      <c r="BC36309">
        <f t="shared" si="91"/>
        <v>1.8283431247149009</v>
      </c>
      <c r="BE36309">
        <f t="shared" si="92"/>
        <v>-79.974505889832727</v>
      </c>
      <c r="BF36309">
        <f t="shared" si="93"/>
        <v>-84.666491587440944</v>
      </c>
      <c r="BG36309">
        <f t="shared" si="94"/>
        <v>104.75634454792494</v>
      </c>
      <c r="BM36309">
        <f t="shared" si="83"/>
        <v>577.28800000000001</v>
      </c>
    </row>
    <row r="36310" spans="1:65" x14ac:dyDescent="0.3">
      <c r="A36310">
        <v>3696720092778</v>
      </c>
      <c r="B36310">
        <v>-8.7816500000000008</v>
      </c>
      <c r="C36310">
        <v>-5.4652000000000003</v>
      </c>
      <c r="D36310">
        <v>-2.37846</v>
      </c>
      <c r="E36310">
        <v>-4.9686199999999996</v>
      </c>
      <c r="F36310">
        <v>-0.50915600000000005</v>
      </c>
      <c r="G36310">
        <v>0.378278</v>
      </c>
      <c r="H36310">
        <v>24.3934</v>
      </c>
      <c r="I36310">
        <v>-41.0991</v>
      </c>
      <c r="J36310">
        <v>5.7000900000000003</v>
      </c>
      <c r="K36310">
        <v>178.04</v>
      </c>
      <c r="L36310">
        <v>1000.5</v>
      </c>
      <c r="M36310">
        <v>30.187799999999999</v>
      </c>
      <c r="N36310">
        <v>178.04</v>
      </c>
      <c r="O36310">
        <v>3304.67</v>
      </c>
      <c r="P36310">
        <v>178.04</v>
      </c>
      <c r="Q36310">
        <v>3312.26</v>
      </c>
      <c r="R36310" t="s">
        <v>18</v>
      </c>
      <c r="T36310">
        <f t="shared" si="85"/>
        <v>21.134796142999981</v>
      </c>
      <c r="U36310">
        <f>(data2[[#This Row],[time]]-A36309)/1000000000</f>
        <v>8.0810542999999999E-2</v>
      </c>
      <c r="V36310">
        <f>data2[[#This Row],[altitude]]</f>
        <v>178.04</v>
      </c>
      <c r="W36310">
        <f>((data2[[#This Row],[altitude]]-K36309)/U36310+W36309)/2</f>
        <v>-59.38760343364477</v>
      </c>
      <c r="Z36310">
        <f t="shared" si="86"/>
        <v>8.0810542999999999E-2</v>
      </c>
      <c r="AA36310" s="4">
        <f>SQRT(POWER(data2[[#This Row],[accelx]],2)+POWER(data2[[#This Row],[accely]],2)+POWER(data2[[#This Row],[accelz]],2))*SIGN(data2[[#This Row],[accelx]])</f>
        <v>-10.613334053637434</v>
      </c>
      <c r="AB36310">
        <f t="shared" si="87"/>
        <v>178.04</v>
      </c>
      <c r="AC36310">
        <f t="shared" si="84"/>
        <v>-172.86017907658334</v>
      </c>
      <c r="AI36310">
        <f>data2[[#This Row],[pressure]]*100/(287.05*(273.15+data2[[#This Row],[temp]]))</f>
        <v>1.1490343424255947</v>
      </c>
      <c r="AJ36310">
        <f t="shared" si="88"/>
        <v>2.0908958342679145E-3</v>
      </c>
      <c r="AN36310">
        <f t="shared" si="89"/>
        <v>178.04</v>
      </c>
      <c r="AO36310">
        <f t="shared" si="95"/>
        <v>-82.885224518290983</v>
      </c>
      <c r="AS36310">
        <f>data2[[#This Row],[gyrox]]</f>
        <v>-4.9686199999999996</v>
      </c>
      <c r="AT36310">
        <f>data2[[#This Row],[gyroy]]</f>
        <v>-0.50915600000000005</v>
      </c>
      <c r="AU36310">
        <f>data2[[#This Row],[gyroz]]</f>
        <v>0.378278</v>
      </c>
      <c r="AW36310">
        <f t="shared" si="96"/>
        <v>-64.629188397389697</v>
      </c>
      <c r="AX36310">
        <f t="shared" si="97"/>
        <v>-4.6604468707344262</v>
      </c>
      <c r="AY36310">
        <f t="shared" si="98"/>
        <v>5.0005046288896482</v>
      </c>
      <c r="BA36310">
        <f t="shared" si="99"/>
        <v>-1.7973353255938349</v>
      </c>
      <c r="BB36310">
        <f t="shared" si="90"/>
        <v>-1.5188542171446331</v>
      </c>
      <c r="BC36310">
        <f t="shared" si="91"/>
        <v>1.8589119752998551</v>
      </c>
      <c r="BE36310">
        <f t="shared" si="92"/>
        <v>-102.97972852629839</v>
      </c>
      <c r="BF36310">
        <f t="shared" si="93"/>
        <v>-87.023936338034162</v>
      </c>
      <c r="BG36310">
        <f t="shared" si="94"/>
        <v>106.50781067100883</v>
      </c>
      <c r="BM36310">
        <f t="shared" si="83"/>
        <v>577.28800000000001</v>
      </c>
    </row>
    <row r="36311" spans="1:65" x14ac:dyDescent="0.3">
      <c r="A36311">
        <v>3696805664062</v>
      </c>
      <c r="B36311">
        <v>-10.791600000000001</v>
      </c>
      <c r="C36311">
        <v>-4.0486500000000003</v>
      </c>
      <c r="D36311">
        <v>0.31106699999999998</v>
      </c>
      <c r="E36311">
        <v>-4.2343599999999997</v>
      </c>
      <c r="F36311">
        <v>-1.03572</v>
      </c>
      <c r="G36311">
        <v>0.35521799999999998</v>
      </c>
      <c r="H36311">
        <v>22.493400000000001</v>
      </c>
      <c r="I36311">
        <v>-36.553600000000003</v>
      </c>
      <c r="J36311">
        <v>-1.3446400000000001</v>
      </c>
      <c r="K36311">
        <v>174.77600000000001</v>
      </c>
      <c r="L36311">
        <v>1000.8</v>
      </c>
      <c r="M36311">
        <v>30.178899999999999</v>
      </c>
      <c r="N36311">
        <v>174.77600000000001</v>
      </c>
      <c r="O36311">
        <v>3060.77</v>
      </c>
      <c r="P36311">
        <v>174.77600000000001</v>
      </c>
      <c r="Q36311">
        <v>3065.39</v>
      </c>
      <c r="R36311" t="s">
        <v>18</v>
      </c>
      <c r="T36311">
        <f t="shared" si="85"/>
        <v>21.220367426999982</v>
      </c>
      <c r="U36311">
        <f>(data2[[#This Row],[time]]-A36310)/1000000000</f>
        <v>8.5571283999999997E-2</v>
      </c>
      <c r="V36311">
        <f>data2[[#This Row],[altitude]]</f>
        <v>174.77600000000001</v>
      </c>
      <c r="W36311">
        <f>((data2[[#This Row],[altitude]]-K36310)/U36311+W36310)/2</f>
        <v>-48.765620248842907</v>
      </c>
      <c r="Z36311">
        <f t="shared" si="86"/>
        <v>8.5571283999999997E-2</v>
      </c>
      <c r="AA36311" s="4">
        <f>SQRT(POWER(data2[[#This Row],[accelx]],2)+POWER(data2[[#This Row],[accely]],2)+POWER(data2[[#This Row],[accelz]],2))*SIGN(data2[[#This Row],[accelx]])</f>
        <v>-11.530262792364667</v>
      </c>
      <c r="AB36311">
        <f t="shared" si="87"/>
        <v>174.77600000000001</v>
      </c>
      <c r="AC36311">
        <f t="shared" si="84"/>
        <v>-174.6854370517834</v>
      </c>
      <c r="AI36311">
        <f>data2[[#This Row],[pressure]]*100/(287.05*(273.15+data2[[#This Row],[temp]]))</f>
        <v>1.1494126044863799</v>
      </c>
      <c r="AJ36311">
        <f t="shared" si="88"/>
        <v>2.0915841570951403E-3</v>
      </c>
      <c r="AN36311">
        <f t="shared" si="89"/>
        <v>174.77600000000001</v>
      </c>
      <c r="AO36311">
        <f t="shared" si="95"/>
        <v>-38.143637064041037</v>
      </c>
      <c r="AS36311">
        <f>data2[[#This Row],[gyrox]]</f>
        <v>-4.2343599999999997</v>
      </c>
      <c r="AT36311">
        <f>data2[[#This Row],[gyroy]]</f>
        <v>-1.03572</v>
      </c>
      <c r="AU36311">
        <f>data2[[#This Row],[gyroz]]</f>
        <v>0.35521799999999998</v>
      </c>
      <c r="AW36311">
        <f t="shared" si="96"/>
        <v>-64.991528019507939</v>
      </c>
      <c r="AX36311">
        <f t="shared" si="97"/>
        <v>-4.7490747609989059</v>
      </c>
      <c r="AY36311">
        <f t="shared" si="98"/>
        <v>5.0309010892495598</v>
      </c>
      <c r="BA36311">
        <f t="shared" si="99"/>
        <v>-2.1596749477120767</v>
      </c>
      <c r="BB36311">
        <f t="shared" si="90"/>
        <v>-1.6074821074091128</v>
      </c>
      <c r="BC36311">
        <f t="shared" si="91"/>
        <v>1.8893084356597667</v>
      </c>
      <c r="BE36311">
        <f t="shared" si="92"/>
        <v>-123.74025962403874</v>
      </c>
      <c r="BF36311">
        <f t="shared" si="93"/>
        <v>-92.10194039733743</v>
      </c>
      <c r="BG36311">
        <f t="shared" si="94"/>
        <v>108.24939956176848</v>
      </c>
      <c r="BM36311">
        <f t="shared" ref="BM36311:BM36365" si="100">577.288</f>
        <v>577.28800000000001</v>
      </c>
    </row>
    <row r="36312" spans="1:65" x14ac:dyDescent="0.3">
      <c r="A36312">
        <v>3696886505137</v>
      </c>
      <c r="B36312">
        <v>-9.9732800000000008</v>
      </c>
      <c r="C36312">
        <v>-4.0247200000000003</v>
      </c>
      <c r="D36312">
        <v>1.5074799999999999</v>
      </c>
      <c r="E36312">
        <v>-4.3346999999999998</v>
      </c>
      <c r="F36312">
        <v>-1.1603399999999999</v>
      </c>
      <c r="G36312">
        <v>0.170126</v>
      </c>
      <c r="H36312">
        <v>19.8918</v>
      </c>
      <c r="I36312">
        <v>-29.655100000000001</v>
      </c>
      <c r="J36312">
        <v>-7.1762600000000001</v>
      </c>
      <c r="K36312">
        <v>171.501</v>
      </c>
      <c r="L36312">
        <v>1001.1</v>
      </c>
      <c r="M36312">
        <v>30.183299999999999</v>
      </c>
      <c r="N36312">
        <v>171.501</v>
      </c>
      <c r="O36312">
        <v>2950.73</v>
      </c>
      <c r="P36312">
        <v>171.501</v>
      </c>
      <c r="Q36312">
        <v>2960.06</v>
      </c>
      <c r="R36312" t="s">
        <v>18</v>
      </c>
      <c r="T36312">
        <f t="shared" si="85"/>
        <v>21.30120850199998</v>
      </c>
      <c r="U36312">
        <f>(data2[[#This Row],[time]]-A36311)/1000000000</f>
        <v>8.0841074999999998E-2</v>
      </c>
      <c r="V36312">
        <f>data2[[#This Row],[altitude]]</f>
        <v>171.501</v>
      </c>
      <c r="W36312">
        <f>((data2[[#This Row],[altitude]]-K36311)/U36312+W36311)/2</f>
        <v>-44.638602121249832</v>
      </c>
      <c r="Z36312">
        <f t="shared" si="86"/>
        <v>8.0841074999999998E-2</v>
      </c>
      <c r="AA36312" s="4">
        <f>SQRT(POWER(data2[[#This Row],[accelx]],2)+POWER(data2[[#This Row],[accely]],2)+POWER(data2[[#This Row],[accelz]],2))*SIGN(data2[[#This Row],[accelx]])</f>
        <v>-10.85988862683223</v>
      </c>
      <c r="AB36312">
        <f t="shared" si="87"/>
        <v>171.501</v>
      </c>
      <c r="AC36312">
        <f t="shared" si="84"/>
        <v>-176.3556046577568</v>
      </c>
      <c r="AI36312">
        <f>data2[[#This Row],[pressure]]*100/(287.05*(273.15+data2[[#This Row],[temp]]))</f>
        <v>1.1497404748313187</v>
      </c>
      <c r="AJ36312">
        <f t="shared" si="88"/>
        <v>2.0921807822029373E-3</v>
      </c>
      <c r="AN36312">
        <f t="shared" si="89"/>
        <v>171.501</v>
      </c>
      <c r="AO36312">
        <f t="shared" si="95"/>
        <v>-40.511583993656764</v>
      </c>
      <c r="AS36312">
        <f>data2[[#This Row],[gyrox]]</f>
        <v>-4.3346999999999998</v>
      </c>
      <c r="AT36312">
        <f>data2[[#This Row],[gyroy]]</f>
        <v>-1.1603399999999999</v>
      </c>
      <c r="AU36312">
        <f>data2[[#This Row],[gyroz]]</f>
        <v>0.170126</v>
      </c>
      <c r="AW36312">
        <f t="shared" si="96"/>
        <v>-65.341949827310444</v>
      </c>
      <c r="AX36312">
        <f t="shared" si="97"/>
        <v>-4.8428778939644062</v>
      </c>
      <c r="AY36312">
        <f t="shared" si="98"/>
        <v>5.0446542579750098</v>
      </c>
      <c r="BA36312">
        <f t="shared" si="99"/>
        <v>-2.5100967555145814</v>
      </c>
      <c r="BB36312">
        <f t="shared" si="90"/>
        <v>-1.701285240374613</v>
      </c>
      <c r="BC36312">
        <f t="shared" si="91"/>
        <v>1.9030616043852167</v>
      </c>
      <c r="BE36312">
        <f t="shared" si="92"/>
        <v>-143.81795026046677</v>
      </c>
      <c r="BF36312">
        <f t="shared" si="93"/>
        <v>-97.476464021365089</v>
      </c>
      <c r="BG36312">
        <f t="shared" si="94"/>
        <v>109.03739808466807</v>
      </c>
      <c r="BM36312">
        <f t="shared" si="100"/>
        <v>577.28800000000001</v>
      </c>
    </row>
    <row r="36313" spans="1:65" x14ac:dyDescent="0.3">
      <c r="A36313">
        <v>3696967346199</v>
      </c>
      <c r="B36313">
        <v>-9.2027900000000002</v>
      </c>
      <c r="C36313">
        <v>-5.3072800000000004</v>
      </c>
      <c r="D36313">
        <v>1.7180500000000001</v>
      </c>
      <c r="E36313">
        <v>-5.0035999999999996</v>
      </c>
      <c r="F36313">
        <v>-0.94332899999999997</v>
      </c>
      <c r="G36313">
        <v>-8.8728199999999993E-2</v>
      </c>
      <c r="H36313">
        <v>17.962599999999998</v>
      </c>
      <c r="I36313">
        <v>-19.307200000000002</v>
      </c>
      <c r="J36313">
        <v>-6.8547200000000004</v>
      </c>
      <c r="K36313">
        <v>168.86</v>
      </c>
      <c r="L36313">
        <v>1001.35</v>
      </c>
      <c r="M36313">
        <v>30.183299999999999</v>
      </c>
      <c r="N36313">
        <v>168.86</v>
      </c>
      <c r="O36313">
        <v>2768.66</v>
      </c>
      <c r="P36313">
        <v>168.86</v>
      </c>
      <c r="Q36313">
        <v>2774.06</v>
      </c>
      <c r="R36313" t="s">
        <v>18</v>
      </c>
      <c r="T36313">
        <f t="shared" si="85"/>
        <v>21.382049563999981</v>
      </c>
      <c r="U36313">
        <f>(data2[[#This Row],[time]]-A36312)/1000000000</f>
        <v>8.0841062000000005E-2</v>
      </c>
      <c r="V36313">
        <f>data2[[#This Row],[altitude]]</f>
        <v>168.86</v>
      </c>
      <c r="W36313">
        <f>((data2[[#This Row],[altitude]]-K36312)/U36313+W36312)/2</f>
        <v>-38.653821752596969</v>
      </c>
      <c r="Z36313">
        <f t="shared" si="86"/>
        <v>8.0841062000000005E-2</v>
      </c>
      <c r="AA36313" s="4">
        <f>SQRT(POWER(data2[[#This Row],[accelx]],2)+POWER(data2[[#This Row],[accely]],2)+POWER(data2[[#This Row],[accelz]],2))*SIGN(data2[[#This Row],[accelx]])</f>
        <v>-10.76151757815783</v>
      </c>
      <c r="AB36313">
        <f t="shared" si="87"/>
        <v>168.86</v>
      </c>
      <c r="AC36313">
        <f t="shared" si="84"/>
        <v>-178.01781957510676</v>
      </c>
      <c r="AI36313">
        <f>data2[[#This Row],[pressure]]*100/(287.05*(273.15+data2[[#This Row],[temp]]))</f>
        <v>1.1500275941188103</v>
      </c>
      <c r="AJ36313">
        <f t="shared" si="88"/>
        <v>2.0927032526809625E-3</v>
      </c>
      <c r="AN36313">
        <f t="shared" si="89"/>
        <v>168.86</v>
      </c>
      <c r="AO36313">
        <f t="shared" si="95"/>
        <v>-32.669041383944105</v>
      </c>
      <c r="AS36313">
        <f>data2[[#This Row],[gyrox]]</f>
        <v>-5.0035999999999996</v>
      </c>
      <c r="AT36313">
        <f>data2[[#This Row],[gyroy]]</f>
        <v>-0.94332899999999997</v>
      </c>
      <c r="AU36313">
        <f>data2[[#This Row],[gyroz]]</f>
        <v>-8.8728199999999993E-2</v>
      </c>
      <c r="AW36313">
        <f t="shared" si="96"/>
        <v>-65.746446165133648</v>
      </c>
      <c r="AX36313">
        <f t="shared" si="97"/>
        <v>-4.9191376121398038</v>
      </c>
      <c r="AY36313">
        <f t="shared" si="98"/>
        <v>5.0374813760576611</v>
      </c>
      <c r="BA36313">
        <f t="shared" si="99"/>
        <v>-2.9145930933377855</v>
      </c>
      <c r="BB36313">
        <f t="shared" si="90"/>
        <v>-1.7775449585500107</v>
      </c>
      <c r="BC36313">
        <f t="shared" si="91"/>
        <v>1.895888722467868</v>
      </c>
      <c r="BE36313">
        <f t="shared" si="92"/>
        <v>-166.99388324623433</v>
      </c>
      <c r="BF36313">
        <f t="shared" si="93"/>
        <v>-101.84582401967248</v>
      </c>
      <c r="BG36313">
        <f t="shared" si="94"/>
        <v>108.6264222238583</v>
      </c>
      <c r="BM36313">
        <f t="shared" si="100"/>
        <v>577.28800000000001</v>
      </c>
    </row>
    <row r="36314" spans="1:65" x14ac:dyDescent="0.3">
      <c r="A36314">
        <v>3697052856447</v>
      </c>
      <c r="B36314">
        <v>-9.9541400000000007</v>
      </c>
      <c r="C36314">
        <v>-7.3555299999999999</v>
      </c>
      <c r="D36314">
        <v>-1.14377</v>
      </c>
      <c r="E36314">
        <v>-5.0035999999999996</v>
      </c>
      <c r="F36314">
        <v>-0.537103</v>
      </c>
      <c r="G36314">
        <v>-3.9858900000000003E-2</v>
      </c>
      <c r="H36314">
        <v>16.004100000000001</v>
      </c>
      <c r="I36314">
        <v>-8.0970499999999994</v>
      </c>
      <c r="J36314">
        <v>7.2639500000000004</v>
      </c>
      <c r="K36314">
        <v>166.01900000000001</v>
      </c>
      <c r="L36314">
        <v>1001.85</v>
      </c>
      <c r="M36314">
        <v>30.165600000000001</v>
      </c>
      <c r="N36314">
        <v>166.01900000000001</v>
      </c>
      <c r="O36314">
        <v>2692.5</v>
      </c>
      <c r="P36314">
        <v>166.01900000000001</v>
      </c>
      <c r="Q36314">
        <v>2688.76</v>
      </c>
      <c r="R36314" t="s">
        <v>18</v>
      </c>
      <c r="T36314">
        <f t="shared" si="85"/>
        <v>21.46755981199998</v>
      </c>
      <c r="U36314">
        <f>(data2[[#This Row],[time]]-A36313)/1000000000</f>
        <v>8.5510247999999997E-2</v>
      </c>
      <c r="V36314">
        <f>data2[[#This Row],[altitude]]</f>
        <v>166.01900000000001</v>
      </c>
      <c r="W36314">
        <f>((data2[[#This Row],[altitude]]-K36313)/U36314+W36313)/2</f>
        <v>-35.938954850255897</v>
      </c>
      <c r="Z36314">
        <f t="shared" si="86"/>
        <v>8.5510247999999997E-2</v>
      </c>
      <c r="AA36314" s="4">
        <f>SQRT(POWER(data2[[#This Row],[accelx]],2)+POWER(data2[[#This Row],[accely]],2)+POWER(data2[[#This Row],[accelz]],2))*SIGN(data2[[#This Row],[accelx]])</f>
        <v>-12.429679582893518</v>
      </c>
      <c r="AB36314">
        <f t="shared" si="87"/>
        <v>166.01900000000001</v>
      </c>
      <c r="AC36314">
        <f t="shared" si="84"/>
        <v>-179.91868498920053</v>
      </c>
      <c r="AI36314">
        <f>data2[[#This Row],[pressure]]*100/(287.05*(273.15+data2[[#This Row],[temp]]))</f>
        <v>1.1506689761326363</v>
      </c>
      <c r="AJ36314">
        <f t="shared" si="88"/>
        <v>2.093870374438222E-3</v>
      </c>
      <c r="AN36314">
        <f t="shared" si="89"/>
        <v>166.01900000000001</v>
      </c>
      <c r="AO36314">
        <f t="shared" si="95"/>
        <v>-33.224087947914832</v>
      </c>
      <c r="AS36314">
        <f>data2[[#This Row],[gyrox]]</f>
        <v>-5.0035999999999996</v>
      </c>
      <c r="AT36314">
        <f>data2[[#This Row],[gyroy]]</f>
        <v>-0.537103</v>
      </c>
      <c r="AU36314">
        <f>data2[[#This Row],[gyroz]]</f>
        <v>-3.9858900000000003E-2</v>
      </c>
      <c r="AW36314">
        <f t="shared" si="96"/>
        <v>-66.174305242026449</v>
      </c>
      <c r="AX36314">
        <f t="shared" si="97"/>
        <v>-4.9650654228713478</v>
      </c>
      <c r="AY36314">
        <f t="shared" si="98"/>
        <v>5.0340730316336542</v>
      </c>
      <c r="BA36314">
        <f t="shared" si="99"/>
        <v>-0.2008595166407936</v>
      </c>
      <c r="BB36314">
        <f t="shared" si="90"/>
        <v>-1.8234727692815547</v>
      </c>
      <c r="BC36314">
        <f t="shared" si="91"/>
        <v>1.892480378043861</v>
      </c>
      <c r="BE36314">
        <f t="shared" si="92"/>
        <v>-11.5084025785552</v>
      </c>
      <c r="BF36314">
        <f t="shared" si="93"/>
        <v>-104.47729373686559</v>
      </c>
      <c r="BG36314">
        <f t="shared" si="94"/>
        <v>108.43113847323573</v>
      </c>
      <c r="BM36314">
        <f t="shared" si="100"/>
        <v>577.28800000000001</v>
      </c>
    </row>
    <row r="36315" spans="1:65" x14ac:dyDescent="0.3">
      <c r="A36315">
        <v>3697133819580</v>
      </c>
      <c r="B36315">
        <v>-10.1791</v>
      </c>
      <c r="C36315">
        <v>-9.2458600000000004</v>
      </c>
      <c r="D36315">
        <v>-2.1726800000000002</v>
      </c>
      <c r="E36315">
        <v>-5.0035999999999996</v>
      </c>
      <c r="F36315">
        <v>-0.43554700000000002</v>
      </c>
      <c r="G36315">
        <v>0.19089500000000001</v>
      </c>
      <c r="H36315">
        <v>15.843299999999999</v>
      </c>
      <c r="I36315">
        <v>-6.4600999999999997</v>
      </c>
      <c r="J36315">
        <v>25.796500000000002</v>
      </c>
      <c r="K36315">
        <v>161.22300000000001</v>
      </c>
      <c r="L36315">
        <v>1002.54</v>
      </c>
      <c r="M36315">
        <v>30.183299999999999</v>
      </c>
      <c r="N36315">
        <v>161.22300000000001</v>
      </c>
      <c r="O36315">
        <v>3012.5</v>
      </c>
      <c r="P36315">
        <v>161.22300000000001</v>
      </c>
      <c r="Q36315">
        <v>3011.06</v>
      </c>
      <c r="R36315" t="s">
        <v>18</v>
      </c>
      <c r="T36315">
        <f t="shared" si="85"/>
        <v>21.548522944999981</v>
      </c>
      <c r="U36315">
        <f>(data2[[#This Row],[time]]-A36314)/1000000000</f>
        <v>8.0963133000000007E-2</v>
      </c>
      <c r="V36315">
        <f>data2[[#This Row],[altitude]]</f>
        <v>161.22300000000001</v>
      </c>
      <c r="W36315">
        <f>((data2[[#This Row],[altitude]]-K36314)/U36315+W36314)/2</f>
        <v>-47.587896465310052</v>
      </c>
      <c r="Z36315">
        <f t="shared" si="86"/>
        <v>8.0963133000000007E-2</v>
      </c>
      <c r="AA36315" s="4">
        <f>SQRT(POWER(data2[[#This Row],[accelx]],2)+POWER(data2[[#This Row],[accely]],2)+POWER(data2[[#This Row],[accelz]],2))*SIGN(data2[[#This Row],[accelx]])</f>
        <v>-13.921944631839333</v>
      </c>
      <c r="AB36315">
        <f t="shared" si="87"/>
        <v>161.22300000000001</v>
      </c>
      <c r="AC36315">
        <f t="shared" si="84"/>
        <v>-181.83928794744676</v>
      </c>
      <c r="AI36315">
        <f>data2[[#This Row],[pressure]]*100/(287.05*(273.15+data2[[#This Row],[temp]]))</f>
        <v>1.1513942819272704</v>
      </c>
      <c r="AJ36315">
        <f t="shared" si="88"/>
        <v>2.0951902121563613E-3</v>
      </c>
      <c r="AN36315">
        <f t="shared" si="89"/>
        <v>161.22300000000001</v>
      </c>
      <c r="AO36315">
        <f t="shared" si="95"/>
        <v>-59.236838080364208</v>
      </c>
      <c r="AS36315">
        <f>data2[[#This Row],[gyrox]]</f>
        <v>-5.0035999999999996</v>
      </c>
      <c r="AT36315">
        <f>data2[[#This Row],[gyroy]]</f>
        <v>-0.43554700000000002</v>
      </c>
      <c r="AU36315">
        <f>data2[[#This Row],[gyroz]]</f>
        <v>0.19089500000000001</v>
      </c>
      <c r="AW36315">
        <f t="shared" si="96"/>
        <v>-66.57941237430525</v>
      </c>
      <c r="AX36315">
        <f t="shared" si="97"/>
        <v>-5.0003286725600988</v>
      </c>
      <c r="AY36315">
        <f t="shared" si="98"/>
        <v>5.049528488907689</v>
      </c>
      <c r="BA36315">
        <f t="shared" si="99"/>
        <v>-0.60596664891959406</v>
      </c>
      <c r="BB36315">
        <f t="shared" si="90"/>
        <v>-1.8587360189703057</v>
      </c>
      <c r="BC36315">
        <f t="shared" si="91"/>
        <v>1.9079358353178959</v>
      </c>
      <c r="BE36315">
        <f t="shared" si="92"/>
        <v>-34.719331508778424</v>
      </c>
      <c r="BF36315">
        <f t="shared" si="93"/>
        <v>-106.49772911594704</v>
      </c>
      <c r="BG36315">
        <f t="shared" si="94"/>
        <v>109.31667094548271</v>
      </c>
      <c r="BM36315">
        <f t="shared" si="100"/>
        <v>577.28800000000001</v>
      </c>
    </row>
    <row r="36316" spans="1:65" x14ac:dyDescent="0.3">
      <c r="A36316">
        <v>3697214691173</v>
      </c>
      <c r="B36316">
        <v>-8.6093700000000002</v>
      </c>
      <c r="C36316">
        <v>-5.7810600000000001</v>
      </c>
      <c r="D36316">
        <v>-2.5363899999999999</v>
      </c>
      <c r="E36316">
        <v>-5.0035999999999996</v>
      </c>
      <c r="F36316">
        <v>-0.78725199999999995</v>
      </c>
      <c r="G36316">
        <v>-2.2143900000000001E-2</v>
      </c>
      <c r="H36316">
        <v>16.427900000000001</v>
      </c>
      <c r="I36316">
        <v>-11.3856</v>
      </c>
      <c r="J36316">
        <v>38.146700000000003</v>
      </c>
      <c r="K36316">
        <v>155.899</v>
      </c>
      <c r="L36316">
        <v>1002.93</v>
      </c>
      <c r="M36316">
        <v>30.183299999999999</v>
      </c>
      <c r="N36316">
        <v>155.899</v>
      </c>
      <c r="O36316">
        <v>3222.31</v>
      </c>
      <c r="P36316">
        <v>155.899</v>
      </c>
      <c r="Q36316">
        <v>3230.48</v>
      </c>
      <c r="R36316" t="s">
        <v>18</v>
      </c>
      <c r="T36316">
        <f t="shared" si="85"/>
        <v>21.629394537999982</v>
      </c>
      <c r="U36316">
        <f>(data2[[#This Row],[time]]-A36315)/1000000000</f>
        <v>8.0871593000000006E-2</v>
      </c>
      <c r="V36316">
        <f>data2[[#This Row],[altitude]]</f>
        <v>155.899</v>
      </c>
      <c r="W36316">
        <f>((data2[[#This Row],[altitude]]-K36315)/U36316+W36315)/2</f>
        <v>-56.710327164377148</v>
      </c>
      <c r="Z36316">
        <f t="shared" si="86"/>
        <v>8.0871593000000006E-2</v>
      </c>
      <c r="AA36316" s="4">
        <f>SQRT(POWER(data2[[#This Row],[accelx]],2)+POWER(data2[[#This Row],[accely]],2)+POWER(data2[[#This Row],[accelz]],2))*SIGN(data2[[#This Row],[accelx]])</f>
        <v>-10.675915921015864</v>
      </c>
      <c r="AB36316">
        <f t="shared" si="87"/>
        <v>155.899</v>
      </c>
      <c r="AC36316">
        <f t="shared" si="84"/>
        <v>-183.49520788611338</v>
      </c>
      <c r="AI36316">
        <f>data2[[#This Row],[pressure]]*100/(287.05*(273.15+data2[[#This Row],[temp]]))</f>
        <v>1.1518421880157572</v>
      </c>
      <c r="AJ36316">
        <f t="shared" si="88"/>
        <v>2.0960052661020798E-3</v>
      </c>
      <c r="AN36316">
        <f t="shared" si="89"/>
        <v>155.899</v>
      </c>
      <c r="AO36316">
        <f t="shared" si="95"/>
        <v>-65.832757863444243</v>
      </c>
      <c r="AS36316">
        <f>data2[[#This Row],[gyrox]]</f>
        <v>-5.0035999999999996</v>
      </c>
      <c r="AT36316">
        <f>data2[[#This Row],[gyroy]]</f>
        <v>-0.78725199999999995</v>
      </c>
      <c r="AU36316">
        <f>data2[[#This Row],[gyroz]]</f>
        <v>-2.2143900000000001E-2</v>
      </c>
      <c r="AW36316">
        <f t="shared" si="96"/>
        <v>-66.984061477040044</v>
      </c>
      <c r="AX36316">
        <f t="shared" si="97"/>
        <v>-5.0639949958925348</v>
      </c>
      <c r="AY36316">
        <f t="shared" si="98"/>
        <v>5.0477376764394561</v>
      </c>
      <c r="BA36316">
        <f t="shared" si="99"/>
        <v>-1.0106157516543881</v>
      </c>
      <c r="BB36316">
        <f t="shared" si="90"/>
        <v>-1.9224023423027417</v>
      </c>
      <c r="BC36316">
        <f t="shared" si="91"/>
        <v>1.906145022849663</v>
      </c>
      <c r="BE36316">
        <f t="shared" si="92"/>
        <v>-57.904017279237785</v>
      </c>
      <c r="BF36316">
        <f t="shared" si="93"/>
        <v>-110.14554074001089</v>
      </c>
      <c r="BG36316">
        <f t="shared" si="94"/>
        <v>109.21406494915355</v>
      </c>
      <c r="BM36316">
        <f t="shared" si="100"/>
        <v>577.28800000000001</v>
      </c>
    </row>
    <row r="36317" spans="1:65" x14ac:dyDescent="0.3">
      <c r="A36317">
        <v>3697295562753</v>
      </c>
      <c r="B36317">
        <v>-9.8584300000000002</v>
      </c>
      <c r="C36317">
        <v>-3.81894</v>
      </c>
      <c r="D36317">
        <v>-1.58405</v>
      </c>
      <c r="E36317">
        <v>-3.89839</v>
      </c>
      <c r="F36317">
        <v>-1.07436</v>
      </c>
      <c r="G36317">
        <v>-0.147371</v>
      </c>
      <c r="H36317">
        <v>17.568000000000001</v>
      </c>
      <c r="I36317">
        <v>-15.9895</v>
      </c>
      <c r="J36317">
        <v>42.049100000000003</v>
      </c>
      <c r="K36317">
        <v>152.053</v>
      </c>
      <c r="L36317">
        <v>1003.43</v>
      </c>
      <c r="M36317">
        <v>30.165600000000001</v>
      </c>
      <c r="N36317">
        <v>152.053</v>
      </c>
      <c r="O36317">
        <v>3117.65</v>
      </c>
      <c r="P36317">
        <v>152.053</v>
      </c>
      <c r="Q36317">
        <v>3122.09</v>
      </c>
      <c r="R36317" t="s">
        <v>18</v>
      </c>
      <c r="T36317">
        <f t="shared" si="85"/>
        <v>21.710266117999982</v>
      </c>
      <c r="U36317">
        <f>(data2[[#This Row],[time]]-A36316)/1000000000</f>
        <v>8.0871579999999998E-2</v>
      </c>
      <c r="V36317">
        <f>data2[[#This Row],[altitude]]</f>
        <v>152.053</v>
      </c>
      <c r="W36317">
        <f>((data2[[#This Row],[altitude]]-K36316)/U36317+W36316)/2</f>
        <v>-52.133603424714238</v>
      </c>
      <c r="Z36317">
        <f t="shared" si="86"/>
        <v>8.0871579999999998E-2</v>
      </c>
      <c r="AA36317" s="4">
        <f>SQRT(POWER(data2[[#This Row],[accelx]],2)+POWER(data2[[#This Row],[accely]],2)+POWER(data2[[#This Row],[accelz]],2))*SIGN(data2[[#This Row],[accelx]])</f>
        <v>-10.690283400873899</v>
      </c>
      <c r="AB36317">
        <f t="shared" si="87"/>
        <v>152.053</v>
      </c>
      <c r="AC36317">
        <f t="shared" si="84"/>
        <v>-185.15228947938982</v>
      </c>
      <c r="AI36317">
        <f>data2[[#This Row],[pressure]]*100/(287.05*(273.15+data2[[#This Row],[temp]]))</f>
        <v>1.1524836759203188</v>
      </c>
      <c r="AJ36317">
        <f t="shared" si="88"/>
        <v>2.0971725805485303E-3</v>
      </c>
      <c r="AN36317">
        <f t="shared" si="89"/>
        <v>152.053</v>
      </c>
      <c r="AO36317">
        <f t="shared" si="95"/>
        <v>-47.556879685051335</v>
      </c>
      <c r="AS36317">
        <f>data2[[#This Row],[gyrox]]</f>
        <v>-3.89839</v>
      </c>
      <c r="AT36317">
        <f>data2[[#This Row],[gyroy]]</f>
        <v>-1.07436</v>
      </c>
      <c r="AU36317">
        <f>data2[[#This Row],[gyroz]]</f>
        <v>-0.147371</v>
      </c>
      <c r="AW36317">
        <f t="shared" si="96"/>
        <v>-67.29933043579625</v>
      </c>
      <c r="AX36317">
        <f t="shared" si="97"/>
        <v>-5.1508801865813352</v>
      </c>
      <c r="AY36317">
        <f t="shared" si="98"/>
        <v>5.0358195508232759</v>
      </c>
      <c r="BA36317">
        <f t="shared" si="99"/>
        <v>-1.3258847104105946</v>
      </c>
      <c r="BB36317">
        <f t="shared" si="90"/>
        <v>-2.0092875329915421</v>
      </c>
      <c r="BC36317">
        <f t="shared" si="91"/>
        <v>1.8942268972334828</v>
      </c>
      <c r="BE36317">
        <f t="shared" si="92"/>
        <v>-75.967598027452425</v>
      </c>
      <c r="BF36317">
        <f t="shared" si="93"/>
        <v>-115.12369546866852</v>
      </c>
      <c r="BG36317">
        <f t="shared" si="94"/>
        <v>108.53120665163968</v>
      </c>
      <c r="BM36317">
        <f t="shared" si="100"/>
        <v>577.28800000000001</v>
      </c>
    </row>
    <row r="36318" spans="1:65" x14ac:dyDescent="0.3">
      <c r="A36318">
        <v>3697381073001</v>
      </c>
      <c r="B36318">
        <v>-10.337</v>
      </c>
      <c r="C36318">
        <v>-4.55593</v>
      </c>
      <c r="D36318">
        <v>-2.39282E-2</v>
      </c>
      <c r="E36318">
        <v>-3.5127799999999998</v>
      </c>
      <c r="F36318">
        <v>-1.22845</v>
      </c>
      <c r="G36318">
        <v>-0.16630800000000001</v>
      </c>
      <c r="H36318">
        <v>19.687200000000001</v>
      </c>
      <c r="I36318">
        <v>-20.403400000000001</v>
      </c>
      <c r="J36318">
        <v>44.0807</v>
      </c>
      <c r="K36318">
        <v>150.25800000000001</v>
      </c>
      <c r="L36318">
        <v>1003.77</v>
      </c>
      <c r="M36318">
        <v>30.174399999999999</v>
      </c>
      <c r="N36318">
        <v>150.25800000000001</v>
      </c>
      <c r="O36318">
        <v>2691.78</v>
      </c>
      <c r="P36318">
        <v>150.25800000000001</v>
      </c>
      <c r="Q36318">
        <v>2690.88</v>
      </c>
      <c r="R36318" t="s">
        <v>18</v>
      </c>
      <c r="T36318">
        <f t="shared" si="85"/>
        <v>21.795776365999981</v>
      </c>
      <c r="U36318">
        <f>(data2[[#This Row],[time]]-A36317)/1000000000</f>
        <v>8.5510247999999997E-2</v>
      </c>
      <c r="V36318">
        <f>data2[[#This Row],[altitude]]</f>
        <v>150.25800000000001</v>
      </c>
      <c r="W36318">
        <f>((data2[[#This Row],[altitude]]-K36317)/U36318+W36317)/2</f>
        <v>-36.56261971068632</v>
      </c>
      <c r="Z36318">
        <f t="shared" si="86"/>
        <v>8.5510247999999997E-2</v>
      </c>
      <c r="AA36318" s="4">
        <f>SQRT(POWER(data2[[#This Row],[accelx]],2)+POWER(data2[[#This Row],[accely]],2)+POWER(data2[[#This Row],[accelz]],2))*SIGN(data2[[#This Row],[accelx]])</f>
        <v>-11.296487937569589</v>
      </c>
      <c r="AB36318">
        <f t="shared" si="87"/>
        <v>150.25800000000001</v>
      </c>
      <c r="AC36318">
        <f t="shared" si="84"/>
        <v>-186.95625539486039</v>
      </c>
      <c r="AI36318">
        <f>data2[[#This Row],[pressure]]*100/(287.05*(273.15+data2[[#This Row],[temp]]))</f>
        <v>1.1528407339326943</v>
      </c>
      <c r="AJ36318">
        <f t="shared" si="88"/>
        <v>2.0978223184050086E-3</v>
      </c>
      <c r="AN36318">
        <f t="shared" si="89"/>
        <v>150.25800000000001</v>
      </c>
      <c r="AO36318">
        <f t="shared" si="95"/>
        <v>-20.991635996658406</v>
      </c>
      <c r="AS36318">
        <f>data2[[#This Row],[gyrox]]</f>
        <v>-3.5127799999999998</v>
      </c>
      <c r="AT36318">
        <f>data2[[#This Row],[gyroy]]</f>
        <v>-1.22845</v>
      </c>
      <c r="AU36318">
        <f>data2[[#This Row],[gyroz]]</f>
        <v>-0.16630800000000001</v>
      </c>
      <c r="AW36318">
        <f t="shared" si="96"/>
        <v>-67.599709124765695</v>
      </c>
      <c r="AX36318">
        <f t="shared" si="97"/>
        <v>-5.2559252507369347</v>
      </c>
      <c r="AY36318">
        <f t="shared" si="98"/>
        <v>5.0215985124988922</v>
      </c>
      <c r="BA36318">
        <f t="shared" si="99"/>
        <v>-1.6262633993800399</v>
      </c>
      <c r="BB36318">
        <f t="shared" si="90"/>
        <v>-2.1143325971471416</v>
      </c>
      <c r="BC36318">
        <f t="shared" si="91"/>
        <v>1.8800058589090991</v>
      </c>
      <c r="BE36318">
        <f t="shared" si="92"/>
        <v>-93.178029161074505</v>
      </c>
      <c r="BF36318">
        <f t="shared" si="93"/>
        <v>-121.14233430346533</v>
      </c>
      <c r="BG36318">
        <f t="shared" si="94"/>
        <v>107.71640117535868</v>
      </c>
      <c r="BM36318">
        <f t="shared" si="100"/>
        <v>577.28800000000001</v>
      </c>
    </row>
    <row r="36319" spans="1:65" x14ac:dyDescent="0.3">
      <c r="A36319">
        <v>3697462799084</v>
      </c>
      <c r="B36319">
        <v>-9.7244299999999999</v>
      </c>
      <c r="C36319">
        <v>-6.1926199999999998</v>
      </c>
      <c r="D36319">
        <v>-0.66520400000000002</v>
      </c>
      <c r="E36319">
        <v>-5.0035999999999996</v>
      </c>
      <c r="F36319">
        <v>-1.05389</v>
      </c>
      <c r="G36319">
        <v>-0.12629599999999999</v>
      </c>
      <c r="H36319">
        <v>21.791899999999998</v>
      </c>
      <c r="I36319">
        <v>-28.178899999999999</v>
      </c>
      <c r="J36319">
        <v>43.656799999999997</v>
      </c>
      <c r="K36319">
        <v>145.96899999999999</v>
      </c>
      <c r="L36319">
        <v>1004.06</v>
      </c>
      <c r="M36319">
        <v>30.165600000000001</v>
      </c>
      <c r="N36319">
        <v>145.96899999999999</v>
      </c>
      <c r="O36319">
        <v>2930.65</v>
      </c>
      <c r="P36319">
        <v>145.96899999999999</v>
      </c>
      <c r="Q36319">
        <v>2930.28</v>
      </c>
      <c r="R36319" t="s">
        <v>18</v>
      </c>
      <c r="T36319">
        <f t="shared" si="85"/>
        <v>21.87750244899998</v>
      </c>
      <c r="U36319">
        <f>(data2[[#This Row],[time]]-A36318)/1000000000</f>
        <v>8.1726083000000005E-2</v>
      </c>
      <c r="V36319">
        <f>data2[[#This Row],[altitude]]</f>
        <v>145.96899999999999</v>
      </c>
      <c r="W36319">
        <f>((data2[[#This Row],[altitude]]-K36318)/U36319+W36318)/2</f>
        <v>-44.521402629641514</v>
      </c>
      <c r="Z36319">
        <f t="shared" si="86"/>
        <v>8.1726083000000005E-2</v>
      </c>
      <c r="AA36319" s="4">
        <f>SQRT(POWER(data2[[#This Row],[accelx]],2)+POWER(data2[[#This Row],[accely]],2)+POWER(data2[[#This Row],[accelz]],2))*SIGN(data2[[#This Row],[accelx]])</f>
        <v>-11.54796855082815</v>
      </c>
      <c r="AB36319">
        <f t="shared" si="87"/>
        <v>145.96899999999999</v>
      </c>
      <c r="AC36319">
        <f t="shared" si="84"/>
        <v>-188.70094124452677</v>
      </c>
      <c r="AI36319">
        <f>data2[[#This Row],[pressure]]*100/(287.05*(273.15+data2[[#This Row],[temp]]))</f>
        <v>1.1532072587470528</v>
      </c>
      <c r="AJ36319">
        <f t="shared" si="88"/>
        <v>2.0984892829849192E-3</v>
      </c>
      <c r="AN36319">
        <f t="shared" si="89"/>
        <v>145.96899999999999</v>
      </c>
      <c r="AO36319">
        <f t="shared" si="95"/>
        <v>-52.480185548596715</v>
      </c>
      <c r="AS36319">
        <f>data2[[#This Row],[gyrox]]</f>
        <v>-5.0035999999999996</v>
      </c>
      <c r="AT36319">
        <f>data2[[#This Row],[gyroy]]</f>
        <v>-1.05389</v>
      </c>
      <c r="AU36319">
        <f>data2[[#This Row],[gyroz]]</f>
        <v>-0.12629599999999999</v>
      </c>
      <c r="AW36319">
        <f t="shared" si="96"/>
        <v>-68.008633753664498</v>
      </c>
      <c r="AX36319">
        <f t="shared" si="97"/>
        <v>-5.3420555523498043</v>
      </c>
      <c r="AY36319">
        <f t="shared" si="98"/>
        <v>5.0112768351203245</v>
      </c>
      <c r="BA36319">
        <f t="shared" si="99"/>
        <v>-2.0351880282788422</v>
      </c>
      <c r="BB36319">
        <f t="shared" si="90"/>
        <v>-2.2004628987600112</v>
      </c>
      <c r="BC36319">
        <f t="shared" si="91"/>
        <v>1.8696841815305314</v>
      </c>
      <c r="BE36319">
        <f t="shared" si="92"/>
        <v>-116.60768453592929</v>
      </c>
      <c r="BF36319">
        <f t="shared" si="93"/>
        <v>-126.07723707407159</v>
      </c>
      <c r="BG36319">
        <f t="shared" si="94"/>
        <v>107.1250126240711</v>
      </c>
      <c r="BM36319">
        <f t="shared" si="100"/>
        <v>577.28800000000001</v>
      </c>
    </row>
    <row r="36320" spans="1:65" x14ac:dyDescent="0.3">
      <c r="A36320">
        <v>3697542785655</v>
      </c>
      <c r="B36320">
        <v>-10.27</v>
      </c>
      <c r="C36320">
        <v>-7.4033899999999999</v>
      </c>
      <c r="D36320">
        <v>-0.50249200000000005</v>
      </c>
      <c r="E36320">
        <v>-5.0035999999999996</v>
      </c>
      <c r="F36320">
        <v>-0.77900599999999998</v>
      </c>
      <c r="G36320">
        <v>9.46841E-3</v>
      </c>
      <c r="H36320">
        <v>23.1219</v>
      </c>
      <c r="I36320">
        <v>-38.3367</v>
      </c>
      <c r="J36320">
        <v>39.710599999999999</v>
      </c>
      <c r="K36320">
        <v>142.88399999999999</v>
      </c>
      <c r="L36320">
        <v>1004.58</v>
      </c>
      <c r="M36320">
        <v>30.174399999999999</v>
      </c>
      <c r="N36320">
        <v>142.88399999999999</v>
      </c>
      <c r="O36320">
        <v>2834.27</v>
      </c>
      <c r="P36320">
        <v>142.88399999999999</v>
      </c>
      <c r="Q36320">
        <v>2834.08</v>
      </c>
      <c r="R36320" t="s">
        <v>18</v>
      </c>
      <c r="T36320">
        <f t="shared" si="85"/>
        <v>21.957489019999979</v>
      </c>
      <c r="U36320">
        <f>(data2[[#This Row],[time]]-A36319)/1000000000</f>
        <v>7.9986571000000006E-2</v>
      </c>
      <c r="V36320">
        <f>data2[[#This Row],[altitude]]</f>
        <v>142.88399999999999</v>
      </c>
      <c r="W36320">
        <f>((data2[[#This Row],[altitude]]-K36319)/U36320+W36319)/2</f>
        <v>-41.545188457043722</v>
      </c>
      <c r="Z36320">
        <f t="shared" si="86"/>
        <v>7.9986571000000006E-2</v>
      </c>
      <c r="AA36320" s="4">
        <f>SQRT(POWER(data2[[#This Row],[accelx]],2)+POWER(data2[[#This Row],[accely]],2)+POWER(data2[[#This Row],[accelz]],2))*SIGN(data2[[#This Row],[accelx]])</f>
        <v>-12.670263679267451</v>
      </c>
      <c r="AB36320">
        <f t="shared" si="87"/>
        <v>142.88399999999999</v>
      </c>
      <c r="AC36320">
        <f t="shared" si="84"/>
        <v>-190.49826058569721</v>
      </c>
      <c r="AI36320">
        <f>data2[[#This Row],[pressure]]*100/(287.05*(273.15+data2[[#This Row],[temp]]))</f>
        <v>1.1537710277196032</v>
      </c>
      <c r="AJ36320">
        <f t="shared" si="88"/>
        <v>2.0995151724232681E-3</v>
      </c>
      <c r="AN36320">
        <f t="shared" si="89"/>
        <v>142.88399999999999</v>
      </c>
      <c r="AO36320">
        <f t="shared" si="95"/>
        <v>-38.568974284445922</v>
      </c>
      <c r="AS36320">
        <f>data2[[#This Row],[gyrox]]</f>
        <v>-5.0035999999999996</v>
      </c>
      <c r="AT36320">
        <f>data2[[#This Row],[gyroy]]</f>
        <v>-0.77900599999999998</v>
      </c>
      <c r="AU36320">
        <f>data2[[#This Row],[gyroz]]</f>
        <v>9.46841E-3</v>
      </c>
      <c r="AW36320">
        <f t="shared" si="96"/>
        <v>-68.408854560320094</v>
      </c>
      <c r="AX36320">
        <f t="shared" si="97"/>
        <v>-5.4043655710782303</v>
      </c>
      <c r="AY36320">
        <f t="shared" si="98"/>
        <v>5.0120341807690467</v>
      </c>
      <c r="BA36320">
        <f t="shared" si="99"/>
        <v>-2.4354088349344387</v>
      </c>
      <c r="BB36320">
        <f t="shared" si="90"/>
        <v>-2.2627729174884372</v>
      </c>
      <c r="BC36320">
        <f t="shared" si="91"/>
        <v>1.8704415271792536</v>
      </c>
      <c r="BE36320">
        <f t="shared" si="92"/>
        <v>-139.53864763061631</v>
      </c>
      <c r="BF36320">
        <f t="shared" si="93"/>
        <v>-129.64733816859152</v>
      </c>
      <c r="BG36320">
        <f t="shared" si="94"/>
        <v>107.16840533337549</v>
      </c>
      <c r="BM36320">
        <f t="shared" si="100"/>
        <v>577.28800000000001</v>
      </c>
    </row>
    <row r="36321" spans="1:65" x14ac:dyDescent="0.3">
      <c r="A36321">
        <v>3697628387457</v>
      </c>
      <c r="B36321">
        <v>-10.375299999999999</v>
      </c>
      <c r="C36321">
        <v>-8.8247300000000006</v>
      </c>
      <c r="D36321">
        <v>-3.7040899999999999</v>
      </c>
      <c r="E36321">
        <v>-5.0035999999999996</v>
      </c>
      <c r="F36321">
        <v>-0.707534</v>
      </c>
      <c r="G36321">
        <v>-2.0311300000000001E-2</v>
      </c>
      <c r="H36321">
        <v>24.203399999999998</v>
      </c>
      <c r="I36321">
        <v>-45.001399999999997</v>
      </c>
      <c r="J36321">
        <v>28.032699999999998</v>
      </c>
      <c r="K36321">
        <v>140.148</v>
      </c>
      <c r="L36321">
        <v>1004.98</v>
      </c>
      <c r="M36321">
        <v>30.165600000000001</v>
      </c>
      <c r="N36321">
        <v>140.148</v>
      </c>
      <c r="O36321">
        <v>2683.51</v>
      </c>
      <c r="P36321">
        <v>140.148</v>
      </c>
      <c r="Q36321">
        <v>2689.52</v>
      </c>
      <c r="R36321" t="s">
        <v>18</v>
      </c>
      <c r="T36321">
        <f t="shared" si="85"/>
        <v>22.043090821999979</v>
      </c>
      <c r="U36321">
        <f>(data2[[#This Row],[time]]-A36320)/1000000000</f>
        <v>8.5601802000000005E-2</v>
      </c>
      <c r="V36321">
        <f>data2[[#This Row],[altitude]]</f>
        <v>140.148</v>
      </c>
      <c r="W36321">
        <f>((data2[[#This Row],[altitude]]-K36320)/U36321+W36320)/2</f>
        <v>-36.753566217873143</v>
      </c>
      <c r="Z36321">
        <f t="shared" si="86"/>
        <v>8.5601802000000005E-2</v>
      </c>
      <c r="AA36321" s="4">
        <f>SQRT(POWER(data2[[#This Row],[accelx]],2)+POWER(data2[[#This Row],[accely]],2)+POWER(data2[[#This Row],[accelz]],2))*SIGN(data2[[#This Row],[accelx]])</f>
        <v>-14.115345989064526</v>
      </c>
      <c r="AB36321">
        <f t="shared" si="87"/>
        <v>140.148</v>
      </c>
      <c r="AC36321">
        <f t="shared" si="84"/>
        <v>-192.54545729781461</v>
      </c>
      <c r="AI36321">
        <f>data2[[#This Row],[pressure]]*100/(287.05*(273.15+data2[[#This Row],[temp]]))</f>
        <v>1.1542639193829185</v>
      </c>
      <c r="AJ36321">
        <f t="shared" si="88"/>
        <v>2.1004120865428201E-3</v>
      </c>
      <c r="AN36321">
        <f t="shared" si="89"/>
        <v>140.148</v>
      </c>
      <c r="AO36321">
        <f t="shared" si="95"/>
        <v>-31.961943978702571</v>
      </c>
      <c r="AS36321">
        <f>data2[[#This Row],[gyrox]]</f>
        <v>-5.0035999999999996</v>
      </c>
      <c r="AT36321">
        <f>data2[[#This Row],[gyroy]]</f>
        <v>-0.707534</v>
      </c>
      <c r="AU36321">
        <f>data2[[#This Row],[gyroz]]</f>
        <v>-2.0311300000000001E-2</v>
      </c>
      <c r="AW36321">
        <f t="shared" si="96"/>
        <v>-68.837171736807292</v>
      </c>
      <c r="AX36321">
        <f t="shared" si="97"/>
        <v>-5.4649317564544981</v>
      </c>
      <c r="AY36321">
        <f t="shared" si="98"/>
        <v>5.0102954968880837</v>
      </c>
      <c r="BA36321">
        <f t="shared" si="99"/>
        <v>-2.8637260114216367</v>
      </c>
      <c r="BB36321">
        <f t="shared" si="90"/>
        <v>-2.323339102864705</v>
      </c>
      <c r="BC36321">
        <f t="shared" si="91"/>
        <v>1.8687028432982906</v>
      </c>
      <c r="BE36321">
        <f t="shared" si="92"/>
        <v>-164.07941413629277</v>
      </c>
      <c r="BF36321">
        <f t="shared" si="93"/>
        <v>-133.11752497185864</v>
      </c>
      <c r="BG36321">
        <f t="shared" si="94"/>
        <v>107.06878608508889</v>
      </c>
      <c r="BM36321">
        <f t="shared" si="100"/>
        <v>577.28800000000001</v>
      </c>
    </row>
    <row r="36322" spans="1:65" x14ac:dyDescent="0.3">
      <c r="A36322">
        <v>3697709228519</v>
      </c>
      <c r="B36322">
        <v>-10.3992</v>
      </c>
      <c r="C36322">
        <v>-6.8578200000000002</v>
      </c>
      <c r="D36322">
        <v>-3.2877399999999999</v>
      </c>
      <c r="E36322">
        <v>-5.0035999999999996</v>
      </c>
      <c r="F36322">
        <v>-0.85200399999999998</v>
      </c>
      <c r="G36322">
        <v>-0.142179</v>
      </c>
      <c r="H36322">
        <v>25.0365</v>
      </c>
      <c r="I36322">
        <v>-44.621400000000001</v>
      </c>
      <c r="J36322">
        <v>16.7056</v>
      </c>
      <c r="K36322">
        <v>136.03899999999999</v>
      </c>
      <c r="L36322">
        <v>1005.26</v>
      </c>
      <c r="M36322">
        <v>30.165600000000001</v>
      </c>
      <c r="N36322">
        <v>136.03899999999999</v>
      </c>
      <c r="O36322">
        <v>2899.99</v>
      </c>
      <c r="P36322">
        <v>136.03899999999999</v>
      </c>
      <c r="Q36322">
        <v>2893.81</v>
      </c>
      <c r="R36322" t="s">
        <v>18</v>
      </c>
      <c r="T36322">
        <f t="shared" si="85"/>
        <v>22.12393188399998</v>
      </c>
      <c r="U36322">
        <f>(data2[[#This Row],[time]]-A36321)/1000000000</f>
        <v>8.0841062000000005E-2</v>
      </c>
      <c r="V36322">
        <f>data2[[#This Row],[altitude]]</f>
        <v>136.03899999999999</v>
      </c>
      <c r="W36322">
        <f>((data2[[#This Row],[altitude]]-K36321)/U36322+W36321)/2</f>
        <v>-43.790848055287775</v>
      </c>
      <c r="Z36322">
        <f t="shared" si="86"/>
        <v>8.0841062000000005E-2</v>
      </c>
      <c r="AA36322" s="4">
        <f>SQRT(POWER(data2[[#This Row],[accelx]],2)+POWER(data2[[#This Row],[accely]],2)+POWER(data2[[#This Row],[accelz]],2))*SIGN(data2[[#This Row],[accelx]])</f>
        <v>-12.883411430983644</v>
      </c>
      <c r="AB36322">
        <f t="shared" si="87"/>
        <v>136.03899999999999</v>
      </c>
      <c r="AC36322">
        <f t="shared" si="84"/>
        <v>-194.37920836767827</v>
      </c>
      <c r="AI36322">
        <f>data2[[#This Row],[pressure]]*100/(287.05*(273.15+data2[[#This Row],[temp]]))</f>
        <v>1.1545855117503558</v>
      </c>
      <c r="AJ36322">
        <f t="shared" si="88"/>
        <v>2.1009972876256592E-3</v>
      </c>
      <c r="AN36322">
        <f t="shared" si="89"/>
        <v>136.03899999999999</v>
      </c>
      <c r="AO36322">
        <f t="shared" si="95"/>
        <v>-50.828129892702407</v>
      </c>
      <c r="AS36322">
        <f>data2[[#This Row],[gyrox]]</f>
        <v>-5.0035999999999996</v>
      </c>
      <c r="AT36322">
        <f>data2[[#This Row],[gyroy]]</f>
        <v>-0.85200399999999998</v>
      </c>
      <c r="AU36322">
        <f>data2[[#This Row],[gyroz]]</f>
        <v>-0.142179</v>
      </c>
      <c r="AW36322">
        <f t="shared" si="96"/>
        <v>-69.241668074630496</v>
      </c>
      <c r="AX36322">
        <f t="shared" si="97"/>
        <v>-5.5338086646427458</v>
      </c>
      <c r="AY36322">
        <f t="shared" si="98"/>
        <v>4.998801595533986</v>
      </c>
      <c r="BA36322">
        <f t="shared" si="99"/>
        <v>-0.12662969565504767</v>
      </c>
      <c r="BB36322">
        <f t="shared" si="90"/>
        <v>-2.3922160110529527</v>
      </c>
      <c r="BC36322">
        <f t="shared" si="91"/>
        <v>1.8572089419441928</v>
      </c>
      <c r="BE36322">
        <f t="shared" si="92"/>
        <v>-7.2553471220603303</v>
      </c>
      <c r="BF36322">
        <f t="shared" si="93"/>
        <v>-137.06388111695529</v>
      </c>
      <c r="BG36322">
        <f t="shared" si="94"/>
        <v>106.41023404735938</v>
      </c>
      <c r="BM36322">
        <f t="shared" si="100"/>
        <v>577.28800000000001</v>
      </c>
    </row>
    <row r="36323" spans="1:65" x14ac:dyDescent="0.3">
      <c r="A36323">
        <v>3697790069580</v>
      </c>
      <c r="B36323">
        <v>-8.5615100000000002</v>
      </c>
      <c r="C36323">
        <v>-4.7521399999999998</v>
      </c>
      <c r="D36323">
        <v>-3.1920199999999999</v>
      </c>
      <c r="E36323">
        <v>-3.6051700000000002</v>
      </c>
      <c r="F36323">
        <v>-1.02518</v>
      </c>
      <c r="G36323">
        <v>-0.17577599999999999</v>
      </c>
      <c r="H36323">
        <v>24.6858</v>
      </c>
      <c r="I36323">
        <v>-42.136800000000001</v>
      </c>
      <c r="J36323">
        <v>8.2870500000000007</v>
      </c>
      <c r="K36323">
        <v>132.458</v>
      </c>
      <c r="L36323">
        <v>1005.87</v>
      </c>
      <c r="M36323">
        <v>30.165600000000001</v>
      </c>
      <c r="N36323">
        <v>132.458</v>
      </c>
      <c r="O36323">
        <v>2899.42</v>
      </c>
      <c r="P36323">
        <v>132.458</v>
      </c>
      <c r="Q36323">
        <v>2896.34</v>
      </c>
      <c r="R36323" t="s">
        <v>18</v>
      </c>
      <c r="T36323">
        <f t="shared" si="85"/>
        <v>22.204772944999981</v>
      </c>
      <c r="U36323">
        <f>(data2[[#This Row],[time]]-A36322)/1000000000</f>
        <v>8.0841061000000006E-2</v>
      </c>
      <c r="V36323">
        <f>data2[[#This Row],[altitude]]</f>
        <v>132.458</v>
      </c>
      <c r="W36323">
        <f>((data2[[#This Row],[altitude]]-K36322)/U36323+W36322)/2</f>
        <v>-44.043822104705171</v>
      </c>
      <c r="Z36323">
        <f t="shared" si="86"/>
        <v>8.0841061000000006E-2</v>
      </c>
      <c r="AA36323" s="4">
        <f>SQRT(POWER(data2[[#This Row],[accelx]],2)+POWER(data2[[#This Row],[accely]],2)+POWER(data2[[#This Row],[accelz]],2))*SIGN(data2[[#This Row],[accelx]])</f>
        <v>-10.29909120942717</v>
      </c>
      <c r="AB36323">
        <f t="shared" si="87"/>
        <v>132.458</v>
      </c>
      <c r="AC36323">
        <f t="shared" si="84"/>
        <v>-196.00404022618415</v>
      </c>
      <c r="AI36323">
        <f>data2[[#This Row],[pressure]]*100/(287.05*(273.15+data2[[#This Row],[temp]]))</f>
        <v>1.1552861236937015</v>
      </c>
      <c r="AJ36323">
        <f t="shared" si="88"/>
        <v>2.1022721899847025E-3</v>
      </c>
      <c r="AN36323">
        <f t="shared" si="89"/>
        <v>132.458</v>
      </c>
      <c r="AO36323">
        <f t="shared" si="95"/>
        <v>-44.296796154122575</v>
      </c>
      <c r="AS36323">
        <f>data2[[#This Row],[gyrox]]</f>
        <v>-3.6051700000000002</v>
      </c>
      <c r="AT36323">
        <f>data2[[#This Row],[gyroy]]</f>
        <v>-1.02518</v>
      </c>
      <c r="AU36323">
        <f>data2[[#This Row],[gyroz]]</f>
        <v>-0.17577599999999999</v>
      </c>
      <c r="AW36323">
        <f t="shared" si="96"/>
        <v>-69.53311384251586</v>
      </c>
      <c r="AX36323">
        <f t="shared" si="97"/>
        <v>-5.6166853035587261</v>
      </c>
      <c r="AY36323">
        <f t="shared" si="98"/>
        <v>4.9845916771956498</v>
      </c>
      <c r="BA36323">
        <f t="shared" si="99"/>
        <v>-0.41807546354041136</v>
      </c>
      <c r="BB36323">
        <f t="shared" si="90"/>
        <v>-2.475092649968933</v>
      </c>
      <c r="BC36323">
        <f t="shared" si="91"/>
        <v>1.8429990236058567</v>
      </c>
      <c r="BE36323">
        <f t="shared" si="92"/>
        <v>-23.953959578841097</v>
      </c>
      <c r="BF36323">
        <f t="shared" si="93"/>
        <v>-141.81236274707064</v>
      </c>
      <c r="BG36323">
        <f t="shared" si="94"/>
        <v>105.59606569934715</v>
      </c>
      <c r="BM36323">
        <f t="shared" si="100"/>
        <v>577.28800000000001</v>
      </c>
    </row>
    <row r="36324" spans="1:65" x14ac:dyDescent="0.3">
      <c r="A36324">
        <v>3697875671396</v>
      </c>
      <c r="B36324">
        <v>-8.2839500000000008</v>
      </c>
      <c r="C36324">
        <v>-4.30708</v>
      </c>
      <c r="D36324">
        <v>-0.81355900000000003</v>
      </c>
      <c r="E36324">
        <v>-2.7464499999999998</v>
      </c>
      <c r="F36324">
        <v>-1.1892</v>
      </c>
      <c r="G36324">
        <v>-0.114079</v>
      </c>
      <c r="H36324">
        <v>23.004999999999999</v>
      </c>
      <c r="I36324">
        <v>-38.760599999999997</v>
      </c>
      <c r="J36324">
        <v>1.2277100000000001</v>
      </c>
      <c r="K36324">
        <v>130.40799999999999</v>
      </c>
      <c r="L36324">
        <v>1006.19</v>
      </c>
      <c r="M36324">
        <v>30.165600000000001</v>
      </c>
      <c r="N36324">
        <v>130.40799999999999</v>
      </c>
      <c r="O36324">
        <v>2583.7800000000002</v>
      </c>
      <c r="P36324">
        <v>130.40799999999999</v>
      </c>
      <c r="Q36324">
        <v>2586.73</v>
      </c>
      <c r="R36324" t="s">
        <v>18</v>
      </c>
      <c r="T36324">
        <f t="shared" si="85"/>
        <v>22.290374760999981</v>
      </c>
      <c r="U36324">
        <f>(data2[[#This Row],[time]]-A36323)/1000000000</f>
        <v>8.5601815999999997E-2</v>
      </c>
      <c r="V36324">
        <f>data2[[#This Row],[altitude]]</f>
        <v>130.40799999999999</v>
      </c>
      <c r="W36324">
        <f>((data2[[#This Row],[altitude]]-K36323)/U36324+W36323)/2</f>
        <v>-33.995956088967297</v>
      </c>
      <c r="Z36324">
        <f t="shared" si="86"/>
        <v>8.5601815999999997E-2</v>
      </c>
      <c r="AA36324" s="4">
        <f>SQRT(POWER(data2[[#This Row],[accelx]],2)+POWER(data2[[#This Row],[accely]],2)+POWER(data2[[#This Row],[accelz]],2))*SIGN(data2[[#This Row],[accelx]])</f>
        <v>-9.372120569827354</v>
      </c>
      <c r="AB36324">
        <f t="shared" si="87"/>
        <v>130.40799999999999</v>
      </c>
      <c r="AC36324">
        <f t="shared" si="84"/>
        <v>-197.64520856353232</v>
      </c>
      <c r="AI36324">
        <f>data2[[#This Row],[pressure]]*100/(287.05*(273.15+data2[[#This Row],[temp]]))</f>
        <v>1.1556536578279157</v>
      </c>
      <c r="AJ36324">
        <f t="shared" si="88"/>
        <v>2.1029409912222334E-3</v>
      </c>
      <c r="AN36324">
        <f t="shared" si="89"/>
        <v>130.40799999999999</v>
      </c>
      <c r="AO36324">
        <f t="shared" si="95"/>
        <v>-23.94809007322942</v>
      </c>
      <c r="AS36324">
        <f>data2[[#This Row],[gyrox]]</f>
        <v>-2.7464499999999998</v>
      </c>
      <c r="AT36324">
        <f>data2[[#This Row],[gyroy]]</f>
        <v>-1.1892</v>
      </c>
      <c r="AU36324">
        <f>data2[[#This Row],[gyroz]]</f>
        <v>-0.114079</v>
      </c>
      <c r="AW36324">
        <f t="shared" si="96"/>
        <v>-69.768214950069066</v>
      </c>
      <c r="AX36324">
        <f t="shared" si="97"/>
        <v>-5.7184829831459263</v>
      </c>
      <c r="AY36324">
        <f t="shared" si="98"/>
        <v>4.9748263076281853</v>
      </c>
      <c r="BA36324">
        <f t="shared" si="99"/>
        <v>-0.65317657109361704</v>
      </c>
      <c r="BB36324">
        <f t="shared" si="90"/>
        <v>-2.5768903295561332</v>
      </c>
      <c r="BC36324">
        <f t="shared" si="91"/>
        <v>1.8332336540383922</v>
      </c>
      <c r="BE36324">
        <f t="shared" si="92"/>
        <v>-37.42426080049102</v>
      </c>
      <c r="BF36324">
        <f t="shared" si="93"/>
        <v>-147.64494015164226</v>
      </c>
      <c r="BG36324">
        <f t="shared" si="94"/>
        <v>105.03655123774595</v>
      </c>
      <c r="BM36324">
        <f t="shared" si="100"/>
        <v>577.28800000000001</v>
      </c>
    </row>
    <row r="36325" spans="1:65" x14ac:dyDescent="0.3">
      <c r="A36325">
        <v>3697956573493</v>
      </c>
      <c r="B36325">
        <v>-9.7483500000000003</v>
      </c>
      <c r="C36325">
        <v>-4.3501500000000002</v>
      </c>
      <c r="D36325">
        <v>3.0963099999999999</v>
      </c>
      <c r="E36325">
        <v>-3.8637199999999998</v>
      </c>
      <c r="F36325">
        <v>-1.1847700000000001</v>
      </c>
      <c r="G36325">
        <v>0.14752399999999999</v>
      </c>
      <c r="H36325">
        <v>20.7395</v>
      </c>
      <c r="I36325">
        <v>-32.388199999999998</v>
      </c>
      <c r="J36325">
        <v>-5.1154599999999997</v>
      </c>
      <c r="K36325">
        <v>126.119</v>
      </c>
      <c r="L36325">
        <v>1006.5</v>
      </c>
      <c r="M36325">
        <v>30.161100000000001</v>
      </c>
      <c r="N36325">
        <v>126.119</v>
      </c>
      <c r="O36325">
        <v>2875.36</v>
      </c>
      <c r="P36325">
        <v>126.119</v>
      </c>
      <c r="Q36325">
        <v>2876.52</v>
      </c>
      <c r="R36325" t="s">
        <v>18</v>
      </c>
      <c r="T36325">
        <f t="shared" si="85"/>
        <v>22.37127685799998</v>
      </c>
      <c r="U36325">
        <f>(data2[[#This Row],[time]]-A36324)/1000000000</f>
        <v>8.0902097000000006E-2</v>
      </c>
      <c r="V36325">
        <f>data2[[#This Row],[altitude]]</f>
        <v>126.119</v>
      </c>
      <c r="W36325">
        <f>((data2[[#This Row],[altitude]]-K36324)/U36325+W36324)/2</f>
        <v>-43.505325561075139</v>
      </c>
      <c r="Z36325">
        <f t="shared" si="86"/>
        <v>8.0902097000000006E-2</v>
      </c>
      <c r="AA36325" s="4">
        <f>SQRT(POWER(data2[[#This Row],[accelx]],2)+POWER(data2[[#This Row],[accely]],2)+POWER(data2[[#This Row],[accelz]],2))*SIGN(data2[[#This Row],[accelx]])</f>
        <v>-11.114911981707278</v>
      </c>
      <c r="AB36325">
        <f t="shared" si="87"/>
        <v>126.119</v>
      </c>
      <c r="AC36325">
        <f t="shared" si="84"/>
        <v>-199.33726880142288</v>
      </c>
      <c r="AI36325">
        <f>data2[[#This Row],[pressure]]*100/(287.05*(273.15+data2[[#This Row],[temp]]))</f>
        <v>1.156026857372084</v>
      </c>
      <c r="AJ36325">
        <f t="shared" si="88"/>
        <v>2.1036201017966003E-3</v>
      </c>
      <c r="AN36325">
        <f t="shared" si="89"/>
        <v>126.119</v>
      </c>
      <c r="AO36325">
        <f t="shared" si="95"/>
        <v>-53.014695033182974</v>
      </c>
      <c r="AS36325">
        <f>data2[[#This Row],[gyrox]]</f>
        <v>-3.8637199999999998</v>
      </c>
      <c r="AT36325">
        <f>data2[[#This Row],[gyroy]]</f>
        <v>-1.1847700000000001</v>
      </c>
      <c r="AU36325">
        <f>data2[[#This Row],[gyroz]]</f>
        <v>0.14752399999999999</v>
      </c>
      <c r="AW36325">
        <f t="shared" si="96"/>
        <v>-70.080798000289903</v>
      </c>
      <c r="AX36325">
        <f t="shared" si="97"/>
        <v>-5.8143333606086163</v>
      </c>
      <c r="AY36325">
        <f t="shared" si="98"/>
        <v>4.9867613085860132</v>
      </c>
      <c r="BA36325">
        <f t="shared" si="99"/>
        <v>-0.96575962131445436</v>
      </c>
      <c r="BB36325">
        <f t="shared" si="90"/>
        <v>-2.6727407070188232</v>
      </c>
      <c r="BC36325">
        <f t="shared" si="91"/>
        <v>1.8451686549962201</v>
      </c>
      <c r="BE36325">
        <f t="shared" si="92"/>
        <v>-55.333950325470852</v>
      </c>
      <c r="BF36325">
        <f t="shared" si="93"/>
        <v>-153.13676224499025</v>
      </c>
      <c r="BG36325">
        <f t="shared" si="94"/>
        <v>105.72037642111408</v>
      </c>
      <c r="BM36325">
        <f t="shared" si="100"/>
        <v>577.28800000000001</v>
      </c>
    </row>
    <row r="36326" spans="1:65" x14ac:dyDescent="0.3">
      <c r="A36326">
        <v>3698037414555</v>
      </c>
      <c r="B36326">
        <v>-8.2600200000000008</v>
      </c>
      <c r="C36326">
        <v>-5.67577</v>
      </c>
      <c r="D36326">
        <v>2.0339</v>
      </c>
      <c r="E36326">
        <v>-5.0035999999999996</v>
      </c>
      <c r="F36326">
        <v>-1.07955</v>
      </c>
      <c r="G36326">
        <v>0.219301</v>
      </c>
      <c r="H36326">
        <v>18.678799999999999</v>
      </c>
      <c r="I36326">
        <v>-22.8003</v>
      </c>
      <c r="J36326">
        <v>-6.7085600000000003</v>
      </c>
      <c r="K36326">
        <v>123.996</v>
      </c>
      <c r="L36326">
        <v>1006.99</v>
      </c>
      <c r="M36326">
        <v>30.161100000000001</v>
      </c>
      <c r="N36326">
        <v>123.996</v>
      </c>
      <c r="O36326">
        <v>2613.2399999999998</v>
      </c>
      <c r="P36326">
        <v>123.996</v>
      </c>
      <c r="Q36326">
        <v>2608.35</v>
      </c>
      <c r="R36326" t="s">
        <v>18</v>
      </c>
      <c r="T36326">
        <f t="shared" si="85"/>
        <v>22.452117919999981</v>
      </c>
      <c r="U36326">
        <f>(data2[[#This Row],[time]]-A36325)/1000000000</f>
        <v>8.0841062000000005E-2</v>
      </c>
      <c r="V36326">
        <f>data2[[#This Row],[altitude]]</f>
        <v>123.996</v>
      </c>
      <c r="W36326">
        <f>((data2[[#This Row],[altitude]]-K36325)/U36326+W36325)/2</f>
        <v>-34.88336608574653</v>
      </c>
      <c r="Z36326">
        <f t="shared" si="86"/>
        <v>8.0841062000000005E-2</v>
      </c>
      <c r="AA36326" s="4">
        <f>SQRT(POWER(data2[[#This Row],[accelx]],2)+POWER(data2[[#This Row],[accely]],2)+POWER(data2[[#This Row],[accelz]],2))*SIGN(data2[[#This Row],[accelx]])</f>
        <v>-10.226389622114933</v>
      </c>
      <c r="AB36326">
        <f t="shared" si="87"/>
        <v>123.996</v>
      </c>
      <c r="AC36326">
        <f t="shared" si="84"/>
        <v>-200.95622340650044</v>
      </c>
      <c r="AI36326">
        <f>data2[[#This Row],[pressure]]*100/(287.05*(273.15+data2[[#This Row],[temp]]))</f>
        <v>1.1565896523647439</v>
      </c>
      <c r="AJ36326">
        <f t="shared" si="88"/>
        <v>2.104644218885403E-3</v>
      </c>
      <c r="AN36326">
        <f t="shared" si="89"/>
        <v>123.996</v>
      </c>
      <c r="AO36326">
        <f t="shared" si="95"/>
        <v>-26.261406610417914</v>
      </c>
      <c r="AS36326">
        <f>data2[[#This Row],[gyrox]]</f>
        <v>-5.0035999999999996</v>
      </c>
      <c r="AT36326">
        <f>data2[[#This Row],[gyroy]]</f>
        <v>-1.07955</v>
      </c>
      <c r="AU36326">
        <f>data2[[#This Row],[gyroz]]</f>
        <v>0.219301</v>
      </c>
      <c r="AW36326">
        <f t="shared" si="96"/>
        <v>-70.485294338113107</v>
      </c>
      <c r="AX36326">
        <f t="shared" si="97"/>
        <v>-5.9016053290907164</v>
      </c>
      <c r="AY36326">
        <f t="shared" si="98"/>
        <v>5.0044898343236754</v>
      </c>
      <c r="BA36326">
        <f t="shared" si="99"/>
        <v>-1.3702559591376584</v>
      </c>
      <c r="BB36326">
        <f t="shared" si="90"/>
        <v>-2.7600126755009233</v>
      </c>
      <c r="BC36326">
        <f t="shared" si="91"/>
        <v>1.8628971807338823</v>
      </c>
      <c r="BE36326">
        <f t="shared" si="92"/>
        <v>-78.509883311238411</v>
      </c>
      <c r="BF36326">
        <f t="shared" si="93"/>
        <v>-158.13707770881334</v>
      </c>
      <c r="BG36326">
        <f t="shared" si="94"/>
        <v>106.73614612287119</v>
      </c>
      <c r="BM36326">
        <f t="shared" si="100"/>
        <v>577.28800000000001</v>
      </c>
    </row>
    <row r="36327" spans="1:65" x14ac:dyDescent="0.3">
      <c r="A36327">
        <v>3698122985852</v>
      </c>
      <c r="B36327">
        <v>-10.1503</v>
      </c>
      <c r="C36327">
        <v>-7.7144500000000003</v>
      </c>
      <c r="D36327">
        <v>-1.2299100000000001</v>
      </c>
      <c r="E36327">
        <v>-5.0035999999999996</v>
      </c>
      <c r="F36327">
        <v>-0.84833899999999995</v>
      </c>
      <c r="G36327">
        <v>0.22983799999999999</v>
      </c>
      <c r="H36327">
        <v>16.720300000000002</v>
      </c>
      <c r="I36327">
        <v>-10.6694</v>
      </c>
      <c r="J36327">
        <v>2.9231199999999999</v>
      </c>
      <c r="K36327">
        <v>119.813</v>
      </c>
      <c r="L36327">
        <v>1007.32</v>
      </c>
      <c r="M36327">
        <v>30.161100000000001</v>
      </c>
      <c r="N36327">
        <v>119.813</v>
      </c>
      <c r="O36327">
        <v>2822.84</v>
      </c>
      <c r="P36327">
        <v>119.813</v>
      </c>
      <c r="Q36327">
        <v>2820.78</v>
      </c>
      <c r="R36327" t="s">
        <v>18</v>
      </c>
      <c r="T36327">
        <f t="shared" si="85"/>
        <v>22.537689216999983</v>
      </c>
      <c r="U36327">
        <f>(data2[[#This Row],[time]]-A36326)/1000000000</f>
        <v>8.5571297000000004E-2</v>
      </c>
      <c r="V36327">
        <f>data2[[#This Row],[altitude]]</f>
        <v>119.813</v>
      </c>
      <c r="W36327">
        <f>((data2[[#This Row],[altitude]]-K36326)/U36327+W36326)/2</f>
        <v>-41.883289905510821</v>
      </c>
      <c r="Z36327">
        <f t="shared" si="86"/>
        <v>8.5571297000000004E-2</v>
      </c>
      <c r="AA36327" s="4">
        <f>SQRT(POWER(data2[[#This Row],[accelx]],2)+POWER(data2[[#This Row],[accely]],2)+POWER(data2[[#This Row],[accelz]],2))*SIGN(data2[[#This Row],[accelx]])</f>
        <v>-12.808356939927931</v>
      </c>
      <c r="AB36327">
        <f t="shared" si="87"/>
        <v>119.813</v>
      </c>
      <c r="AC36327">
        <f t="shared" si="84"/>
        <v>-202.89084983288902</v>
      </c>
      <c r="AI36327">
        <f>data2[[#This Row],[pressure]]*100/(287.05*(273.15+data2[[#This Row],[temp]]))</f>
        <v>1.1569686775638823</v>
      </c>
      <c r="AJ36327">
        <f t="shared" si="88"/>
        <v>2.1053339303941888E-3</v>
      </c>
      <c r="AN36327">
        <f t="shared" si="89"/>
        <v>119.813</v>
      </c>
      <c r="AO36327">
        <f t="shared" si="95"/>
        <v>-48.883213725275105</v>
      </c>
      <c r="AS36327">
        <f>data2[[#This Row],[gyrox]]</f>
        <v>-5.0035999999999996</v>
      </c>
      <c r="AT36327">
        <f>data2[[#This Row],[gyroy]]</f>
        <v>-0.84833899999999995</v>
      </c>
      <c r="AU36327">
        <f>data2[[#This Row],[gyroz]]</f>
        <v>0.22983799999999999</v>
      </c>
      <c r="AW36327">
        <f t="shared" si="96"/>
        <v>-70.913458879782311</v>
      </c>
      <c r="AX36327">
        <f t="shared" si="97"/>
        <v>-5.974198797616399</v>
      </c>
      <c r="AY36327">
        <f t="shared" si="98"/>
        <v>5.0241573700835618</v>
      </c>
      <c r="BA36327">
        <f t="shared" si="99"/>
        <v>-1.7984205008068628</v>
      </c>
      <c r="BB36327">
        <f t="shared" si="90"/>
        <v>-2.8326061440266059</v>
      </c>
      <c r="BC36327">
        <f t="shared" si="91"/>
        <v>1.8825647164937687</v>
      </c>
      <c r="BE36327">
        <f t="shared" si="92"/>
        <v>-103.04190448603708</v>
      </c>
      <c r="BF36327">
        <f t="shared" si="93"/>
        <v>-162.29637707555074</v>
      </c>
      <c r="BG36327">
        <f t="shared" si="94"/>
        <v>107.8630129153353</v>
      </c>
      <c r="BM36327">
        <f t="shared" si="100"/>
        <v>577.28800000000001</v>
      </c>
    </row>
    <row r="36328" spans="1:65" x14ac:dyDescent="0.3">
      <c r="A36328">
        <v>3698203826914</v>
      </c>
      <c r="B36328">
        <v>-9.3080700000000007</v>
      </c>
      <c r="C36328">
        <v>-7.2789599999999997</v>
      </c>
      <c r="D36328">
        <v>-1.46919</v>
      </c>
      <c r="E36328">
        <v>-5.0035999999999996</v>
      </c>
      <c r="F36328">
        <v>-0.74831000000000003</v>
      </c>
      <c r="G36328">
        <v>0.134848</v>
      </c>
      <c r="H36328">
        <v>15.5656</v>
      </c>
      <c r="I36328">
        <v>-6.2847099999999996</v>
      </c>
      <c r="J36328">
        <v>20.154900000000001</v>
      </c>
      <c r="K36328">
        <v>116.401</v>
      </c>
      <c r="L36328">
        <v>1007.83</v>
      </c>
      <c r="M36328">
        <v>30.152200000000001</v>
      </c>
      <c r="N36328">
        <v>116.401</v>
      </c>
      <c r="O36328">
        <v>2823.8</v>
      </c>
      <c r="P36328">
        <v>116.401</v>
      </c>
      <c r="Q36328">
        <v>2822.77</v>
      </c>
      <c r="R36328" t="s">
        <v>18</v>
      </c>
      <c r="T36328">
        <f t="shared" si="85"/>
        <v>22.618530278999984</v>
      </c>
      <c r="U36328">
        <f>(data2[[#This Row],[time]]-A36327)/1000000000</f>
        <v>8.0841062000000005E-2</v>
      </c>
      <c r="V36328">
        <f>data2[[#This Row],[altitude]]</f>
        <v>116.401</v>
      </c>
      <c r="W36328">
        <f>((data2[[#This Row],[altitude]]-K36327)/U36328+W36327)/2</f>
        <v>-42.04478187097159</v>
      </c>
      <c r="Z36328">
        <f t="shared" si="86"/>
        <v>8.0841062000000005E-2</v>
      </c>
      <c r="AA36328" s="4">
        <f>SQRT(POWER(data2[[#This Row],[accelx]],2)+POWER(data2[[#This Row],[accely]],2)+POWER(data2[[#This Row],[accelz]],2))*SIGN(data2[[#This Row],[accelx]])</f>
        <v>-11.907222390742518</v>
      </c>
      <c r="AB36328">
        <f t="shared" si="87"/>
        <v>116.401</v>
      </c>
      <c r="AC36328">
        <f t="shared" si="84"/>
        <v>-204.64568474402682</v>
      </c>
      <c r="AI36328">
        <f>data2[[#This Row],[pressure]]*100/(287.05*(273.15+data2[[#This Row],[temp]]))</f>
        <v>1.1575884106776084</v>
      </c>
      <c r="AJ36328">
        <f t="shared" si="88"/>
        <v>2.1064616576848393E-3</v>
      </c>
      <c r="AN36328">
        <f t="shared" si="89"/>
        <v>116.401</v>
      </c>
      <c r="AO36328">
        <f t="shared" si="95"/>
        <v>-42.206273836432352</v>
      </c>
      <c r="AS36328">
        <f>data2[[#This Row],[gyrox]]</f>
        <v>-5.0035999999999996</v>
      </c>
      <c r="AT36328">
        <f>data2[[#This Row],[gyroy]]</f>
        <v>-0.74831000000000003</v>
      </c>
      <c r="AU36328">
        <f>data2[[#This Row],[gyroz]]</f>
        <v>0.134848</v>
      </c>
      <c r="AW36328">
        <f t="shared" si="96"/>
        <v>-71.317955217605515</v>
      </c>
      <c r="AX36328">
        <f t="shared" si="97"/>
        <v>-6.0346929727216194</v>
      </c>
      <c r="AY36328">
        <f t="shared" si="98"/>
        <v>5.0350586256121375</v>
      </c>
      <c r="BA36328">
        <f t="shared" si="99"/>
        <v>-2.2029168386300668</v>
      </c>
      <c r="BB36328">
        <f t="shared" si="90"/>
        <v>-2.8931003191318263</v>
      </c>
      <c r="BC36328">
        <f t="shared" si="91"/>
        <v>1.8934659720223443</v>
      </c>
      <c r="BE36328">
        <f t="shared" si="92"/>
        <v>-126.21783747180466</v>
      </c>
      <c r="BF36328">
        <f t="shared" si="93"/>
        <v>-165.76243799420524</v>
      </c>
      <c r="BG36328">
        <f t="shared" si="94"/>
        <v>108.48760884851636</v>
      </c>
      <c r="BM36328">
        <f t="shared" si="100"/>
        <v>577.28800000000001</v>
      </c>
    </row>
    <row r="36329" spans="1:65" x14ac:dyDescent="0.3">
      <c r="A36329">
        <v>3698284698493</v>
      </c>
      <c r="B36329">
        <v>-8.7242200000000008</v>
      </c>
      <c r="C36329">
        <v>-6.4510399999999999</v>
      </c>
      <c r="D36329">
        <v>-1.36391</v>
      </c>
      <c r="E36329">
        <v>-5.0035999999999996</v>
      </c>
      <c r="F36329">
        <v>-0.87796600000000002</v>
      </c>
      <c r="G36329">
        <v>-1.89368E-2</v>
      </c>
      <c r="H36329">
        <v>16.267199999999999</v>
      </c>
      <c r="I36329">
        <v>-9.0762900000000002</v>
      </c>
      <c r="J36329">
        <v>35.135899999999999</v>
      </c>
      <c r="K36329">
        <v>110.601</v>
      </c>
      <c r="L36329">
        <v>1008.43</v>
      </c>
      <c r="M36329">
        <v>30.161100000000001</v>
      </c>
      <c r="N36329">
        <v>110.601</v>
      </c>
      <c r="O36329">
        <v>3192.34</v>
      </c>
      <c r="P36329">
        <v>110.601</v>
      </c>
      <c r="Q36329">
        <v>3191.96</v>
      </c>
      <c r="R36329" t="s">
        <v>18</v>
      </c>
      <c r="T36329">
        <f t="shared" si="85"/>
        <v>22.699401857999984</v>
      </c>
      <c r="U36329">
        <f>(data2[[#This Row],[time]]-A36328)/1000000000</f>
        <v>8.0871578999999999E-2</v>
      </c>
      <c r="V36329">
        <f>data2[[#This Row],[altitude]]</f>
        <v>110.601</v>
      </c>
      <c r="W36329">
        <f>((data2[[#This Row],[altitude]]-K36328)/U36329+W36328)/2</f>
        <v>-56.881713034291344</v>
      </c>
      <c r="Z36329">
        <f t="shared" si="86"/>
        <v>8.0871578999999999E-2</v>
      </c>
      <c r="AA36329" s="4">
        <f>SQRT(POWER(data2[[#This Row],[accelx]],2)+POWER(data2[[#This Row],[accely]],2)+POWER(data2[[#This Row],[accelz]],2))*SIGN(data2[[#This Row],[accelx]])</f>
        <v>-10.935638169677159</v>
      </c>
      <c r="AB36329">
        <f t="shared" si="87"/>
        <v>110.601</v>
      </c>
      <c r="AC36329">
        <f t="shared" si="84"/>
        <v>-206.3226085443813</v>
      </c>
      <c r="AI36329">
        <f>data2[[#This Row],[pressure]]*100/(287.05*(273.15+data2[[#This Row],[temp]]))</f>
        <v>1.1582435805064386</v>
      </c>
      <c r="AJ36329">
        <f t="shared" si="88"/>
        <v>2.1076538691055589E-3</v>
      </c>
      <c r="AN36329">
        <f t="shared" si="89"/>
        <v>110.601</v>
      </c>
      <c r="AO36329">
        <f t="shared" si="95"/>
        <v>-71.718644197611098</v>
      </c>
      <c r="AS36329">
        <f>data2[[#This Row],[gyrox]]</f>
        <v>-5.0035999999999996</v>
      </c>
      <c r="AT36329">
        <f>data2[[#This Row],[gyroy]]</f>
        <v>-0.87796600000000002</v>
      </c>
      <c r="AU36329">
        <f>data2[[#This Row],[gyroz]]</f>
        <v>-1.89368E-2</v>
      </c>
      <c r="AW36329">
        <f t="shared" si="96"/>
        <v>-71.722604250289919</v>
      </c>
      <c r="AX36329">
        <f t="shared" si="97"/>
        <v>-6.105695469449933</v>
      </c>
      <c r="AY36329">
        <f t="shared" si="98"/>
        <v>5.0335271766949301</v>
      </c>
      <c r="BA36329">
        <f t="shared" si="99"/>
        <v>-2.6075658713144705</v>
      </c>
      <c r="BB36329">
        <f t="shared" si="90"/>
        <v>-2.9641028158601399</v>
      </c>
      <c r="BC36329">
        <f t="shared" si="91"/>
        <v>1.891934523105137</v>
      </c>
      <c r="BE36329">
        <f t="shared" si="92"/>
        <v>-149.4025192286723</v>
      </c>
      <c r="BF36329">
        <f t="shared" si="93"/>
        <v>-169.83058139162901</v>
      </c>
      <c r="BG36329">
        <f t="shared" si="94"/>
        <v>108.39986328902049</v>
      </c>
      <c r="BM36329">
        <f t="shared" si="100"/>
        <v>577.28800000000001</v>
      </c>
    </row>
    <row r="36330" spans="1:65" x14ac:dyDescent="0.3">
      <c r="A36330">
        <v>3698370178223</v>
      </c>
      <c r="B36330">
        <v>-8.4322999999999997</v>
      </c>
      <c r="C36330">
        <v>-3.2398799999999999</v>
      </c>
      <c r="D36330">
        <v>-3.3116599999999998</v>
      </c>
      <c r="E36330">
        <v>-5.0035999999999996</v>
      </c>
      <c r="F36330">
        <v>-0.97814800000000002</v>
      </c>
      <c r="G36330">
        <v>-4.93274E-2</v>
      </c>
      <c r="H36330">
        <v>17.290299999999998</v>
      </c>
      <c r="I36330">
        <v>-15.2295</v>
      </c>
      <c r="J36330">
        <v>43.5837</v>
      </c>
      <c r="K36330">
        <v>106.925</v>
      </c>
      <c r="L36330">
        <v>1008.87</v>
      </c>
      <c r="M36330">
        <v>30.156700000000001</v>
      </c>
      <c r="N36330">
        <v>106.925</v>
      </c>
      <c r="O36330">
        <v>3031.14</v>
      </c>
      <c r="P36330">
        <v>106.925</v>
      </c>
      <c r="Q36330">
        <v>3030.92</v>
      </c>
      <c r="R36330" t="s">
        <v>18</v>
      </c>
      <c r="T36330">
        <f t="shared" si="85"/>
        <v>22.784881587999983</v>
      </c>
      <c r="U36330">
        <f>(data2[[#This Row],[time]]-A36329)/1000000000</f>
        <v>8.5479730000000004E-2</v>
      </c>
      <c r="V36330">
        <f>data2[[#This Row],[altitude]]</f>
        <v>106.925</v>
      </c>
      <c r="W36330">
        <f>((data2[[#This Row],[altitude]]-K36329)/U36330+W36329)/2</f>
        <v>-49.943030190366223</v>
      </c>
      <c r="Z36330">
        <f t="shared" si="86"/>
        <v>8.5479730000000004E-2</v>
      </c>
      <c r="AA36330" s="4">
        <f>SQRT(POWER(data2[[#This Row],[accelx]],2)+POWER(data2[[#This Row],[accely]],2)+POWER(data2[[#This Row],[accelz]],2))*SIGN(data2[[#This Row],[accelx]])</f>
        <v>-9.6212056240369375</v>
      </c>
      <c r="AB36330">
        <f t="shared" si="87"/>
        <v>106.925</v>
      </c>
      <c r="AC36330">
        <f t="shared" si="84"/>
        <v>-207.98272795739845</v>
      </c>
      <c r="AI36330">
        <f>data2[[#This Row],[pressure]]*100/(287.05*(273.15+data2[[#This Row],[temp]]))</f>
        <v>1.1587657571410424</v>
      </c>
      <c r="AJ36330">
        <f t="shared" si="88"/>
        <v>2.1086040730374455E-3</v>
      </c>
      <c r="AN36330">
        <f t="shared" si="89"/>
        <v>106.925</v>
      </c>
      <c r="AO36330">
        <f t="shared" si="95"/>
        <v>-43.004347346441101</v>
      </c>
      <c r="AS36330">
        <f>data2[[#This Row],[gyrox]]</f>
        <v>-5.0035999999999996</v>
      </c>
      <c r="AT36330">
        <f>data2[[#This Row],[gyroy]]</f>
        <v>-0.97814800000000002</v>
      </c>
      <c r="AU36330">
        <f>data2[[#This Row],[gyroz]]</f>
        <v>-4.93274E-2</v>
      </c>
      <c r="AW36330">
        <f t="shared" si="96"/>
        <v>-72.150310627317921</v>
      </c>
      <c r="AX36330">
        <f t="shared" si="97"/>
        <v>-6.1893072963899733</v>
      </c>
      <c r="AY36330">
        <f t="shared" si="98"/>
        <v>5.0293106838613282</v>
      </c>
      <c r="BA36330">
        <f t="shared" si="99"/>
        <v>-3.0352722483424728</v>
      </c>
      <c r="BB36330">
        <f t="shared" si="90"/>
        <v>-3.0477146428001802</v>
      </c>
      <c r="BC36330">
        <f t="shared" si="91"/>
        <v>1.8877180302715351</v>
      </c>
      <c r="BE36330">
        <f t="shared" si="92"/>
        <v>-173.90828950320795</v>
      </c>
      <c r="BF36330">
        <f t="shared" si="93"/>
        <v>-174.62118619267159</v>
      </c>
      <c r="BG36330">
        <f t="shared" si="94"/>
        <v>108.15827604530794</v>
      </c>
      <c r="BM36330">
        <f t="shared" si="100"/>
        <v>577.28800000000001</v>
      </c>
    </row>
    <row r="36331" spans="1:65" x14ac:dyDescent="0.3">
      <c r="A36331">
        <v>3698450103772</v>
      </c>
      <c r="B36331">
        <v>-7.8676000000000004</v>
      </c>
      <c r="C36331">
        <v>-3.1872400000000001</v>
      </c>
      <c r="D36331">
        <v>-2.2444700000000002</v>
      </c>
      <c r="E36331">
        <v>-5.0035999999999996</v>
      </c>
      <c r="F36331">
        <v>-0.96745800000000004</v>
      </c>
      <c r="G36331">
        <v>-8.2619499999999998E-2</v>
      </c>
      <c r="H36331">
        <v>19.380299999999998</v>
      </c>
      <c r="I36331">
        <v>-26.498100000000001</v>
      </c>
      <c r="J36331">
        <v>47.924599999999998</v>
      </c>
      <c r="K36331">
        <v>103.34399999999999</v>
      </c>
      <c r="L36331">
        <v>1009.29</v>
      </c>
      <c r="M36331">
        <v>30.152200000000001</v>
      </c>
      <c r="N36331">
        <v>103.34399999999999</v>
      </c>
      <c r="O36331">
        <v>2959.89</v>
      </c>
      <c r="P36331">
        <v>103.34399999999999</v>
      </c>
      <c r="Q36331">
        <v>2959.77</v>
      </c>
      <c r="R36331" t="s">
        <v>18</v>
      </c>
      <c r="T36331">
        <f t="shared" si="85"/>
        <v>22.864807136999982</v>
      </c>
      <c r="U36331">
        <f>(data2[[#This Row],[time]]-A36330)/1000000000</f>
        <v>7.9925548999999999E-2</v>
      </c>
      <c r="V36331">
        <f>data2[[#This Row],[altitude]]</f>
        <v>103.34399999999999</v>
      </c>
      <c r="W36331">
        <f>((data2[[#This Row],[altitude]]-K36330)/U36331+W36330)/2</f>
        <v>-47.373613327877159</v>
      </c>
      <c r="Z36331">
        <f t="shared" si="86"/>
        <v>7.9925548999999999E-2</v>
      </c>
      <c r="AA36331" s="4">
        <f>SQRT(POWER(data2[[#This Row],[accelx]],2)+POWER(data2[[#This Row],[accely]],2)+POWER(data2[[#This Row],[accelz]],2))*SIGN(data2[[#This Row],[accelx]])</f>
        <v>-8.7803914581583449</v>
      </c>
      <c r="AB36331">
        <f t="shared" si="87"/>
        <v>103.34399999999999</v>
      </c>
      <c r="AC36331">
        <f t="shared" si="84"/>
        <v>-209.46777594532668</v>
      </c>
      <c r="AI36331">
        <f>data2[[#This Row],[pressure]]*100/(287.05*(273.15+data2[[#This Row],[temp]]))</f>
        <v>1.1592653592498769</v>
      </c>
      <c r="AJ36331">
        <f t="shared" si="88"/>
        <v>2.1095131981432699E-3</v>
      </c>
      <c r="AN36331">
        <f t="shared" si="89"/>
        <v>103.34399999999999</v>
      </c>
      <c r="AO36331">
        <f t="shared" si="95"/>
        <v>-44.804196465388095</v>
      </c>
      <c r="AS36331">
        <f>data2[[#This Row],[gyrox]]</f>
        <v>-5.0035999999999996</v>
      </c>
      <c r="AT36331">
        <f>data2[[#This Row],[gyroy]]</f>
        <v>-0.96745800000000004</v>
      </c>
      <c r="AU36331">
        <f>data2[[#This Row],[gyroz]]</f>
        <v>-8.2619499999999998E-2</v>
      </c>
      <c r="AW36331">
        <f t="shared" si="96"/>
        <v>-72.550226104294325</v>
      </c>
      <c r="AX36331">
        <f t="shared" si="97"/>
        <v>-6.2666319081744151</v>
      </c>
      <c r="AY36331">
        <f t="shared" si="98"/>
        <v>5.0227072749657227</v>
      </c>
      <c r="BA36331">
        <f t="shared" si="99"/>
        <v>-0.29359507172908295</v>
      </c>
      <c r="BB36331">
        <f t="shared" si="90"/>
        <v>-3.125039254584622</v>
      </c>
      <c r="BC36331">
        <f t="shared" si="91"/>
        <v>1.8811146213759296</v>
      </c>
      <c r="BE36331">
        <f t="shared" si="92"/>
        <v>-16.821758495917127</v>
      </c>
      <c r="BF36331">
        <f t="shared" si="93"/>
        <v>-179.05156010040764</v>
      </c>
      <c r="BG36331">
        <f t="shared" si="94"/>
        <v>107.77992858519059</v>
      </c>
      <c r="BM36331">
        <f t="shared" si="100"/>
        <v>577.28800000000001</v>
      </c>
    </row>
    <row r="36332" spans="1:65" x14ac:dyDescent="0.3">
      <c r="A36332">
        <v>3698529876717</v>
      </c>
      <c r="B36332">
        <v>-7.8963099999999997</v>
      </c>
      <c r="C36332">
        <v>-3.6657999999999999</v>
      </c>
      <c r="D36332">
        <v>-1.3399799999999999</v>
      </c>
      <c r="E36332">
        <v>-5.0035999999999996</v>
      </c>
      <c r="F36332">
        <v>-0.98547799999999997</v>
      </c>
      <c r="G36332">
        <v>-0.27107100000000001</v>
      </c>
      <c r="H36332">
        <v>21.9819</v>
      </c>
      <c r="I36332">
        <v>-34.814399999999999</v>
      </c>
      <c r="J36332">
        <v>44.460700000000003</v>
      </c>
      <c r="K36332">
        <v>99.424700000000001</v>
      </c>
      <c r="L36332">
        <v>1009.77</v>
      </c>
      <c r="M36332">
        <v>30.152200000000001</v>
      </c>
      <c r="N36332">
        <v>99.424700000000001</v>
      </c>
      <c r="O36332">
        <v>2974.71</v>
      </c>
      <c r="P36332">
        <v>99.424700000000001</v>
      </c>
      <c r="Q36332">
        <v>2974.65</v>
      </c>
      <c r="R36332" t="s">
        <v>18</v>
      </c>
      <c r="T36332">
        <f t="shared" si="85"/>
        <v>22.94458008199998</v>
      </c>
      <c r="U36332">
        <f>(data2[[#This Row],[time]]-A36331)/1000000000</f>
        <v>7.9772944999999998E-2</v>
      </c>
      <c r="V36332">
        <f>data2[[#This Row],[altitude]]</f>
        <v>99.424700000000001</v>
      </c>
      <c r="W36332">
        <f>((data2[[#This Row],[altitude]]-K36331)/U36332+W36331)/2</f>
        <v>-48.25215272205385</v>
      </c>
      <c r="Z36332">
        <f t="shared" si="86"/>
        <v>7.9772944999999998E-2</v>
      </c>
      <c r="AA36332" s="4">
        <f>SQRT(POWER(data2[[#This Row],[accelx]],2)+POWER(data2[[#This Row],[accely]],2)+POWER(data2[[#This Row],[accelz]],2))*SIGN(data2[[#This Row],[accelx]])</f>
        <v>-8.8082545181494378</v>
      </c>
      <c r="AB36332">
        <f t="shared" si="87"/>
        <v>99.424700000000001</v>
      </c>
      <c r="AC36332">
        <f t="shared" si="84"/>
        <v>-210.95221120954901</v>
      </c>
      <c r="AI36332">
        <f>data2[[#This Row],[pressure]]*100/(287.05*(273.15+data2[[#This Row],[temp]]))</f>
        <v>1.159816684807883</v>
      </c>
      <c r="AJ36332">
        <f t="shared" si="88"/>
        <v>2.1105164443213837E-3</v>
      </c>
      <c r="AN36332">
        <f t="shared" si="89"/>
        <v>99.424700000000001</v>
      </c>
      <c r="AO36332">
        <f t="shared" si="95"/>
        <v>-49.130692116230541</v>
      </c>
      <c r="AS36332">
        <f>data2[[#This Row],[gyrox]]</f>
        <v>-5.0035999999999996</v>
      </c>
      <c r="AT36332">
        <f>data2[[#This Row],[gyroy]]</f>
        <v>-0.98547799999999997</v>
      </c>
      <c r="AU36332">
        <f>data2[[#This Row],[gyroz]]</f>
        <v>-0.27107100000000001</v>
      </c>
      <c r="AW36332">
        <f t="shared" si="96"/>
        <v>-72.949378011896329</v>
      </c>
      <c r="AX36332">
        <f t="shared" si="97"/>
        <v>-6.3452463904671248</v>
      </c>
      <c r="AY36332">
        <f t="shared" si="98"/>
        <v>5.0010831429916278</v>
      </c>
      <c r="BA36332">
        <f t="shared" si="99"/>
        <v>-0.69274697933108698</v>
      </c>
      <c r="BB36332">
        <f t="shared" si="90"/>
        <v>-6.2061083287538565E-2</v>
      </c>
      <c r="BC36332">
        <f t="shared" si="91"/>
        <v>1.8594904894018347</v>
      </c>
      <c r="BE36332">
        <f t="shared" si="92"/>
        <v>-39.691478186107759</v>
      </c>
      <c r="BF36332">
        <f t="shared" si="93"/>
        <v>-3.5558381443858478</v>
      </c>
      <c r="BG36332">
        <f t="shared" si="94"/>
        <v>106.54095708744106</v>
      </c>
      <c r="BM36332">
        <f t="shared" si="100"/>
        <v>577.28800000000001</v>
      </c>
    </row>
    <row r="36333" spans="1:65" x14ac:dyDescent="0.3">
      <c r="A36333">
        <v>3698615417483</v>
      </c>
      <c r="B36333">
        <v>-9.0496499999999997</v>
      </c>
      <c r="C36333">
        <v>-5.6853400000000001</v>
      </c>
      <c r="D36333">
        <v>0.52642100000000003</v>
      </c>
      <c r="E36333">
        <v>-4.3438600000000003</v>
      </c>
      <c r="F36333">
        <v>-0.90041499999999997</v>
      </c>
      <c r="G36333">
        <v>-0.35689799999999999</v>
      </c>
      <c r="H36333">
        <v>24.071899999999999</v>
      </c>
      <c r="I36333">
        <v>-40.558300000000003</v>
      </c>
      <c r="J36333">
        <v>38.555999999999997</v>
      </c>
      <c r="K36333">
        <v>97.459800000000001</v>
      </c>
      <c r="L36333">
        <v>1009.92</v>
      </c>
      <c r="M36333">
        <v>30.1433</v>
      </c>
      <c r="N36333">
        <v>97.459800000000001</v>
      </c>
      <c r="O36333">
        <v>2605.29</v>
      </c>
      <c r="P36333">
        <v>97.459800000000001</v>
      </c>
      <c r="Q36333">
        <v>2605.25</v>
      </c>
      <c r="R36333" t="s">
        <v>18</v>
      </c>
      <c r="T36333">
        <f t="shared" si="85"/>
        <v>23.030120847999981</v>
      </c>
      <c r="U36333">
        <f>(data2[[#This Row],[time]]-A36332)/1000000000</f>
        <v>8.5540766000000004E-2</v>
      </c>
      <c r="V36333">
        <f>data2[[#This Row],[altitude]]</f>
        <v>97.459800000000001</v>
      </c>
      <c r="W36333">
        <f>((data2[[#This Row],[altitude]]-K36332)/U36333+W36332)/2</f>
        <v>-35.611243561891129</v>
      </c>
      <c r="Z36333">
        <f t="shared" si="86"/>
        <v>8.5540766000000004E-2</v>
      </c>
      <c r="AA36333" s="4">
        <f>SQRT(POWER(data2[[#This Row],[accelx]],2)+POWER(data2[[#This Row],[accely]],2)+POWER(data2[[#This Row],[accelz]],2))*SIGN(data2[[#This Row],[accelx]])</f>
        <v>-10.700297898065314</v>
      </c>
      <c r="AB36333">
        <f t="shared" si="87"/>
        <v>97.459800000000001</v>
      </c>
      <c r="AC36333">
        <f t="shared" si="84"/>
        <v>-212.7058223949777</v>
      </c>
      <c r="AI36333">
        <f>data2[[#This Row],[pressure]]*100/(287.05*(273.15+data2[[#This Row],[temp]]))</f>
        <v>1.1600230133785301</v>
      </c>
      <c r="AJ36333">
        <f t="shared" si="88"/>
        <v>2.110891900069683E-3</v>
      </c>
      <c r="AN36333">
        <f t="shared" si="89"/>
        <v>97.459800000000001</v>
      </c>
      <c r="AO36333">
        <f t="shared" si="95"/>
        <v>-22.970334401728412</v>
      </c>
      <c r="AS36333">
        <f>data2[[#This Row],[gyrox]]</f>
        <v>-4.3438600000000003</v>
      </c>
      <c r="AT36333">
        <f>data2[[#This Row],[gyroy]]</f>
        <v>-0.90041499999999997</v>
      </c>
      <c r="AU36333">
        <f>data2[[#This Row],[gyroz]]</f>
        <v>-0.35689799999999999</v>
      </c>
      <c r="AW36333">
        <f t="shared" si="96"/>
        <v>-73.320955123693082</v>
      </c>
      <c r="AX36333">
        <f t="shared" si="97"/>
        <v>-6.4222685792850145</v>
      </c>
      <c r="AY36333">
        <f t="shared" si="98"/>
        <v>4.9705538146877597</v>
      </c>
      <c r="BA36333">
        <f t="shared" si="99"/>
        <v>-1.0643240911278404</v>
      </c>
      <c r="BB36333">
        <f t="shared" si="90"/>
        <v>-0.13908327210542826</v>
      </c>
      <c r="BC36333">
        <f t="shared" si="91"/>
        <v>1.8289611610979666</v>
      </c>
      <c r="BE36333">
        <f t="shared" si="92"/>
        <v>-60.981278455722482</v>
      </c>
      <c r="BF36333">
        <f t="shared" si="93"/>
        <v>-7.9688844925106501</v>
      </c>
      <c r="BG36333">
        <f t="shared" si="94"/>
        <v>104.79175542426012</v>
      </c>
      <c r="BM36333">
        <f t="shared" si="100"/>
        <v>577.28800000000001</v>
      </c>
    </row>
    <row r="36334" spans="1:65" x14ac:dyDescent="0.3">
      <c r="A36334">
        <v>3698696228040</v>
      </c>
      <c r="B36334">
        <v>-8.1547400000000003</v>
      </c>
      <c r="C36334">
        <v>-7.0636099999999997</v>
      </c>
      <c r="D36334">
        <v>0.70827499999999999</v>
      </c>
      <c r="E36334">
        <v>-4.0124700000000004</v>
      </c>
      <c r="F36334">
        <v>-0.789238</v>
      </c>
      <c r="G36334">
        <v>-0.29245199999999999</v>
      </c>
      <c r="H36334">
        <v>24.802700000000002</v>
      </c>
      <c r="I36334">
        <v>-42.926000000000002</v>
      </c>
      <c r="J36334">
        <v>31.058199999999999</v>
      </c>
      <c r="K36334">
        <v>94.913899999999998</v>
      </c>
      <c r="L36334">
        <v>1010.3</v>
      </c>
      <c r="M36334">
        <v>30.156700000000001</v>
      </c>
      <c r="N36334">
        <v>94.913899999999998</v>
      </c>
      <c r="O36334">
        <v>2538.36</v>
      </c>
      <c r="P36334">
        <v>94.913899999999998</v>
      </c>
      <c r="Q36334">
        <v>2538.34</v>
      </c>
      <c r="R36334" t="s">
        <v>18</v>
      </c>
      <c r="T36334">
        <f t="shared" si="85"/>
        <v>23.110931404999981</v>
      </c>
      <c r="U36334">
        <f>(data2[[#This Row],[time]]-A36333)/1000000000</f>
        <v>8.0810557000000005E-2</v>
      </c>
      <c r="V36334">
        <f>data2[[#This Row],[altitude]]</f>
        <v>94.913899999999998</v>
      </c>
      <c r="W36334">
        <f>((data2[[#This Row],[altitude]]-K36333)/U36334+W36333)/2</f>
        <v>-33.557895335996072</v>
      </c>
      <c r="Z36334">
        <f t="shared" si="86"/>
        <v>8.0810557000000005E-2</v>
      </c>
      <c r="AA36334" s="4">
        <f>SQRT(POWER(data2[[#This Row],[accelx]],2)+POWER(data2[[#This Row],[accely]],2)+POWER(data2[[#This Row],[accelz]],2))*SIGN(data2[[#This Row],[accelx]])</f>
        <v>-10.811846473906527</v>
      </c>
      <c r="AB36334">
        <f t="shared" si="87"/>
        <v>94.913899999999998</v>
      </c>
      <c r="AC36334">
        <f t="shared" si="84"/>
        <v>-214.37147718933258</v>
      </c>
      <c r="AI36334">
        <f>data2[[#This Row],[pressure]]*100/(287.05*(273.15+data2[[#This Row],[temp]]))</f>
        <v>1.1604082234971751</v>
      </c>
      <c r="AJ36334">
        <f t="shared" si="88"/>
        <v>2.111592866265952E-3</v>
      </c>
      <c r="AN36334">
        <f t="shared" si="89"/>
        <v>94.913899999999998</v>
      </c>
      <c r="AO36334">
        <f t="shared" si="95"/>
        <v>-31.504547110101011</v>
      </c>
      <c r="AS36334">
        <f>data2[[#This Row],[gyrox]]</f>
        <v>-4.0124700000000004</v>
      </c>
      <c r="AT36334">
        <f>data2[[#This Row],[gyroy]]</f>
        <v>-0.789238</v>
      </c>
      <c r="AU36334">
        <f>data2[[#This Row],[gyroz]]</f>
        <v>-0.29245199999999999</v>
      </c>
      <c r="AW36334">
        <f t="shared" si="96"/>
        <v>-73.645205059338878</v>
      </c>
      <c r="AX36334">
        <f t="shared" si="97"/>
        <v>-6.4860473416705808</v>
      </c>
      <c r="AY36334">
        <f t="shared" si="98"/>
        <v>4.9469206056719957</v>
      </c>
      <c r="BA36334">
        <f t="shared" si="99"/>
        <v>-1.3885740267736359</v>
      </c>
      <c r="BB36334">
        <f t="shared" si="90"/>
        <v>-0.2028620344909946</v>
      </c>
      <c r="BC36334">
        <f t="shared" si="91"/>
        <v>1.8053279520822025</v>
      </c>
      <c r="BE36334">
        <f t="shared" si="92"/>
        <v>-79.559431275615111</v>
      </c>
      <c r="BF36334">
        <f t="shared" si="93"/>
        <v>-11.623138399771328</v>
      </c>
      <c r="BG36334">
        <f t="shared" si="94"/>
        <v>103.43767229130633</v>
      </c>
      <c r="BM36334">
        <f t="shared" si="100"/>
        <v>577.28800000000001</v>
      </c>
    </row>
    <row r="36335" spans="1:65" x14ac:dyDescent="0.3">
      <c r="A36335">
        <v>3698776123057</v>
      </c>
      <c r="B36335">
        <v>-8.9108699999999992</v>
      </c>
      <c r="C36335">
        <v>-6.7286099999999998</v>
      </c>
      <c r="D36335">
        <v>-1.7036899999999999</v>
      </c>
      <c r="E36335">
        <v>-4.3837200000000003</v>
      </c>
      <c r="F36335">
        <v>-0.71730799999999995</v>
      </c>
      <c r="G36335">
        <v>4.6273000000000002E-2</v>
      </c>
      <c r="H36335">
        <v>25.051100000000002</v>
      </c>
      <c r="I36335">
        <v>-44.095300000000002</v>
      </c>
      <c r="J36335">
        <v>22.7273</v>
      </c>
      <c r="K36335">
        <v>90.054599999999994</v>
      </c>
      <c r="L36335">
        <v>1010.95</v>
      </c>
      <c r="M36335">
        <v>30.1478</v>
      </c>
      <c r="N36335">
        <v>90.054599999999994</v>
      </c>
      <c r="O36335">
        <v>2929.61</v>
      </c>
      <c r="P36335">
        <v>90.054599999999994</v>
      </c>
      <c r="Q36335">
        <v>2929.6</v>
      </c>
      <c r="R36335" t="s">
        <v>18</v>
      </c>
      <c r="T36335">
        <f t="shared" si="85"/>
        <v>23.190826421999979</v>
      </c>
      <c r="U36335">
        <f>(data2[[#This Row],[time]]-A36334)/1000000000</f>
        <v>7.9895016999999999E-2</v>
      </c>
      <c r="V36335">
        <f>data2[[#This Row],[altitude]]</f>
        <v>90.054599999999994</v>
      </c>
      <c r="W36335">
        <f>((data2[[#This Row],[altitude]]-K36334)/U36335+W36334)/2</f>
        <v>-47.189480029484386</v>
      </c>
      <c r="Z36335">
        <f t="shared" si="86"/>
        <v>7.9895016999999999E-2</v>
      </c>
      <c r="AA36335" s="4">
        <f>SQRT(POWER(data2[[#This Row],[accelx]],2)+POWER(data2[[#This Row],[accely]],2)+POWER(data2[[#This Row],[accelz]],2))*SIGN(data2[[#This Row],[accelx]])</f>
        <v>-11.295147467169253</v>
      </c>
      <c r="AB36335">
        <f t="shared" si="87"/>
        <v>90.054599999999994</v>
      </c>
      <c r="AC36335">
        <f t="shared" si="84"/>
        <v>-216.05687435483958</v>
      </c>
      <c r="AI36335">
        <f>data2[[#This Row],[pressure]]*100/(287.05*(273.15+data2[[#This Row],[temp]]))</f>
        <v>1.1611888721524146</v>
      </c>
      <c r="AJ36335">
        <f t="shared" si="88"/>
        <v>2.1130134112931978E-3</v>
      </c>
      <c r="AN36335">
        <f t="shared" si="89"/>
        <v>90.054599999999994</v>
      </c>
      <c r="AO36335">
        <f t="shared" si="95"/>
        <v>-60.821064722972707</v>
      </c>
      <c r="AS36335">
        <f>data2[[#This Row],[gyrox]]</f>
        <v>-4.3837200000000003</v>
      </c>
      <c r="AT36335">
        <f>data2[[#This Row],[gyroy]]</f>
        <v>-0.71730799999999995</v>
      </c>
      <c r="AU36335">
        <f>data2[[#This Row],[gyroz]]</f>
        <v>4.6273000000000002E-2</v>
      </c>
      <c r="AW36335">
        <f t="shared" si="96"/>
        <v>-73.995442443262121</v>
      </c>
      <c r="AX36335">
        <f t="shared" si="97"/>
        <v>-6.5433566765248168</v>
      </c>
      <c r="AY36335">
        <f t="shared" si="98"/>
        <v>4.9506175877936363</v>
      </c>
      <c r="BA36335">
        <f t="shared" si="99"/>
        <v>-1.7388114106968793</v>
      </c>
      <c r="BB36335">
        <f t="shared" si="90"/>
        <v>-0.26017136934523055</v>
      </c>
      <c r="BC36335">
        <f t="shared" si="91"/>
        <v>1.8090249342038431</v>
      </c>
      <c r="BE36335">
        <f t="shared" si="92"/>
        <v>-99.626555202120031</v>
      </c>
      <c r="BF36335">
        <f t="shared" si="93"/>
        <v>-14.906721413621034</v>
      </c>
      <c r="BG36335">
        <f t="shared" si="94"/>
        <v>103.64949376381165</v>
      </c>
      <c r="BM36335">
        <f t="shared" si="100"/>
        <v>577.28800000000001</v>
      </c>
    </row>
    <row r="36336" spans="1:65" x14ac:dyDescent="0.3">
      <c r="A36336">
        <v>3698856872564</v>
      </c>
      <c r="B36336">
        <v>-9.8488500000000005</v>
      </c>
      <c r="C36336">
        <v>-6.2644000000000002</v>
      </c>
      <c r="D36336">
        <v>0.43070799999999998</v>
      </c>
      <c r="E36336">
        <v>-4.8154500000000002</v>
      </c>
      <c r="F36336">
        <v>-0.83092900000000003</v>
      </c>
      <c r="G36336">
        <v>0.29886600000000002</v>
      </c>
      <c r="H36336">
        <v>24.992699999999999</v>
      </c>
      <c r="I36336">
        <v>-43.569099999999999</v>
      </c>
      <c r="J36336">
        <v>13.0663</v>
      </c>
      <c r="K36336">
        <v>87.413700000000006</v>
      </c>
      <c r="L36336">
        <v>1011.39</v>
      </c>
      <c r="M36336">
        <v>30.1478</v>
      </c>
      <c r="N36336">
        <v>87.413700000000006</v>
      </c>
      <c r="O36336">
        <v>2734.64</v>
      </c>
      <c r="P36336">
        <v>87.413700000000006</v>
      </c>
      <c r="Q36336">
        <v>2734.64</v>
      </c>
      <c r="R36336" t="s">
        <v>18</v>
      </c>
      <c r="T36336">
        <f t="shared" si="85"/>
        <v>23.27157592899998</v>
      </c>
      <c r="U36336">
        <f>(data2[[#This Row],[time]]-A36335)/1000000000</f>
        <v>8.0749506999999998E-2</v>
      </c>
      <c r="V36336">
        <f>data2[[#This Row],[altitude]]</f>
        <v>87.413700000000006</v>
      </c>
      <c r="W36336">
        <f>((data2[[#This Row],[altitude]]-K36335)/U36336+W36335)/2</f>
        <v>-39.947161832004731</v>
      </c>
      <c r="Z36336">
        <f t="shared" si="86"/>
        <v>8.0749506999999998E-2</v>
      </c>
      <c r="AA36336" s="4">
        <f>SQRT(POWER(data2[[#This Row],[accelx]],2)+POWER(data2[[#This Row],[accely]],2)+POWER(data2[[#This Row],[accelz]],2))*SIGN(data2[[#This Row],[accelx]])</f>
        <v>-11.680242423159035</v>
      </c>
      <c r="AB36336">
        <f t="shared" si="87"/>
        <v>87.413700000000006</v>
      </c>
      <c r="AC36336">
        <f t="shared" ref="AC36336:AC36365" si="101">AC36335+(AA36336-9.8)*Z36336</f>
        <v>-217.79139334075015</v>
      </c>
      <c r="AI36336">
        <f>data2[[#This Row],[pressure]]*100/(287.05*(273.15+data2[[#This Row],[temp]]))</f>
        <v>1.1616942612455914</v>
      </c>
      <c r="AJ36336">
        <f t="shared" si="88"/>
        <v>2.1139330669645651E-3</v>
      </c>
      <c r="AN36336">
        <f t="shared" si="89"/>
        <v>87.413700000000006</v>
      </c>
      <c r="AO36336">
        <f t="shared" si="95"/>
        <v>-32.704843634525076</v>
      </c>
      <c r="AS36336">
        <f>data2[[#This Row],[gyrox]]</f>
        <v>-4.8154500000000002</v>
      </c>
      <c r="AT36336">
        <f>data2[[#This Row],[gyroy]]</f>
        <v>-0.83092900000000003</v>
      </c>
      <c r="AU36336">
        <f>data2[[#This Row],[gyroz]]</f>
        <v>0.29886600000000002</v>
      </c>
      <c r="AW36336">
        <f t="shared" si="96"/>
        <v>-74.384287656745272</v>
      </c>
      <c r="AX36336">
        <f t="shared" si="97"/>
        <v>-6.61045378362682</v>
      </c>
      <c r="AY36336">
        <f t="shared" si="98"/>
        <v>4.9747508699526986</v>
      </c>
      <c r="BA36336">
        <f t="shared" si="99"/>
        <v>-2.1276566241800303</v>
      </c>
      <c r="BB36336">
        <f t="shared" si="90"/>
        <v>-0.32726847644723378</v>
      </c>
      <c r="BC36336">
        <f t="shared" si="91"/>
        <v>1.8331582163629054</v>
      </c>
      <c r="BE36336">
        <f t="shared" si="92"/>
        <v>-121.90574481856808</v>
      </c>
      <c r="BF36336">
        <f t="shared" si="93"/>
        <v>-18.751102468103081</v>
      </c>
      <c r="BG36336">
        <f t="shared" si="94"/>
        <v>105.03222897732429</v>
      </c>
      <c r="BM36336">
        <f t="shared" si="100"/>
        <v>577.28800000000001</v>
      </c>
    </row>
    <row r="36337" spans="1:65" x14ac:dyDescent="0.3">
      <c r="A36337">
        <v>3698942474366</v>
      </c>
      <c r="B36337">
        <v>-8.3413699999999995</v>
      </c>
      <c r="C36337">
        <v>-4.2544399999999998</v>
      </c>
      <c r="D36337">
        <v>-3.9194399999999998</v>
      </c>
      <c r="E36337">
        <v>-5.0035999999999996</v>
      </c>
      <c r="F36337">
        <v>-0.73884099999999997</v>
      </c>
      <c r="G36337">
        <v>0.40225499999999997</v>
      </c>
      <c r="H36337">
        <v>23.662700000000001</v>
      </c>
      <c r="I36337">
        <v>-32.1982</v>
      </c>
      <c r="J36337">
        <v>0.116925</v>
      </c>
      <c r="K36337">
        <v>81.286699999999996</v>
      </c>
      <c r="L36337">
        <v>1012.08</v>
      </c>
      <c r="M36337">
        <v>30.1389</v>
      </c>
      <c r="N36337">
        <v>81.286699999999996</v>
      </c>
      <c r="O36337">
        <v>3127.66</v>
      </c>
      <c r="P36337">
        <v>81.286699999999996</v>
      </c>
      <c r="Q36337">
        <v>3127.66</v>
      </c>
      <c r="R36337" t="s">
        <v>18</v>
      </c>
      <c r="T36337">
        <f t="shared" ref="T36337:T36365" si="102">T36336+U36337</f>
        <v>23.357177730999979</v>
      </c>
      <c r="U36337">
        <f>(data2[[#This Row],[time]]-A36336)/1000000000</f>
        <v>8.5601802000000005E-2</v>
      </c>
      <c r="V36337">
        <f>data2[[#This Row],[altitude]]</f>
        <v>81.286699999999996</v>
      </c>
      <c r="W36337">
        <f>((data2[[#This Row],[altitude]]-K36336)/U36337+W36336)/2</f>
        <v>-55.761378934553477</v>
      </c>
      <c r="Z36337">
        <f t="shared" ref="Z36337:Z36365" si="103">U36337</f>
        <v>8.5601802000000005E-2</v>
      </c>
      <c r="AA36337" s="4">
        <f>SQRT(POWER(data2[[#This Row],[accelx]],2)+POWER(data2[[#This Row],[accely]],2)+POWER(data2[[#This Row],[accelz]],2))*SIGN(data2[[#This Row],[accelx]])</f>
        <v>-10.150897650163753</v>
      </c>
      <c r="AB36337">
        <f t="shared" ref="AB36337:AB36365" si="104">V36337</f>
        <v>81.286699999999996</v>
      </c>
      <c r="AC36337">
        <f t="shared" si="101"/>
        <v>-219.49922613112173</v>
      </c>
      <c r="AI36337">
        <f>data2[[#This Row],[pressure]]*100/(287.05*(273.15+data2[[#This Row],[temp]]))</f>
        <v>1.1625209163589112</v>
      </c>
      <c r="AJ36337">
        <f t="shared" ref="AJ36337:AJ36365" si="105">0.5*AI36337*$Z$36007*$Z$36008</f>
        <v>2.1154373298651569E-3</v>
      </c>
      <c r="AN36337">
        <f t="shared" ref="AN36337:AN36365" si="106">AB36337</f>
        <v>81.286699999999996</v>
      </c>
      <c r="AO36337">
        <f t="shared" si="95"/>
        <v>-71.57559603710223</v>
      </c>
      <c r="AS36337">
        <f>data2[[#This Row],[gyrox]]</f>
        <v>-5.0035999999999996</v>
      </c>
      <c r="AT36337">
        <f>data2[[#This Row],[gyroy]]</f>
        <v>-0.73884099999999997</v>
      </c>
      <c r="AU36337">
        <f>data2[[#This Row],[gyroz]]</f>
        <v>0.40225499999999997</v>
      </c>
      <c r="AW36337">
        <f t="shared" si="96"/>
        <v>-74.81260483323247</v>
      </c>
      <c r="AX36337">
        <f t="shared" si="97"/>
        <v>-6.6736999046183021</v>
      </c>
      <c r="AY36337">
        <f t="shared" si="98"/>
        <v>5.0091846228162087</v>
      </c>
      <c r="BA36337">
        <f t="shared" si="99"/>
        <v>-2.5559738006672283</v>
      </c>
      <c r="BB36337">
        <f t="shared" ref="BB36337:BB36365" si="107">IF(AX36337&lt;-PI(),MOD(AX36337,-PI()),AX36337)</f>
        <v>-0.39051459743871586</v>
      </c>
      <c r="BC36337">
        <f t="shared" ref="BC36337:BC36365" si="108">IF(AY36337&gt;PI(),MOD(AY36337,PI()),AY36337)</f>
        <v>1.8675919692264156</v>
      </c>
      <c r="BE36337">
        <f t="shared" ref="BE36337:BE36365" si="109">BA36337/PI()*180</f>
        <v>-146.44651132424454</v>
      </c>
      <c r="BF36337">
        <f t="shared" ref="BF36337:BF36365" si="110">BB36337/PI()*180</f>
        <v>-22.374838271488766</v>
      </c>
      <c r="BG36337">
        <f t="shared" ref="BG36337:BG36365" si="111">BC36337/PI()*180</f>
        <v>107.00513768919993</v>
      </c>
      <c r="BM36337">
        <f t="shared" si="100"/>
        <v>577.28800000000001</v>
      </c>
    </row>
    <row r="36338" spans="1:65" x14ac:dyDescent="0.3">
      <c r="A36338">
        <v>3699023284923</v>
      </c>
      <c r="B36338">
        <v>-10.3848</v>
      </c>
      <c r="C36338">
        <v>-5.9102699999999997</v>
      </c>
      <c r="D36338">
        <v>-3.4121600000000001</v>
      </c>
      <c r="E36338">
        <v>-5.0035999999999996</v>
      </c>
      <c r="F36338">
        <v>-0.75121099999999996</v>
      </c>
      <c r="G36338">
        <v>-0.365145</v>
      </c>
      <c r="H36338">
        <v>21.7773</v>
      </c>
      <c r="I36338">
        <v>-19.058700000000002</v>
      </c>
      <c r="J36338">
        <v>2.4992700000000001</v>
      </c>
      <c r="K36338">
        <v>77.800600000000003</v>
      </c>
      <c r="L36338">
        <v>1012.45</v>
      </c>
      <c r="M36338">
        <v>30.1389</v>
      </c>
      <c r="N36338">
        <v>77.800600000000003</v>
      </c>
      <c r="O36338">
        <v>2979.44</v>
      </c>
      <c r="P36338">
        <v>77.800600000000003</v>
      </c>
      <c r="Q36338">
        <v>2979.44</v>
      </c>
      <c r="R36338" t="s">
        <v>18</v>
      </c>
      <c r="T36338">
        <f t="shared" si="102"/>
        <v>23.437988287999978</v>
      </c>
      <c r="U36338">
        <f>(data2[[#This Row],[time]]-A36337)/1000000000</f>
        <v>8.0810557000000005E-2</v>
      </c>
      <c r="V36338">
        <f>data2[[#This Row],[altitude]]</f>
        <v>77.800600000000003</v>
      </c>
      <c r="W36338">
        <f>((data2[[#This Row],[altitude]]-K36337)/U36338+W36337)/2</f>
        <v>-49.450272263247278</v>
      </c>
      <c r="Z36338">
        <f t="shared" si="103"/>
        <v>8.0810557000000005E-2</v>
      </c>
      <c r="AA36338" s="4">
        <f>SQRT(POWER(data2[[#This Row],[accelx]],2)+POWER(data2[[#This Row],[accely]],2)+POWER(data2[[#This Row],[accelz]],2))*SIGN(data2[[#This Row],[accelx]])</f>
        <v>-12.426511915195672</v>
      </c>
      <c r="AB36338">
        <f t="shared" si="104"/>
        <v>77.800600000000003</v>
      </c>
      <c r="AC36338">
        <f t="shared" si="101"/>
        <v>-221.29536293915584</v>
      </c>
      <c r="AI36338">
        <f>data2[[#This Row],[pressure]]*100/(287.05*(273.15+data2[[#This Row],[temp]]))</f>
        <v>1.1629459151130144</v>
      </c>
      <c r="AJ36338">
        <f t="shared" si="105"/>
        <v>2.1162106993735455E-3</v>
      </c>
      <c r="AN36338">
        <f t="shared" si="106"/>
        <v>77.800600000000003</v>
      </c>
      <c r="AO36338">
        <f t="shared" ref="AO36338:AO36365" si="112">(AN36338-AN36337)/Z36338</f>
        <v>-43.139165591941079</v>
      </c>
      <c r="AS36338">
        <f>data2[[#This Row],[gyrox]]</f>
        <v>-5.0035999999999996</v>
      </c>
      <c r="AT36338">
        <f>data2[[#This Row],[gyroy]]</f>
        <v>-0.75121099999999996</v>
      </c>
      <c r="AU36338">
        <f>data2[[#This Row],[gyroz]]</f>
        <v>-0.365145</v>
      </c>
      <c r="AW36338">
        <f t="shared" ref="AW36338:AW36365" si="113">AS36338*Z36338+AW36337</f>
        <v>-75.216948536237666</v>
      </c>
      <c r="AX36338">
        <f t="shared" ref="AX36338:AX36365" si="114">AT36338*Z36338+AX36337</f>
        <v>-6.7344056839528292</v>
      </c>
      <c r="AY36338">
        <f t="shared" ref="AY36338:AY36365" si="115">AU36338*Z36338+AY36337</f>
        <v>4.9796770519804436</v>
      </c>
      <c r="BA36338">
        <f t="shared" ref="BA36338:BA36365" si="116">IF(AW36338&lt;-PI(),MOD(AW36338,-PI()),AW36338)</f>
        <v>-2.9603175036724245</v>
      </c>
      <c r="BB36338">
        <f t="shared" si="107"/>
        <v>-0.451220376773243</v>
      </c>
      <c r="BC36338">
        <f t="shared" si="108"/>
        <v>1.8380843983906505</v>
      </c>
      <c r="BE36338">
        <f t="shared" si="109"/>
        <v>-169.61369897913352</v>
      </c>
      <c r="BF36338">
        <f t="shared" si="110"/>
        <v>-25.853023219409664</v>
      </c>
      <c r="BG36338">
        <f t="shared" si="111"/>
        <v>105.31447841662728</v>
      </c>
      <c r="BM36338">
        <f t="shared" si="100"/>
        <v>577.28800000000001</v>
      </c>
    </row>
    <row r="36339" spans="1:65" x14ac:dyDescent="0.3">
      <c r="A36339">
        <v>3699104125985</v>
      </c>
      <c r="B36339">
        <v>-7.0636099999999997</v>
      </c>
      <c r="C36339">
        <v>-1.90947</v>
      </c>
      <c r="D36339">
        <v>-1.9429700000000001</v>
      </c>
      <c r="E36339">
        <v>-5.0035999999999996</v>
      </c>
      <c r="F36339">
        <v>-0.598495</v>
      </c>
      <c r="G36339">
        <v>-0.58551399999999998</v>
      </c>
      <c r="H36339">
        <v>19.774899999999999</v>
      </c>
      <c r="I36339">
        <v>-11.254</v>
      </c>
      <c r="J36339">
        <v>11.6633</v>
      </c>
      <c r="K36339">
        <v>74.916700000000006</v>
      </c>
      <c r="L36339">
        <v>1012.77</v>
      </c>
      <c r="M36339">
        <v>30.1433</v>
      </c>
      <c r="N36339">
        <v>74.916700000000006</v>
      </c>
      <c r="O36339">
        <v>2796.13</v>
      </c>
      <c r="P36339">
        <v>74.916700000000006</v>
      </c>
      <c r="Q36339">
        <v>2802.42</v>
      </c>
      <c r="R36339" t="s">
        <v>18</v>
      </c>
      <c r="T36339">
        <f t="shared" si="102"/>
        <v>23.518829349999979</v>
      </c>
      <c r="U36339">
        <f>(data2[[#This Row],[time]]-A36338)/1000000000</f>
        <v>8.0841062000000005E-2</v>
      </c>
      <c r="V36339">
        <f>data2[[#This Row],[altitude]]</f>
        <v>74.916700000000006</v>
      </c>
      <c r="W36339">
        <f>((data2[[#This Row],[altitude]]-K36338)/U36339+W36338)/2</f>
        <v>-42.561987409010356</v>
      </c>
      <c r="Z36339">
        <f t="shared" si="103"/>
        <v>8.0841062000000005E-2</v>
      </c>
      <c r="AA36339" s="4">
        <f>SQRT(POWER(data2[[#This Row],[accelx]],2)+POWER(data2[[#This Row],[accely]],2)+POWER(data2[[#This Row],[accelz]],2))*SIGN(data2[[#This Row],[accelx]])</f>
        <v>-7.5707195387162507</v>
      </c>
      <c r="AB36339">
        <f t="shared" si="104"/>
        <v>74.916700000000006</v>
      </c>
      <c r="AC36339">
        <f t="shared" si="101"/>
        <v>-222.69963035436982</v>
      </c>
      <c r="AI36339">
        <f>data2[[#This Row],[pressure]]*100/(287.05*(273.15+data2[[#This Row],[temp]]))</f>
        <v>1.163296604938385</v>
      </c>
      <c r="AJ36339">
        <f t="shared" si="105"/>
        <v>2.1168488490509868E-3</v>
      </c>
      <c r="AN36339">
        <f t="shared" si="106"/>
        <v>74.916700000000006</v>
      </c>
      <c r="AO36339">
        <f t="shared" si="112"/>
        <v>-35.673702554773428</v>
      </c>
      <c r="AS36339">
        <f>data2[[#This Row],[gyrox]]</f>
        <v>-5.0035999999999996</v>
      </c>
      <c r="AT36339">
        <f>data2[[#This Row],[gyroy]]</f>
        <v>-0.598495</v>
      </c>
      <c r="AU36339">
        <f>data2[[#This Row],[gyroz]]</f>
        <v>-0.58551399999999998</v>
      </c>
      <c r="AW36339">
        <f t="shared" si="113"/>
        <v>-75.62144487406087</v>
      </c>
      <c r="AX36339">
        <f t="shared" si="114"/>
        <v>-6.7827886553545191</v>
      </c>
      <c r="AY36339">
        <f t="shared" si="115"/>
        <v>4.9323434784045759</v>
      </c>
      <c r="BA36339">
        <f t="shared" si="116"/>
        <v>-0.22322118790583545</v>
      </c>
      <c r="BB36339">
        <f t="shared" si="107"/>
        <v>-0.4996033481749329</v>
      </c>
      <c r="BC36339">
        <f t="shared" si="108"/>
        <v>1.7907508248147828</v>
      </c>
      <c r="BE36339">
        <f t="shared" si="109"/>
        <v>-12.789631964901066</v>
      </c>
      <c r="BF36339">
        <f t="shared" si="110"/>
        <v>-28.625163281028655</v>
      </c>
      <c r="BG36339">
        <f t="shared" si="111"/>
        <v>102.60246442145809</v>
      </c>
      <c r="BM36339">
        <f t="shared" si="100"/>
        <v>577.28800000000001</v>
      </c>
    </row>
    <row r="36340" spans="1:65" x14ac:dyDescent="0.3">
      <c r="A36340">
        <v>3699189605715</v>
      </c>
      <c r="B36340">
        <v>-5.8528399999999996</v>
      </c>
      <c r="C36340">
        <v>-2.89053</v>
      </c>
      <c r="D36340">
        <v>-4.0295100000000001</v>
      </c>
      <c r="E36340">
        <v>-4.9351799999999999</v>
      </c>
      <c r="F36340">
        <v>-0.16997300000000001</v>
      </c>
      <c r="G36340">
        <v>-0.57650400000000002</v>
      </c>
      <c r="H36340">
        <v>17.743300000000001</v>
      </c>
      <c r="I36340">
        <v>-8.8716699999999999</v>
      </c>
      <c r="J36340">
        <v>21.090299999999999</v>
      </c>
      <c r="K36340">
        <v>72.613799999999998</v>
      </c>
      <c r="L36340">
        <v>1013.11</v>
      </c>
      <c r="M36340">
        <v>30.134399999999999</v>
      </c>
      <c r="N36340">
        <v>72.613799999999998</v>
      </c>
      <c r="O36340">
        <v>2554.17</v>
      </c>
      <c r="P36340">
        <v>72.613799999999998</v>
      </c>
      <c r="Q36340">
        <v>2552.5700000000002</v>
      </c>
      <c r="R36340" t="s">
        <v>18</v>
      </c>
      <c r="T36340">
        <f t="shared" si="102"/>
        <v>23.604309079999979</v>
      </c>
      <c r="U36340">
        <f>(data2[[#This Row],[time]]-A36339)/1000000000</f>
        <v>8.5479730000000004E-2</v>
      </c>
      <c r="V36340">
        <f>data2[[#This Row],[altitude]]</f>
        <v>72.613799999999998</v>
      </c>
      <c r="W36340">
        <f>((data2[[#This Row],[altitude]]-K36339)/U36340+W36339)/2</f>
        <v>-34.751438686023064</v>
      </c>
      <c r="Z36340">
        <f t="shared" si="103"/>
        <v>8.5479730000000004E-2</v>
      </c>
      <c r="AA36340" s="4">
        <f>SQRT(POWER(data2[[#This Row],[accelx]],2)+POWER(data2[[#This Row],[accely]],2)+POWER(data2[[#This Row],[accelz]],2))*SIGN(data2[[#This Row],[accelx]])</f>
        <v>-7.6712352712323977</v>
      </c>
      <c r="AB36340">
        <f t="shared" si="104"/>
        <v>72.613799999999998</v>
      </c>
      <c r="AC36340">
        <f t="shared" si="101"/>
        <v>-224.19306682812123</v>
      </c>
      <c r="AI36340">
        <f>data2[[#This Row],[pressure]]*100/(287.05*(273.15+data2[[#This Row],[temp]]))</f>
        <v>1.163721287525096</v>
      </c>
      <c r="AJ36340">
        <f t="shared" si="105"/>
        <v>2.1176216432301103E-3</v>
      </c>
      <c r="AN36340">
        <f t="shared" si="106"/>
        <v>72.613799999999998</v>
      </c>
      <c r="AO36340">
        <f t="shared" si="112"/>
        <v>-26.940889963035776</v>
      </c>
      <c r="AS36340">
        <f>data2[[#This Row],[gyrox]]</f>
        <v>-4.9351799999999999</v>
      </c>
      <c r="AT36340">
        <f>data2[[#This Row],[gyroy]]</f>
        <v>-0.16997300000000001</v>
      </c>
      <c r="AU36340">
        <f>data2[[#This Row],[gyroz]]</f>
        <v>-0.57650400000000002</v>
      </c>
      <c r="AW36340">
        <f t="shared" si="113"/>
        <v>-76.043302727962271</v>
      </c>
      <c r="AX36340">
        <f t="shared" si="114"/>
        <v>-6.7973179015018088</v>
      </c>
      <c r="AY36340">
        <f t="shared" si="115"/>
        <v>4.8830640721406562</v>
      </c>
      <c r="BA36340">
        <f t="shared" si="116"/>
        <v>-0.64507904180723585</v>
      </c>
      <c r="BB36340">
        <f t="shared" si="107"/>
        <v>-0.51413259432222258</v>
      </c>
      <c r="BC36340">
        <f t="shared" si="108"/>
        <v>1.7414714185508631</v>
      </c>
      <c r="BE36340">
        <f t="shared" si="109"/>
        <v>-36.960306547897794</v>
      </c>
      <c r="BF36340">
        <f t="shared" si="110"/>
        <v>-29.457627764775065</v>
      </c>
      <c r="BG36340">
        <f t="shared" si="111"/>
        <v>99.77896242562494</v>
      </c>
      <c r="BM36340">
        <f t="shared" si="100"/>
        <v>577.28800000000001</v>
      </c>
    </row>
    <row r="36341" spans="1:65" x14ac:dyDescent="0.3">
      <c r="A36341">
        <v>3699270507812</v>
      </c>
      <c r="B36341">
        <v>-6.23569</v>
      </c>
      <c r="C36341">
        <v>-3.6562299999999999</v>
      </c>
      <c r="D36341">
        <v>-4.0295100000000001</v>
      </c>
      <c r="E36341">
        <v>-2.3083100000000001</v>
      </c>
      <c r="F36341">
        <v>-0.52946700000000002</v>
      </c>
      <c r="G36341">
        <v>-0.29779699999999998</v>
      </c>
      <c r="H36341">
        <v>17.260999999999999</v>
      </c>
      <c r="I36341">
        <v>-8.4039699999999993</v>
      </c>
      <c r="J36341">
        <v>28.5151</v>
      </c>
      <c r="K36341">
        <v>67.944599999999994</v>
      </c>
      <c r="L36341">
        <v>1013.5</v>
      </c>
      <c r="M36341">
        <v>30.1389</v>
      </c>
      <c r="N36341">
        <v>67.944599999999994</v>
      </c>
      <c r="O36341">
        <v>2891.2</v>
      </c>
      <c r="P36341">
        <v>67.944599999999994</v>
      </c>
      <c r="Q36341">
        <v>2890.59</v>
      </c>
      <c r="R36341" t="s">
        <v>18</v>
      </c>
      <c r="T36341">
        <f t="shared" si="102"/>
        <v>23.685211176999978</v>
      </c>
      <c r="U36341">
        <f>(data2[[#This Row],[time]]-A36340)/1000000000</f>
        <v>8.0902097000000006E-2</v>
      </c>
      <c r="V36341">
        <f>data2[[#This Row],[altitude]]</f>
        <v>67.944599999999994</v>
      </c>
      <c r="W36341">
        <f>((data2[[#This Row],[altitude]]-K36340)/U36341+W36340)/2</f>
        <v>-46.232820537805054</v>
      </c>
      <c r="Z36341">
        <f t="shared" si="103"/>
        <v>8.0902097000000006E-2</v>
      </c>
      <c r="AA36341" s="4">
        <f>SQRT(POWER(data2[[#This Row],[accelx]],2)+POWER(data2[[#This Row],[accely]],2)+POWER(data2[[#This Row],[accelz]],2))*SIGN(data2[[#This Row],[accelx]])</f>
        <v>-8.2757959393100062</v>
      </c>
      <c r="AB36341">
        <f t="shared" si="104"/>
        <v>67.944599999999994</v>
      </c>
      <c r="AC36341">
        <f t="shared" si="101"/>
        <v>-225.65543662455551</v>
      </c>
      <c r="AI36341">
        <f>data2[[#This Row],[pressure]]*100/(287.05*(273.15+data2[[#This Row],[temp]]))</f>
        <v>1.1641519926584425</v>
      </c>
      <c r="AJ36341">
        <f t="shared" si="105"/>
        <v>2.1184053966270813E-3</v>
      </c>
      <c r="AN36341">
        <f t="shared" si="106"/>
        <v>67.944599999999994</v>
      </c>
      <c r="AO36341">
        <f t="shared" si="112"/>
        <v>-57.714202389587051</v>
      </c>
      <c r="AS36341">
        <f>data2[[#This Row],[gyrox]]</f>
        <v>-2.3083100000000001</v>
      </c>
      <c r="AT36341">
        <f>data2[[#This Row],[gyroy]]</f>
        <v>-0.52946700000000002</v>
      </c>
      <c r="AU36341">
        <f>data2[[#This Row],[gyroz]]</f>
        <v>-0.29779699999999998</v>
      </c>
      <c r="AW36341">
        <f t="shared" si="113"/>
        <v>-76.230049847488345</v>
      </c>
      <c r="AX36341">
        <f t="shared" si="114"/>
        <v>-6.8401528920941077</v>
      </c>
      <c r="AY36341">
        <f t="shared" si="115"/>
        <v>4.8589716703603472</v>
      </c>
      <c r="BA36341">
        <f t="shared" si="116"/>
        <v>-0.83182616133331067</v>
      </c>
      <c r="BB36341">
        <f t="shared" si="107"/>
        <v>-0.55696758491452147</v>
      </c>
      <c r="BC36341">
        <f t="shared" si="108"/>
        <v>1.717379016770554</v>
      </c>
      <c r="BE36341">
        <f t="shared" si="109"/>
        <v>-47.660128332967012</v>
      </c>
      <c r="BF36341">
        <f t="shared" si="110"/>
        <v>-31.91189194119638</v>
      </c>
      <c r="BG36341">
        <f t="shared" si="111"/>
        <v>98.398569485279779</v>
      </c>
      <c r="BM36341">
        <f t="shared" si="100"/>
        <v>577.28800000000001</v>
      </c>
    </row>
    <row r="36342" spans="1:65" x14ac:dyDescent="0.3">
      <c r="A36342">
        <v>3699351348887</v>
      </c>
      <c r="B36342">
        <v>-10.3131</v>
      </c>
      <c r="C36342">
        <v>-5.7906300000000002</v>
      </c>
      <c r="D36342">
        <v>-2.29711</v>
      </c>
      <c r="E36342">
        <v>-4.0978399999999997</v>
      </c>
      <c r="F36342">
        <v>-0.72494400000000003</v>
      </c>
      <c r="G36342">
        <v>-7.9412499999999997E-2</v>
      </c>
      <c r="H36342">
        <v>16.9541</v>
      </c>
      <c r="I36342">
        <v>-10.9032</v>
      </c>
      <c r="J36342">
        <v>35.165100000000002</v>
      </c>
      <c r="K36342">
        <v>64.036000000000001</v>
      </c>
      <c r="L36342">
        <v>1014</v>
      </c>
      <c r="M36342">
        <v>30.1389</v>
      </c>
      <c r="N36342">
        <v>64.036000000000001</v>
      </c>
      <c r="O36342">
        <v>2913.69</v>
      </c>
      <c r="P36342">
        <v>64.036000000000001</v>
      </c>
      <c r="Q36342">
        <v>2921.07</v>
      </c>
      <c r="R36342" t="s">
        <v>18</v>
      </c>
      <c r="T36342">
        <f t="shared" si="102"/>
        <v>23.766052251999977</v>
      </c>
      <c r="U36342">
        <f>(data2[[#This Row],[time]]-A36341)/1000000000</f>
        <v>8.0841074999999998E-2</v>
      </c>
      <c r="V36342">
        <f>data2[[#This Row],[altitude]]</f>
        <v>64.036000000000001</v>
      </c>
      <c r="W36342">
        <f>((data2[[#This Row],[altitude]]-K36341)/U36342+W36341)/2</f>
        <v>-47.291002207468367</v>
      </c>
      <c r="Z36342">
        <f t="shared" si="103"/>
        <v>8.0841074999999998E-2</v>
      </c>
      <c r="AA36342" s="4">
        <f>SQRT(POWER(data2[[#This Row],[accelx]],2)+POWER(data2[[#This Row],[accely]],2)+POWER(data2[[#This Row],[accelz]],2))*SIGN(data2[[#This Row],[accelx]])</f>
        <v>-12.048574262500937</v>
      </c>
      <c r="AB36342">
        <f t="shared" si="104"/>
        <v>64.036000000000001</v>
      </c>
      <c r="AC36342">
        <f t="shared" si="101"/>
        <v>-227.42169885515341</v>
      </c>
      <c r="AI36342">
        <f>data2[[#This Row],[pressure]]*100/(287.05*(273.15+data2[[#This Row],[temp]]))</f>
        <v>1.1647263152991225</v>
      </c>
      <c r="AJ36342">
        <f t="shared" si="105"/>
        <v>2.1194504905573367E-3</v>
      </c>
      <c r="AN36342">
        <f t="shared" si="106"/>
        <v>64.036000000000001</v>
      </c>
      <c r="AO36342">
        <f t="shared" si="112"/>
        <v>-48.349183877131679</v>
      </c>
      <c r="AS36342">
        <f>data2[[#This Row],[gyrox]]</f>
        <v>-4.0978399999999997</v>
      </c>
      <c r="AT36342">
        <f>data2[[#This Row],[gyroy]]</f>
        <v>-0.72494400000000003</v>
      </c>
      <c r="AU36342">
        <f>data2[[#This Row],[gyroz]]</f>
        <v>-7.9412499999999997E-2</v>
      </c>
      <c r="AW36342">
        <f t="shared" si="113"/>
        <v>-76.561323638266344</v>
      </c>
      <c r="AX36342">
        <f t="shared" si="114"/>
        <v>-6.8987581443689079</v>
      </c>
      <c r="AY36342">
        <f t="shared" si="115"/>
        <v>4.8525518784919095</v>
      </c>
      <c r="BA36342">
        <f t="shared" si="116"/>
        <v>-1.1630999521113097</v>
      </c>
      <c r="BB36342">
        <f t="shared" si="107"/>
        <v>-0.61557283718932165</v>
      </c>
      <c r="BC36342">
        <f t="shared" si="108"/>
        <v>1.7109592249021164</v>
      </c>
      <c r="BE36342">
        <f t="shared" si="109"/>
        <v>-66.640718407846208</v>
      </c>
      <c r="BF36342">
        <f t="shared" si="110"/>
        <v>-35.269725553841894</v>
      </c>
      <c r="BG36342">
        <f t="shared" si="111"/>
        <v>98.030742505865902</v>
      </c>
      <c r="BM36342">
        <f t="shared" si="100"/>
        <v>577.28800000000001</v>
      </c>
    </row>
    <row r="36343" spans="1:65" x14ac:dyDescent="0.3">
      <c r="A36343">
        <v>3699436920171</v>
      </c>
      <c r="B36343">
        <v>-9.0783699999999996</v>
      </c>
      <c r="C36343">
        <v>-4.6660000000000004</v>
      </c>
      <c r="D36343">
        <v>-0.55513500000000005</v>
      </c>
      <c r="E36343">
        <v>-1.9819500000000001</v>
      </c>
      <c r="F36343">
        <v>-1.06291</v>
      </c>
      <c r="G36343">
        <v>-0.20066899999999999</v>
      </c>
      <c r="H36343">
        <v>17.948</v>
      </c>
      <c r="I36343">
        <v>-12.876300000000001</v>
      </c>
      <c r="J36343">
        <v>36.2759</v>
      </c>
      <c r="K36343">
        <v>60.402099999999997</v>
      </c>
      <c r="L36343">
        <v>1014.48</v>
      </c>
      <c r="M36343">
        <v>30.134399999999999</v>
      </c>
      <c r="N36343">
        <v>60.402099999999997</v>
      </c>
      <c r="O36343">
        <v>2851.46</v>
      </c>
      <c r="P36343">
        <v>60.402099999999997</v>
      </c>
      <c r="Q36343">
        <v>2848.68</v>
      </c>
      <c r="R36343" t="s">
        <v>18</v>
      </c>
      <c r="T36343">
        <f t="shared" si="102"/>
        <v>23.851623535999977</v>
      </c>
      <c r="U36343">
        <f>(data2[[#This Row],[time]]-A36342)/1000000000</f>
        <v>8.5571283999999997E-2</v>
      </c>
      <c r="V36343">
        <f>data2[[#This Row],[altitude]]</f>
        <v>60.402099999999997</v>
      </c>
      <c r="W36343">
        <f>((data2[[#This Row],[altitude]]-K36342)/U36343+W36342)/2</f>
        <v>-44.878675541084007</v>
      </c>
      <c r="Z36343">
        <f t="shared" si="103"/>
        <v>8.5571283999999997E-2</v>
      </c>
      <c r="AA36343" s="4">
        <f>SQRT(POWER(data2[[#This Row],[accelx]],2)+POWER(data2[[#This Row],[accely]],2)+POWER(data2[[#This Row],[accelz]],2))*SIGN(data2[[#This Row],[accelx]])</f>
        <v>-10.222354558766048</v>
      </c>
      <c r="AB36343">
        <f t="shared" si="104"/>
        <v>60.402099999999997</v>
      </c>
      <c r="AC36343">
        <f t="shared" si="101"/>
        <v>-229.13503744345027</v>
      </c>
      <c r="AI36343">
        <f>data2[[#This Row],[pressure]]*100/(287.05*(273.15+data2[[#This Row],[temp]]))</f>
        <v>1.1652949549095946</v>
      </c>
      <c r="AJ36343">
        <f t="shared" si="105"/>
        <v>2.1204852430872093E-3</v>
      </c>
      <c r="AN36343">
        <f t="shared" si="106"/>
        <v>60.402099999999997</v>
      </c>
      <c r="AO36343">
        <f t="shared" si="112"/>
        <v>-42.466348874699648</v>
      </c>
      <c r="AS36343">
        <f>data2[[#This Row],[gyrox]]</f>
        <v>-1.9819500000000001</v>
      </c>
      <c r="AT36343">
        <f>data2[[#This Row],[gyroy]]</f>
        <v>-1.06291</v>
      </c>
      <c r="AU36343">
        <f>data2[[#This Row],[gyroz]]</f>
        <v>-0.20066899999999999</v>
      </c>
      <c r="AW36343">
        <f t="shared" si="113"/>
        <v>-76.73092164459014</v>
      </c>
      <c r="AX36343">
        <f t="shared" si="114"/>
        <v>-6.9897127178453475</v>
      </c>
      <c r="AY36343">
        <f t="shared" si="115"/>
        <v>4.8353803745029138</v>
      </c>
      <c r="BA36343">
        <f t="shared" si="116"/>
        <v>-1.3326979584351051</v>
      </c>
      <c r="BB36343">
        <f t="shared" si="107"/>
        <v>-0.7065274106657613</v>
      </c>
      <c r="BC36343">
        <f t="shared" si="108"/>
        <v>1.6937877209131207</v>
      </c>
      <c r="BE36343">
        <f t="shared" si="109"/>
        <v>-76.357968384032731</v>
      </c>
      <c r="BF36343">
        <f t="shared" si="110"/>
        <v>-40.481038741454427</v>
      </c>
      <c r="BG36343">
        <f t="shared" si="111"/>
        <v>97.046887799404388</v>
      </c>
      <c r="BM36343">
        <f t="shared" si="100"/>
        <v>577.28800000000001</v>
      </c>
    </row>
    <row r="36344" spans="1:65" x14ac:dyDescent="0.3">
      <c r="A36344">
        <v>3699517761233</v>
      </c>
      <c r="B36344">
        <v>-8.3892299999999995</v>
      </c>
      <c r="C36344">
        <v>-3.2685900000000001</v>
      </c>
      <c r="D36344">
        <v>1.81376</v>
      </c>
      <c r="E36344">
        <v>-2.5210400000000002</v>
      </c>
      <c r="F36344">
        <v>-1.02366</v>
      </c>
      <c r="G36344">
        <v>2.9474199999999999E-2</v>
      </c>
      <c r="H36344">
        <v>19.277999999999999</v>
      </c>
      <c r="I36344">
        <v>-14.937099999999999</v>
      </c>
      <c r="J36344">
        <v>37.4452</v>
      </c>
      <c r="K36344">
        <v>58.690800000000003</v>
      </c>
      <c r="L36344">
        <v>1014.8</v>
      </c>
      <c r="M36344">
        <v>30.13</v>
      </c>
      <c r="N36344">
        <v>58.690800000000003</v>
      </c>
      <c r="O36344">
        <v>2479.7399999999998</v>
      </c>
      <c r="P36344">
        <v>58.690800000000003</v>
      </c>
      <c r="Q36344">
        <v>2477.87</v>
      </c>
      <c r="R36344" t="s">
        <v>18</v>
      </c>
      <c r="T36344">
        <f t="shared" si="102"/>
        <v>23.932464597999978</v>
      </c>
      <c r="U36344">
        <f>(data2[[#This Row],[time]]-A36343)/1000000000</f>
        <v>8.0841062000000005E-2</v>
      </c>
      <c r="V36344">
        <f>data2[[#This Row],[altitude]]</f>
        <v>58.690800000000003</v>
      </c>
      <c r="W36344">
        <f>((data2[[#This Row],[altitude]]-K36343)/U36344+W36343)/2</f>
        <v>-33.023686600595681</v>
      </c>
      <c r="Z36344">
        <f t="shared" si="103"/>
        <v>8.0841062000000005E-2</v>
      </c>
      <c r="AA36344" s="4">
        <f>SQRT(POWER(data2[[#This Row],[accelx]],2)+POWER(data2[[#This Row],[accely]],2)+POWER(data2[[#This Row],[accelz]],2))*SIGN(data2[[#This Row],[accelx]])</f>
        <v>-9.1843663863436973</v>
      </c>
      <c r="AB36344">
        <f t="shared" si="104"/>
        <v>58.690800000000003</v>
      </c>
      <c r="AC36344">
        <f t="shared" si="101"/>
        <v>-230.66975378351941</v>
      </c>
      <c r="AI36344">
        <f>data2[[#This Row],[pressure]]*100/(287.05*(273.15+data2[[#This Row],[temp]]))</f>
        <v>1.1656794383382458</v>
      </c>
      <c r="AJ36344">
        <f t="shared" si="105"/>
        <v>2.1211848869269355E-3</v>
      </c>
      <c r="AN36344">
        <f t="shared" si="106"/>
        <v>58.690800000000003</v>
      </c>
      <c r="AO36344">
        <f t="shared" si="112"/>
        <v>-21.168697660107362</v>
      </c>
      <c r="AS36344">
        <f>data2[[#This Row],[gyrox]]</f>
        <v>-2.5210400000000002</v>
      </c>
      <c r="AT36344">
        <f>data2[[#This Row],[gyroy]]</f>
        <v>-1.02366</v>
      </c>
      <c r="AU36344">
        <f>data2[[#This Row],[gyroz]]</f>
        <v>2.9474199999999999E-2</v>
      </c>
      <c r="AW36344">
        <f t="shared" si="113"/>
        <v>-76.934725195534625</v>
      </c>
      <c r="AX36344">
        <f t="shared" si="114"/>
        <v>-7.0724664793722676</v>
      </c>
      <c r="AY36344">
        <f t="shared" si="115"/>
        <v>4.8377631001325145</v>
      </c>
      <c r="BA36344">
        <f t="shared" si="116"/>
        <v>-1.5365015093795904</v>
      </c>
      <c r="BB36344">
        <f t="shared" si="107"/>
        <v>-0.78928117219268135</v>
      </c>
      <c r="BC36344">
        <f t="shared" si="108"/>
        <v>1.6961704465427214</v>
      </c>
      <c r="BE36344">
        <f t="shared" si="109"/>
        <v>-88.035051702931199</v>
      </c>
      <c r="BF36344">
        <f t="shared" si="110"/>
        <v>-45.222480015779034</v>
      </c>
      <c r="BG36344">
        <f t="shared" si="111"/>
        <v>97.183407921718157</v>
      </c>
      <c r="BM36344">
        <f t="shared" si="100"/>
        <v>577.28800000000001</v>
      </c>
    </row>
    <row r="36345" spans="1:65" x14ac:dyDescent="0.3">
      <c r="A36345">
        <v>3699598632812</v>
      </c>
      <c r="B36345">
        <v>-10.0403</v>
      </c>
      <c r="C36345">
        <v>-5.1014900000000001</v>
      </c>
      <c r="D36345">
        <v>0.75134599999999996</v>
      </c>
      <c r="E36345">
        <v>-3.2090299999999998</v>
      </c>
      <c r="F36345">
        <v>-0.82390399999999997</v>
      </c>
      <c r="G36345">
        <v>0.174402</v>
      </c>
      <c r="H36345">
        <v>20.7395</v>
      </c>
      <c r="I36345">
        <v>-19.7165</v>
      </c>
      <c r="J36345">
        <v>39.710599999999999</v>
      </c>
      <c r="K36345">
        <v>53.598999999999997</v>
      </c>
      <c r="L36345">
        <v>1015.18</v>
      </c>
      <c r="M36345">
        <v>30.1389</v>
      </c>
      <c r="N36345">
        <v>53.598999999999997</v>
      </c>
      <c r="O36345">
        <v>2921.71</v>
      </c>
      <c r="P36345">
        <v>53.598999999999997</v>
      </c>
      <c r="Q36345">
        <v>2921.06</v>
      </c>
      <c r="R36345" t="s">
        <v>18</v>
      </c>
      <c r="T36345">
        <f t="shared" si="102"/>
        <v>24.013336176999978</v>
      </c>
      <c r="U36345">
        <f>(data2[[#This Row],[time]]-A36344)/1000000000</f>
        <v>8.0871578999999999E-2</v>
      </c>
      <c r="V36345">
        <f>data2[[#This Row],[altitude]]</f>
        <v>53.598999999999997</v>
      </c>
      <c r="W36345">
        <f>((data2[[#This Row],[altitude]]-K36344)/U36345+W36344)/2</f>
        <v>-47.992618518004463</v>
      </c>
      <c r="Z36345">
        <f t="shared" si="103"/>
        <v>8.0871578999999999E-2</v>
      </c>
      <c r="AA36345" s="4">
        <f>SQRT(POWER(data2[[#This Row],[accelx]],2)+POWER(data2[[#This Row],[accely]],2)+POWER(data2[[#This Row],[accelz]],2))*SIGN(data2[[#This Row],[accelx]])</f>
        <v>-11.287043240894224</v>
      </c>
      <c r="AB36345">
        <f t="shared" si="104"/>
        <v>53.598999999999997</v>
      </c>
      <c r="AC36345">
        <f t="shared" si="101"/>
        <v>-232.37509626685181</v>
      </c>
      <c r="AI36345">
        <f>data2[[#This Row],[pressure]]*100/(287.05*(273.15+data2[[#This Row],[temp]]))</f>
        <v>1.1660817167311275</v>
      </c>
      <c r="AJ36345">
        <f t="shared" si="105"/>
        <v>2.1219169122327387E-3</v>
      </c>
      <c r="AN36345">
        <f t="shared" si="106"/>
        <v>53.598999999999997</v>
      </c>
      <c r="AO36345">
        <f t="shared" si="112"/>
        <v>-62.961550435413244</v>
      </c>
      <c r="AS36345">
        <f>data2[[#This Row],[gyrox]]</f>
        <v>-3.2090299999999998</v>
      </c>
      <c r="AT36345">
        <f>data2[[#This Row],[gyroy]]</f>
        <v>-0.82390399999999997</v>
      </c>
      <c r="AU36345">
        <f>data2[[#This Row],[gyroz]]</f>
        <v>0.174402</v>
      </c>
      <c r="AW36345">
        <f t="shared" si="113"/>
        <v>-77.194244518692997</v>
      </c>
      <c r="AX36345">
        <f t="shared" si="114"/>
        <v>-7.1390968967966835</v>
      </c>
      <c r="AY36345">
        <f t="shared" si="115"/>
        <v>4.8518672652532722</v>
      </c>
      <c r="BA36345">
        <f t="shared" si="116"/>
        <v>-1.7960208325379625</v>
      </c>
      <c r="BB36345">
        <f t="shared" si="107"/>
        <v>-0.85591158961709723</v>
      </c>
      <c r="BC36345">
        <f t="shared" si="108"/>
        <v>1.710274611663479</v>
      </c>
      <c r="BE36345">
        <f t="shared" si="109"/>
        <v>-102.90441362199766</v>
      </c>
      <c r="BF36345">
        <f t="shared" si="110"/>
        <v>-49.040121721393</v>
      </c>
      <c r="BG36345">
        <f t="shared" si="111"/>
        <v>97.991517056693198</v>
      </c>
      <c r="BM36345">
        <f t="shared" si="100"/>
        <v>577.28800000000001</v>
      </c>
    </row>
    <row r="36346" spans="1:65" x14ac:dyDescent="0.3">
      <c r="A36346">
        <v>3699684936528</v>
      </c>
      <c r="B36346">
        <v>-10.997400000000001</v>
      </c>
      <c r="C36346">
        <v>-5.5226300000000004</v>
      </c>
      <c r="D36346">
        <v>4.1491499999999997</v>
      </c>
      <c r="E36346">
        <v>-4.4660299999999999</v>
      </c>
      <c r="F36346">
        <v>-0.56779900000000005</v>
      </c>
      <c r="G36346">
        <v>0.423788</v>
      </c>
      <c r="H36346">
        <v>22.142600000000002</v>
      </c>
      <c r="I36346">
        <v>-25.0365</v>
      </c>
      <c r="J36346">
        <v>41.259900000000002</v>
      </c>
      <c r="K36346">
        <v>51.739800000000002</v>
      </c>
      <c r="L36346">
        <v>1015.51</v>
      </c>
      <c r="M36346">
        <v>30.13</v>
      </c>
      <c r="N36346">
        <v>51.739800000000002</v>
      </c>
      <c r="O36346">
        <v>2538.16</v>
      </c>
      <c r="P36346">
        <v>51.739800000000002</v>
      </c>
      <c r="Q36346">
        <v>2537.71</v>
      </c>
      <c r="R36346" t="s">
        <v>18</v>
      </c>
      <c r="T36346">
        <f t="shared" si="102"/>
        <v>24.099639892999978</v>
      </c>
      <c r="U36346">
        <f>(data2[[#This Row],[time]]-A36345)/1000000000</f>
        <v>8.6303716000000003E-2</v>
      </c>
      <c r="V36346">
        <f>data2[[#This Row],[altitude]]</f>
        <v>51.739800000000002</v>
      </c>
      <c r="W36346">
        <f>((data2[[#This Row],[altitude]]-K36345)/U36346+W36345)/2</f>
        <v>-34.767571993506003</v>
      </c>
      <c r="Z36346">
        <f t="shared" si="103"/>
        <v>8.6303716000000003E-2</v>
      </c>
      <c r="AA36346" s="4">
        <f>SQRT(POWER(data2[[#This Row],[accelx]],2)+POWER(data2[[#This Row],[accely]],2)+POWER(data2[[#This Row],[accelz]],2))*SIGN(data2[[#This Row],[accelx]])</f>
        <v>-12.986827734262128</v>
      </c>
      <c r="AB36346">
        <f t="shared" si="104"/>
        <v>51.739800000000002</v>
      </c>
      <c r="AC36346">
        <f t="shared" si="101"/>
        <v>-234.3416841761705</v>
      </c>
      <c r="AI36346">
        <f>data2[[#This Row],[pressure]]*100/(287.05*(273.15+data2[[#This Row],[temp]]))</f>
        <v>1.1664950004206465</v>
      </c>
      <c r="AJ36346">
        <f t="shared" si="105"/>
        <v>2.1226689638580731E-3</v>
      </c>
      <c r="AN36346">
        <f t="shared" si="106"/>
        <v>51.739800000000002</v>
      </c>
      <c r="AO36346">
        <f t="shared" si="112"/>
        <v>-21.542525469007547</v>
      </c>
      <c r="AS36346">
        <f>data2[[#This Row],[gyrox]]</f>
        <v>-4.4660299999999999</v>
      </c>
      <c r="AT36346">
        <f>data2[[#This Row],[gyroy]]</f>
        <v>-0.56779900000000005</v>
      </c>
      <c r="AU36346">
        <f>data2[[#This Row],[gyroz]]</f>
        <v>0.423788</v>
      </c>
      <c r="AW36346">
        <f t="shared" si="113"/>
        <v>-77.579679503460483</v>
      </c>
      <c r="AX36346">
        <f t="shared" si="114"/>
        <v>-7.1881000604377672</v>
      </c>
      <c r="AY36346">
        <f t="shared" si="115"/>
        <v>4.8884417444494801</v>
      </c>
      <c r="BA36346">
        <f t="shared" si="116"/>
        <v>-2.1814558173054479</v>
      </c>
      <c r="BB36346">
        <f t="shared" si="107"/>
        <v>-0.90491475325818094</v>
      </c>
      <c r="BC36346">
        <f t="shared" si="108"/>
        <v>1.746849090859687</v>
      </c>
      <c r="BE36346">
        <f t="shared" si="109"/>
        <v>-124.98821152586375</v>
      </c>
      <c r="BF36346">
        <f t="shared" si="110"/>
        <v>-51.847796180816026</v>
      </c>
      <c r="BG36346">
        <f t="shared" si="111"/>
        <v>100.08708035252494</v>
      </c>
      <c r="BM36346">
        <f t="shared" si="100"/>
        <v>577.28800000000001</v>
      </c>
    </row>
    <row r="36347" spans="1:65" x14ac:dyDescent="0.3">
      <c r="A36347">
        <v>3699765106207</v>
      </c>
      <c r="B36347">
        <v>-8.2360900000000008</v>
      </c>
      <c r="C36347">
        <v>-4.4649999999999999</v>
      </c>
      <c r="D36347">
        <v>5.2498500000000003</v>
      </c>
      <c r="E36347">
        <v>1.2004999999999999</v>
      </c>
      <c r="F36347">
        <v>-0.363923</v>
      </c>
      <c r="G36347">
        <v>0.151953</v>
      </c>
      <c r="H36347">
        <v>23.107299999999999</v>
      </c>
      <c r="I36347">
        <v>-23.838100000000001</v>
      </c>
      <c r="J36347">
        <v>38.8337</v>
      </c>
      <c r="K36347">
        <v>49.436900000000001</v>
      </c>
      <c r="L36347">
        <v>1015.89</v>
      </c>
      <c r="M36347">
        <v>30.134399999999999</v>
      </c>
      <c r="N36347">
        <v>49.436900000000001</v>
      </c>
      <c r="O36347">
        <v>2419.35</v>
      </c>
      <c r="P36347">
        <v>49.436900000000001</v>
      </c>
      <c r="Q36347">
        <v>2419.11</v>
      </c>
      <c r="R36347" t="s">
        <v>18</v>
      </c>
      <c r="T36347">
        <f t="shared" si="102"/>
        <v>24.179809571999979</v>
      </c>
      <c r="U36347">
        <f>(data2[[#This Row],[time]]-A36346)/1000000000</f>
        <v>8.0169678999999994E-2</v>
      </c>
      <c r="V36347">
        <f>data2[[#This Row],[altitude]]</f>
        <v>49.436900000000001</v>
      </c>
      <c r="W36347">
        <f>((data2[[#This Row],[altitude]]-K36346)/U36347+W36346)/2</f>
        <v>-31.746447970240517</v>
      </c>
      <c r="Z36347">
        <f t="shared" si="103"/>
        <v>8.0169678999999994E-2</v>
      </c>
      <c r="AA36347" s="4">
        <f>SQRT(POWER(data2[[#This Row],[accelx]],2)+POWER(data2[[#This Row],[accely]],2)+POWER(data2[[#This Row],[accelz]],2))*SIGN(data2[[#This Row],[accelx]])</f>
        <v>-10.739195896835108</v>
      </c>
      <c r="AB36347">
        <f t="shared" si="104"/>
        <v>49.436900000000001</v>
      </c>
      <c r="AC36347">
        <f t="shared" si="101"/>
        <v>-235.98830491813789</v>
      </c>
      <c r="AI36347">
        <f>data2[[#This Row],[pressure]]*100/(287.05*(273.15+data2[[#This Row],[temp]]))</f>
        <v>1.1669145687870712</v>
      </c>
      <c r="AJ36347">
        <f t="shared" si="105"/>
        <v>2.1234324516992598E-3</v>
      </c>
      <c r="AN36347">
        <f t="shared" si="106"/>
        <v>49.436900000000001</v>
      </c>
      <c r="AO36347">
        <f t="shared" si="112"/>
        <v>-28.725323946975031</v>
      </c>
      <c r="AS36347">
        <f>data2[[#This Row],[gyrox]]</f>
        <v>1.2004999999999999</v>
      </c>
      <c r="AT36347">
        <f>data2[[#This Row],[gyroy]]</f>
        <v>-0.363923</v>
      </c>
      <c r="AU36347">
        <f>data2[[#This Row],[gyroz]]</f>
        <v>0.151953</v>
      </c>
      <c r="AW36347">
        <f t="shared" si="113"/>
        <v>-77.483435803820981</v>
      </c>
      <c r="AX36347">
        <f t="shared" si="114"/>
        <v>-7.2172756505284843</v>
      </c>
      <c r="AY36347">
        <f t="shared" si="115"/>
        <v>4.9006237676825668</v>
      </c>
      <c r="BA36347">
        <f t="shared" si="116"/>
        <v>-2.0852121176659466</v>
      </c>
      <c r="BB36347">
        <f t="shared" si="107"/>
        <v>-0.93409034334889807</v>
      </c>
      <c r="BC36347">
        <f t="shared" si="108"/>
        <v>1.7590311140927737</v>
      </c>
      <c r="BE36347">
        <f t="shared" si="109"/>
        <v>-119.47385373179556</v>
      </c>
      <c r="BF36347">
        <f t="shared" si="110"/>
        <v>-53.519434357817829</v>
      </c>
      <c r="BG36347">
        <f t="shared" si="111"/>
        <v>100.78505886971112</v>
      </c>
      <c r="BM36347">
        <f t="shared" si="100"/>
        <v>577.28800000000001</v>
      </c>
    </row>
    <row r="36348" spans="1:65" x14ac:dyDescent="0.3">
      <c r="A36348">
        <v>3699845916751</v>
      </c>
      <c r="B36348">
        <v>-8.5280199999999997</v>
      </c>
      <c r="C36348">
        <v>-2.7086700000000001</v>
      </c>
      <c r="D36348">
        <v>3.1920199999999999</v>
      </c>
      <c r="E36348">
        <v>2.3724500000000002</v>
      </c>
      <c r="F36348">
        <v>-8.7811899999999998E-2</v>
      </c>
      <c r="G36348">
        <v>0.375224</v>
      </c>
      <c r="H36348">
        <v>22.902699999999999</v>
      </c>
      <c r="I36348">
        <v>-22.771100000000001</v>
      </c>
      <c r="J36348">
        <v>36.918999999999997</v>
      </c>
      <c r="K36348">
        <v>44.619799999999998</v>
      </c>
      <c r="L36348">
        <v>1016.59</v>
      </c>
      <c r="M36348">
        <v>30.134399999999999</v>
      </c>
      <c r="N36348">
        <v>44.619799999999998</v>
      </c>
      <c r="O36348">
        <v>2851.12</v>
      </c>
      <c r="P36348">
        <v>44.619799999999998</v>
      </c>
      <c r="Q36348">
        <v>2851.03</v>
      </c>
      <c r="R36348" t="s">
        <v>18</v>
      </c>
      <c r="T36348">
        <f t="shared" si="102"/>
        <v>24.260620115999977</v>
      </c>
      <c r="U36348">
        <f>(data2[[#This Row],[time]]-A36347)/1000000000</f>
        <v>8.0810543999999998E-2</v>
      </c>
      <c r="V36348">
        <f>data2[[#This Row],[altitude]]</f>
        <v>44.619799999999998</v>
      </c>
      <c r="W36348">
        <f>((data2[[#This Row],[altitude]]-K36347)/U36348+W36347)/2</f>
        <v>-45.678121722227459</v>
      </c>
      <c r="Z36348">
        <f t="shared" si="103"/>
        <v>8.0810543999999998E-2</v>
      </c>
      <c r="AA36348" s="4">
        <f>SQRT(POWER(data2[[#This Row],[accelx]],2)+POWER(data2[[#This Row],[accely]],2)+POWER(data2[[#This Row],[accelz]],2))*SIGN(data2[[#This Row],[accelx]])</f>
        <v>-9.5001584181370351</v>
      </c>
      <c r="AB36348">
        <f t="shared" si="104"/>
        <v>44.619799999999998</v>
      </c>
      <c r="AC36348">
        <f t="shared" si="101"/>
        <v>-237.54796121919372</v>
      </c>
      <c r="AI36348">
        <f>data2[[#This Row],[pressure]]*100/(287.05*(273.15+data2[[#This Row],[temp]]))</f>
        <v>1.1677186324141875</v>
      </c>
      <c r="AJ36348">
        <f t="shared" si="105"/>
        <v>2.1248956049109164E-3</v>
      </c>
      <c r="AN36348">
        <f t="shared" si="106"/>
        <v>44.619799999999998</v>
      </c>
      <c r="AO36348">
        <f t="shared" si="112"/>
        <v>-59.609795474214401</v>
      </c>
      <c r="AS36348">
        <f>data2[[#This Row],[gyrox]]</f>
        <v>2.3724500000000002</v>
      </c>
      <c r="AT36348">
        <f>data2[[#This Row],[gyroy]]</f>
        <v>-8.7811899999999998E-2</v>
      </c>
      <c r="AU36348">
        <f>data2[[#This Row],[gyroz]]</f>
        <v>0.375224</v>
      </c>
      <c r="AW36348">
        <f t="shared" si="113"/>
        <v>-77.291716828708175</v>
      </c>
      <c r="AX36348">
        <f t="shared" si="114"/>
        <v>-7.2243717779371579</v>
      </c>
      <c r="AY36348">
        <f t="shared" si="115"/>
        <v>4.9309458232444232</v>
      </c>
      <c r="BA36348">
        <f t="shared" si="116"/>
        <v>-1.8934931425531403</v>
      </c>
      <c r="BB36348">
        <f t="shared" si="107"/>
        <v>-0.94118647075757167</v>
      </c>
      <c r="BC36348">
        <f t="shared" si="108"/>
        <v>1.7893531696546301</v>
      </c>
      <c r="BE36348">
        <f t="shared" si="109"/>
        <v>-108.48916560525809</v>
      </c>
      <c r="BF36348">
        <f t="shared" si="110"/>
        <v>-53.926012509221934</v>
      </c>
      <c r="BG36348">
        <f t="shared" si="111"/>
        <v>102.52238467956668</v>
      </c>
      <c r="BM36348">
        <f t="shared" si="100"/>
        <v>577.28800000000001</v>
      </c>
    </row>
    <row r="36349" spans="1:65" x14ac:dyDescent="0.3">
      <c r="A36349">
        <v>3699931488048</v>
      </c>
      <c r="B36349">
        <v>-8.0877300000000005</v>
      </c>
      <c r="C36349">
        <v>0.53599200000000002</v>
      </c>
      <c r="D36349">
        <v>3.3451599999999999</v>
      </c>
      <c r="E36349">
        <v>0.29947699999999999</v>
      </c>
      <c r="F36349">
        <v>0.38530300000000001</v>
      </c>
      <c r="G36349">
        <v>0.51404300000000003</v>
      </c>
      <c r="H36349">
        <v>23.516500000000001</v>
      </c>
      <c r="I36349">
        <v>-23.180399999999999</v>
      </c>
      <c r="J36349">
        <v>37.679000000000002</v>
      </c>
      <c r="K36349">
        <v>41.5563</v>
      </c>
      <c r="L36349">
        <v>1017.08</v>
      </c>
      <c r="M36349">
        <v>30.13</v>
      </c>
      <c r="N36349">
        <v>41.5563</v>
      </c>
      <c r="O36349">
        <v>2715.05</v>
      </c>
      <c r="P36349">
        <v>41.5563</v>
      </c>
      <c r="Q36349">
        <v>2721.31</v>
      </c>
      <c r="R36349" t="s">
        <v>18</v>
      </c>
      <c r="T36349">
        <f t="shared" si="102"/>
        <v>24.346191412999978</v>
      </c>
      <c r="U36349">
        <f>(data2[[#This Row],[time]]-A36348)/1000000000</f>
        <v>8.5571297000000004E-2</v>
      </c>
      <c r="V36349">
        <f>data2[[#This Row],[altitude]]</f>
        <v>41.5563</v>
      </c>
      <c r="W36349">
        <f>((data2[[#This Row],[altitude]]-K36348)/U36349+W36348)/2</f>
        <v>-40.739338801273952</v>
      </c>
      <c r="Z36349">
        <f t="shared" si="103"/>
        <v>8.5571297000000004E-2</v>
      </c>
      <c r="AA36349" s="4">
        <f>SQRT(POWER(data2[[#This Row],[accelx]],2)+POWER(data2[[#This Row],[accely]],2)+POWER(data2[[#This Row],[accelz]],2))*SIGN(data2[[#This Row],[accelx]])</f>
        <v>-8.768623575143593</v>
      </c>
      <c r="AB36349">
        <f t="shared" si="104"/>
        <v>41.5563</v>
      </c>
      <c r="AC36349">
        <f t="shared" si="101"/>
        <v>-239.13690242202352</v>
      </c>
      <c r="AI36349">
        <f>data2[[#This Row],[pressure]]*100/(287.05*(273.15+data2[[#This Row],[temp]]))</f>
        <v>1.1682984264338421</v>
      </c>
      <c r="AJ36349">
        <f t="shared" si="105"/>
        <v>2.1259506551001648E-3</v>
      </c>
      <c r="AN36349">
        <f t="shared" si="106"/>
        <v>41.5563</v>
      </c>
      <c r="AO36349">
        <f t="shared" si="112"/>
        <v>-35.800555880320445</v>
      </c>
      <c r="AS36349">
        <f>data2[[#This Row],[gyrox]]</f>
        <v>0.29947699999999999</v>
      </c>
      <c r="AT36349">
        <f>data2[[#This Row],[gyroy]]</f>
        <v>0.38530300000000001</v>
      </c>
      <c r="AU36349">
        <f>data2[[#This Row],[gyroz]]</f>
        <v>0.51404300000000003</v>
      </c>
      <c r="AW36349">
        <f t="shared" si="113"/>
        <v>-77.266090193396508</v>
      </c>
      <c r="AX36349">
        <f t="shared" si="114"/>
        <v>-7.1914009004891666</v>
      </c>
      <c r="AY36349">
        <f t="shared" si="115"/>
        <v>4.9749331494681943</v>
      </c>
      <c r="BA36349">
        <f t="shared" si="116"/>
        <v>-1.8678665072414731</v>
      </c>
      <c r="BB36349">
        <f t="shared" si="107"/>
        <v>-0.90821559330958035</v>
      </c>
      <c r="BC36349">
        <f t="shared" si="108"/>
        <v>1.8333404958784012</v>
      </c>
      <c r="BE36349">
        <f t="shared" si="109"/>
        <v>-107.02086755877863</v>
      </c>
      <c r="BF36349">
        <f t="shared" si="110"/>
        <v>-52.036920384608955</v>
      </c>
      <c r="BG36349">
        <f t="shared" si="111"/>
        <v>105.0426728242539</v>
      </c>
      <c r="BM36349">
        <f t="shared" si="100"/>
        <v>577.28800000000001</v>
      </c>
    </row>
    <row r="36350" spans="1:65" x14ac:dyDescent="0.3">
      <c r="A36350">
        <v>3700011444101</v>
      </c>
      <c r="B36350">
        <v>-7.8628099999999996</v>
      </c>
      <c r="C36350">
        <v>-0.33020899999999997</v>
      </c>
      <c r="D36350">
        <v>1.3112699999999999</v>
      </c>
      <c r="E36350">
        <v>-1.0932999999999999</v>
      </c>
      <c r="F36350">
        <v>0.419817</v>
      </c>
      <c r="G36350">
        <v>0.64201900000000001</v>
      </c>
      <c r="H36350">
        <v>23.341100000000001</v>
      </c>
      <c r="I36350">
        <v>-25.855</v>
      </c>
      <c r="J36350">
        <v>39.622900000000001</v>
      </c>
      <c r="K36350">
        <v>36.654699999999998</v>
      </c>
      <c r="L36350">
        <v>1017.52</v>
      </c>
      <c r="M36350">
        <v>30.13</v>
      </c>
      <c r="N36350">
        <v>36.654699999999998</v>
      </c>
      <c r="O36350">
        <v>2970.89</v>
      </c>
      <c r="P36350">
        <v>36.654699999999998</v>
      </c>
      <c r="Q36350">
        <v>2973.42</v>
      </c>
      <c r="R36350" t="s">
        <v>18</v>
      </c>
      <c r="T36350">
        <f t="shared" si="102"/>
        <v>24.426147465999978</v>
      </c>
      <c r="U36350">
        <f>(data2[[#This Row],[time]]-A36349)/1000000000</f>
        <v>7.9956052999999999E-2</v>
      </c>
      <c r="V36350">
        <f>data2[[#This Row],[altitude]]</f>
        <v>36.654699999999998</v>
      </c>
      <c r="W36350">
        <f>((data2[[#This Row],[altitude]]-K36349)/U36350+W36349)/2</f>
        <v>-51.021507604806473</v>
      </c>
      <c r="Z36350">
        <f t="shared" si="103"/>
        <v>7.9956052999999999E-2</v>
      </c>
      <c r="AA36350" s="4">
        <f>SQRT(POWER(data2[[#This Row],[accelx]],2)+POWER(data2[[#This Row],[accely]],2)+POWER(data2[[#This Row],[accelz]],2))*SIGN(data2[[#This Row],[accelx]])</f>
        <v>-7.9782359010423471</v>
      </c>
      <c r="AB36350">
        <f t="shared" si="104"/>
        <v>36.654699999999998</v>
      </c>
      <c r="AC36350">
        <f t="shared" si="101"/>
        <v>-240.55837999397377</v>
      </c>
      <c r="AI36350">
        <f>data2[[#This Row],[pressure]]*100/(287.05*(273.15+data2[[#This Row],[temp]]))</f>
        <v>1.1688038451891327</v>
      </c>
      <c r="AJ36350">
        <f t="shared" si="105"/>
        <v>2.1268703647476304E-3</v>
      </c>
      <c r="AN36350">
        <f t="shared" si="106"/>
        <v>36.654699999999998</v>
      </c>
      <c r="AO36350">
        <f t="shared" si="112"/>
        <v>-61.303676408338994</v>
      </c>
      <c r="AS36350">
        <f>data2[[#This Row],[gyrox]]</f>
        <v>-1.0932999999999999</v>
      </c>
      <c r="AT36350">
        <f>data2[[#This Row],[gyroy]]</f>
        <v>0.419817</v>
      </c>
      <c r="AU36350">
        <f>data2[[#This Row],[gyroz]]</f>
        <v>0.64201900000000001</v>
      </c>
      <c r="AW36350">
        <f t="shared" si="113"/>
        <v>-77.353506146141413</v>
      </c>
      <c r="AX36350">
        <f t="shared" si="114"/>
        <v>-7.1578339901868659</v>
      </c>
      <c r="AY36350">
        <f t="shared" si="115"/>
        <v>5.0262664546592015</v>
      </c>
      <c r="BA36350">
        <f t="shared" si="116"/>
        <v>-1.9552824599863783</v>
      </c>
      <c r="BB36350">
        <f t="shared" si="107"/>
        <v>-0.87464868300727971</v>
      </c>
      <c r="BC36350">
        <f t="shared" si="108"/>
        <v>1.8846738010694084</v>
      </c>
      <c r="BE36350">
        <f t="shared" si="109"/>
        <v>-112.02943271317675</v>
      </c>
      <c r="BF36350">
        <f t="shared" si="110"/>
        <v>-50.113678092992927</v>
      </c>
      <c r="BG36350">
        <f t="shared" si="111"/>
        <v>107.98385456015561</v>
      </c>
      <c r="BM36350">
        <f t="shared" si="100"/>
        <v>577.28800000000001</v>
      </c>
    </row>
    <row r="36351" spans="1:65" x14ac:dyDescent="0.3">
      <c r="A36351">
        <v>3700092285163</v>
      </c>
      <c r="B36351">
        <v>-10.9017</v>
      </c>
      <c r="C36351">
        <v>-0.492921</v>
      </c>
      <c r="D36351">
        <v>5.7427699999999998E-2</v>
      </c>
      <c r="E36351">
        <v>-1.5589299999999999</v>
      </c>
      <c r="F36351">
        <v>0.55940000000000001</v>
      </c>
      <c r="G36351">
        <v>0.46532699999999999</v>
      </c>
      <c r="H36351">
        <v>22.8003</v>
      </c>
      <c r="I36351">
        <v>-28.5443</v>
      </c>
      <c r="J36351">
        <v>42.239100000000001</v>
      </c>
      <c r="K36351">
        <v>32.408099999999997</v>
      </c>
      <c r="L36351">
        <v>1017.93</v>
      </c>
      <c r="M36351">
        <v>30.13</v>
      </c>
      <c r="N36351">
        <v>32.408099999999997</v>
      </c>
      <c r="O36351">
        <v>2980.02</v>
      </c>
      <c r="P36351">
        <v>32.408099999999997</v>
      </c>
      <c r="Q36351">
        <v>2981.28</v>
      </c>
      <c r="R36351" t="s">
        <v>18</v>
      </c>
      <c r="T36351">
        <f t="shared" si="102"/>
        <v>24.50698852799998</v>
      </c>
      <c r="U36351">
        <f>(data2[[#This Row],[time]]-A36350)/1000000000</f>
        <v>8.0841062000000005E-2</v>
      </c>
      <c r="V36351">
        <f>data2[[#This Row],[altitude]]</f>
        <v>32.408099999999997</v>
      </c>
      <c r="W36351">
        <f>((data2[[#This Row],[altitude]]-K36350)/U36351+W36350)/2</f>
        <v>-51.775871398211173</v>
      </c>
      <c r="Z36351">
        <f t="shared" si="103"/>
        <v>8.0841062000000005E-2</v>
      </c>
      <c r="AA36351" s="4">
        <f>SQRT(POWER(data2[[#This Row],[accelx]],2)+POWER(data2[[#This Row],[accely]],2)+POWER(data2[[#This Row],[accelz]],2))*SIGN(data2[[#This Row],[accelx]])</f>
        <v>-10.912989138772581</v>
      </c>
      <c r="AB36351">
        <f t="shared" si="104"/>
        <v>32.408099999999997</v>
      </c>
      <c r="AC36351">
        <f t="shared" si="101"/>
        <v>-242.2328400331466</v>
      </c>
      <c r="AI36351">
        <f>data2[[#This Row],[pressure]]*100/(287.05*(273.15+data2[[#This Row],[temp]]))</f>
        <v>1.1692748035747442</v>
      </c>
      <c r="AJ36351">
        <f t="shared" si="105"/>
        <v>2.1277273669191321E-3</v>
      </c>
      <c r="AN36351">
        <f t="shared" si="106"/>
        <v>32.408099999999997</v>
      </c>
      <c r="AO36351">
        <f t="shared" si="112"/>
        <v>-52.530235191615873</v>
      </c>
      <c r="AS36351">
        <f>data2[[#This Row],[gyrox]]</f>
        <v>-1.5589299999999999</v>
      </c>
      <c r="AT36351">
        <f>data2[[#This Row],[gyroy]]</f>
        <v>0.55940000000000001</v>
      </c>
      <c r="AU36351">
        <f>data2[[#This Row],[gyroz]]</f>
        <v>0.46532699999999999</v>
      </c>
      <c r="AW36351">
        <f t="shared" si="113"/>
        <v>-77.479531702925073</v>
      </c>
      <c r="AX36351">
        <f t="shared" si="114"/>
        <v>-7.112611500104066</v>
      </c>
      <c r="AY36351">
        <f t="shared" si="115"/>
        <v>5.063883983516476</v>
      </c>
      <c r="BA36351">
        <f t="shared" si="116"/>
        <v>-2.0813080167700377</v>
      </c>
      <c r="BB36351">
        <f t="shared" si="107"/>
        <v>-0.82942619292447972</v>
      </c>
      <c r="BC36351">
        <f t="shared" si="108"/>
        <v>1.9222913299266828</v>
      </c>
      <c r="BE36351">
        <f t="shared" si="109"/>
        <v>-119.25016522766673</v>
      </c>
      <c r="BF36351">
        <f t="shared" si="110"/>
        <v>-47.522620272176269</v>
      </c>
      <c r="BG36351">
        <f t="shared" si="111"/>
        <v>110.13918019938902</v>
      </c>
      <c r="BM36351">
        <f t="shared" si="100"/>
        <v>577.28800000000001</v>
      </c>
    </row>
    <row r="36352" spans="1:65" x14ac:dyDescent="0.3">
      <c r="A36352">
        <v>3700173065188</v>
      </c>
      <c r="B36352">
        <v>-9.4037900000000008</v>
      </c>
      <c r="C36352">
        <v>1.9238299999999999</v>
      </c>
      <c r="D36352">
        <v>-0.99062799999999995</v>
      </c>
      <c r="E36352">
        <v>-0.14019400000000001</v>
      </c>
      <c r="F36352">
        <v>0.52656599999999998</v>
      </c>
      <c r="G36352">
        <v>0.17302799999999999</v>
      </c>
      <c r="H36352">
        <v>21.908799999999999</v>
      </c>
      <c r="I36352">
        <v>-30.3858</v>
      </c>
      <c r="J36352">
        <v>44.051400000000001</v>
      </c>
      <c r="K36352">
        <v>29.872800000000002</v>
      </c>
      <c r="L36352">
        <v>1018.3</v>
      </c>
      <c r="M36352">
        <v>30.13</v>
      </c>
      <c r="N36352">
        <v>29.872800000000002</v>
      </c>
      <c r="O36352">
        <v>2722.4</v>
      </c>
      <c r="P36352">
        <v>29.872800000000002</v>
      </c>
      <c r="Q36352">
        <v>2717.49</v>
      </c>
      <c r="R36352" t="s">
        <v>18</v>
      </c>
      <c r="T36352">
        <f t="shared" si="102"/>
        <v>24.587768552999979</v>
      </c>
      <c r="U36352">
        <f>(data2[[#This Row],[time]]-A36351)/1000000000</f>
        <v>8.0780025000000005E-2</v>
      </c>
      <c r="V36352">
        <f>data2[[#This Row],[altitude]]</f>
        <v>29.872800000000002</v>
      </c>
      <c r="W36352">
        <f>((data2[[#This Row],[altitude]]-K36351)/U36352+W36351)/2</f>
        <v>-41.580552778637291</v>
      </c>
      <c r="Z36352">
        <f t="shared" si="103"/>
        <v>8.0780025000000005E-2</v>
      </c>
      <c r="AA36352" s="4">
        <f>SQRT(POWER(data2[[#This Row],[accelx]],2)+POWER(data2[[#This Row],[accely]],2)+POWER(data2[[#This Row],[accelz]],2))*SIGN(data2[[#This Row],[accelx]])</f>
        <v>-9.6495456922791973</v>
      </c>
      <c r="AB36352">
        <f t="shared" si="104"/>
        <v>29.872800000000002</v>
      </c>
      <c r="AC36352">
        <f t="shared" si="101"/>
        <v>-243.80397482040755</v>
      </c>
      <c r="AI36352">
        <f>data2[[#This Row],[pressure]]*100/(287.05*(273.15+data2[[#This Row],[temp]]))</f>
        <v>1.169699814800784</v>
      </c>
      <c r="AJ36352">
        <f t="shared" si="105"/>
        <v>2.1285007591226824E-3</v>
      </c>
      <c r="AN36352">
        <f t="shared" si="106"/>
        <v>29.872800000000002</v>
      </c>
      <c r="AO36352">
        <f t="shared" si="112"/>
        <v>-31.385234159063405</v>
      </c>
      <c r="AS36352">
        <f>data2[[#This Row],[gyrox]]</f>
        <v>-0.14019400000000001</v>
      </c>
      <c r="AT36352">
        <f>data2[[#This Row],[gyroy]]</f>
        <v>0.52656599999999998</v>
      </c>
      <c r="AU36352">
        <f>data2[[#This Row],[gyroz]]</f>
        <v>0.17302799999999999</v>
      </c>
      <c r="AW36352">
        <f t="shared" si="113"/>
        <v>-77.490856577749923</v>
      </c>
      <c r="AX36352">
        <f t="shared" si="114"/>
        <v>-7.0700754854599159</v>
      </c>
      <c r="AY36352">
        <f t="shared" si="115"/>
        <v>5.0778611896821761</v>
      </c>
      <c r="BA36352">
        <f t="shared" si="116"/>
        <v>-2.0926328915948886</v>
      </c>
      <c r="BB36352">
        <f t="shared" si="107"/>
        <v>-0.7868901782803297</v>
      </c>
      <c r="BC36352">
        <f t="shared" si="108"/>
        <v>1.936268536092383</v>
      </c>
      <c r="BE36352">
        <f t="shared" si="109"/>
        <v>-119.89903275864465</v>
      </c>
      <c r="BF36352">
        <f t="shared" si="110"/>
        <v>-45.08548615575981</v>
      </c>
      <c r="BG36352">
        <f t="shared" si="111"/>
        <v>110.94001512206788</v>
      </c>
      <c r="BM36352">
        <f t="shared" si="100"/>
        <v>577.28800000000001</v>
      </c>
    </row>
    <row r="36353" spans="1:65" x14ac:dyDescent="0.3">
      <c r="A36353">
        <v>3700258697522</v>
      </c>
      <c r="B36353">
        <v>-12.595800000000001</v>
      </c>
      <c r="C36353">
        <v>0.63170499999999996</v>
      </c>
      <c r="D36353">
        <v>-1.39262</v>
      </c>
      <c r="E36353">
        <v>-0.53572900000000001</v>
      </c>
      <c r="F36353">
        <v>0.17363799999999999</v>
      </c>
      <c r="G36353">
        <v>-5.3450700000000004E-3</v>
      </c>
      <c r="H36353">
        <v>21.864899999999999</v>
      </c>
      <c r="I36353">
        <v>-30.868200000000002</v>
      </c>
      <c r="J36353">
        <v>44.636099999999999</v>
      </c>
      <c r="K36353">
        <v>24.105</v>
      </c>
      <c r="L36353">
        <v>1018.91</v>
      </c>
      <c r="M36353">
        <v>30.13</v>
      </c>
      <c r="N36353">
        <v>24.105</v>
      </c>
      <c r="O36353">
        <v>3041.37</v>
      </c>
      <c r="P36353">
        <v>24.105</v>
      </c>
      <c r="Q36353">
        <v>3039.49</v>
      </c>
      <c r="R36353" t="s">
        <v>18</v>
      </c>
      <c r="T36353">
        <f t="shared" si="102"/>
        <v>24.673400886999978</v>
      </c>
      <c r="U36353">
        <f>(data2[[#This Row],[time]]-A36352)/1000000000</f>
        <v>8.5632334000000004E-2</v>
      </c>
      <c r="V36353">
        <f>data2[[#This Row],[altitude]]</f>
        <v>24.105</v>
      </c>
      <c r="W36353">
        <f>((data2[[#This Row],[altitude]]-K36352)/U36353+W36352)/2</f>
        <v>-54.467975749936329</v>
      </c>
      <c r="Z36353">
        <f t="shared" si="103"/>
        <v>8.5632334000000004E-2</v>
      </c>
      <c r="AA36353" s="4">
        <f>SQRT(POWER(data2[[#This Row],[accelx]],2)+POWER(data2[[#This Row],[accely]],2)+POWER(data2[[#This Row],[accelz]],2))*SIGN(data2[[#This Row],[accelx]])</f>
        <v>-12.688286697242658</v>
      </c>
      <c r="AB36353">
        <f t="shared" si="104"/>
        <v>24.105</v>
      </c>
      <c r="AC36353">
        <f t="shared" si="101"/>
        <v>-245.72969929795357</v>
      </c>
      <c r="AI36353">
        <f>data2[[#This Row],[pressure]]*100/(287.05*(273.15+data2[[#This Row],[temp]]))</f>
        <v>1.1704005089842551</v>
      </c>
      <c r="AJ36353">
        <f t="shared" si="105"/>
        <v>2.1297758111339412E-3</v>
      </c>
      <c r="AN36353">
        <f t="shared" si="106"/>
        <v>24.105</v>
      </c>
      <c r="AO36353">
        <f t="shared" si="112"/>
        <v>-67.355398721235375</v>
      </c>
      <c r="AS36353">
        <f>data2[[#This Row],[gyrox]]</f>
        <v>-0.53572900000000001</v>
      </c>
      <c r="AT36353">
        <f>data2[[#This Row],[gyroy]]</f>
        <v>0.17363799999999999</v>
      </c>
      <c r="AU36353">
        <f>data2[[#This Row],[gyroz]]</f>
        <v>-5.3450700000000004E-3</v>
      </c>
      <c r="AW36353">
        <f t="shared" si="113"/>
        <v>-77.536732302411409</v>
      </c>
      <c r="AX36353">
        <f t="shared" si="114"/>
        <v>-7.0552064582488239</v>
      </c>
      <c r="AY36353">
        <f t="shared" si="115"/>
        <v>5.0774034788626832</v>
      </c>
      <c r="BA36353">
        <f t="shared" si="116"/>
        <v>-2.1385086162563738</v>
      </c>
      <c r="BB36353">
        <f t="shared" si="107"/>
        <v>-0.77202115106923763</v>
      </c>
      <c r="BC36353">
        <f t="shared" si="108"/>
        <v>1.9358108252728901</v>
      </c>
      <c r="BE36353">
        <f t="shared" si="109"/>
        <v>-122.52751816385197</v>
      </c>
      <c r="BF36353">
        <f t="shared" si="110"/>
        <v>-44.233553651099058</v>
      </c>
      <c r="BG36353">
        <f t="shared" si="111"/>
        <v>110.91379022387343</v>
      </c>
      <c r="BM36353">
        <f t="shared" si="100"/>
        <v>577.28800000000001</v>
      </c>
    </row>
    <row r="36354" spans="1:65" x14ac:dyDescent="0.3">
      <c r="A36354">
        <v>3700339569101</v>
      </c>
      <c r="B36354">
        <v>-7.3986000000000001</v>
      </c>
      <c r="C36354">
        <v>0.93798599999999999</v>
      </c>
      <c r="D36354">
        <v>-0.68913199999999997</v>
      </c>
      <c r="E36354">
        <v>-0.70646500000000001</v>
      </c>
      <c r="F36354">
        <v>-3.8179100000000001E-2</v>
      </c>
      <c r="G36354">
        <v>-9.7738400000000003E-2</v>
      </c>
      <c r="H36354">
        <v>21.148800000000001</v>
      </c>
      <c r="I36354">
        <v>-31.4236</v>
      </c>
      <c r="J36354">
        <v>44.709099999999999</v>
      </c>
      <c r="K36354">
        <v>19.8795</v>
      </c>
      <c r="L36354">
        <v>1019.45</v>
      </c>
      <c r="M36354">
        <v>30.125499999999999</v>
      </c>
      <c r="N36354">
        <v>19.8795</v>
      </c>
      <c r="O36354">
        <v>3013.57</v>
      </c>
      <c r="P36354">
        <v>19.8795</v>
      </c>
      <c r="Q36354">
        <v>3020</v>
      </c>
      <c r="R36354" t="s">
        <v>18</v>
      </c>
      <c r="T36354">
        <f t="shared" si="102"/>
        <v>24.754272465999978</v>
      </c>
      <c r="U36354">
        <f>(data2[[#This Row],[time]]-A36353)/1000000000</f>
        <v>8.0871578999999999E-2</v>
      </c>
      <c r="V36354">
        <f>data2[[#This Row],[altitude]]</f>
        <v>19.8795</v>
      </c>
      <c r="W36354">
        <f>((data2[[#This Row],[altitude]]-K36353)/U36354+W36353)/2</f>
        <v>-53.358740552296254</v>
      </c>
      <c r="Z36354">
        <f t="shared" si="103"/>
        <v>8.0871578999999999E-2</v>
      </c>
      <c r="AA36354" s="4">
        <f>SQRT(POWER(data2[[#This Row],[accelx]],2)+POWER(data2[[#This Row],[accely]],2)+POWER(data2[[#This Row],[accelz]],2))*SIGN(data2[[#This Row],[accelx]])</f>
        <v>-7.4895929535335899</v>
      </c>
      <c r="AB36354">
        <f t="shared" si="104"/>
        <v>19.8795</v>
      </c>
      <c r="AC36354">
        <f t="shared" si="101"/>
        <v>-247.12793598037311</v>
      </c>
      <c r="AI36354">
        <f>data2[[#This Row],[pressure]]*100/(287.05*(273.15+data2[[#This Row],[temp]]))</f>
        <v>1.1710381712378242</v>
      </c>
      <c r="AJ36354">
        <f t="shared" si="105"/>
        <v>2.1309361640498023E-3</v>
      </c>
      <c r="AN36354">
        <f t="shared" si="106"/>
        <v>19.8795</v>
      </c>
      <c r="AO36354">
        <f t="shared" si="112"/>
        <v>-52.249505354656179</v>
      </c>
      <c r="AS36354">
        <f>data2[[#This Row],[gyrox]]</f>
        <v>-0.70646500000000001</v>
      </c>
      <c r="AT36354">
        <f>data2[[#This Row],[gyroy]]</f>
        <v>-3.8179100000000001E-2</v>
      </c>
      <c r="AU36354">
        <f>data2[[#This Row],[gyroz]]</f>
        <v>-9.7738400000000003E-2</v>
      </c>
      <c r="AW36354">
        <f t="shared" si="113"/>
        <v>-77.593865242469647</v>
      </c>
      <c r="AX36354">
        <f t="shared" si="114"/>
        <v>-7.0582940623506225</v>
      </c>
      <c r="AY36354">
        <f t="shared" si="115"/>
        <v>5.0694992201257492</v>
      </c>
      <c r="BA36354">
        <f t="shared" si="116"/>
        <v>-2.1956415563146123</v>
      </c>
      <c r="BB36354">
        <f t="shared" si="107"/>
        <v>-0.77510875517103628</v>
      </c>
      <c r="BC36354">
        <f t="shared" si="108"/>
        <v>1.927906566535956</v>
      </c>
      <c r="BE36354">
        <f t="shared" si="109"/>
        <v>-125.80099450036296</v>
      </c>
      <c r="BF36354">
        <f t="shared" si="110"/>
        <v>-44.410460334939401</v>
      </c>
      <c r="BG36354">
        <f t="shared" si="111"/>
        <v>110.46090955806771</v>
      </c>
      <c r="BM36354">
        <f t="shared" si="100"/>
        <v>577.28800000000001</v>
      </c>
    </row>
    <row r="36355" spans="1:65" x14ac:dyDescent="0.3">
      <c r="A36355">
        <v>3700420410163</v>
      </c>
      <c r="B36355">
        <v>-7.70967</v>
      </c>
      <c r="C36355">
        <v>0.79441600000000001</v>
      </c>
      <c r="D36355">
        <v>-0.76570300000000002</v>
      </c>
      <c r="E36355">
        <v>3.20078</v>
      </c>
      <c r="F36355">
        <v>3.4972000000000003E-2</v>
      </c>
      <c r="G36355">
        <v>-0.43402000000000002</v>
      </c>
      <c r="H36355">
        <v>20.8565</v>
      </c>
      <c r="I36355">
        <v>-25.489599999999999</v>
      </c>
      <c r="J36355">
        <v>44.0807</v>
      </c>
      <c r="K36355">
        <v>15.0624</v>
      </c>
      <c r="L36355">
        <v>1019.86</v>
      </c>
      <c r="M36355">
        <v>30.121099999999998</v>
      </c>
      <c r="N36355">
        <v>15.0624</v>
      </c>
      <c r="O36355">
        <v>3085.78</v>
      </c>
      <c r="P36355">
        <v>15.0624</v>
      </c>
      <c r="Q36355">
        <v>3080.87</v>
      </c>
      <c r="R36355" t="s">
        <v>18</v>
      </c>
      <c r="T36355">
        <f t="shared" si="102"/>
        <v>24.83511352799998</v>
      </c>
      <c r="U36355">
        <f>(data2[[#This Row],[time]]-A36354)/1000000000</f>
        <v>8.0841062000000005E-2</v>
      </c>
      <c r="V36355">
        <f>data2[[#This Row],[altitude]]</f>
        <v>15.0624</v>
      </c>
      <c r="W36355">
        <f>((data2[[#This Row],[altitude]]-K36354)/U36355+W36354)/2</f>
        <v>-56.473016480350637</v>
      </c>
      <c r="Z36355">
        <f t="shared" si="103"/>
        <v>8.0841062000000005E-2</v>
      </c>
      <c r="AA36355" s="4">
        <f>SQRT(POWER(data2[[#This Row],[accelx]],2)+POWER(data2[[#This Row],[accely]],2)+POWER(data2[[#This Row],[accelz]],2))*SIGN(data2[[#This Row],[accelx]])</f>
        <v>-7.7882224784712593</v>
      </c>
      <c r="AB36355">
        <f t="shared" si="104"/>
        <v>15.0624</v>
      </c>
      <c r="AC36355">
        <f t="shared" si="101"/>
        <v>-248.549786564225</v>
      </c>
      <c r="AI36355">
        <f>data2[[#This Row],[pressure]]*100/(287.05*(273.15+data2[[#This Row],[temp]]))</f>
        <v>1.1715261334180045</v>
      </c>
      <c r="AJ36355">
        <f t="shared" si="105"/>
        <v>2.131824107997296E-3</v>
      </c>
      <c r="AN36355">
        <f t="shared" si="106"/>
        <v>15.0624</v>
      </c>
      <c r="AO36355">
        <f t="shared" si="112"/>
        <v>-59.58729240840502</v>
      </c>
      <c r="AS36355">
        <f>data2[[#This Row],[gyrox]]</f>
        <v>3.20078</v>
      </c>
      <c r="AT36355">
        <f>data2[[#This Row],[gyroy]]</f>
        <v>3.4972000000000003E-2</v>
      </c>
      <c r="AU36355">
        <f>data2[[#This Row],[gyroz]]</f>
        <v>-0.43402000000000002</v>
      </c>
      <c r="AW36355">
        <f t="shared" si="113"/>
        <v>-77.335110788041291</v>
      </c>
      <c r="AX36355">
        <f t="shared" si="114"/>
        <v>-7.0554668887303587</v>
      </c>
      <c r="AY36355">
        <f t="shared" si="115"/>
        <v>5.0344125823965094</v>
      </c>
      <c r="BA36355">
        <f t="shared" si="116"/>
        <v>-1.9368871018862563</v>
      </c>
      <c r="BB36355">
        <f t="shared" si="107"/>
        <v>-0.77228158155077242</v>
      </c>
      <c r="BC36355">
        <f t="shared" si="108"/>
        <v>1.8928199288067162</v>
      </c>
      <c r="BE36355">
        <f t="shared" si="109"/>
        <v>-110.97545633140797</v>
      </c>
      <c r="BF36355">
        <f t="shared" si="110"/>
        <v>-44.248475218547561</v>
      </c>
      <c r="BG36355">
        <f t="shared" si="111"/>
        <v>108.45059329887779</v>
      </c>
      <c r="BM36355">
        <f t="shared" si="100"/>
        <v>577.28800000000001</v>
      </c>
    </row>
    <row r="36356" spans="1:65" x14ac:dyDescent="0.3">
      <c r="A36356">
        <v>3700505828870</v>
      </c>
      <c r="B36356">
        <v>-6.9631100000000004</v>
      </c>
      <c r="C36356">
        <v>-0.95712900000000001</v>
      </c>
      <c r="D36356">
        <v>-0.516849</v>
      </c>
      <c r="E36356">
        <v>4.99749</v>
      </c>
      <c r="F36356">
        <v>-0.121868</v>
      </c>
      <c r="G36356">
        <v>-0.60445099999999996</v>
      </c>
      <c r="H36356">
        <v>20.651800000000001</v>
      </c>
      <c r="I36356">
        <v>-16.501000000000001</v>
      </c>
      <c r="J36356">
        <v>37.372100000000003</v>
      </c>
      <c r="K36356">
        <v>11.682</v>
      </c>
      <c r="L36356">
        <v>1020.19</v>
      </c>
      <c r="M36356">
        <v>30.134399999999999</v>
      </c>
      <c r="N36356">
        <v>11.682</v>
      </c>
      <c r="O36356">
        <v>2881.06</v>
      </c>
      <c r="P36356">
        <v>11.682</v>
      </c>
      <c r="Q36356">
        <v>2878.17</v>
      </c>
      <c r="R36356" t="s">
        <v>18</v>
      </c>
      <c r="T36356">
        <f t="shared" si="102"/>
        <v>24.920532234999978</v>
      </c>
      <c r="U36356">
        <f>(data2[[#This Row],[time]]-A36355)/1000000000</f>
        <v>8.5418706999999996E-2</v>
      </c>
      <c r="V36356">
        <f>data2[[#This Row],[altitude]]</f>
        <v>11.682</v>
      </c>
      <c r="W36356">
        <f>((data2[[#This Row],[altitude]]-K36355)/U36356+W36355)/2</f>
        <v>-48.023742902952407</v>
      </c>
      <c r="Z36356">
        <f t="shared" si="103"/>
        <v>8.5418706999999996E-2</v>
      </c>
      <c r="AA36356" s="4">
        <f>SQRT(POWER(data2[[#This Row],[accelx]],2)+POWER(data2[[#This Row],[accely]],2)+POWER(data2[[#This Row],[accelz]],2))*SIGN(data2[[#This Row],[accelx]])</f>
        <v>-7.0475619673431753</v>
      </c>
      <c r="AB36356">
        <f t="shared" si="104"/>
        <v>11.682</v>
      </c>
      <c r="AC36356">
        <f t="shared" si="101"/>
        <v>-249.98888352357784</v>
      </c>
      <c r="AI36356">
        <f>data2[[#This Row],[pressure]]*100/(287.05*(273.15+data2[[#This Row],[temp]]))</f>
        <v>1.171853816782213</v>
      </c>
      <c r="AJ36356">
        <f t="shared" si="105"/>
        <v>2.132420392856577E-3</v>
      </c>
      <c r="AN36356">
        <f t="shared" si="106"/>
        <v>11.682</v>
      </c>
      <c r="AO36356">
        <f t="shared" si="112"/>
        <v>-39.574469325554176</v>
      </c>
      <c r="AS36356">
        <f>data2[[#This Row],[gyrox]]</f>
        <v>4.99749</v>
      </c>
      <c r="AT36356">
        <f>data2[[#This Row],[gyroy]]</f>
        <v>-0.121868</v>
      </c>
      <c r="AU36356">
        <f>data2[[#This Row],[gyroz]]</f>
        <v>-0.60445099999999996</v>
      </c>
      <c r="AW36356">
        <f t="shared" si="113"/>
        <v>-76.908231653995855</v>
      </c>
      <c r="AX36356">
        <f t="shared" si="114"/>
        <v>-7.0658766957150343</v>
      </c>
      <c r="AY36356">
        <f t="shared" si="115"/>
        <v>4.982781159531652</v>
      </c>
      <c r="BA36356">
        <f t="shared" si="116"/>
        <v>-1.5100079678408207</v>
      </c>
      <c r="BB36356">
        <f t="shared" si="107"/>
        <v>-0.78269138853544806</v>
      </c>
      <c r="BC36356">
        <f t="shared" si="108"/>
        <v>1.8411885059418589</v>
      </c>
      <c r="BE36356">
        <f t="shared" si="109"/>
        <v>-86.517083588405157</v>
      </c>
      <c r="BF36356">
        <f t="shared" si="110"/>
        <v>-44.844913224315277</v>
      </c>
      <c r="BG36356">
        <f t="shared" si="111"/>
        <v>105.4923306784662</v>
      </c>
      <c r="BM36356">
        <f t="shared" si="100"/>
        <v>577.28800000000001</v>
      </c>
    </row>
    <row r="36357" spans="1:65" x14ac:dyDescent="0.3">
      <c r="A36357">
        <v>3700586669932</v>
      </c>
      <c r="B36357">
        <v>-8.4322999999999997</v>
      </c>
      <c r="C36357">
        <v>-1.6797599999999999</v>
      </c>
      <c r="D36357">
        <v>-0.78005999999999998</v>
      </c>
      <c r="E36357">
        <v>4.8740899999999998</v>
      </c>
      <c r="F36357">
        <v>-0.422871</v>
      </c>
      <c r="G36357">
        <v>-0.36071599999999998</v>
      </c>
      <c r="H36357">
        <v>19.906500000000001</v>
      </c>
      <c r="I36357">
        <v>-11.780200000000001</v>
      </c>
      <c r="J36357">
        <v>27.2727</v>
      </c>
      <c r="K36357">
        <v>7.7099900000000003</v>
      </c>
      <c r="L36357">
        <v>1021.07</v>
      </c>
      <c r="M36357">
        <v>30.13</v>
      </c>
      <c r="N36357">
        <v>7.7099900000000003</v>
      </c>
      <c r="O36357">
        <v>2889.92</v>
      </c>
      <c r="P36357">
        <v>7.7099900000000003</v>
      </c>
      <c r="Q36357">
        <v>2888.49</v>
      </c>
      <c r="R36357" t="s">
        <v>18</v>
      </c>
      <c r="T36357">
        <f t="shared" si="102"/>
        <v>25.001373296999979</v>
      </c>
      <c r="U36357">
        <f>(data2[[#This Row],[time]]-A36356)/1000000000</f>
        <v>8.0841062000000005E-2</v>
      </c>
      <c r="V36357">
        <f>data2[[#This Row],[altitude]]</f>
        <v>7.7099900000000003</v>
      </c>
      <c r="W36357">
        <f>((data2[[#This Row],[altitude]]-K36356)/U36357+W36356)/2</f>
        <v>-48.578656583517144</v>
      </c>
      <c r="Z36357">
        <f t="shared" si="103"/>
        <v>8.0841062000000005E-2</v>
      </c>
      <c r="AA36357" s="4">
        <f>SQRT(POWER(data2[[#This Row],[accelx]],2)+POWER(data2[[#This Row],[accely]],2)+POWER(data2[[#This Row],[accelz]],2))*SIGN(data2[[#This Row],[accelx]])</f>
        <v>-8.6332943046788344</v>
      </c>
      <c r="AB36357">
        <f t="shared" si="104"/>
        <v>7.7099900000000003</v>
      </c>
      <c r="AC36357">
        <f t="shared" si="101"/>
        <v>-251.47905061132664</v>
      </c>
      <c r="AI36357">
        <f>data2[[#This Row],[pressure]]*100/(287.05*(273.15+data2[[#This Row],[temp]]))</f>
        <v>1.1728816556011359</v>
      </c>
      <c r="AJ36357">
        <f t="shared" si="105"/>
        <v>2.1342907494033168E-3</v>
      </c>
      <c r="AN36357">
        <f t="shared" si="106"/>
        <v>7.7099900000000003</v>
      </c>
      <c r="AO36357">
        <f t="shared" si="112"/>
        <v>-49.133570264081882</v>
      </c>
      <c r="AS36357">
        <f>data2[[#This Row],[gyrox]]</f>
        <v>4.8740899999999998</v>
      </c>
      <c r="AT36357">
        <f>data2[[#This Row],[gyroy]]</f>
        <v>-0.422871</v>
      </c>
      <c r="AU36357">
        <f>data2[[#This Row],[gyroz]]</f>
        <v>-0.36071599999999998</v>
      </c>
      <c r="AW36357">
        <f t="shared" si="113"/>
        <v>-76.51420504211228</v>
      </c>
      <c r="AX36357">
        <f t="shared" si="114"/>
        <v>-7.1000620364440366</v>
      </c>
      <c r="AY36357">
        <f t="shared" si="115"/>
        <v>4.9536204950112603</v>
      </c>
      <c r="BA36357">
        <f t="shared" si="116"/>
        <v>-1.1159813559572456</v>
      </c>
      <c r="BB36357">
        <f t="shared" si="107"/>
        <v>-0.81687672926445032</v>
      </c>
      <c r="BC36357">
        <f t="shared" si="108"/>
        <v>1.8120278414214672</v>
      </c>
      <c r="BE36357">
        <f t="shared" si="109"/>
        <v>-63.941021711636985</v>
      </c>
      <c r="BF36357">
        <f t="shared" si="110"/>
        <v>-46.803588969303789</v>
      </c>
      <c r="BG36357">
        <f t="shared" si="111"/>
        <v>103.82154767365088</v>
      </c>
      <c r="BM36357">
        <f t="shared" si="100"/>
        <v>577.28800000000001</v>
      </c>
    </row>
    <row r="36358" spans="1:65" x14ac:dyDescent="0.3">
      <c r="A36358">
        <v>3700667419439</v>
      </c>
      <c r="B36358">
        <v>-10.906499999999999</v>
      </c>
      <c r="C36358">
        <v>-7.1784600000000004E-2</v>
      </c>
      <c r="D36358">
        <v>1.02413</v>
      </c>
      <c r="E36358">
        <v>4.9741200000000001</v>
      </c>
      <c r="F36358">
        <v>-0.34743000000000002</v>
      </c>
      <c r="G36358">
        <v>-0.18341199999999999</v>
      </c>
      <c r="H36358">
        <v>19.497199999999999</v>
      </c>
      <c r="I36358">
        <v>-10.844799999999999</v>
      </c>
      <c r="J36358">
        <v>15.2879</v>
      </c>
      <c r="K36358">
        <v>5.93527</v>
      </c>
      <c r="L36358">
        <v>1021.15</v>
      </c>
      <c r="M36358">
        <v>30.125499999999999</v>
      </c>
      <c r="N36358">
        <v>5.93527</v>
      </c>
      <c r="O36358">
        <v>2507.25</v>
      </c>
      <c r="P36358">
        <v>5.93527</v>
      </c>
      <c r="Q36358">
        <v>2506.2800000000002</v>
      </c>
      <c r="R36358" t="s">
        <v>18</v>
      </c>
      <c r="T36358">
        <f t="shared" si="102"/>
        <v>25.08212280399998</v>
      </c>
      <c r="U36358">
        <f>(data2[[#This Row],[time]]-A36357)/1000000000</f>
        <v>8.0749506999999998E-2</v>
      </c>
      <c r="V36358">
        <f>data2[[#This Row],[altitude]]</f>
        <v>5.93527</v>
      </c>
      <c r="W36358">
        <f>((data2[[#This Row],[altitude]]-K36357)/U36358+W36357)/2</f>
        <v>-35.278373710946084</v>
      </c>
      <c r="Z36358">
        <f t="shared" si="103"/>
        <v>8.0749506999999998E-2</v>
      </c>
      <c r="AA36358" s="4">
        <f>SQRT(POWER(data2[[#This Row],[accelx]],2)+POWER(data2[[#This Row],[accely]],2)+POWER(data2[[#This Row],[accelz]],2))*SIGN(data2[[#This Row],[accelx]])</f>
        <v>-10.954713028450227</v>
      </c>
      <c r="AB36358">
        <f t="shared" si="104"/>
        <v>5.93527</v>
      </c>
      <c r="AC36358">
        <f t="shared" si="101"/>
        <v>-253.15498345630047</v>
      </c>
      <c r="AI36358">
        <f>data2[[#This Row],[pressure]]*100/(287.05*(273.15+data2[[#This Row],[temp]]))</f>
        <v>1.1729909544945845</v>
      </c>
      <c r="AJ36358">
        <f t="shared" si="105"/>
        <v>2.1344896404134144E-3</v>
      </c>
      <c r="AN36358">
        <f t="shared" si="106"/>
        <v>5.93527</v>
      </c>
      <c r="AO36358">
        <f t="shared" si="112"/>
        <v>-21.978090838375032</v>
      </c>
      <c r="AS36358">
        <f>data2[[#This Row],[gyrox]]</f>
        <v>4.9741200000000001</v>
      </c>
      <c r="AT36358">
        <f>data2[[#This Row],[gyroy]]</f>
        <v>-0.34743000000000002</v>
      </c>
      <c r="AU36358">
        <f>data2[[#This Row],[gyroz]]</f>
        <v>-0.18341199999999999</v>
      </c>
      <c r="AW36358">
        <f t="shared" si="113"/>
        <v>-76.112547304353441</v>
      </c>
      <c r="AX36358">
        <f t="shared" si="114"/>
        <v>-7.1281168376610466</v>
      </c>
      <c r="AY36358">
        <f t="shared" si="115"/>
        <v>4.9388100664333763</v>
      </c>
      <c r="BA36358">
        <f t="shared" si="116"/>
        <v>-0.71432361819840651</v>
      </c>
      <c r="BB36358">
        <f t="shared" si="107"/>
        <v>-0.84493153048146041</v>
      </c>
      <c r="BC36358">
        <f t="shared" si="108"/>
        <v>1.7972174128435832</v>
      </c>
      <c r="BE36358">
        <f t="shared" si="109"/>
        <v>-40.927728529283101</v>
      </c>
      <c r="BF36358">
        <f t="shared" si="110"/>
        <v>-48.411010674116952</v>
      </c>
      <c r="BG36358">
        <f t="shared" si="111"/>
        <v>102.97297262335819</v>
      </c>
      <c r="BM36358">
        <f t="shared" si="100"/>
        <v>577.28800000000001</v>
      </c>
    </row>
    <row r="36359" spans="1:65" x14ac:dyDescent="0.3">
      <c r="A36359">
        <v>3700752990723</v>
      </c>
      <c r="B36359">
        <v>-8.3078699999999994</v>
      </c>
      <c r="C36359">
        <v>0.23928199999999999</v>
      </c>
      <c r="D36359">
        <v>1.6797599999999999</v>
      </c>
      <c r="E36359">
        <v>3.89656</v>
      </c>
      <c r="F36359">
        <v>-0.232129</v>
      </c>
      <c r="G36359">
        <v>-0.114995</v>
      </c>
      <c r="H36359">
        <v>19.8626</v>
      </c>
      <c r="I36359">
        <v>-12.934799999999999</v>
      </c>
      <c r="J36359">
        <v>6.4893299999999998</v>
      </c>
      <c r="K36359">
        <v>2.3013599999999999</v>
      </c>
      <c r="L36359">
        <v>1021.59</v>
      </c>
      <c r="M36359">
        <v>30.125499999999999</v>
      </c>
      <c r="N36359">
        <v>2.3013599999999999</v>
      </c>
      <c r="O36359">
        <v>2615.3200000000002</v>
      </c>
      <c r="P36359">
        <v>2.3013599999999999</v>
      </c>
      <c r="Q36359">
        <v>2614.87</v>
      </c>
      <c r="R36359" t="s">
        <v>18</v>
      </c>
      <c r="T36359">
        <f t="shared" si="102"/>
        <v>25.16769408799998</v>
      </c>
      <c r="U36359">
        <f>(data2[[#This Row],[time]]-A36358)/1000000000</f>
        <v>8.5571283999999997E-2</v>
      </c>
      <c r="V36359">
        <f>data2[[#This Row],[altitude]]</f>
        <v>2.3013599999999999</v>
      </c>
      <c r="W36359">
        <f>((data2[[#This Row],[altitude]]-K36358)/U36359+W36358)/2</f>
        <v>-38.872419723639425</v>
      </c>
      <c r="Z36359">
        <f t="shared" si="103"/>
        <v>8.5571283999999997E-2</v>
      </c>
      <c r="AA36359" s="4">
        <f>SQRT(POWER(data2[[#This Row],[accelx]],2)+POWER(data2[[#This Row],[accely]],2)+POWER(data2[[#This Row],[accelz]],2))*SIGN(data2[[#This Row],[accelx]])</f>
        <v>-8.4793604399166806</v>
      </c>
      <c r="AB36359">
        <f t="shared" si="104"/>
        <v>2.3013599999999999</v>
      </c>
      <c r="AC36359">
        <f t="shared" si="101"/>
        <v>-254.71917179984294</v>
      </c>
      <c r="AI36359">
        <f>data2[[#This Row],[pressure]]*100/(287.05*(273.15+data2[[#This Row],[temp]]))</f>
        <v>1.1734963807492755</v>
      </c>
      <c r="AJ36359">
        <f t="shared" si="105"/>
        <v>2.1354093637075263E-3</v>
      </c>
      <c r="AN36359">
        <f t="shared" si="106"/>
        <v>2.3013599999999999</v>
      </c>
      <c r="AO36359">
        <f t="shared" si="112"/>
        <v>-42.466465736332765</v>
      </c>
      <c r="AS36359">
        <f>data2[[#This Row],[gyrox]]</f>
        <v>3.89656</v>
      </c>
      <c r="AT36359">
        <f>data2[[#This Row],[gyroy]]</f>
        <v>-0.232129</v>
      </c>
      <c r="AU36359">
        <f>data2[[#This Row],[gyroz]]</f>
        <v>-0.114995</v>
      </c>
      <c r="AW36359">
        <f t="shared" si="113"/>
        <v>-75.779113661970399</v>
      </c>
      <c r="AX36359">
        <f t="shared" si="114"/>
        <v>-7.1479804142446826</v>
      </c>
      <c r="AY36359">
        <f t="shared" si="115"/>
        <v>4.9289697966297963</v>
      </c>
      <c r="BA36359">
        <f t="shared" si="116"/>
        <v>-0.38088997581536432</v>
      </c>
      <c r="BB36359">
        <f t="shared" si="107"/>
        <v>-0.86479510706509632</v>
      </c>
      <c r="BC36359">
        <f t="shared" si="108"/>
        <v>1.7873771430400032</v>
      </c>
      <c r="BE36359">
        <f t="shared" si="109"/>
        <v>-21.823388073060372</v>
      </c>
      <c r="BF36359">
        <f t="shared" si="110"/>
        <v>-49.549109778394183</v>
      </c>
      <c r="BG36359">
        <f t="shared" si="111"/>
        <v>102.40916669434303</v>
      </c>
      <c r="BM36359">
        <f t="shared" si="100"/>
        <v>577.28800000000001</v>
      </c>
    </row>
    <row r="36360" spans="1:65" x14ac:dyDescent="0.3">
      <c r="A36360">
        <v>3700833831798</v>
      </c>
      <c r="B36360">
        <v>-10.8203</v>
      </c>
      <c r="C36360">
        <v>0.63170499999999996</v>
      </c>
      <c r="D36360">
        <v>1.2346999999999999</v>
      </c>
      <c r="E36360">
        <v>4.6754100000000003</v>
      </c>
      <c r="F36360">
        <v>-3.9095400000000002E-2</v>
      </c>
      <c r="G36360">
        <v>-0.28557900000000003</v>
      </c>
      <c r="H36360">
        <v>19.847999999999999</v>
      </c>
      <c r="I36360">
        <v>-17.991800000000001</v>
      </c>
      <c r="J36360">
        <v>-1.6954100000000001</v>
      </c>
      <c r="K36360">
        <v>-1.3959699999999999</v>
      </c>
      <c r="L36360">
        <v>1021.63</v>
      </c>
      <c r="M36360">
        <v>30.121099999999998</v>
      </c>
      <c r="N36360">
        <v>-1.3959699999999999</v>
      </c>
      <c r="O36360">
        <v>2713.21</v>
      </c>
      <c r="P36360">
        <v>-1.3959699999999999</v>
      </c>
      <c r="Q36360">
        <v>2721.11</v>
      </c>
      <c r="R36360" t="s">
        <v>18</v>
      </c>
      <c r="T36360">
        <f t="shared" si="102"/>
        <v>25.248535162999978</v>
      </c>
      <c r="U36360">
        <f>(data2[[#This Row],[time]]-A36359)/1000000000</f>
        <v>8.0841074999999998E-2</v>
      </c>
      <c r="V36360">
        <f>data2[[#This Row],[altitude]]</f>
        <v>-1.3959699999999999</v>
      </c>
      <c r="W36360">
        <f>((data2[[#This Row],[altitude]]-K36359)/U36360+W36359)/2</f>
        <v>-42.30410220491386</v>
      </c>
      <c r="Z36360">
        <f t="shared" si="103"/>
        <v>8.0841074999999998E-2</v>
      </c>
      <c r="AA36360" s="4">
        <f>SQRT(POWER(data2[[#This Row],[accelx]],2)+POWER(data2[[#This Row],[accely]],2)+POWER(data2[[#This Row],[accelz]],2))*SIGN(data2[[#This Row],[accelx]])</f>
        <v>-10.908823373170225</v>
      </c>
      <c r="AB36360">
        <f t="shared" si="104"/>
        <v>-1.3959699999999999</v>
      </c>
      <c r="AC36360">
        <f t="shared" si="101"/>
        <v>-256.39329534331517</v>
      </c>
      <c r="AI36360">
        <f>data2[[#This Row],[pressure]]*100/(287.05*(273.15+data2[[#This Row],[temp]]))</f>
        <v>1.1735593548956091</v>
      </c>
      <c r="AJ36360">
        <f t="shared" si="105"/>
        <v>2.1355239576542639E-3</v>
      </c>
      <c r="AN36360">
        <f t="shared" si="106"/>
        <v>-1.3959699999999999</v>
      </c>
      <c r="AO36360">
        <f t="shared" si="112"/>
        <v>-45.735784686188303</v>
      </c>
      <c r="AS36360">
        <f>data2[[#This Row],[gyrox]]</f>
        <v>4.6754100000000003</v>
      </c>
      <c r="AT36360">
        <f>data2[[#This Row],[gyroy]]</f>
        <v>-3.9095400000000002E-2</v>
      </c>
      <c r="AU36360">
        <f>data2[[#This Row],[gyroz]]</f>
        <v>-0.28557900000000003</v>
      </c>
      <c r="AW36360">
        <f t="shared" si="113"/>
        <v>-75.401148491504642</v>
      </c>
      <c r="AX36360">
        <f t="shared" si="114"/>
        <v>-7.1511409284082372</v>
      </c>
      <c r="AY36360">
        <f t="shared" si="115"/>
        <v>4.9058832832723711</v>
      </c>
      <c r="BA36360">
        <f t="shared" si="116"/>
        <v>-2.9248053496075954E-3</v>
      </c>
      <c r="BB36360">
        <f t="shared" si="107"/>
        <v>-0.867955621228651</v>
      </c>
      <c r="BC36360">
        <f t="shared" si="108"/>
        <v>1.764290629682578</v>
      </c>
      <c r="BE36360">
        <f t="shared" si="109"/>
        <v>-0.16757900242980045</v>
      </c>
      <c r="BF36360">
        <f t="shared" si="110"/>
        <v>-49.730193901057184</v>
      </c>
      <c r="BG36360">
        <f t="shared" si="111"/>
        <v>101.08640691529017</v>
      </c>
      <c r="BM36360">
        <f t="shared" si="100"/>
        <v>577.28800000000001</v>
      </c>
    </row>
    <row r="36361" spans="1:65" x14ac:dyDescent="0.3">
      <c r="A36361">
        <v>3700914672860</v>
      </c>
      <c r="B36361">
        <v>-7.4847400000000004</v>
      </c>
      <c r="C36361">
        <v>0.27278200000000002</v>
      </c>
      <c r="D36361">
        <v>2.41675</v>
      </c>
      <c r="E36361">
        <v>4.7537500000000001</v>
      </c>
      <c r="F36361">
        <v>6.7042400000000002E-2</v>
      </c>
      <c r="G36361">
        <v>-0.51465399999999994</v>
      </c>
      <c r="H36361">
        <v>19.424099999999999</v>
      </c>
      <c r="I36361">
        <v>-24.8904</v>
      </c>
      <c r="J36361">
        <v>-6.5039400000000001</v>
      </c>
      <c r="K36361">
        <v>-8.4103100000000008</v>
      </c>
      <c r="L36361">
        <v>1022.7</v>
      </c>
      <c r="M36361">
        <v>30.112200000000001</v>
      </c>
      <c r="N36361">
        <v>-8.4103100000000008</v>
      </c>
      <c r="O36361">
        <v>3216.4</v>
      </c>
      <c r="P36361">
        <v>-8.4103100000000008</v>
      </c>
      <c r="Q36361">
        <v>3219.01</v>
      </c>
      <c r="R36361" t="s">
        <v>18</v>
      </c>
      <c r="T36361">
        <f t="shared" si="102"/>
        <v>25.329376224999979</v>
      </c>
      <c r="U36361">
        <f>(data2[[#This Row],[time]]-A36360)/1000000000</f>
        <v>8.0841062000000005E-2</v>
      </c>
      <c r="V36361">
        <f>data2[[#This Row],[altitude]]</f>
        <v>-8.4103100000000008</v>
      </c>
      <c r="W36361">
        <f>((data2[[#This Row],[altitude]]-K36360)/U36361+W36360)/2</f>
        <v>-64.535573204133428</v>
      </c>
      <c r="Z36361">
        <f t="shared" si="103"/>
        <v>8.0841062000000005E-2</v>
      </c>
      <c r="AA36361" s="4">
        <f>SQRT(POWER(data2[[#This Row],[accelx]],2)+POWER(data2[[#This Row],[accely]],2)+POWER(data2[[#This Row],[accelz]],2))*SIGN(data2[[#This Row],[accelx]])</f>
        <v>-7.8699697235519279</v>
      </c>
      <c r="AB36361">
        <f t="shared" si="104"/>
        <v>-8.4103100000000008</v>
      </c>
      <c r="AC36361">
        <f t="shared" si="101"/>
        <v>-257.82175446127496</v>
      </c>
      <c r="AI36361">
        <f>data2[[#This Row],[pressure]]*100/(287.05*(273.15+data2[[#This Row],[temp]]))</f>
        <v>1.1748229546373627</v>
      </c>
      <c r="AJ36361">
        <f t="shared" si="105"/>
        <v>2.1378233279504008E-3</v>
      </c>
      <c r="AN36361">
        <f t="shared" si="106"/>
        <v>-8.4103100000000008</v>
      </c>
      <c r="AO36361">
        <f t="shared" si="112"/>
        <v>-86.767044203352995</v>
      </c>
      <c r="AS36361">
        <f>data2[[#This Row],[gyrox]]</f>
        <v>4.7537500000000001</v>
      </c>
      <c r="AT36361">
        <f>data2[[#This Row],[gyroy]]</f>
        <v>6.7042400000000002E-2</v>
      </c>
      <c r="AU36361">
        <f>data2[[#This Row],[gyroz]]</f>
        <v>-0.51465399999999994</v>
      </c>
      <c r="AW36361">
        <f t="shared" si="113"/>
        <v>-75.016850293022145</v>
      </c>
      <c r="AX36361">
        <f t="shared" si="114"/>
        <v>-7.145721149593208</v>
      </c>
      <c r="AY36361">
        <f t="shared" si="115"/>
        <v>4.8642781073498229</v>
      </c>
      <c r="BA36361">
        <f t="shared" si="116"/>
        <v>-2.7602192604569034</v>
      </c>
      <c r="BB36361">
        <f t="shared" si="107"/>
        <v>-0.8625358424136218</v>
      </c>
      <c r="BC36361">
        <f t="shared" si="108"/>
        <v>1.7226854537600298</v>
      </c>
      <c r="BE36361">
        <f t="shared" si="109"/>
        <v>-158.14891415490189</v>
      </c>
      <c r="BF36361">
        <f t="shared" si="110"/>
        <v>-49.419663449061595</v>
      </c>
      <c r="BG36361">
        <f t="shared" si="111"/>
        <v>98.702605929028849</v>
      </c>
      <c r="BM36361">
        <f t="shared" si="100"/>
        <v>577.28800000000001</v>
      </c>
    </row>
    <row r="36362" spans="1:65" x14ac:dyDescent="0.3">
      <c r="A36362">
        <v>3701000274662</v>
      </c>
      <c r="B36362">
        <v>-8.8630099999999992</v>
      </c>
      <c r="C36362">
        <v>0.88055799999999995</v>
      </c>
      <c r="D36362">
        <v>0.45463599999999998</v>
      </c>
      <c r="E36362">
        <v>5.0035999999999996</v>
      </c>
      <c r="F36362">
        <v>-1.26754E-2</v>
      </c>
      <c r="G36362">
        <v>-0.73746699999999998</v>
      </c>
      <c r="H36362">
        <v>19.950299999999999</v>
      </c>
      <c r="I36362">
        <v>-35.486699999999999</v>
      </c>
      <c r="J36362">
        <v>-6.5624099999999999</v>
      </c>
      <c r="K36362">
        <v>-9.3399400000000004</v>
      </c>
      <c r="L36362">
        <v>1022.99</v>
      </c>
      <c r="M36362">
        <v>30.112200000000001</v>
      </c>
      <c r="N36362">
        <v>-9.3399400000000004</v>
      </c>
      <c r="O36362">
        <v>2568.1799999999998</v>
      </c>
      <c r="P36362">
        <v>-9.3399400000000004</v>
      </c>
      <c r="Q36362">
        <v>2568.37</v>
      </c>
      <c r="R36362" t="s">
        <v>18</v>
      </c>
      <c r="T36362">
        <f t="shared" si="102"/>
        <v>25.414978026999979</v>
      </c>
      <c r="U36362">
        <f>(data2[[#This Row],[time]]-A36361)/1000000000</f>
        <v>8.5601802000000005E-2</v>
      </c>
      <c r="V36362">
        <f>data2[[#This Row],[altitude]]</f>
        <v>-9.3399400000000004</v>
      </c>
      <c r="W36362">
        <f>((data2[[#This Row],[altitude]]-K36361)/U36362+W36361)/2</f>
        <v>-37.697754069340355</v>
      </c>
      <c r="Z36362">
        <f t="shared" si="103"/>
        <v>8.5601802000000005E-2</v>
      </c>
      <c r="AA36362" s="4">
        <f>SQRT(POWER(data2[[#This Row],[accelx]],2)+POWER(data2[[#This Row],[accely]],2)+POWER(data2[[#This Row],[accelz]],2))*SIGN(data2[[#This Row],[accelx]])</f>
        <v>-8.9182410005538646</v>
      </c>
      <c r="AB36362">
        <f t="shared" si="104"/>
        <v>-9.3399400000000004</v>
      </c>
      <c r="AC36362">
        <f t="shared" si="101"/>
        <v>-259.42406962119264</v>
      </c>
      <c r="AI36362">
        <f>data2[[#This Row],[pressure]]*100/(287.05*(273.15+data2[[#This Row],[temp]]))</f>
        <v>1.1751560910965833</v>
      </c>
      <c r="AJ36362">
        <f t="shared" si="105"/>
        <v>2.1384295357973798E-3</v>
      </c>
      <c r="AN36362">
        <f t="shared" si="106"/>
        <v>-9.3399400000000004</v>
      </c>
      <c r="AO36362">
        <f t="shared" si="112"/>
        <v>-10.859934934547283</v>
      </c>
      <c r="AS36362">
        <f>data2[[#This Row],[gyrox]]</f>
        <v>5.0035999999999996</v>
      </c>
      <c r="AT36362">
        <f>data2[[#This Row],[gyroy]]</f>
        <v>-1.26754E-2</v>
      </c>
      <c r="AU36362">
        <f>data2[[#This Row],[gyroz]]</f>
        <v>-0.73746699999999998</v>
      </c>
      <c r="AW36362">
        <f t="shared" si="113"/>
        <v>-74.588533116534947</v>
      </c>
      <c r="AX36362">
        <f t="shared" si="114"/>
        <v>-7.1468061866742785</v>
      </c>
      <c r="AY36362">
        <f t="shared" si="115"/>
        <v>4.8011496032342889</v>
      </c>
      <c r="BA36362">
        <f t="shared" si="116"/>
        <v>-2.3319020839697053</v>
      </c>
      <c r="BB36362">
        <f t="shared" si="107"/>
        <v>-0.86362087949469224</v>
      </c>
      <c r="BC36362">
        <f t="shared" si="108"/>
        <v>1.6595569496444957</v>
      </c>
      <c r="BE36362">
        <f t="shared" si="109"/>
        <v>-133.60814764922543</v>
      </c>
      <c r="BF36362">
        <f t="shared" si="110"/>
        <v>-49.481831494422124</v>
      </c>
      <c r="BG36362">
        <f t="shared" si="111"/>
        <v>95.085609076234491</v>
      </c>
      <c r="BM36362">
        <f t="shared" si="100"/>
        <v>577.28800000000001</v>
      </c>
    </row>
    <row r="36363" spans="1:65" x14ac:dyDescent="0.3">
      <c r="A36363">
        <v>3701081146241</v>
      </c>
      <c r="B36363">
        <v>-13.6487</v>
      </c>
      <c r="C36363">
        <v>0.97148500000000004</v>
      </c>
      <c r="D36363">
        <v>2.6081799999999999</v>
      </c>
      <c r="E36363">
        <v>5.0035999999999996</v>
      </c>
      <c r="F36363">
        <v>-0.32986700000000002</v>
      </c>
      <c r="G36363">
        <v>-0.84574300000000002</v>
      </c>
      <c r="H36363">
        <v>20.900300000000001</v>
      </c>
      <c r="I36363">
        <v>-45.469099999999997</v>
      </c>
      <c r="J36363">
        <v>1.53464</v>
      </c>
      <c r="K36363">
        <v>-12.297800000000001</v>
      </c>
      <c r="L36363">
        <v>1023.44</v>
      </c>
      <c r="M36363">
        <v>30.103300000000001</v>
      </c>
      <c r="N36363">
        <v>-12.297800000000001</v>
      </c>
      <c r="O36363">
        <v>2546.66</v>
      </c>
      <c r="P36363">
        <v>-12.297800000000001</v>
      </c>
      <c r="Q36363">
        <v>2546.75</v>
      </c>
      <c r="R36363" t="s">
        <v>18</v>
      </c>
      <c r="T36363">
        <f t="shared" si="102"/>
        <v>25.495849605999979</v>
      </c>
      <c r="U36363">
        <f>(data2[[#This Row],[time]]-A36362)/1000000000</f>
        <v>8.0871578999999999E-2</v>
      </c>
      <c r="V36363">
        <f>data2[[#This Row],[altitude]]</f>
        <v>-12.297800000000001</v>
      </c>
      <c r="W36363">
        <f>((data2[[#This Row],[altitude]]-K36362)/U36363+W36362)/2</f>
        <v>-37.13626573521725</v>
      </c>
      <c r="Z36363">
        <f t="shared" si="103"/>
        <v>8.0871578999999999E-2</v>
      </c>
      <c r="AA36363" s="4">
        <f>SQRT(POWER(data2[[#This Row],[accelx]],2)+POWER(data2[[#This Row],[accely]],2)+POWER(data2[[#This Row],[accelz]],2))*SIGN(data2[[#This Row],[accelx]])</f>
        <v>-13.92958713342305</v>
      </c>
      <c r="AB36363">
        <f t="shared" si="104"/>
        <v>-12.297800000000001</v>
      </c>
      <c r="AC36363">
        <f t="shared" si="101"/>
        <v>-261.34311880169065</v>
      </c>
      <c r="AI36363">
        <f>data2[[#This Row],[pressure]]*100/(287.05*(273.15+data2[[#This Row],[temp]]))</f>
        <v>1.1757075311071423</v>
      </c>
      <c r="AJ36363">
        <f t="shared" si="105"/>
        <v>2.1394329902446095E-3</v>
      </c>
      <c r="AN36363">
        <f t="shared" si="106"/>
        <v>-12.297800000000001</v>
      </c>
      <c r="AO36363">
        <f t="shared" si="112"/>
        <v>-36.574777401094153</v>
      </c>
      <c r="AS36363">
        <f>data2[[#This Row],[gyrox]]</f>
        <v>5.0035999999999996</v>
      </c>
      <c r="AT36363">
        <f>data2[[#This Row],[gyroy]]</f>
        <v>-0.32986700000000002</v>
      </c>
      <c r="AU36363">
        <f>data2[[#This Row],[gyroz]]</f>
        <v>-0.84574300000000002</v>
      </c>
      <c r="AW36363">
        <f t="shared" si="113"/>
        <v>-74.183884083850543</v>
      </c>
      <c r="AX36363">
        <f t="shared" si="114"/>
        <v>-7.1734830518242712</v>
      </c>
      <c r="AY36363">
        <f t="shared" si="115"/>
        <v>4.7327530313960917</v>
      </c>
      <c r="BA36363">
        <f t="shared" si="116"/>
        <v>-1.9272530512853017</v>
      </c>
      <c r="BB36363">
        <f t="shared" si="107"/>
        <v>-0.89029774464468492</v>
      </c>
      <c r="BC36363">
        <f t="shared" si="108"/>
        <v>1.5911603778062986</v>
      </c>
      <c r="BE36363">
        <f t="shared" si="109"/>
        <v>-110.42346589235777</v>
      </c>
      <c r="BF36363">
        <f t="shared" si="110"/>
        <v>-51.010303278156336</v>
      </c>
      <c r="BG36363">
        <f t="shared" si="111"/>
        <v>91.166774176742464</v>
      </c>
      <c r="BM36363">
        <f t="shared" si="100"/>
        <v>577.28800000000001</v>
      </c>
    </row>
    <row r="36364" spans="1:65" x14ac:dyDescent="0.3">
      <c r="A36364">
        <v>3701161926280</v>
      </c>
      <c r="B36364">
        <v>-7.3746799999999997</v>
      </c>
      <c r="C36364">
        <v>0.66998999999999997</v>
      </c>
      <c r="D36364">
        <v>1.24905</v>
      </c>
      <c r="E36364">
        <v>5.0035999999999996</v>
      </c>
      <c r="F36364">
        <v>-0.49617499999999998</v>
      </c>
      <c r="G36364">
        <v>-0.74479700000000004</v>
      </c>
      <c r="H36364">
        <v>21.411899999999999</v>
      </c>
      <c r="I36364">
        <v>-51.578499999999998</v>
      </c>
      <c r="J36364">
        <v>21.9526</v>
      </c>
      <c r="K36364">
        <v>-16.924700000000001</v>
      </c>
      <c r="L36364">
        <v>1023.79</v>
      </c>
      <c r="M36364">
        <v>30.107800000000001</v>
      </c>
      <c r="N36364">
        <v>-16.924700000000001</v>
      </c>
      <c r="O36364">
        <v>2829.58</v>
      </c>
      <c r="P36364">
        <v>-16.924700000000001</v>
      </c>
      <c r="Q36364">
        <v>2829.61</v>
      </c>
      <c r="R36364" t="s">
        <v>18</v>
      </c>
      <c r="T36364">
        <f t="shared" si="102"/>
        <v>25.576629644999979</v>
      </c>
      <c r="U36364">
        <f>(data2[[#This Row],[time]]-A36363)/1000000000</f>
        <v>8.0780038999999998E-2</v>
      </c>
      <c r="V36364">
        <f>data2[[#This Row],[altitude]]</f>
        <v>-16.924700000000001</v>
      </c>
      <c r="W36364">
        <f>((data2[[#This Row],[altitude]]-K36363)/U36364+W36363)/2</f>
        <v>-47.20701480724226</v>
      </c>
      <c r="Z36364">
        <f t="shared" si="103"/>
        <v>8.0780038999999998E-2</v>
      </c>
      <c r="AA36364" s="4">
        <f>SQRT(POWER(data2[[#This Row],[accelx]],2)+POWER(data2[[#This Row],[accely]],2)+POWER(data2[[#This Row],[accelz]],2))*SIGN(data2[[#This Row],[accelx]])</f>
        <v>-7.5096549591176291</v>
      </c>
      <c r="AB36364">
        <f t="shared" si="104"/>
        <v>-16.924700000000001</v>
      </c>
      <c r="AC36364">
        <f t="shared" si="101"/>
        <v>-262.74139340436471</v>
      </c>
      <c r="AI36364">
        <f>data2[[#This Row],[pressure]]*100/(287.05*(273.15+data2[[#This Row],[temp]]))</f>
        <v>1.1760921520252716</v>
      </c>
      <c r="AJ36364">
        <f t="shared" si="105"/>
        <v>2.1401328842737049E-3</v>
      </c>
      <c r="AN36364">
        <f t="shared" si="106"/>
        <v>-16.924700000000001</v>
      </c>
      <c r="AO36364">
        <f t="shared" si="112"/>
        <v>-57.277763879267269</v>
      </c>
      <c r="AS36364">
        <f>data2[[#This Row],[gyrox]]</f>
        <v>5.0035999999999996</v>
      </c>
      <c r="AT36364">
        <f>data2[[#This Row],[gyroy]]</f>
        <v>-0.49617499999999998</v>
      </c>
      <c r="AU36364">
        <f>data2[[#This Row],[gyroz]]</f>
        <v>-0.74479700000000004</v>
      </c>
      <c r="AW36364">
        <f t="shared" si="113"/>
        <v>-73.779693080710146</v>
      </c>
      <c r="AX36364">
        <f t="shared" si="114"/>
        <v>-7.2135640876750964</v>
      </c>
      <c r="AY36364">
        <f t="shared" si="115"/>
        <v>4.672588300689009</v>
      </c>
      <c r="BA36364">
        <f t="shared" si="116"/>
        <v>-1.5230620481449044</v>
      </c>
      <c r="BB36364">
        <f t="shared" si="107"/>
        <v>-0.93037878049551015</v>
      </c>
      <c r="BC36364">
        <f t="shared" si="108"/>
        <v>1.5309956470992159</v>
      </c>
      <c r="BE36364">
        <f t="shared" si="109"/>
        <v>-87.265027295254015</v>
      </c>
      <c r="BF36364">
        <f t="shared" si="110"/>
        <v>-53.306777470921169</v>
      </c>
      <c r="BG36364">
        <f t="shared" si="111"/>
        <v>87.719589031685459</v>
      </c>
      <c r="BM36364">
        <f t="shared" si="100"/>
        <v>577.28800000000001</v>
      </c>
    </row>
    <row r="36365" spans="1:65" x14ac:dyDescent="0.3">
      <c r="A36365">
        <v>3701266113288</v>
      </c>
      <c r="B36365">
        <v>-7.8963099999999997</v>
      </c>
      <c r="C36365">
        <v>1.42134</v>
      </c>
      <c r="D36365">
        <v>-1.5649</v>
      </c>
      <c r="E36365">
        <v>5.0035999999999996</v>
      </c>
      <c r="F36365">
        <v>-0.50701799999999997</v>
      </c>
      <c r="G36365">
        <v>-0.69745500000000005</v>
      </c>
      <c r="H36365">
        <v>22.098800000000001</v>
      </c>
      <c r="I36365">
        <v>-36.085900000000002</v>
      </c>
      <c r="J36365">
        <v>43.481400000000001</v>
      </c>
      <c r="K36365">
        <v>-20.896699999999999</v>
      </c>
      <c r="L36365">
        <v>1024.3599999999999</v>
      </c>
      <c r="M36365">
        <v>30.0944</v>
      </c>
      <c r="N36365">
        <v>-20.896699999999999</v>
      </c>
      <c r="O36365">
        <v>2711</v>
      </c>
      <c r="P36365">
        <v>-20.896699999999999</v>
      </c>
      <c r="Q36365">
        <v>2711.02</v>
      </c>
      <c r="R36365" t="s">
        <v>18</v>
      </c>
      <c r="T36365">
        <f t="shared" si="102"/>
        <v>25.68081665299998</v>
      </c>
      <c r="U36365">
        <f>(data2[[#This Row],[time]]-A36364)/1000000000</f>
        <v>0.104187008</v>
      </c>
      <c r="V36365">
        <f>data2[[#This Row],[altitude]]</f>
        <v>-20.896699999999999</v>
      </c>
      <c r="W36365">
        <f>((data2[[#This Row],[altitude]]-K36364)/U36365+W36364)/2</f>
        <v>-42.665385061150161</v>
      </c>
      <c r="Z36365">
        <f t="shared" si="103"/>
        <v>0.104187008</v>
      </c>
      <c r="AA36365" s="4">
        <f>SQRT(POWER(data2[[#This Row],[accelx]],2)+POWER(data2[[#This Row],[accely]],2)+POWER(data2[[#This Row],[accelz]],2))*SIGN(data2[[#This Row],[accelx]])</f>
        <v>-8.1744009579723951</v>
      </c>
      <c r="AB36365">
        <f t="shared" si="104"/>
        <v>-20.896699999999999</v>
      </c>
      <c r="AC36365">
        <f t="shared" si="101"/>
        <v>-264.61409246076818</v>
      </c>
      <c r="AI36365">
        <f>data2[[#This Row],[pressure]]*100/(287.05*(273.15+data2[[#This Row],[temp]]))</f>
        <v>1.1767989459916077</v>
      </c>
      <c r="AJ36365">
        <f t="shared" si="105"/>
        <v>2.1414190360494454E-3</v>
      </c>
      <c r="AN36365">
        <f t="shared" si="106"/>
        <v>-20.896699999999999</v>
      </c>
      <c r="AO36365">
        <f t="shared" si="112"/>
        <v>-38.123755315058069</v>
      </c>
      <c r="AS36365">
        <f>data2[[#This Row],[gyrox]]</f>
        <v>5.0035999999999996</v>
      </c>
      <c r="AT36365">
        <f>data2[[#This Row],[gyroy]]</f>
        <v>-0.50701799999999997</v>
      </c>
      <c r="AU36365">
        <f>data2[[#This Row],[gyroz]]</f>
        <v>-0.69745500000000005</v>
      </c>
      <c r="AW36365">
        <f t="shared" si="113"/>
        <v>-73.258382967481353</v>
      </c>
      <c r="AX36365">
        <f t="shared" si="114"/>
        <v>-7.2663887760972408</v>
      </c>
      <c r="AY36365">
        <f t="shared" si="115"/>
        <v>4.5999225510243686</v>
      </c>
      <c r="BA36365">
        <f t="shared" si="116"/>
        <v>-1.0017519349161113</v>
      </c>
      <c r="BB36365">
        <f t="shared" si="107"/>
        <v>-0.98320346891765453</v>
      </c>
      <c r="BC36365">
        <f t="shared" si="108"/>
        <v>1.4583298974345755</v>
      </c>
      <c r="BE36365">
        <f t="shared" si="109"/>
        <v>-57.3961579897571</v>
      </c>
      <c r="BF36365">
        <f t="shared" si="110"/>
        <v>-56.33340917160362</v>
      </c>
      <c r="BG36365">
        <f t="shared" si="111"/>
        <v>83.556148260747406</v>
      </c>
      <c r="BM36365">
        <f t="shared" si="100"/>
        <v>577.28800000000001</v>
      </c>
    </row>
  </sheetData>
  <conditionalFormatting sqref="V36016:V36365">
    <cfRule type="top10" dxfId="12" priority="13" rank="1"/>
  </conditionalFormatting>
  <conditionalFormatting sqref="AB36182">
    <cfRule type="top10" dxfId="11" priority="12" rank="1"/>
  </conditionalFormatting>
  <conditionalFormatting sqref="AD36055:AD36182">
    <cfRule type="cellIs" dxfId="10" priority="10" operator="between">
      <formula>571</formula>
      <formula>583</formula>
    </cfRule>
    <cfRule type="cellIs" dxfId="9" priority="11" operator="between">
      <formula>547</formula>
      <formula>607</formula>
    </cfRule>
  </conditionalFormatting>
  <conditionalFormatting sqref="AG36055:AG36182">
    <cfRule type="cellIs" dxfId="8" priority="6" operator="between">
      <formula>97.5</formula>
      <formula>102.5</formula>
    </cfRule>
    <cfRule type="cellIs" dxfId="7" priority="7" operator="between">
      <formula>90</formula>
      <formula>110</formula>
    </cfRule>
    <cfRule type="cellIs" dxfId="6" priority="8" operator="greaterThan">
      <formula>110</formula>
    </cfRule>
    <cfRule type="cellIs" dxfId="5" priority="9" operator="lessThan">
      <formula>90</formula>
    </cfRule>
  </conditionalFormatting>
  <conditionalFormatting sqref="AG36079:AG36182">
    <cfRule type="top10" dxfId="4" priority="5" bottom="1" rank="1"/>
  </conditionalFormatting>
  <conditionalFormatting sqref="AK36055:AK36182">
    <cfRule type="cellIs" dxfId="3" priority="3" operator="between">
      <formula>571</formula>
      <formula>583</formula>
    </cfRule>
    <cfRule type="cellIs" dxfId="2" priority="4" operator="between">
      <formula>547</formula>
      <formula>607</formula>
    </cfRule>
  </conditionalFormatting>
  <conditionalFormatting sqref="AP36055:AP36182">
    <cfRule type="cellIs" dxfId="1" priority="1" operator="between">
      <formula>571</formula>
      <formula>583</formula>
    </cfRule>
    <cfRule type="cellIs" dxfId="0" priority="2" operator="between">
      <formula>547</formula>
      <formula>607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DAC2-34B6-40E1-8715-CDB6A5D36E2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2 L V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2 L V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1 U l a 8 3 y U O X A E A A D M D A A A T A B w A R m 9 y b X V s Y X M v U 2 V j d G l v b j E u b S C i G A A o o B Q A A A A A A A A A A A A A A A A A A A A A A A A A A A B 1 k k 1 L w z A Y g O + F / o d Q L x u E w u o U c f Q g n a I X U T p P m 4 c s f d c G 8 l G S t 3 N 1 7 L + b u e E 8 p L 2 0 e Z 7 w 5 A 3 U A U d h N C l P 7 8 k s j u L I N c x C R S q G L C M 5 k Y B x R P x T m s 5 y 8 K R w 2 3 R u e K d A 4 + h J S E g L o 9 E v 3 C g p 7 l c f D q x b K c E b t p q b L y 0 N q 9 z q N 5 d y t 0 3 G d D k H K Z R A s H l C E 0 o K I z u l X T 6 5 o + R R c 1 M J X e e T 7 C a j 5 L 0 z C C X 2 E v L L Z / p q N H y O 6 W m u q + T N G u V d R Z 6 B V f 7 w x A + 5 Y G u / 8 W z O f H S 6 A i X L M 3 + Q s u R M M u t y t N 3 / Z N E w X f v i o m / h k l t Y p t 3 G W H W a + C j d K H A + 3 e 8 T F A r 8 3 V 4 0 3 k 7 T 4 8 4 D J f u E c Q 5 y 5 z l 6 Q n S n 1 m A v o h 8 S 3 w F R 9 9 a E S k c e C h 1 5 q K N Y H c p 4 H K p 4 H I o w i Q K 7 C g K q t e B c Z 0 M K Q b W h W G t q g M m g y Q b N 9 a C Z B s x G i r r B E l n 9 N x z C D g + H c R w J H f w V Z j 9 Q S w E C L Q A U A A I A C A D Y t V J W j Z h y K K Q A A A D 2 A A A A E g A A A A A A A A A A A A A A A A A A A A A A Q 2 9 u Z m l n L 1 B h Y 2 t h Z 2 U u e G 1 s U E s B A i 0 A F A A C A A g A 2 L V S V g / K 6 a u k A A A A 6 Q A A A B M A A A A A A A A A A A A A A A A A 8 A A A A F t D b 2 5 0 Z W 5 0 X 1 R 5 c G V z X S 5 4 b W x Q S w E C L Q A U A A I A C A D Y t V J W v N 8 l D l w B A A A z A w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D E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w M z o 0 N j o 0 O C 4 3 N T Y 4 N z Y 4 W i I g L z 4 8 R W 5 0 c n k g V H l w Z T 0 i R m l s b E N v b H V t b l R 5 c G V z I i B W Y W x 1 Z T 0 i c 0 F 3 V U Z C U V V G Q l F V R k J R V U Z C U V V G Q l F V R y I g L z 4 8 R W 5 0 c n k g V H l w Z T 0 i R m l s b E N v b H V t b k 5 h b W V z I i B W Y W x 1 Z T 0 i c 1 s m c X V v d D t 0 a W 1 l J n F 1 b 3 Q 7 L C Z x d W 9 0 O 2 F j Y 2 V s e C Z x d W 9 0 O y w m c X V v d D t h Y 2 N l b H k m c X V v d D s s J n F 1 b 3 Q 7 Y W N j Z W x 6 J n F 1 b 3 Q 7 L C Z x d W 9 0 O 2 d 5 c m 9 4 J n F 1 b 3 Q 7 L C Z x d W 9 0 O 2 d 5 c m 9 5 J n F 1 b 3 Q 7 L C Z x d W 9 0 O 2 d 5 c m 9 6 J n F 1 b 3 Q 7 L C Z x d W 9 0 O 2 1 h Z 3 g m c X V v d D s s J n F 1 b 3 Q 7 b W F n e S Z x d W 9 0 O y w m c X V v d D t t Y W d 6 J n F 1 b 3 Q 7 L C Z x d W 9 0 O 2 F s d G l 0 d W R l J n F 1 b 3 Q 7 L C Z x d W 9 0 O 3 B y Z X N z d X J l J n F 1 b 3 Q 7 L C Z x d W 9 0 O 3 R l b X A m c X V v d D s s J n F 1 b 3 Q 7 Y X B v Z 2 V l M S Z x d W 9 0 O y w m c X V v d D t h c G 9 n Z W U y J n F 1 b 3 Q 7 L C Z x d W 9 0 O 2 F w b 2 d l Z T M m c X V v d D s s J n F 1 b 3 Q 7 Y X B v Z 2 V l N C Z x d W 9 0 O y w m c X V v d D t m b G l n a H R T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i 9 B d X R v U m V t b 3 Z l Z E N v b H V t b n M x L n t 0 a W 1 l L D B 9 J n F 1 b 3 Q 7 L C Z x d W 9 0 O 1 N l Y 3 R p b 2 4 x L 2 R h d G E y L 0 F 1 d G 9 S Z W 1 v d m V k Q 2 9 s d W 1 u c z E u e 2 F j Y 2 V s e C w x f S Z x d W 9 0 O y w m c X V v d D t T Z W N 0 a W 9 u M S 9 k Y X R h M i 9 B d X R v U m V t b 3 Z l Z E N v b H V t b n M x L n t h Y 2 N l b H k s M n 0 m c X V v d D s s J n F 1 b 3 Q 7 U 2 V j d G l v b j E v Z G F 0 Y T I v Q X V 0 b 1 J l b W 9 2 Z W R D b 2 x 1 b W 5 z M S 5 7 Y W N j Z W x 6 L D N 9 J n F 1 b 3 Q 7 L C Z x d W 9 0 O 1 N l Y 3 R p b 2 4 x L 2 R h d G E y L 0 F 1 d G 9 S Z W 1 v d m V k Q 2 9 s d W 1 u c z E u e 2 d 5 c m 9 4 L D R 9 J n F 1 b 3 Q 7 L C Z x d W 9 0 O 1 N l Y 3 R p b 2 4 x L 2 R h d G E y L 0 F 1 d G 9 S Z W 1 v d m V k Q 2 9 s d W 1 u c z E u e 2 d 5 c m 9 5 L D V 9 J n F 1 b 3 Q 7 L C Z x d W 9 0 O 1 N l Y 3 R p b 2 4 x L 2 R h d G E y L 0 F 1 d G 9 S Z W 1 v d m V k Q 2 9 s d W 1 u c z E u e 2 d 5 c m 9 6 L D Z 9 J n F 1 b 3 Q 7 L C Z x d W 9 0 O 1 N l Y 3 R p b 2 4 x L 2 R h d G E y L 0 F 1 d G 9 S Z W 1 v d m V k Q 2 9 s d W 1 u c z E u e 2 1 h Z 3 g s N 3 0 m c X V v d D s s J n F 1 b 3 Q 7 U 2 V j d G l v b j E v Z G F 0 Y T I v Q X V 0 b 1 J l b W 9 2 Z W R D b 2 x 1 b W 5 z M S 5 7 b W F n e S w 4 f S Z x d W 9 0 O y w m c X V v d D t T Z W N 0 a W 9 u M S 9 k Y X R h M i 9 B d X R v U m V t b 3 Z l Z E N v b H V t b n M x L n t t Y W d 6 L D l 9 J n F 1 b 3 Q 7 L C Z x d W 9 0 O 1 N l Y 3 R p b 2 4 x L 2 R h d G E y L 0 F 1 d G 9 S Z W 1 v d m V k Q 2 9 s d W 1 u c z E u e 2 F s d G l 0 d W R l L D E w f S Z x d W 9 0 O y w m c X V v d D t T Z W N 0 a W 9 u M S 9 k Y X R h M i 9 B d X R v U m V t b 3 Z l Z E N v b H V t b n M x L n t w c m V z c 3 V y Z S w x M X 0 m c X V v d D s s J n F 1 b 3 Q 7 U 2 V j d G l v b j E v Z G F 0 Y T I v Q X V 0 b 1 J l b W 9 2 Z W R D b 2 x 1 b W 5 z M S 5 7 d G V t c C w x M n 0 m c X V v d D s s J n F 1 b 3 Q 7 U 2 V j d G l v b j E v Z G F 0 Y T I v Q X V 0 b 1 J l b W 9 2 Z W R D b 2 x 1 b W 5 z M S 5 7 Y X B v Z 2 V l M S w x M 3 0 m c X V v d D s s J n F 1 b 3 Q 7 U 2 V j d G l v b j E v Z G F 0 Y T I v Q X V 0 b 1 J l b W 9 2 Z W R D b 2 x 1 b W 5 z M S 5 7 Y X B v Z 2 V l M i w x N H 0 m c X V v d D s s J n F 1 b 3 Q 7 U 2 V j d G l v b j E v Z G F 0 Y T I v Q X V 0 b 1 J l b W 9 2 Z W R D b 2 x 1 b W 5 z M S 5 7 Y X B v Z 2 V l M y w x N X 0 m c X V v d D s s J n F 1 b 3 Q 7 U 2 V j d G l v b j E v Z G F 0 Y T I v Q X V 0 b 1 J l b W 9 2 Z W R D b 2 x 1 b W 5 z M S 5 7 Y X B v Z 2 V l N C w x N n 0 m c X V v d D s s J n F 1 b 3 Q 7 U 2 V j d G l v b j E v Z G F 0 Y T I v Q X V 0 b 1 J l b W 9 2 Z W R D b 2 x 1 b W 5 z M S 5 7 Z m x p Z 2 h 0 U 3 R h Z 2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Y X R h M i 9 B d X R v U m V t b 3 Z l Z E N v b H V t b n M x L n t 0 a W 1 l L D B 9 J n F 1 b 3 Q 7 L C Z x d W 9 0 O 1 N l Y 3 R p b 2 4 x L 2 R h d G E y L 0 F 1 d G 9 S Z W 1 v d m V k Q 2 9 s d W 1 u c z E u e 2 F j Y 2 V s e C w x f S Z x d W 9 0 O y w m c X V v d D t T Z W N 0 a W 9 u M S 9 k Y X R h M i 9 B d X R v U m V t b 3 Z l Z E N v b H V t b n M x L n t h Y 2 N l b H k s M n 0 m c X V v d D s s J n F 1 b 3 Q 7 U 2 V j d G l v b j E v Z G F 0 Y T I v Q X V 0 b 1 J l b W 9 2 Z W R D b 2 x 1 b W 5 z M S 5 7 Y W N j Z W x 6 L D N 9 J n F 1 b 3 Q 7 L C Z x d W 9 0 O 1 N l Y 3 R p b 2 4 x L 2 R h d G E y L 0 F 1 d G 9 S Z W 1 v d m V k Q 2 9 s d W 1 u c z E u e 2 d 5 c m 9 4 L D R 9 J n F 1 b 3 Q 7 L C Z x d W 9 0 O 1 N l Y 3 R p b 2 4 x L 2 R h d G E y L 0 F 1 d G 9 S Z W 1 v d m V k Q 2 9 s d W 1 u c z E u e 2 d 5 c m 9 5 L D V 9 J n F 1 b 3 Q 7 L C Z x d W 9 0 O 1 N l Y 3 R p b 2 4 x L 2 R h d G E y L 0 F 1 d G 9 S Z W 1 v d m V k Q 2 9 s d W 1 u c z E u e 2 d 5 c m 9 6 L D Z 9 J n F 1 b 3 Q 7 L C Z x d W 9 0 O 1 N l Y 3 R p b 2 4 x L 2 R h d G E y L 0 F 1 d G 9 S Z W 1 v d m V k Q 2 9 s d W 1 u c z E u e 2 1 h Z 3 g s N 3 0 m c X V v d D s s J n F 1 b 3 Q 7 U 2 V j d G l v b j E v Z G F 0 Y T I v Q X V 0 b 1 J l b W 9 2 Z W R D b 2 x 1 b W 5 z M S 5 7 b W F n e S w 4 f S Z x d W 9 0 O y w m c X V v d D t T Z W N 0 a W 9 u M S 9 k Y X R h M i 9 B d X R v U m V t b 3 Z l Z E N v b H V t b n M x L n t t Y W d 6 L D l 9 J n F 1 b 3 Q 7 L C Z x d W 9 0 O 1 N l Y 3 R p b 2 4 x L 2 R h d G E y L 0 F 1 d G 9 S Z W 1 v d m V k Q 2 9 s d W 1 u c z E u e 2 F s d G l 0 d W R l L D E w f S Z x d W 9 0 O y w m c X V v d D t T Z W N 0 a W 9 u M S 9 k Y X R h M i 9 B d X R v U m V t b 3 Z l Z E N v b H V t b n M x L n t w c m V z c 3 V y Z S w x M X 0 m c X V v d D s s J n F 1 b 3 Q 7 U 2 V j d G l v b j E v Z G F 0 Y T I v Q X V 0 b 1 J l b W 9 2 Z W R D b 2 x 1 b W 5 z M S 5 7 d G V t c C w x M n 0 m c X V v d D s s J n F 1 b 3 Q 7 U 2 V j d G l v b j E v Z G F 0 Y T I v Q X V 0 b 1 J l b W 9 2 Z W R D b 2 x 1 b W 5 z M S 5 7 Y X B v Z 2 V l M S w x M 3 0 m c X V v d D s s J n F 1 b 3 Q 7 U 2 V j d G l v b j E v Z G F 0 Y T I v Q X V 0 b 1 J l b W 9 2 Z W R D b 2 x 1 b W 5 z M S 5 7 Y X B v Z 2 V l M i w x N H 0 m c X V v d D s s J n F 1 b 3 Q 7 U 2 V j d G l v b j E v Z G F 0 Y T I v Q X V 0 b 1 J l b W 9 2 Z W R D b 2 x 1 b W 5 z M S 5 7 Y X B v Z 2 V l M y w x N X 0 m c X V v d D s s J n F 1 b 3 Q 7 U 2 V j d G l v b j E v Z G F 0 Y T I v Q X V 0 b 1 J l b W 9 2 Z W R D b 2 x 1 b W 5 z M S 5 7 Y X B v Z 2 V l N C w x N n 0 m c X V v d D s s J n F 1 b 3 Q 7 U 2 V j d G l v b j E v Z G F 0 Y T I v Q X V 0 b 1 J l b W 9 2 Z W R D b 2 x 1 b W 5 z M S 5 7 Z m x p Z 2 h 0 U 3 R h Z 2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j 9 x 7 X M h L R r 6 O 3 a u 8 Y / v n A A A A A A I A A A A A A B B m A A A A A Q A A I A A A A L I T 3 P B K x e 3 D X 3 e 8 / Y p + Q Q q O r + z H o s 7 w Y 5 a j g S V Y B Z M W A A A A A A 6 A A A A A A g A A I A A A A G B x X R J m p Q i N B p d z 7 r d o 6 p / K O 7 0 e + t p T P h v j H K S a 9 s q F U A A A A L l L 7 d I q d J E n H v p k 3 Q g b u U w 5 o 6 W k W h m M E P t m q 2 8 w n u R l t L 5 / m A 1 V H F a s Q c P g 0 4 P O 9 p P W M 6 N B x R g 1 B h R D y / h q 4 Y p 6 G Z z G Z c Z P A E A U b G B T O L V x Q A A A A D R 5 l r X R S C z N P k l 1 i U 5 f L G / w j L o b d U 7 h 4 u E x O / m U 4 D z f 2 D k x T o 5 N G z / e J n T o V + r m G x p a 9 Y g r 5 a r f R Z z 1 5 C o A P h 8 = < / D a t a M a s h u p > 
</file>

<file path=customXml/itemProps1.xml><?xml version="1.0" encoding="utf-8"?>
<ds:datastoreItem xmlns:ds="http://schemas.openxmlformats.org/officeDocument/2006/customXml" ds:itemID="{17DE653E-C3EA-4C05-839E-9C15B84855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Donahue</dc:creator>
  <cp:lastModifiedBy>Michael Donahue</cp:lastModifiedBy>
  <dcterms:created xsi:type="dcterms:W3CDTF">2023-02-19T03:46:13Z</dcterms:created>
  <dcterms:modified xsi:type="dcterms:W3CDTF">2023-04-20T01:03:17Z</dcterms:modified>
</cp:coreProperties>
</file>