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evin (Working Files)\Battery Testing (Partial)\SCEPTOR\Samsung 30Q, 18650 cells\reference capacity tes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38" i="1" l="1"/>
  <c r="E38" i="1"/>
  <c r="F39" i="1"/>
  <c r="E39" i="1"/>
</calcChain>
</file>

<file path=xl/sharedStrings.xml><?xml version="1.0" encoding="utf-8"?>
<sst xmlns="http://schemas.openxmlformats.org/spreadsheetml/2006/main" count="120" uniqueCount="66">
  <si>
    <t>Samsung INR18650-30Q Cells</t>
  </si>
  <si>
    <t>Minimum cell discharge capacity: 2.95 Ah</t>
  </si>
  <si>
    <t>Test Schedule</t>
  </si>
  <si>
    <t>Test Name Nomenclature</t>
  </si>
  <si>
    <t>Test Date</t>
  </si>
  <si>
    <t>Lot #</t>
  </si>
  <si>
    <t>Cell #</t>
  </si>
  <si>
    <t>Cycle Index</t>
  </si>
  <si>
    <t>Discharge Capacity (Ah)</t>
  </si>
  <si>
    <t>Discharge Energy (Wh)</t>
  </si>
  <si>
    <t>Notes</t>
  </si>
  <si>
    <t>Test Results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</si>
  <si>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</si>
  <si>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</si>
  <si>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</si>
  <si>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</si>
  <si>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</si>
  <si>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</si>
  <si>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</si>
  <si>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</si>
  <si>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</si>
  <si>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</si>
  <si>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</si>
  <si>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</si>
  <si>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</si>
  <si>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</si>
  <si>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</si>
  <si>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</si>
  <si>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</si>
  <si>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</si>
  <si>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</si>
  <si>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</si>
  <si>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X57_L(lot #)_(Cell S/N)_reference_capacity.xls</t>
  </si>
  <si>
    <t>4/5/2018 - 4/6/2018</t>
  </si>
  <si>
    <t>Schedule Name</t>
  </si>
  <si>
    <r>
      <t>1.  C/2 Charge @ 20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 to 4.2 V</t>
    </r>
  </si>
  <si>
    <r>
      <t>2.  CV Taper @ 20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 to C/20 (0.15A)</t>
    </r>
  </si>
  <si>
    <t>Reference Capacity Test (3 cycles)</t>
  </si>
  <si>
    <r>
      <t>Russells Chamber (Controller SP @ 20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</si>
  <si>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Arbin BT-2000 S/N 160725</t>
  </si>
  <si>
    <t>3.  15 min. rest</t>
  </si>
  <si>
    <r>
      <t>4.  C/5 discharge @ 20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 to 2.5 V</t>
    </r>
  </si>
  <si>
    <t>5.  15 min. rest</t>
  </si>
  <si>
    <t>6.  Repeat steps 1. through 5. 2X to complete a total of 3 cycles</t>
  </si>
  <si>
    <t>Average</t>
  </si>
  <si>
    <t>Std. Deviation</t>
  </si>
  <si>
    <t>"-2SD"</t>
  </si>
  <si>
    <t>"+2SD"</t>
  </si>
  <si>
    <t>*The only difference between Schedules was incrementing Cycle Index and obtaining Statistics.</t>
  </si>
  <si>
    <t>samsung_reference_capacity.sdu (Cell #027 to #042)</t>
  </si>
  <si>
    <t>samsung_reference_capacity_tweaked.sdu (Cell #043 to #046)</t>
  </si>
  <si>
    <t>Assessment</t>
  </si>
  <si>
    <t>Outside 2 sigma limit</t>
  </si>
  <si>
    <t>Near 2 sigma limit</t>
  </si>
  <si>
    <t>Within 2 sigma limit</t>
  </si>
  <si>
    <t>Used in Test Matrix Protocol</t>
  </si>
  <si>
    <t>Yes</t>
  </si>
  <si>
    <t>No</t>
  </si>
  <si>
    <t>4/15/2018 - 4/16/2018</t>
  </si>
  <si>
    <t>Arbin BT-2000 S/N 153823-A</t>
  </si>
  <si>
    <t>samsung_reference_capacity_tweaked.sdu</t>
  </si>
  <si>
    <t>047</t>
  </si>
  <si>
    <t>048</t>
  </si>
  <si>
    <t>049</t>
  </si>
  <si>
    <t>10/10/2018 - 10/11/2018</t>
  </si>
  <si>
    <r>
      <t>Tenney Chamber #6 (Controller SP @ 20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</si>
</sst>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4" borderId="1" xfId="0" quotePrefix="1" applyFill="1" applyBorder="1" applyAlignment="1">
      <alignment horizontal="center"/>
    </xf>
    <xf numFmtId="0" fontId="0" fillId="4" borderId="1" xfId="0" applyFill="1" applyBorder="1"/>
    <xf numFmtId="0" fontId="0" fillId="5" borderId="1" xfId="0" quotePrefix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85" zoomScaleNormal="85" workbookViewId="0"/>
  </sheetViews>
  <sheetFormatPr defaultColWidth="24.42578125" defaultRowHeight="15" x14ac:dyDescent="0.25"/>
  <cols>
    <col min="1" max="1" width="25.140625" customWidth="1"/>
    <col min="2" max="3" width="9.140625" customWidth="1"/>
    <col min="4" max="4" width="13" customWidth="1"/>
    <col min="5" max="6" width="17.7109375" customWidth="1"/>
    <col min="7" max="7" width="38.42578125" customWidth="1"/>
  </cols>
  <sheetData>
    <row r="1" spans="1:9" x14ac:dyDescent="0.25">
      <c r="A1" s="1" t="s">
        <v>0</v>
      </c>
      <c r="D1" s="2"/>
      <c r="E1" s="2"/>
      <c r="F1" s="2"/>
    </row>
    <row r="2" spans="1:9" x14ac:dyDescent="0.25">
      <c r="A2" s="1" t="s">
        <v>37</v>
      </c>
      <c r="D2" s="2"/>
      <c r="E2" s="2"/>
      <c r="F2" s="2"/>
    </row>
    <row r="3" spans="1:9" x14ac:dyDescent="0.25">
      <c r="A3" s="1" t="s">
        <v>1</v>
      </c>
      <c r="D3" s="2"/>
      <c r="E3" s="2"/>
      <c r="F3" s="2"/>
    </row>
    <row r="4" spans="1:9" x14ac:dyDescent="0.25">
      <c r="A4" s="1"/>
      <c r="D4" s="2"/>
      <c r="E4" s="2"/>
      <c r="F4" s="2"/>
    </row>
    <row r="5" spans="1:9" x14ac:dyDescent="0.25">
      <c r="A5" s="7" t="s">
        <v>39</v>
      </c>
      <c r="D5" s="2"/>
      <c r="E5" s="2"/>
      <c r="F5" s="2"/>
    </row>
    <row r="6" spans="1:9" x14ac:dyDescent="0.25">
      <c r="A6" s="7" t="s">
        <v>2</v>
      </c>
      <c r="E6" s="2"/>
      <c r="F6" s="3" t="s">
        <v>3</v>
      </c>
    </row>
    <row r="7" spans="1:9" ht="17.25" x14ac:dyDescent="0.25">
      <c r="A7" s="8" t="s">
        <v>35</v>
      </c>
      <c r="E7" s="2"/>
      <c r="F7" s="4" t="s">
        <v>32</v>
      </c>
    </row>
    <row r="8" spans="1:9" ht="17.25" x14ac:dyDescent="0.25">
      <c r="A8" s="8" t="s">
        <v>36</v>
      </c>
      <c r="E8" s="2"/>
      <c r="F8" s="2"/>
    </row>
    <row r="9" spans="1:9" x14ac:dyDescent="0.25">
      <c r="A9" s="8" t="s">
        <v>40</v>
      </c>
      <c r="E9" s="2"/>
      <c r="F9" s="3" t="s">
        <v>34</v>
      </c>
    </row>
    <row r="10" spans="1:9" ht="17.25" x14ac:dyDescent="0.25">
      <c r="A10" s="8" t="s">
        <v>41</v>
      </c>
      <c r="E10" s="2"/>
      <c r="F10" s="4" t="s">
        <v>49</v>
      </c>
    </row>
    <row r="11" spans="1:9" x14ac:dyDescent="0.25">
      <c r="A11" s="8" t="s">
        <v>42</v>
      </c>
      <c r="D11" s="2"/>
      <c r="E11" s="2"/>
      <c r="F11" s="4" t="s">
        <v>50</v>
      </c>
    </row>
    <row r="12" spans="1:9" x14ac:dyDescent="0.25">
      <c r="A12" s="8" t="s">
        <v>43</v>
      </c>
      <c r="D12" s="2"/>
      <c r="E12" s="2"/>
      <c r="F12" s="4" t="s">
        <v>48</v>
      </c>
    </row>
    <row r="13" spans="1:9" x14ac:dyDescent="0.25">
      <c r="D13" s="2"/>
      <c r="E13" s="2"/>
      <c r="F13" s="2"/>
    </row>
    <row r="14" spans="1:9" x14ac:dyDescent="0.25">
      <c r="A14" s="1" t="s">
        <v>11</v>
      </c>
      <c r="D14" s="2"/>
      <c r="E14" s="2"/>
      <c r="F14" s="2"/>
    </row>
    <row r="15" spans="1:9" ht="30" x14ac:dyDescent="0.25">
      <c r="A15" s="5" t="s">
        <v>4</v>
      </c>
      <c r="B15" s="5" t="s">
        <v>5</v>
      </c>
      <c r="C15" s="5" t="s">
        <v>6</v>
      </c>
      <c r="D15" s="5" t="s">
        <v>7</v>
      </c>
      <c r="E15" s="6" t="s">
        <v>8</v>
      </c>
      <c r="F15" s="6" t="s">
        <v>9</v>
      </c>
      <c r="G15" s="6" t="s">
        <v>10</v>
      </c>
      <c r="H15" s="6" t="s">
        <v>51</v>
      </c>
      <c r="I15" s="6" t="s">
        <v>55</v>
      </c>
    </row>
    <row r="16" spans="1:9" ht="17.25" customHeight="1" x14ac:dyDescent="0.25">
      <c r="A16" s="33" t="s">
        <v>33</v>
      </c>
      <c r="B16" s="33">
        <v>1</v>
      </c>
      <c r="C16" s="13" t="s">
        <v>12</v>
      </c>
      <c r="D16" s="33">
        <v>3</v>
      </c>
      <c r="E16" s="14">
        <v>3.0073027663685541</v>
      </c>
      <c r="F16" s="14">
        <v>10.864224454826196</v>
      </c>
      <c r="G16" s="33" t="s">
        <v>38</v>
      </c>
      <c r="H16" s="15" t="s">
        <v>54</v>
      </c>
      <c r="I16" s="16" t="s">
        <v>56</v>
      </c>
    </row>
    <row r="17" spans="1:9" ht="17.25" customHeight="1" x14ac:dyDescent="0.25">
      <c r="A17" s="33"/>
      <c r="B17" s="33"/>
      <c r="C17" s="13" t="s">
        <v>13</v>
      </c>
      <c r="D17" s="33"/>
      <c r="E17" s="14">
        <v>3.011987552643689</v>
      </c>
      <c r="F17" s="14">
        <v>10.898156416408073</v>
      </c>
      <c r="G17" s="33"/>
      <c r="H17" s="15" t="s">
        <v>54</v>
      </c>
      <c r="I17" s="16" t="s">
        <v>56</v>
      </c>
    </row>
    <row r="18" spans="1:9" ht="17.25" customHeight="1" x14ac:dyDescent="0.25">
      <c r="A18" s="33"/>
      <c r="B18" s="33"/>
      <c r="C18" s="13" t="s">
        <v>14</v>
      </c>
      <c r="D18" s="33"/>
      <c r="E18" s="14">
        <v>3.0093314466137109</v>
      </c>
      <c r="F18" s="14">
        <v>10.895045620958864</v>
      </c>
      <c r="G18" s="33"/>
      <c r="H18" s="15" t="s">
        <v>54</v>
      </c>
      <c r="I18" s="16" t="s">
        <v>56</v>
      </c>
    </row>
    <row r="19" spans="1:9" ht="17.25" customHeight="1" x14ac:dyDescent="0.25">
      <c r="A19" s="33"/>
      <c r="B19" s="33"/>
      <c r="C19" s="13" t="s">
        <v>15</v>
      </c>
      <c r="D19" s="33"/>
      <c r="E19" s="14">
        <v>3.0114563600286628</v>
      </c>
      <c r="F19" s="14">
        <v>10.896976750440601</v>
      </c>
      <c r="G19" s="33"/>
      <c r="H19" s="15" t="s">
        <v>54</v>
      </c>
      <c r="I19" s="16" t="s">
        <v>56</v>
      </c>
    </row>
    <row r="20" spans="1:9" ht="17.25" customHeight="1" x14ac:dyDescent="0.25">
      <c r="A20" s="33"/>
      <c r="B20" s="33"/>
      <c r="C20" s="13" t="s">
        <v>16</v>
      </c>
      <c r="D20" s="33"/>
      <c r="E20" s="14">
        <v>3.0168430742494019</v>
      </c>
      <c r="F20" s="14">
        <v>10.920326295953783</v>
      </c>
      <c r="G20" s="33"/>
      <c r="H20" s="15" t="s">
        <v>54</v>
      </c>
      <c r="I20" s="16" t="s">
        <v>56</v>
      </c>
    </row>
    <row r="21" spans="1:9" ht="17.25" customHeight="1" x14ac:dyDescent="0.25">
      <c r="A21" s="33"/>
      <c r="B21" s="33"/>
      <c r="C21" s="13" t="s">
        <v>17</v>
      </c>
      <c r="D21" s="33"/>
      <c r="E21" s="14">
        <v>3.0105368360770539</v>
      </c>
      <c r="F21" s="14">
        <v>10.897804119077849</v>
      </c>
      <c r="G21" s="33"/>
      <c r="H21" s="15" t="s">
        <v>54</v>
      </c>
      <c r="I21" s="16" t="s">
        <v>56</v>
      </c>
    </row>
    <row r="22" spans="1:9" ht="17.25" customHeight="1" x14ac:dyDescent="0.25">
      <c r="A22" s="33"/>
      <c r="B22" s="33"/>
      <c r="C22" s="13" t="s">
        <v>18</v>
      </c>
      <c r="D22" s="33"/>
      <c r="E22" s="14">
        <v>3.013227637843678</v>
      </c>
      <c r="F22" s="14">
        <v>10.901163743643025</v>
      </c>
      <c r="G22" s="33"/>
      <c r="H22" s="15" t="s">
        <v>54</v>
      </c>
      <c r="I22" s="16" t="s">
        <v>56</v>
      </c>
    </row>
    <row r="23" spans="1:9" ht="17.25" customHeight="1" x14ac:dyDescent="0.25">
      <c r="A23" s="33"/>
      <c r="B23" s="33"/>
      <c r="C23" s="13" t="s">
        <v>19</v>
      </c>
      <c r="D23" s="33"/>
      <c r="E23" s="14">
        <v>3.0206570171800502</v>
      </c>
      <c r="F23" s="14">
        <v>10.936333102088144</v>
      </c>
      <c r="G23" s="33"/>
      <c r="H23" s="15" t="s">
        <v>54</v>
      </c>
      <c r="I23" s="16" t="s">
        <v>56</v>
      </c>
    </row>
    <row r="24" spans="1:9" ht="17.25" customHeight="1" x14ac:dyDescent="0.25">
      <c r="A24" s="33"/>
      <c r="B24" s="33"/>
      <c r="C24" s="11" t="s">
        <v>20</v>
      </c>
      <c r="D24" s="33"/>
      <c r="E24" s="18">
        <v>2.9976121010046559</v>
      </c>
      <c r="F24" s="18">
        <v>10.715372184589915</v>
      </c>
      <c r="G24" s="33"/>
      <c r="H24" s="12" t="s">
        <v>53</v>
      </c>
      <c r="I24" s="16" t="s">
        <v>56</v>
      </c>
    </row>
    <row r="25" spans="1:9" ht="17.25" customHeight="1" x14ac:dyDescent="0.25">
      <c r="A25" s="33"/>
      <c r="B25" s="33"/>
      <c r="C25" s="13" t="s">
        <v>21</v>
      </c>
      <c r="D25" s="33"/>
      <c r="E25" s="14">
        <v>3.0239933049966159</v>
      </c>
      <c r="F25" s="14">
        <v>10.94315819220728</v>
      </c>
      <c r="G25" s="33"/>
      <c r="H25" s="15" t="s">
        <v>54</v>
      </c>
      <c r="I25" s="16" t="s">
        <v>56</v>
      </c>
    </row>
    <row r="26" spans="1:9" ht="17.25" customHeight="1" x14ac:dyDescent="0.25">
      <c r="A26" s="33"/>
      <c r="B26" s="33"/>
      <c r="C26" s="13" t="s">
        <v>22</v>
      </c>
      <c r="D26" s="33"/>
      <c r="E26" s="14">
        <v>3.0235843721357938</v>
      </c>
      <c r="F26" s="14">
        <v>10.944146676888458</v>
      </c>
      <c r="G26" s="33"/>
      <c r="H26" s="15" t="s">
        <v>54</v>
      </c>
      <c r="I26" s="16" t="s">
        <v>56</v>
      </c>
    </row>
    <row r="27" spans="1:9" ht="17.25" customHeight="1" x14ac:dyDescent="0.25">
      <c r="A27" s="33"/>
      <c r="B27" s="33"/>
      <c r="C27" s="9" t="s">
        <v>23</v>
      </c>
      <c r="D27" s="33"/>
      <c r="E27" s="19">
        <v>2.9936344062799631</v>
      </c>
      <c r="F27" s="19">
        <v>10.720849019752032</v>
      </c>
      <c r="G27" s="33"/>
      <c r="H27" s="10" t="s">
        <v>52</v>
      </c>
      <c r="I27" s="17" t="s">
        <v>57</v>
      </c>
    </row>
    <row r="28" spans="1:9" ht="17.25" customHeight="1" x14ac:dyDescent="0.25">
      <c r="A28" s="33"/>
      <c r="B28" s="33"/>
      <c r="C28" s="13" t="s">
        <v>24</v>
      </c>
      <c r="D28" s="33"/>
      <c r="E28" s="14">
        <v>3.0235623669383318</v>
      </c>
      <c r="F28" s="14">
        <v>10.93691623405384</v>
      </c>
      <c r="G28" s="33"/>
      <c r="H28" s="15" t="s">
        <v>54</v>
      </c>
      <c r="I28" s="16" t="s">
        <v>56</v>
      </c>
    </row>
    <row r="29" spans="1:9" ht="17.25" customHeight="1" x14ac:dyDescent="0.25">
      <c r="A29" s="33"/>
      <c r="B29" s="33"/>
      <c r="C29" s="13" t="s">
        <v>25</v>
      </c>
      <c r="D29" s="33"/>
      <c r="E29" s="14">
        <v>3.0251210655147962</v>
      </c>
      <c r="F29" s="14">
        <v>10.935323412524832</v>
      </c>
      <c r="G29" s="33"/>
      <c r="H29" s="15" t="s">
        <v>54</v>
      </c>
      <c r="I29" s="16" t="s">
        <v>56</v>
      </c>
    </row>
    <row r="30" spans="1:9" ht="17.25" customHeight="1" x14ac:dyDescent="0.25">
      <c r="A30" s="33"/>
      <c r="B30" s="33"/>
      <c r="C30" s="13" t="s">
        <v>26</v>
      </c>
      <c r="D30" s="33"/>
      <c r="E30" s="14">
        <v>3.0173353775652738</v>
      </c>
      <c r="F30" s="14">
        <v>10.924253206665734</v>
      </c>
      <c r="G30" s="33"/>
      <c r="H30" s="15" t="s">
        <v>54</v>
      </c>
      <c r="I30" s="16" t="s">
        <v>56</v>
      </c>
    </row>
    <row r="31" spans="1:9" ht="17.25" customHeight="1" x14ac:dyDescent="0.25">
      <c r="A31" s="33"/>
      <c r="B31" s="33"/>
      <c r="C31" s="13" t="s">
        <v>27</v>
      </c>
      <c r="D31" s="33"/>
      <c r="E31" s="14">
        <v>3.0260024144414381</v>
      </c>
      <c r="F31" s="14">
        <v>10.954308274144246</v>
      </c>
      <c r="G31" s="33"/>
      <c r="H31" s="15" t="s">
        <v>54</v>
      </c>
      <c r="I31" s="16" t="s">
        <v>56</v>
      </c>
    </row>
    <row r="32" spans="1:9" ht="17.25" customHeight="1" x14ac:dyDescent="0.25">
      <c r="A32" s="30" t="s">
        <v>58</v>
      </c>
      <c r="B32" s="33">
        <v>1</v>
      </c>
      <c r="C32" s="13" t="s">
        <v>28</v>
      </c>
      <c r="D32" s="33">
        <v>3</v>
      </c>
      <c r="E32" s="21">
        <v>3.008523308140798</v>
      </c>
      <c r="F32" s="21">
        <v>10.860060003214381</v>
      </c>
      <c r="G32" s="33" t="s">
        <v>38</v>
      </c>
      <c r="H32" s="15" t="s">
        <v>54</v>
      </c>
      <c r="I32" s="16" t="s">
        <v>56</v>
      </c>
    </row>
    <row r="33" spans="1:9" ht="17.25" customHeight="1" x14ac:dyDescent="0.25">
      <c r="A33" s="31"/>
      <c r="B33" s="33"/>
      <c r="C33" s="13" t="s">
        <v>29</v>
      </c>
      <c r="D33" s="33"/>
      <c r="E33" s="20">
        <v>3.012301848354463</v>
      </c>
      <c r="F33" s="22">
        <v>10.839333133441867</v>
      </c>
      <c r="G33" s="33"/>
      <c r="H33" s="15" t="s">
        <v>54</v>
      </c>
      <c r="I33" s="16" t="s">
        <v>56</v>
      </c>
    </row>
    <row r="34" spans="1:9" ht="17.25" customHeight="1" x14ac:dyDescent="0.25">
      <c r="A34" s="31"/>
      <c r="B34" s="33"/>
      <c r="C34" s="13" t="s">
        <v>30</v>
      </c>
      <c r="D34" s="33"/>
      <c r="E34" s="22">
        <v>3.0171090388375328</v>
      </c>
      <c r="F34" s="22">
        <v>10.907947629745468</v>
      </c>
      <c r="G34" s="33"/>
      <c r="H34" s="15" t="s">
        <v>54</v>
      </c>
      <c r="I34" s="16" t="s">
        <v>56</v>
      </c>
    </row>
    <row r="35" spans="1:9" ht="17.25" customHeight="1" x14ac:dyDescent="0.25">
      <c r="A35" s="32"/>
      <c r="B35" s="33"/>
      <c r="C35" s="11" t="s">
        <v>31</v>
      </c>
      <c r="D35" s="33"/>
      <c r="E35" s="23">
        <v>2.998896608779289</v>
      </c>
      <c r="F35" s="23">
        <v>10.795240069026876</v>
      </c>
      <c r="G35" s="33"/>
      <c r="H35" s="12" t="s">
        <v>53</v>
      </c>
      <c r="I35" s="17" t="s">
        <v>57</v>
      </c>
    </row>
    <row r="36" spans="1:9" x14ac:dyDescent="0.25">
      <c r="D36" s="24" t="s">
        <v>44</v>
      </c>
      <c r="E36" s="25">
        <f>AVERAGE(E16:E35)</f>
        <v>3.0134509451996871</v>
      </c>
      <c r="F36" s="25">
        <f>AVERAGE(F16:F35)</f>
        <v>10.884346926982573</v>
      </c>
    </row>
    <row r="37" spans="1:9" x14ac:dyDescent="0.25">
      <c r="D37" s="24" t="s">
        <v>45</v>
      </c>
      <c r="E37" s="24">
        <f>_xlfn.STDEV.P(E16:E35)</f>
        <v>9.0888151125877292E-3</v>
      </c>
      <c r="F37" s="24">
        <f>_xlfn.STDEV.P(F16:F35)</f>
        <v>6.730963167106388E-2</v>
      </c>
    </row>
    <row r="38" spans="1:9" x14ac:dyDescent="0.25">
      <c r="D38" s="24" t="s">
        <v>46</v>
      </c>
      <c r="E38" s="25">
        <f>E36-2*E37</f>
        <v>2.9952733149745119</v>
      </c>
      <c r="F38" s="25">
        <f>F36-2*F37</f>
        <v>10.749727663640446</v>
      </c>
    </row>
    <row r="39" spans="1:9" x14ac:dyDescent="0.25">
      <c r="D39" s="24" t="s">
        <v>47</v>
      </c>
      <c r="E39" s="25">
        <f>E36+2*E37</f>
        <v>3.0316285754248624</v>
      </c>
      <c r="F39" s="25">
        <f>F36+2*F37</f>
        <v>11.018966190324701</v>
      </c>
    </row>
    <row r="42" spans="1:9" x14ac:dyDescent="0.25">
      <c r="A42" s="7" t="s">
        <v>59</v>
      </c>
      <c r="D42" s="2"/>
      <c r="E42" s="2"/>
      <c r="F42" s="2"/>
    </row>
    <row r="43" spans="1:9" x14ac:dyDescent="0.25">
      <c r="A43" s="7" t="s">
        <v>2</v>
      </c>
      <c r="E43" s="2"/>
      <c r="F43" s="3" t="s">
        <v>3</v>
      </c>
    </row>
    <row r="44" spans="1:9" ht="17.25" x14ac:dyDescent="0.25">
      <c r="A44" s="8" t="s">
        <v>35</v>
      </c>
      <c r="E44" s="2"/>
      <c r="F44" s="4" t="s">
        <v>32</v>
      </c>
    </row>
    <row r="45" spans="1:9" ht="17.25" x14ac:dyDescent="0.25">
      <c r="A45" s="8" t="s">
        <v>36</v>
      </c>
      <c r="E45" s="2"/>
      <c r="F45" s="2"/>
    </row>
    <row r="46" spans="1:9" x14ac:dyDescent="0.25">
      <c r="A46" s="8" t="s">
        <v>40</v>
      </c>
      <c r="E46" s="2"/>
      <c r="F46" s="3" t="s">
        <v>34</v>
      </c>
    </row>
    <row r="47" spans="1:9" ht="17.25" x14ac:dyDescent="0.25">
      <c r="A47" s="8" t="s">
        <v>41</v>
      </c>
      <c r="E47" s="2"/>
      <c r="F47" s="4" t="s">
        <v>60</v>
      </c>
    </row>
    <row r="48" spans="1:9" x14ac:dyDescent="0.25">
      <c r="A48" s="8" t="s">
        <v>42</v>
      </c>
      <c r="D48" s="2"/>
      <c r="E48" s="2"/>
    </row>
    <row r="49" spans="1:7" x14ac:dyDescent="0.25">
      <c r="A49" s="8" t="s">
        <v>43</v>
      </c>
      <c r="D49" s="2"/>
      <c r="E49" s="2"/>
      <c r="F49" s="4"/>
    </row>
    <row r="51" spans="1:7" x14ac:dyDescent="0.25">
      <c r="A51" s="1" t="s">
        <v>11</v>
      </c>
      <c r="D51" s="2"/>
      <c r="E51" s="2"/>
      <c r="F51" s="2"/>
    </row>
    <row r="52" spans="1:7" ht="30" x14ac:dyDescent="0.25">
      <c r="A52" s="5" t="s">
        <v>4</v>
      </c>
      <c r="B52" s="5" t="s">
        <v>5</v>
      </c>
      <c r="C52" s="5" t="s">
        <v>6</v>
      </c>
      <c r="D52" s="5" t="s">
        <v>7</v>
      </c>
      <c r="E52" s="6" t="s">
        <v>8</v>
      </c>
      <c r="F52" s="6" t="s">
        <v>9</v>
      </c>
      <c r="G52" s="6" t="s">
        <v>10</v>
      </c>
    </row>
    <row r="53" spans="1:7" x14ac:dyDescent="0.25">
      <c r="A53" s="30" t="s">
        <v>64</v>
      </c>
      <c r="B53" s="33">
        <v>1</v>
      </c>
      <c r="C53" s="26" t="s">
        <v>61</v>
      </c>
      <c r="D53" s="34">
        <v>3</v>
      </c>
      <c r="E53" s="27">
        <v>2.99069717456852</v>
      </c>
      <c r="F53" s="27">
        <v>10.832710704949434</v>
      </c>
      <c r="G53" s="33" t="s">
        <v>65</v>
      </c>
    </row>
    <row r="54" spans="1:7" x14ac:dyDescent="0.25">
      <c r="A54" s="31"/>
      <c r="B54" s="33"/>
      <c r="C54" s="26" t="s">
        <v>62</v>
      </c>
      <c r="D54" s="34"/>
      <c r="E54" s="28">
        <v>2.9862029280947802</v>
      </c>
      <c r="F54" s="29">
        <v>10.8160896026576</v>
      </c>
      <c r="G54" s="33"/>
    </row>
    <row r="55" spans="1:7" x14ac:dyDescent="0.25">
      <c r="A55" s="32"/>
      <c r="B55" s="33"/>
      <c r="C55" s="26" t="s">
        <v>63</v>
      </c>
      <c r="D55" s="34"/>
      <c r="E55" s="29">
        <v>3.0021062731117998</v>
      </c>
      <c r="F55" s="29">
        <v>10.8689063028016</v>
      </c>
      <c r="G55" s="33"/>
    </row>
  </sheetData>
  <mergeCells count="12">
    <mergeCell ref="A53:A55"/>
    <mergeCell ref="B53:B55"/>
    <mergeCell ref="D53:D55"/>
    <mergeCell ref="G53:G55"/>
    <mergeCell ref="A16:A31"/>
    <mergeCell ref="D16:D31"/>
    <mergeCell ref="B16:B31"/>
    <mergeCell ref="G16:G31"/>
    <mergeCell ref="B32:B35"/>
    <mergeCell ref="D32:D35"/>
    <mergeCell ref="G32:G35"/>
    <mergeCell ref="A32:A35"/>
  </mergeCells>
  <pageMargins left="0.7" right="0.7" top="0.75" bottom="0.75" header="0.3" footer="0.3"/>
  <pageSetup orientation="portrait" horizontalDpi="300" verticalDpi="300" r:id="rId1"/>
  <ignoredErrors>
    <ignoredError sqref="C16:C35 C53:C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kprokopi</dc:creator>
  <cp:lastModifiedBy>kprokopi</cp:lastModifiedBy>
  <dcterms:created xsi:type="dcterms:W3CDTF">2018-04-30T18:17:15Z</dcterms:created>
  <dcterms:modified xsi:type="dcterms:W3CDTF">2018-10-12T15:25:01Z</dcterms:modified>
</cp:coreProperties>
</file>