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ccurdy/Desktop/"/>
    </mc:Choice>
  </mc:AlternateContent>
  <xr:revisionPtr revIDLastSave="0" documentId="13_ncr:1_{DF995D52-7FC2-A84C-94F1-DFB1049FEC91}" xr6:coauthVersionLast="47" xr6:coauthVersionMax="47" xr10:uidLastSave="{00000000-0000-0000-0000-000000000000}"/>
  <bookViews>
    <workbookView xWindow="12700" yWindow="0" windowWidth="16100" windowHeight="18000" xr2:uid="{AC36E02F-54C9-BA4F-A5C2-5431FEF3E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H14" i="1"/>
  <c r="M6" i="1" s="1"/>
  <c r="Q6" i="1" s="1"/>
  <c r="A4" i="1"/>
  <c r="A5" i="1"/>
  <c r="A6" i="1"/>
  <c r="A7" i="1"/>
  <c r="A8" i="1"/>
  <c r="A9" i="1"/>
  <c r="A10" i="1"/>
  <c r="A3" i="1"/>
  <c r="O4" i="1" l="1"/>
  <c r="K11" i="1"/>
  <c r="O11" i="1" s="1"/>
  <c r="M11" i="1"/>
  <c r="U11" i="1" s="1"/>
  <c r="L11" i="1"/>
  <c r="L4" i="1"/>
  <c r="P4" i="1" s="1"/>
  <c r="K10" i="1"/>
  <c r="S10" i="1" s="1"/>
  <c r="M4" i="1"/>
  <c r="Q4" i="1" s="1"/>
  <c r="K9" i="1"/>
  <c r="S9" i="1" s="1"/>
  <c r="K8" i="1"/>
  <c r="O8" i="1" s="1"/>
  <c r="K7" i="1"/>
  <c r="O7" i="1" s="1"/>
  <c r="K6" i="1"/>
  <c r="O6" i="1" s="1"/>
  <c r="K5" i="1"/>
  <c r="O5" i="1" s="1"/>
  <c r="L9" i="1"/>
  <c r="P9" i="1" s="1"/>
  <c r="L6" i="1"/>
  <c r="P6" i="1" s="1"/>
  <c r="L8" i="1"/>
  <c r="P8" i="1" s="1"/>
  <c r="L10" i="1"/>
  <c r="T10" i="1" s="1"/>
  <c r="M9" i="1"/>
  <c r="Q9" i="1" s="1"/>
  <c r="M8" i="1"/>
  <c r="Q8" i="1" s="1"/>
  <c r="L5" i="1"/>
  <c r="P5" i="1" s="1"/>
  <c r="M7" i="1"/>
  <c r="Q7" i="1" s="1"/>
  <c r="M5" i="1"/>
  <c r="Q5" i="1" s="1"/>
  <c r="L7" i="1"/>
  <c r="P7" i="1" s="1"/>
  <c r="M10" i="1"/>
  <c r="Q10" i="1" s="1"/>
  <c r="U6" i="1"/>
  <c r="S11" i="1" l="1"/>
  <c r="Q11" i="1"/>
  <c r="P11" i="1"/>
  <c r="T11" i="1"/>
  <c r="T4" i="1"/>
  <c r="S5" i="1"/>
  <c r="P10" i="1"/>
  <c r="U8" i="1"/>
  <c r="T9" i="1"/>
  <c r="O9" i="1"/>
  <c r="S6" i="1"/>
  <c r="T8" i="1"/>
  <c r="U5" i="1"/>
  <c r="O10" i="1"/>
  <c r="T6" i="1"/>
  <c r="U10" i="1"/>
  <c r="U9" i="1"/>
  <c r="S7" i="1"/>
  <c r="U4" i="1"/>
  <c r="S8" i="1"/>
  <c r="T5" i="1"/>
  <c r="U7" i="1"/>
  <c r="T7" i="1"/>
  <c r="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tc={E84AFD75-2AE2-A64D-BD67-445E0E0B80B1}</author>
  </authors>
  <commentList>
    <comment ref="G10" authorId="0" shapeId="0" xr:uid="{E84AFD75-2AE2-A64D-BD67-445E0E0B80B1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be more accurate if run for longer?</t>
      </text>
    </comment>
  </commentList>
</comments>
</file>

<file path=xl/sharedStrings.xml><?xml version="1.0" encoding="utf-8"?>
<sst xmlns="http://schemas.openxmlformats.org/spreadsheetml/2006/main" count="32" uniqueCount="19">
  <si>
    <t>SqrtDa</t>
  </si>
  <si>
    <t>Relative differences</t>
  </si>
  <si>
    <t>Actual Values</t>
  </si>
  <si>
    <t>Predicted Values</t>
  </si>
  <si>
    <t>Using 1707.8/27.1</t>
  </si>
  <si>
    <t>Ram values</t>
  </si>
  <si>
    <t>Raf values</t>
  </si>
  <si>
    <t>Da</t>
  </si>
  <si>
    <t>Absolute differences</t>
  </si>
  <si>
    <t>Raf</t>
  </si>
  <si>
    <t>Ram</t>
  </si>
  <si>
    <t>ratio</t>
  </si>
  <si>
    <t>dhat* w/ ε_T=0.5</t>
  </si>
  <si>
    <t>dhat* w/ ε_T=0.7</t>
  </si>
  <si>
    <t>dhat* w/ ε_T=1.0</t>
  </si>
  <si>
    <t>ε_T=0.5</t>
  </si>
  <si>
    <t>ε_T=0.7</t>
  </si>
  <si>
    <t>ε_T=1.0</t>
  </si>
  <si>
    <t>ε_T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</si>
</sst>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%"/>
  </numFmts>
  <fonts count="3">
    <font>
      <sz val="12"/>
      <color theme="1"/>
      <name val="Calibri"/>
      <family val="2"/>
      <scheme val="minor"/>
    </font>
    <font>
      <sz val="11"/>
      <color theme="1"/>
      <name val="CMMI10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2" borderId="0" xfId="0" applyFill="1" applyBorder="1"/>
    <xf numFmtId="11" fontId="0" fillId="2" borderId="2" xfId="0" applyNumberFormat="1" applyFill="1" applyBorder="1"/>
    <xf numFmtId="11" fontId="0" fillId="2" borderId="5" xfId="0" applyNumberFormat="1" applyFill="1" applyBorder="1"/>
    <xf numFmtId="0" fontId="0" fillId="2" borderId="6" xfId="0" applyFill="1" applyBorder="1"/>
    <xf numFmtId="11" fontId="0" fillId="2" borderId="7" xfId="0" applyNumberFormat="1" applyFill="1" applyBorder="1"/>
    <xf numFmtId="0" fontId="0" fillId="2" borderId="10" xfId="0" applyFill="1" applyBorder="1" applyAlignment="1"/>
    <xf numFmtId="0" fontId="0" fillId="2" borderId="12" xfId="0" applyFill="1" applyBorder="1"/>
    <xf numFmtId="0" fontId="0" fillId="2" borderId="1" xfId="0" applyFill="1" applyBorder="1"/>
    <xf numFmtId="0" fontId="0" fillId="2" borderId="13" xfId="0" applyFill="1" applyBorder="1"/>
    <xf numFmtId="11" fontId="0" fillId="2" borderId="14" xfId="0" applyNumberFormat="1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1" fontId="0" fillId="0" borderId="5" xfId="0" applyNumberFormat="1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11" fontId="0" fillId="0" borderId="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0" fontId="0" fillId="0" borderId="3" xfId="0" applyBorder="1"/>
    <xf numFmtId="0" fontId="0" fillId="0" borderId="11" xfId="0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2" borderId="4" xfId="0" applyFill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165" fontId="0" fillId="0" borderId="6" xfId="1" applyNumberFormat="1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/>
    <xf numFmtId="0" fontId="0" fillId="2" borderId="10" xfId="0" applyFill="1" applyBorder="1"/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1" fontId="0" fillId="2" borderId="13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McCurdy" id="{7423F049-8AA2-3A47-B2A6-E1F78F9B9F4C}" userId="3dd8cb48804269f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2-04-04T19:22:03.94" personId="{7423F049-8AA2-3A47-B2A6-E1F78F9B9F4C}" id="{E84AFD75-2AE2-A64D-BD67-445E0E0B80B1}">
    <text>Could be more accurate if run for longer?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84A3-3D4E-854F-9605-9ABB85C6BE77}">
  <dimension ref="A1:U26"/>
  <sheetViews>
    <sheetView tabSelected="1" topLeftCell="O1" zoomScaleNormal="100" workbookViewId="0">
      <selection activeCell="Q21" sqref="Q21"/>
    </sheetView>
  </sheetViews>
  <sheetFormatPr baseColWidth="10" defaultRowHeight="16"/>
  <cols>
    <col min="1" max="1" width="10.83203125" style="1"/>
  </cols>
  <sheetData>
    <row r="1" spans="1:21" ht="17" thickBot="1">
      <c r="A1" s="3"/>
      <c r="B1" s="13"/>
      <c r="C1" s="51" t="s">
        <v>5</v>
      </c>
      <c r="D1" s="51"/>
      <c r="E1" s="52"/>
      <c r="G1" s="45" t="s">
        <v>2</v>
      </c>
      <c r="H1" s="46"/>
      <c r="I1" s="47"/>
      <c r="K1" s="45" t="s">
        <v>3</v>
      </c>
      <c r="L1" s="46"/>
      <c r="M1" s="47"/>
      <c r="N1" s="27"/>
      <c r="O1" s="45" t="s">
        <v>1</v>
      </c>
      <c r="P1" s="46"/>
      <c r="Q1" s="47"/>
      <c r="R1" s="27"/>
      <c r="S1" s="45" t="s">
        <v>8</v>
      </c>
      <c r="T1" s="46"/>
      <c r="U1" s="47"/>
    </row>
    <row r="2" spans="1:21" ht="34" customHeight="1" thickBot="1">
      <c r="A2" s="3" t="s">
        <v>7</v>
      </c>
      <c r="B2" s="56" t="s">
        <v>0</v>
      </c>
      <c r="C2" s="57" t="s">
        <v>15</v>
      </c>
      <c r="D2" s="57" t="s">
        <v>16</v>
      </c>
      <c r="E2" s="57" t="s">
        <v>17</v>
      </c>
      <c r="G2" s="61" t="s">
        <v>12</v>
      </c>
      <c r="H2" s="62" t="s">
        <v>13</v>
      </c>
      <c r="I2" s="63" t="s">
        <v>14</v>
      </c>
      <c r="K2" s="58" t="s">
        <v>15</v>
      </c>
      <c r="L2" s="59" t="s">
        <v>16</v>
      </c>
      <c r="M2" s="60" t="s">
        <v>17</v>
      </c>
      <c r="N2" s="15"/>
      <c r="O2" s="58" t="s">
        <v>15</v>
      </c>
      <c r="P2" s="59" t="s">
        <v>16</v>
      </c>
      <c r="Q2" s="60" t="s">
        <v>17</v>
      </c>
      <c r="R2" s="15"/>
      <c r="S2" s="58" t="s">
        <v>15</v>
      </c>
      <c r="T2" s="59" t="s">
        <v>16</v>
      </c>
      <c r="U2" s="60" t="s">
        <v>17</v>
      </c>
    </row>
    <row r="3" spans="1:21" ht="17" thickBot="1">
      <c r="A3" s="4">
        <f>B3^2</f>
        <v>1E-4</v>
      </c>
      <c r="B3" s="4">
        <v>0.01</v>
      </c>
      <c r="C3" s="12">
        <v>11.04</v>
      </c>
      <c r="D3" s="12">
        <v>11.66</v>
      </c>
      <c r="E3" s="12">
        <v>12.34</v>
      </c>
      <c r="G3" s="17">
        <v>0.22900000000000001</v>
      </c>
      <c r="H3" s="15">
        <v>0.26700000000000002</v>
      </c>
      <c r="I3" s="16">
        <v>0.31430000000000002</v>
      </c>
      <c r="K3" s="48" t="s">
        <v>4</v>
      </c>
      <c r="L3" s="49"/>
      <c r="M3" s="49"/>
      <c r="N3" s="49"/>
      <c r="O3" s="49"/>
      <c r="P3" s="49"/>
      <c r="Q3" s="49"/>
      <c r="R3" s="49"/>
      <c r="S3" s="49"/>
      <c r="T3" s="49"/>
      <c r="U3" s="50"/>
    </row>
    <row r="4" spans="1:21">
      <c r="A4" s="4">
        <f t="shared" ref="A4:A10" si="0">B4^2</f>
        <v>2.5000000000000001E-5</v>
      </c>
      <c r="B4" s="4">
        <v>5.0000000000000001E-3</v>
      </c>
      <c r="C4" s="12">
        <v>14.05</v>
      </c>
      <c r="D4" s="12">
        <v>14.85</v>
      </c>
      <c r="E4" s="12">
        <v>15.72</v>
      </c>
      <c r="G4" s="14">
        <v>0.15570000000000001</v>
      </c>
      <c r="H4" s="15">
        <v>0.18099999999999999</v>
      </c>
      <c r="I4" s="16">
        <v>0.2132</v>
      </c>
      <c r="K4" s="32">
        <f>((H$14)*(B3*C$11)^2)^(0.25)</f>
        <v>0.19922871405107409</v>
      </c>
      <c r="L4" s="29">
        <f>((H$14)*(B3*D$11)^2)^(0.25)</f>
        <v>0.23573059348209874</v>
      </c>
      <c r="M4" s="30">
        <f>((H$14)*(B3*E$11)^2)^(0.25)</f>
        <v>0.28175194942518017</v>
      </c>
      <c r="N4" s="26"/>
      <c r="O4" s="35">
        <f>ABS(G3-K4)/G3</f>
        <v>0.13000561549749309</v>
      </c>
      <c r="P4" s="36">
        <f>ABS(H3-L4)/H3</f>
        <v>0.11711388208951788</v>
      </c>
      <c r="Q4" s="37">
        <f>ABS(I3-M4)/I3</f>
        <v>0.10355727195297439</v>
      </c>
      <c r="R4" s="26"/>
      <c r="S4" s="28">
        <f>ABS(K4-G3)</f>
        <v>2.9771285948925919E-2</v>
      </c>
      <c r="T4" s="29">
        <f>ABS(L4-H3)</f>
        <v>3.1269406517901277E-2</v>
      </c>
      <c r="U4" s="30">
        <f>ABS(M4-I3)</f>
        <v>3.2548050574819853E-2</v>
      </c>
    </row>
    <row r="5" spans="1:21">
      <c r="A5" s="4">
        <f t="shared" si="0"/>
        <v>6.2500000000000003E-6</v>
      </c>
      <c r="B5" s="4">
        <v>2.5000000000000001E-3</v>
      </c>
      <c r="C5" s="12">
        <v>16.75</v>
      </c>
      <c r="D5" s="12">
        <v>17.600000000000001</v>
      </c>
      <c r="E5" s="12">
        <v>18.5</v>
      </c>
      <c r="G5" s="14">
        <v>0.10680000000000001</v>
      </c>
      <c r="H5" s="15">
        <v>0.1245</v>
      </c>
      <c r="I5" s="16">
        <v>0.14649999999999999</v>
      </c>
      <c r="K5" s="33">
        <f>((H$14)*(B4*C$11)^2)^(0.25)</f>
        <v>0.14087597471259009</v>
      </c>
      <c r="L5" s="21">
        <f>((H$14)*(B4*D$11)^2)^(0.25)</f>
        <v>0.16668670118432136</v>
      </c>
      <c r="M5" s="22">
        <f>((H$14)*(B4*E$11)^2)^(0.25)</f>
        <v>0.19922871405107409</v>
      </c>
      <c r="N5" s="15"/>
      <c r="O5" s="38">
        <f>ABS(G4-K5)/G4</f>
        <v>9.5208897157417594E-2</v>
      </c>
      <c r="P5" s="39">
        <f>ABS(H4-L5)/H4</f>
        <v>7.9078998981649939E-2</v>
      </c>
      <c r="Q5" s="40">
        <f>ABS(I4-M5)/I4</f>
        <v>6.5531359985581197E-2</v>
      </c>
      <c r="R5" s="15"/>
      <c r="S5" s="17">
        <f>ABS(K5-G4)</f>
        <v>1.482402528740992E-2</v>
      </c>
      <c r="T5" s="21">
        <f>ABS(L5-H4)</f>
        <v>1.4313298815678638E-2</v>
      </c>
      <c r="U5" s="22">
        <f>ABS(M5-I4)</f>
        <v>1.397128594892591E-2</v>
      </c>
    </row>
    <row r="6" spans="1:21">
      <c r="A6" s="4">
        <f t="shared" si="0"/>
        <v>9.9999999999999995E-7</v>
      </c>
      <c r="B6" s="4">
        <v>1E-3</v>
      </c>
      <c r="C6" s="12">
        <v>19.760000000000002</v>
      </c>
      <c r="D6" s="12">
        <v>20.5</v>
      </c>
      <c r="E6" s="12">
        <v>21.28</v>
      </c>
      <c r="G6" s="14">
        <v>6.5549999999999997E-2</v>
      </c>
      <c r="H6" s="15">
        <v>7.6600000000000001E-2</v>
      </c>
      <c r="I6" s="16">
        <v>9.0289999999999995E-2</v>
      </c>
      <c r="K6" s="33">
        <f>((H$14)*(B5*C$11)^2)^(0.25)</f>
        <v>9.9614357025537018E-2</v>
      </c>
      <c r="L6" s="21">
        <f>((H$14)*(B5*D$11)^2)^(0.25)</f>
        <v>0.11786529674104936</v>
      </c>
      <c r="M6" s="22">
        <f>((H$14)*(B5*E$11)^2)^(0.25)</f>
        <v>0.14087597471259009</v>
      </c>
      <c r="N6" s="15"/>
      <c r="O6" s="38">
        <f>ABS(G5-K6)/G5</f>
        <v>6.728130125901674E-2</v>
      </c>
      <c r="P6" s="39">
        <f>ABS(H5-L6)/H5</f>
        <v>5.3290789228519229E-2</v>
      </c>
      <c r="Q6" s="40">
        <f>ABS(I5-M6)/I5</f>
        <v>3.8389251108600045E-2</v>
      </c>
      <c r="R6" s="15"/>
      <c r="S6" s="17">
        <f>ABS(K6-G5)</f>
        <v>7.1856429744629885E-3</v>
      </c>
      <c r="T6" s="21">
        <f>ABS(L6-H5)</f>
        <v>6.6347032589506444E-3</v>
      </c>
      <c r="U6" s="22">
        <f>ABS(M6-I5)</f>
        <v>5.6240252874099061E-3</v>
      </c>
    </row>
    <row r="7" spans="1:21">
      <c r="A7" s="4">
        <f t="shared" si="0"/>
        <v>2.4999999999999999E-7</v>
      </c>
      <c r="B7" s="4">
        <v>5.0000000000000001E-4</v>
      </c>
      <c r="C7" s="12">
        <v>21.55</v>
      </c>
      <c r="D7" s="12">
        <v>22.2</v>
      </c>
      <c r="E7" s="12">
        <v>22.83</v>
      </c>
      <c r="G7" s="14">
        <v>4.5609999999999998E-2</v>
      </c>
      <c r="H7" s="15">
        <v>5.3350000000000002E-2</v>
      </c>
      <c r="I7" s="16">
        <v>6.3004000000000004E-2</v>
      </c>
      <c r="K7" s="33">
        <f>((H$14)*(B6*C$11)^2)^(0.25)</f>
        <v>6.300165117077855E-2</v>
      </c>
      <c r="L7" s="21">
        <f>((H$14)*(B6*D$11)^2)^(0.25)</f>
        <v>7.4544558958667448E-2</v>
      </c>
      <c r="M7" s="22">
        <f>((H$14)*(B6*E$11)^2)^(0.25)</f>
        <v>8.9097789537613811E-2</v>
      </c>
      <c r="N7" s="15"/>
      <c r="O7" s="38">
        <f>ABS(G6-K7)/G6</f>
        <v>3.8876412345102175E-2</v>
      </c>
      <c r="P7" s="39">
        <f>ABS(H6-L7)/H6</f>
        <v>2.6833433959955008E-2</v>
      </c>
      <c r="Q7" s="40">
        <f>ABS(I6-M7)/I6</f>
        <v>1.3204235932951424E-2</v>
      </c>
      <c r="R7" s="15"/>
      <c r="S7" s="17">
        <f>ABS(K7-G6)</f>
        <v>2.5483488292214473E-3</v>
      </c>
      <c r="T7" s="21">
        <f>ABS(L7-H6)</f>
        <v>2.0554410413325536E-3</v>
      </c>
      <c r="U7" s="22">
        <f>ABS(M7-I6)</f>
        <v>1.192210462386184E-3</v>
      </c>
    </row>
    <row r="8" spans="1:21">
      <c r="A8" s="4">
        <f t="shared" si="0"/>
        <v>6.2499999999999997E-8</v>
      </c>
      <c r="B8" s="4">
        <v>2.5000000000000001E-4</v>
      </c>
      <c r="C8" s="12">
        <v>22.98</v>
      </c>
      <c r="D8" s="12">
        <v>23.49</v>
      </c>
      <c r="E8" s="12">
        <v>24</v>
      </c>
      <c r="G8" s="18">
        <v>3.1850000000000003E-2</v>
      </c>
      <c r="H8" s="15">
        <v>3.7310000000000003E-2</v>
      </c>
      <c r="I8" s="16">
        <v>4.4124999999999998E-2</v>
      </c>
      <c r="K8" s="33">
        <f>((H$14)*(B7*C$11)^2)^(0.25)</f>
        <v>4.4548894768806906E-2</v>
      </c>
      <c r="L8" s="21">
        <f>((H$14)*(B7*D$11)^2)^(0.25)</f>
        <v>5.2710963140234178E-2</v>
      </c>
      <c r="M8" s="22">
        <f>((H$14)*(B7*E$11)^2)^(0.25)</f>
        <v>6.300165117077855E-2</v>
      </c>
      <c r="N8" s="15"/>
      <c r="O8" s="38">
        <f>ABS(G7-K8)/G7</f>
        <v>2.3264749642470779E-2</v>
      </c>
      <c r="P8" s="39">
        <f>ABS(H7-L8)/H7</f>
        <v>1.1978197933754894E-2</v>
      </c>
      <c r="Q8" s="44">
        <f>ABS(I7-M8)/I7</f>
        <v>3.7280636490613757E-5</v>
      </c>
      <c r="R8" s="15"/>
      <c r="S8" s="17">
        <f>ABS(K8-G7)</f>
        <v>1.0611052311930921E-3</v>
      </c>
      <c r="T8" s="21">
        <f>ABS(L8-H7)</f>
        <v>6.3903685976582358E-4</v>
      </c>
      <c r="U8" s="22">
        <f>ABS(M8-I7)</f>
        <v>2.3488292214546291E-6</v>
      </c>
    </row>
    <row r="9" spans="1:21">
      <c r="A9" s="4">
        <f t="shared" si="0"/>
        <v>1E-8</v>
      </c>
      <c r="B9" s="4">
        <v>1E-4</v>
      </c>
      <c r="C9" s="12">
        <v>24.37</v>
      </c>
      <c r="D9" s="12">
        <v>24.74</v>
      </c>
      <c r="E9" s="12">
        <v>25.09</v>
      </c>
      <c r="G9" s="14">
        <v>1.9911000000000002E-2</v>
      </c>
      <c r="H9" s="15">
        <v>2.3359999999999999E-2</v>
      </c>
      <c r="I9" s="16">
        <v>2.7666E-2</v>
      </c>
      <c r="K9" s="33">
        <f>((H$14)*(B8*C$11)^2)^(0.25)</f>
        <v>3.1500825585389289E-2</v>
      </c>
      <c r="L9" s="21">
        <f>((H$14)*(B8*D$11)^2)^(0.25)</f>
        <v>3.7272279479333738E-2</v>
      </c>
      <c r="M9" s="22">
        <f>((H$14)*(B8*E$11)^2)^(0.25)</f>
        <v>4.4548894768806906E-2</v>
      </c>
      <c r="N9" s="15"/>
      <c r="O9" s="38">
        <f>ABS(G8-K9)/G8</f>
        <v>1.0963089940681774E-2</v>
      </c>
      <c r="P9" s="39">
        <f>ABS(H8-L9)/H8</f>
        <v>1.0110029661287879E-3</v>
      </c>
      <c r="Q9" s="40">
        <f>ABS(I8-M9)/I8</f>
        <v>9.6066803129044327E-3</v>
      </c>
      <c r="R9" s="15"/>
      <c r="S9" s="17">
        <f>ABS(K9-G8)</f>
        <v>3.4917441461071452E-4</v>
      </c>
      <c r="T9" s="21">
        <f>ABS(L9-H8)</f>
        <v>3.7720520666265078E-5</v>
      </c>
      <c r="U9" s="22">
        <f>ABS(M9-I8)</f>
        <v>4.2389476880690807E-4</v>
      </c>
    </row>
    <row r="10" spans="1:21" ht="17" thickBot="1">
      <c r="A10" s="4">
        <f t="shared" si="0"/>
        <v>1.0000000000000002E-10</v>
      </c>
      <c r="B10" s="4">
        <v>1.0000000000000001E-5</v>
      </c>
      <c r="C10" s="12">
        <v>26.82</v>
      </c>
      <c r="D10" s="12">
        <v>26.78</v>
      </c>
      <c r="E10" s="12">
        <v>26.72</v>
      </c>
      <c r="G10" s="34">
        <v>6.2500000000000003E-3</v>
      </c>
      <c r="H10" s="19">
        <v>7.4999999999999997E-3</v>
      </c>
      <c r="I10" s="20">
        <v>8.9999999999999993E-3</v>
      </c>
      <c r="K10" s="34">
        <f>((H$14)*(B9*C$11)^2)^(0.25)</f>
        <v>1.9922871405107411E-2</v>
      </c>
      <c r="L10" s="24">
        <f>((H$14)*(B9*D$11)^2)^(0.25)</f>
        <v>2.3573059348209878E-2</v>
      </c>
      <c r="M10" s="25">
        <f>((H$14)*(B9*E$11)^2)^(0.25)</f>
        <v>2.8175194942518023E-2</v>
      </c>
      <c r="N10" s="19"/>
      <c r="O10" s="41">
        <f>ABS(G9-K10)/G9</f>
        <v>5.9622344972173804E-4</v>
      </c>
      <c r="P10" s="42">
        <f>ABS(H9-L10)/H9</f>
        <v>9.1206912761078417E-3</v>
      </c>
      <c r="Q10" s="43">
        <f>ABS(I9-M10)/I9</f>
        <v>1.8405079972457997E-2</v>
      </c>
      <c r="R10" s="19"/>
      <c r="S10" s="23">
        <f>ABS(K10-G9)</f>
        <v>1.1871405107409527E-5</v>
      </c>
      <c r="T10" s="24">
        <f>ABS(L10-H9)</f>
        <v>2.1305934820987915E-4</v>
      </c>
      <c r="U10" s="25">
        <f>ABS(M10-I9)</f>
        <v>5.0919494251802297E-4</v>
      </c>
    </row>
    <row r="11" spans="1:21" ht="17" thickBot="1">
      <c r="A11" s="4"/>
      <c r="B11" s="7" t="s">
        <v>18</v>
      </c>
      <c r="C11" s="9">
        <v>0.5</v>
      </c>
      <c r="D11" s="9">
        <v>0.7</v>
      </c>
      <c r="E11" s="9">
        <v>1</v>
      </c>
      <c r="K11" s="34">
        <f>((H$14)*(B10*C$11)^2)^(0.25)</f>
        <v>6.3001651170778569E-3</v>
      </c>
      <c r="L11" s="24">
        <f>((H$14)*(B10*D$11)^2)^(0.25)</f>
        <v>7.4544558958667432E-3</v>
      </c>
      <c r="M11" s="25">
        <f>((H$14)*(B10*E$11)^2)^(0.25)</f>
        <v>8.9097789537613842E-3</v>
      </c>
      <c r="N11" s="19"/>
      <c r="O11" s="41">
        <f>ABS(G10-K11)/G10</f>
        <v>8.0264187324570468E-3</v>
      </c>
      <c r="P11" s="42">
        <f>ABS(H10-L11)/H10</f>
        <v>6.0725472177675334E-3</v>
      </c>
      <c r="Q11" s="43">
        <f>ABS(I10-M11)/I10</f>
        <v>1.0024560693179453E-2</v>
      </c>
      <c r="R11" s="19"/>
      <c r="S11" s="23">
        <f>ABS(K11-G10)</f>
        <v>5.0165117077856543E-5</v>
      </c>
      <c r="T11" s="24">
        <f>ABS(L11-H10)</f>
        <v>4.5544104133256498E-5</v>
      </c>
      <c r="U11" s="25">
        <f>ABS(M11-I10)</f>
        <v>9.0221046238615071E-5</v>
      </c>
    </row>
    <row r="12" spans="1:21">
      <c r="A12" s="4"/>
      <c r="B12" s="2"/>
      <c r="C12" s="2"/>
      <c r="D12" s="2"/>
      <c r="E12" s="5"/>
      <c r="G12" s="13" t="s">
        <v>9</v>
      </c>
      <c r="H12" s="31">
        <v>1707.8</v>
      </c>
      <c r="K12" s="1"/>
    </row>
    <row r="13" spans="1:21" ht="17" thickBot="1">
      <c r="A13" s="55"/>
      <c r="B13" s="2"/>
      <c r="C13" s="2"/>
      <c r="D13" s="2"/>
      <c r="E13" s="5"/>
      <c r="G13" s="12" t="s">
        <v>10</v>
      </c>
      <c r="H13" s="5">
        <v>27.1</v>
      </c>
      <c r="K13" s="1"/>
    </row>
    <row r="14" spans="1:21" ht="17" thickBot="1">
      <c r="A14" s="4"/>
      <c r="B14" s="2"/>
      <c r="C14" s="2"/>
      <c r="D14" s="2"/>
      <c r="E14" s="5"/>
      <c r="G14" s="9" t="s">
        <v>11</v>
      </c>
      <c r="H14" s="8">
        <f>H12/H13</f>
        <v>63.018450184501837</v>
      </c>
    </row>
    <row r="15" spans="1:21" ht="17" thickBot="1">
      <c r="A15" s="4"/>
      <c r="B15" s="9"/>
      <c r="C15" s="53" t="s">
        <v>6</v>
      </c>
      <c r="D15" s="53"/>
      <c r="E15" s="54"/>
    </row>
    <row r="16" spans="1:21" ht="17" thickBot="1">
      <c r="A16" s="4"/>
      <c r="B16" s="10" t="s">
        <v>0</v>
      </c>
      <c r="C16" s="57" t="s">
        <v>15</v>
      </c>
      <c r="D16" s="57" t="s">
        <v>16</v>
      </c>
      <c r="E16" s="57" t="s">
        <v>17</v>
      </c>
    </row>
    <row r="17" spans="1:5">
      <c r="A17" s="4"/>
      <c r="B17" s="11">
        <v>0.01</v>
      </c>
      <c r="C17" s="12">
        <v>1214.4000000000001</v>
      </c>
      <c r="D17" s="12">
        <v>1209.3</v>
      </c>
      <c r="E17" s="12">
        <v>1204.2</v>
      </c>
    </row>
    <row r="18" spans="1:5">
      <c r="A18" s="4"/>
      <c r="B18" s="11">
        <v>5.0000000000000001E-3</v>
      </c>
      <c r="C18" s="12">
        <v>1321.1</v>
      </c>
      <c r="D18" s="12">
        <v>1301.0999999999999</v>
      </c>
      <c r="E18" s="12">
        <v>1299.2</v>
      </c>
    </row>
    <row r="19" spans="1:5">
      <c r="A19" s="4"/>
      <c r="B19" s="11">
        <v>2.5000000000000001E-3</v>
      </c>
      <c r="C19" s="12">
        <v>1394.7</v>
      </c>
      <c r="D19" s="12">
        <v>1380.7</v>
      </c>
      <c r="E19" s="12">
        <v>1363.5</v>
      </c>
    </row>
    <row r="20" spans="1:5">
      <c r="A20" s="4"/>
      <c r="B20" s="11">
        <v>1E-3</v>
      </c>
      <c r="C20" s="12">
        <v>1459.3</v>
      </c>
      <c r="D20" s="12">
        <v>1440.4</v>
      </c>
      <c r="E20" s="12">
        <v>1414.3</v>
      </c>
    </row>
    <row r="21" spans="1:5">
      <c r="A21" s="4"/>
      <c r="B21" s="11">
        <v>5.0000000000000001E-4</v>
      </c>
      <c r="C21" s="12">
        <v>1492.1</v>
      </c>
      <c r="D21" s="12">
        <v>1468.1</v>
      </c>
      <c r="E21" s="12">
        <v>1438.8</v>
      </c>
    </row>
    <row r="22" spans="1:5">
      <c r="A22" s="4"/>
      <c r="B22" s="11">
        <v>2.5000000000000001E-4</v>
      </c>
      <c r="C22" s="12">
        <v>1513.4</v>
      </c>
      <c r="D22" s="12">
        <v>1486.3</v>
      </c>
      <c r="E22" s="12">
        <v>1455.7</v>
      </c>
    </row>
    <row r="23" spans="1:5">
      <c r="A23" s="4"/>
      <c r="B23" s="11">
        <v>1E-4</v>
      </c>
      <c r="C23" s="12">
        <v>1532.1</v>
      </c>
      <c r="D23" s="12">
        <v>1503.5</v>
      </c>
      <c r="E23" s="12">
        <v>1469.9</v>
      </c>
    </row>
    <row r="24" spans="1:5" ht="17" thickBot="1">
      <c r="A24" s="6"/>
      <c r="B24" s="64">
        <v>1.0000000000000001E-5</v>
      </c>
      <c r="C24" s="10">
        <v>1553.6</v>
      </c>
      <c r="D24" s="10">
        <v>1520.5</v>
      </c>
      <c r="E24" s="10">
        <v>1484.7</v>
      </c>
    </row>
    <row r="25" spans="1:5">
      <c r="A25"/>
    </row>
    <row r="26" spans="1:5">
      <c r="A26"/>
    </row>
  </sheetData>
  <mergeCells count="7">
    <mergeCell ref="C1:E1"/>
    <mergeCell ref="C15:E15"/>
    <mergeCell ref="G1:I1"/>
    <mergeCell ref="S1:U1"/>
    <mergeCell ref="K3:U3"/>
    <mergeCell ref="O1:Q1"/>
    <mergeCell ref="K1:M1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2022-01-06T03:43:15Z</dcterms:created>
  <dcterms:modified xsi:type="dcterms:W3CDTF">2022-10-27T17:11:34Z</dcterms:modified>
</cp:coreProperties>
</file>