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Mullin Family\Desktop\Payroll-GH\"/>
    </mc:Choice>
  </mc:AlternateContent>
  <xr:revisionPtr revIDLastSave="0" documentId="13_ncr:1_{8F8A82B9-006E-40DF-99CA-46F72F0321C7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Entries" sheetId="1" r:id="rId1"/>
    <sheet name="Summary By User" sheetId="2" r:id="rId2"/>
    <sheet name="Summary By Schedule" sheetId="3" r:id="rId3"/>
    <sheet name="Summary By Site" sheetId="4" r:id="rId4"/>
  </sheets>
  <calcPr calcId="191029"/>
  <pivotCaches>
    <pivotCache cacheId="16" r:id="rId5"/>
    <pivotCache cacheId="2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6" i="1" l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U31" i="1"/>
  <c r="U30" i="1"/>
  <c r="U29" i="1"/>
  <c r="U28" i="1"/>
  <c r="U27" i="1"/>
  <c r="U26" i="1"/>
  <c r="U25" i="1"/>
  <c r="U24" i="1"/>
  <c r="U23" i="1"/>
  <c r="U22" i="1"/>
  <c r="U21" i="1"/>
</calcChain>
</file>

<file path=xl/sharedStrings.xml><?xml version="1.0" encoding="utf-8"?>
<sst xmlns="http://schemas.openxmlformats.org/spreadsheetml/2006/main" count="1221" uniqueCount="78">
  <si>
    <t>First Name</t>
  </si>
  <si>
    <t>Last Name</t>
  </si>
  <si>
    <t>Employee ID</t>
  </si>
  <si>
    <t>Date</t>
  </si>
  <si>
    <t>Start Time</t>
  </si>
  <si>
    <t>End Time</t>
  </si>
  <si>
    <t>Unpaid Breaks</t>
  </si>
  <si>
    <t>Regular</t>
  </si>
  <si>
    <t>OT</t>
  </si>
  <si>
    <t>Double OT</t>
  </si>
  <si>
    <t>Paid Total</t>
  </si>
  <si>
    <t>Schedule</t>
  </si>
  <si>
    <t>Job Site</t>
  </si>
  <si>
    <t>Position</t>
  </si>
  <si>
    <t>Brandon</t>
  </si>
  <si>
    <t>Walker</t>
  </si>
  <si>
    <t>South Jordan</t>
  </si>
  <si>
    <t>Support Staff B</t>
  </si>
  <si>
    <t>Cindy</t>
  </si>
  <si>
    <t>Miller</t>
  </si>
  <si>
    <t>Betty Drive</t>
  </si>
  <si>
    <t>Support Staff</t>
  </si>
  <si>
    <t>Corrina</t>
  </si>
  <si>
    <t>Peery</t>
  </si>
  <si>
    <t>Edith</t>
  </si>
  <si>
    <t>Enagbonro</t>
  </si>
  <si>
    <t>Elizabeth</t>
  </si>
  <si>
    <t>King</t>
  </si>
  <si>
    <t>Paddington</t>
  </si>
  <si>
    <t xml:space="preserve">Paddington Basement </t>
  </si>
  <si>
    <t>Fanny</t>
  </si>
  <si>
    <t>Sealii</t>
  </si>
  <si>
    <t>Janell</t>
  </si>
  <si>
    <t>Brown</t>
  </si>
  <si>
    <t>Janelle</t>
  </si>
  <si>
    <t>Afemata</t>
  </si>
  <si>
    <t>Kari</t>
  </si>
  <si>
    <t>Buchanan</t>
  </si>
  <si>
    <t xml:space="preserve">Paddington </t>
  </si>
  <si>
    <t>Katharine</t>
  </si>
  <si>
    <t>Driggs</t>
  </si>
  <si>
    <t>Kylee</t>
  </si>
  <si>
    <t>Peterson</t>
  </si>
  <si>
    <t>0876</t>
  </si>
  <si>
    <t xml:space="preserve">Drive </t>
  </si>
  <si>
    <t>Luz</t>
  </si>
  <si>
    <t>Heaps</t>
  </si>
  <si>
    <t>Monique</t>
  </si>
  <si>
    <t>Olivera</t>
  </si>
  <si>
    <t>Paynton</t>
  </si>
  <si>
    <t>Matthews</t>
  </si>
  <si>
    <t>Office</t>
  </si>
  <si>
    <t>Rachel</t>
  </si>
  <si>
    <t>Guest</t>
  </si>
  <si>
    <t>No Schedule</t>
  </si>
  <si>
    <t>Rosie</t>
  </si>
  <si>
    <t>Perez</t>
  </si>
  <si>
    <t>Ruta</t>
  </si>
  <si>
    <t>Olomaalii</t>
  </si>
  <si>
    <t>0070</t>
  </si>
  <si>
    <t>Skyleigh</t>
  </si>
  <si>
    <t>Silva</t>
  </si>
  <si>
    <t>Summer</t>
  </si>
  <si>
    <t>Laulu</t>
  </si>
  <si>
    <t>Twila</t>
  </si>
  <si>
    <t>Vaitai</t>
  </si>
  <si>
    <t>Total</t>
  </si>
  <si>
    <t>No Position</t>
  </si>
  <si>
    <t>No Job Site</t>
  </si>
  <si>
    <t>Day</t>
  </si>
  <si>
    <t>Night</t>
  </si>
  <si>
    <t>Week</t>
  </si>
  <si>
    <t>Row Labels</t>
  </si>
  <si>
    <t>Grand Total</t>
  </si>
  <si>
    <t>Sum of Total</t>
  </si>
  <si>
    <t>(blank)</t>
  </si>
  <si>
    <t>Sum of Night</t>
  </si>
  <si>
    <t>Sum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</si>
</sst>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"/>
    <numFmt numFmtId="165" formatCode="&quot;$&quot;#,##0.00_-"/>
  </numFmts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0" fillId="0" borderId="0" xfId="0" applyNumberFormat="1"/>
    <xf numFmtId="164" fontId="0" fillId="0" borderId="0" xfId="0" applyNumberFormat="1"/>
    <xf numFmtId="18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wrapText="1"/>
    </xf>
    <xf numFmtId="49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0" fontId="0" fillId="0" borderId="1" xfId="0" applyBorder="1"/>
    <xf numFmtId="0" fontId="0" fillId="0" borderId="3" xfId="0" applyBorder="1"/>
    <xf numFmtId="0" fontId="0" fillId="0" borderId="4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5" xfId="0" applyNumberFormat="1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2" xfId="0" applyBorder="1" applyAlignment="1">
      <alignment horizontal="left" indent="1"/>
    </xf>
    <xf numFmtId="0" fontId="0" fillId="0" borderId="8" xfId="0" applyBorder="1"/>
    <xf numFmtId="0" fontId="0" fillId="0" borderId="8" xfId="0" applyNumberFormat="1" applyBorder="1"/>
    <xf numFmtId="2" fontId="1" fillId="2" borderId="0" xfId="0" applyNumberFormat="1" applyFont="1" applyFill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0" xfId="0" applyNumberFormat="1" applyBorder="1"/>
    <xf numFmtId="0" fontId="0" fillId="0" borderId="11" xfId="0" applyNumberFormat="1" applyBorder="1"/>
    <xf numFmtId="0" fontId="0" fillId="0" borderId="12" xfId="0" applyBorder="1" applyAlignment="1">
      <alignment horizontal="left"/>
    </xf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9" xfId="0" applyBorder="1" applyAlignment="1">
      <alignment horizontal="left" indent="1"/>
    </xf>
    <xf numFmtId="0" fontId="0" fillId="0" borderId="9" xfId="0" applyNumberFormat="1" applyBorder="1"/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Mullin Family" refreshedDate="44965.651338425923" createdVersion="8" refreshedVersion="8" minRefreshableVersion="3" recordCount="195" xr:uid="{3D8EDE1C-AB3B-4B27-8EB1-EE0FFDFC6227}">
  <cacheSource type="worksheet">
    <worksheetSource ref="A1:L196" sheet="Entries"/>
  </cacheSource>
  <cacheFields count="12">
    <cacheField name="First Name" numFmtId="49">
      <sharedItems/>
    </cacheField>
    <cacheField name="Last Name" numFmtId="49">
      <sharedItems count="20">
        <s v="Peery"/>
        <s v="Enagbonro"/>
        <s v="King"/>
        <s v="Heaps"/>
        <s v="Olivera"/>
        <s v="Vaitai"/>
        <s v="Guest"/>
        <s v="Laulu"/>
        <s v="Brown"/>
        <s v="Miller"/>
        <s v="Silva"/>
        <s v="Afemata"/>
        <s v="Buchanan"/>
        <s v="Sealii"/>
        <s v="Walker"/>
        <s v="Peterson"/>
        <s v="Driggs"/>
        <s v="Olomaalii"/>
        <s v="Matthews"/>
        <s v="Perez"/>
      </sharedItems>
    </cacheField>
    <cacheField name="Employee ID" numFmtId="49">
      <sharedItems containsBlank="1" containsMixedTypes="1" containsNumber="1" containsInteger="1" minValue="1255" maxValue="9979"/>
    </cacheField>
    <cacheField name="Date" numFmtId="164">
      <sharedItems containsSemiMixedTypes="0" containsNonDate="0" containsDate="1" containsString="0" minDate="2023-01-22T00:00:00" maxDate="2023-02-04T22:10:00"/>
    </cacheField>
    <cacheField name="Start Time" numFmtId="18">
      <sharedItems containsSemiMixedTypes="0" containsNonDate="0" containsDate="1" containsString="0" minDate="2023-01-22T00:00:00" maxDate="2023-02-04T22:10:00"/>
    </cacheField>
    <cacheField name="End Time" numFmtId="18">
      <sharedItems containsSemiMixedTypes="0" containsNonDate="0" containsDate="1" containsString="0" minDate="2023-01-22T05:32:00" maxDate="2023-02-06T00:00:00"/>
    </cacheField>
    <cacheField name="Unpaid Breaks" numFmtId="0">
      <sharedItems containsSemiMixedTypes="0" containsString="0" containsNumber="1" containsInteger="1" minValue="0" maxValue="0"/>
    </cacheField>
    <cacheField name="Total" numFmtId="2">
      <sharedItems containsSemiMixedTypes="0" containsString="0" containsNumber="1" minValue="0.02" maxValue="19.37"/>
    </cacheField>
    <cacheField name="Day" numFmtId="2">
      <sharedItems containsSemiMixedTypes="0" containsString="0" containsNumber="1" minValue="0" maxValue="13.02" count="153">
        <n v="0"/>
        <n v="2.1999999999999993"/>
        <n v="8.0000000000000071E-2"/>
        <n v="4.57"/>
        <n v="2.95"/>
        <n v="7.48"/>
        <n v="7.08"/>
        <n v="12.12"/>
        <n v="8.2200000000000006"/>
        <n v="7.25"/>
        <n v="7.12"/>
        <n v="6.13"/>
        <n v="8"/>
        <n v="3.1"/>
        <n v="3.0299999999999994"/>
        <n v="3.17"/>
        <n v="7.63"/>
        <n v="6"/>
        <n v="5.95"/>
        <n v="5.27"/>
        <n v="9.4499999999999993"/>
        <n v="5.07"/>
        <n v="7.15"/>
        <n v="7"/>
        <n v="6.68"/>
        <n v="8.6999999999999993"/>
        <n v="4.7200000000000006"/>
        <n v="3.2300000000000004"/>
        <n v="7.5"/>
        <n v="6.15"/>
        <n v="4.53"/>
        <n v="1.65"/>
        <n v="2.02"/>
        <n v="7.1"/>
        <n v="0.05"/>
        <n v="5.6"/>
        <n v="7.83"/>
        <n v="1.1200000000000001"/>
        <n v="9.98"/>
        <n v="6.77"/>
        <n v="6.92"/>
        <n v="3.0600000000000005"/>
        <n v="3.86"/>
        <n v="7.55"/>
        <n v="0.02"/>
        <n v="5.93"/>
        <n v="2.0299999999999998"/>
        <n v="1.68"/>
        <n v="1.37"/>
        <n v="0.98"/>
        <n v="1"/>
        <n v="2.27"/>
        <n v="0.85"/>
        <n v="0.83"/>
        <n v="0.9"/>
        <n v="0.87"/>
        <n v="5.03"/>
        <n v="6.5"/>
        <n v="8.17"/>
        <n v="7.68"/>
        <n v="7.22"/>
        <n v="4.6999999999999993"/>
        <n v="4.0399999999999991"/>
        <n v="0.41999999999999993"/>
        <n v="4.87"/>
        <n v="7.57"/>
        <n v="6.22"/>
        <n v="2.4"/>
        <n v="0.56999999999999995"/>
        <n v="4.97"/>
        <n v="6.93"/>
        <n v="5.53"/>
        <n v="7.42"/>
        <n v="7.07"/>
        <n v="2.9999999999999361E-2"/>
        <n v="9.9999999999999645E-2"/>
        <n v="4.05"/>
        <n v="2.97"/>
        <n v="7.62"/>
        <n v="7.82"/>
        <n v="7.28"/>
        <n v="5.42"/>
        <n v="2.0999999999999996"/>
        <n v="0.47000000000000064"/>
        <n v="3.9000000000000004"/>
        <n v="2.7"/>
        <n v="7.03"/>
        <n v="9.9499999999999993"/>
        <n v="12.18"/>
        <n v="6.98"/>
        <n v="6.05"/>
        <n v="4.1300000000000008"/>
        <n v="2.4700000000000006"/>
        <n v="2.93"/>
        <n v="5.85"/>
        <n v="7.37"/>
        <n v="7.92"/>
        <n v="1.43"/>
        <n v="6.07"/>
        <n v="6.02"/>
        <n v="4.55"/>
        <n v="2.6300000000000008"/>
        <n v="3.0700000000000003"/>
        <n v="3.4499999999999993"/>
        <n v="8.1"/>
        <n v="5.98"/>
        <n v="8.3000000000000007"/>
        <n v="5"/>
        <n v="6.73"/>
        <n v="11.370000000000001"/>
        <n v="1.2799999999999994"/>
        <n v="8.15"/>
        <n v="7.72"/>
        <n v="4.0999999999999996"/>
        <n v="3.07"/>
        <n v="4.08"/>
        <n v="7.47"/>
        <n v="5.83"/>
        <n v="13.02"/>
        <n v="2.2000000000000002"/>
        <n v="10.23"/>
        <n v="3"/>
        <n v="7.32"/>
        <n v="5.58"/>
        <n v="1.87"/>
        <n v="7.27"/>
        <n v="4.0299999999999994"/>
        <n v="2.09"/>
        <n v="3.3000000000000007"/>
        <n v="7.67"/>
        <n v="5.52"/>
        <n v="3.05"/>
        <n v="8.8000000000000007"/>
        <n v="5.0199999999999996"/>
        <n v="7.17"/>
        <n v="6.25"/>
        <n v="1.1400000000000006"/>
        <n v="0.25999999999999979"/>
        <n v="2.25"/>
        <n v="3.12"/>
        <n v="2.88"/>
        <n v="7.6"/>
        <n v="2.2999999999999998"/>
        <n v="6.3"/>
        <n v="8.52"/>
        <n v="0.67999999999999972"/>
        <n v="2.5500000000000007"/>
        <n v="9.17"/>
        <n v="7.05"/>
        <n v="5.87"/>
        <n v="7.58"/>
        <n v="6.88"/>
        <n v="6.43"/>
      </sharedItems>
    </cacheField>
    <cacheField name="Night" numFmtId="2">
      <sharedItems containsString="0" containsBlank="1" containsNumber="1" minValue="1.83" maxValue="8" count="10">
        <n v="5.53"/>
        <n v="6"/>
        <m/>
        <n v="8"/>
        <n v="5.98"/>
        <n v="2.02"/>
        <n v="7.99"/>
        <n v="2"/>
        <n v="1.93"/>
        <n v="1.83"/>
      </sharedItems>
    </cacheField>
    <cacheField name="Schedule" numFmtId="49">
      <sharedItems/>
    </cacheField>
    <cacheField name="Week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Mullin Family" refreshedDate="44965.65304571759" createdVersion="8" refreshedVersion="8" minRefreshableVersion="3" recordCount="208" xr:uid="{CA5425C6-CD61-48AE-89AA-9DED38680982}">
  <cacheSource type="worksheet">
    <worksheetSource ref="A1:L1048576" sheet="Entries"/>
  </cacheSource>
  <cacheFields count="12">
    <cacheField name="First Name" numFmtId="0">
      <sharedItems containsBlank="1"/>
    </cacheField>
    <cacheField name="Last Name" numFmtId="0">
      <sharedItems containsBlank="1" count="21">
        <s v="Peery"/>
        <s v="Enagbonro"/>
        <s v="King"/>
        <s v="Heaps"/>
        <s v="Olivera"/>
        <s v="Vaitai"/>
        <s v="Guest"/>
        <s v="Laulu"/>
        <s v="Brown"/>
        <s v="Miller"/>
        <s v="Silva"/>
        <s v="Afemata"/>
        <s v="Buchanan"/>
        <s v="Sealii"/>
        <s v="Walker"/>
        <s v="Peterson"/>
        <s v="Driggs"/>
        <s v="Olomaalii"/>
        <s v="Matthews"/>
        <s v="Perez"/>
        <m/>
      </sharedItems>
    </cacheField>
    <cacheField name="Employee ID" numFmtId="0">
      <sharedItems containsBlank="1" containsMixedTypes="1" containsNumber="1" containsInteger="1" minValue="1255" maxValue="9979"/>
    </cacheField>
    <cacheField name="Date" numFmtId="0">
      <sharedItems containsNonDate="0" containsDate="1" containsString="0" containsBlank="1" minDate="2023-01-22T00:00:00" maxDate="2023-02-04T22:10:00"/>
    </cacheField>
    <cacheField name="Start Time" numFmtId="0">
      <sharedItems containsNonDate="0" containsDate="1" containsString="0" containsBlank="1" minDate="2023-01-22T00:00:00" maxDate="2023-02-04T22:10:00"/>
    </cacheField>
    <cacheField name="End Time" numFmtId="0">
      <sharedItems containsNonDate="0" containsDate="1" containsString="0" containsBlank="1" minDate="2023-01-22T05:32:00" maxDate="2023-02-06T00:00:00"/>
    </cacheField>
    <cacheField name="Unpaid Breaks" numFmtId="0">
      <sharedItems containsString="0" containsBlank="1" containsNumber="1" containsInteger="1" minValue="0" maxValue="0"/>
    </cacheField>
    <cacheField name="Total" numFmtId="0">
      <sharedItems containsString="0" containsBlank="1" containsNumber="1" minValue="0.02" maxValue="19.37"/>
    </cacheField>
    <cacheField name="Day" numFmtId="2">
      <sharedItems containsString="0" containsBlank="1" containsNumber="1" minValue="0" maxValue="13.02"/>
    </cacheField>
    <cacheField name="Night" numFmtId="0">
      <sharedItems containsString="0" containsBlank="1" containsNumber="1" minValue="1.83" maxValue="8"/>
    </cacheField>
    <cacheField name="Schedule" numFmtId="0">
      <sharedItems containsBlank="1" count="6">
        <s v="Betty Drive"/>
        <s v="South Jordan"/>
        <s v="Paddington"/>
        <s v="Office"/>
        <s v="No Schedule"/>
        <m/>
      </sharedItems>
    </cacheField>
    <cacheField name="Week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s v="Corrina"/>
    <x v="0"/>
    <n v="4548"/>
    <d v="2023-01-22T00:00:00"/>
    <d v="2023-01-22T00:00:00"/>
    <d v="2023-01-22T05:32:00"/>
    <n v="0"/>
    <n v="5.53"/>
    <x v="0"/>
    <x v="0"/>
    <s v="Betty Drive"/>
    <x v="0"/>
  </r>
  <r>
    <s v="Edith"/>
    <x v="1"/>
    <n v="9979"/>
    <d v="2023-01-22T00:00:00"/>
    <d v="2023-01-22T00:00:00"/>
    <d v="2023-01-22T08:12:00"/>
    <n v="0"/>
    <n v="8.1999999999999993"/>
    <x v="1"/>
    <x v="1"/>
    <s v="South Jordan"/>
    <x v="0"/>
  </r>
  <r>
    <s v="Elizabeth"/>
    <x v="2"/>
    <m/>
    <d v="2023-01-22T00:00:00"/>
    <d v="2023-01-22T00:00:00"/>
    <d v="2023-01-22T06:05:00"/>
    <n v="0"/>
    <n v="6.08"/>
    <x v="2"/>
    <x v="1"/>
    <s v="Paddington"/>
    <x v="0"/>
  </r>
  <r>
    <s v="Corrina"/>
    <x v="0"/>
    <n v="4548"/>
    <d v="2023-01-22T05:32:15"/>
    <d v="2023-01-22T05:32:15"/>
    <d v="2023-01-22T10:06:00"/>
    <n v="0"/>
    <n v="4.57"/>
    <x v="3"/>
    <x v="2"/>
    <s v="Betty Drive"/>
    <x v="0"/>
  </r>
  <r>
    <s v="Elizabeth"/>
    <x v="2"/>
    <m/>
    <d v="2023-01-22T06:05:19"/>
    <d v="2023-01-22T06:05:19"/>
    <d v="2023-01-22T09:02:00"/>
    <n v="0"/>
    <n v="2.95"/>
    <x v="4"/>
    <x v="2"/>
    <s v="Paddington"/>
    <x v="0"/>
  </r>
  <r>
    <s v="Luz"/>
    <x v="3"/>
    <n v="9254"/>
    <d v="2023-01-22T06:59:54"/>
    <d v="2023-01-22T06:59:54"/>
    <d v="2023-01-22T14:28:00"/>
    <n v="0"/>
    <n v="7.48"/>
    <x v="5"/>
    <x v="2"/>
    <s v="Paddington"/>
    <x v="0"/>
  </r>
  <r>
    <s v="Monique"/>
    <x v="4"/>
    <n v="2301"/>
    <d v="2023-01-22T07:55:49"/>
    <d v="2023-01-22T07:55:49"/>
    <d v="2023-01-22T15:00:00"/>
    <n v="0"/>
    <n v="7.08"/>
    <x v="6"/>
    <x v="2"/>
    <s v="Paddington"/>
    <x v="0"/>
  </r>
  <r>
    <s v="Twila"/>
    <x v="5"/>
    <n v="2788"/>
    <d v="2023-01-22T07:57:56"/>
    <d v="2023-01-22T07:57:56"/>
    <d v="2023-01-22T20:04:00"/>
    <n v="0"/>
    <n v="12.12"/>
    <x v="7"/>
    <x v="2"/>
    <s v="South Jordan"/>
    <x v="0"/>
  </r>
  <r>
    <s v="Rachel"/>
    <x v="6"/>
    <n v="9063"/>
    <d v="2023-01-22T10:01:25"/>
    <d v="2023-01-22T10:01:25"/>
    <d v="2023-01-22T18:14:00"/>
    <n v="0"/>
    <n v="8.2200000000000006"/>
    <x v="8"/>
    <x v="2"/>
    <s v="Betty Drive"/>
    <x v="0"/>
  </r>
  <r>
    <s v="Summer"/>
    <x v="7"/>
    <n v="6100"/>
    <d v="2023-01-22T13:45:00"/>
    <d v="2023-01-22T13:45:00"/>
    <d v="2023-01-22T21:00:00"/>
    <n v="0"/>
    <n v="7.25"/>
    <x v="9"/>
    <x v="2"/>
    <s v="Paddington"/>
    <x v="0"/>
  </r>
  <r>
    <s v="Elizabeth"/>
    <x v="2"/>
    <m/>
    <d v="2023-01-22T14:52:02"/>
    <d v="2023-01-22T14:52:02"/>
    <d v="2023-01-22T21:59:00"/>
    <n v="0"/>
    <n v="7.12"/>
    <x v="10"/>
    <x v="2"/>
    <s v="Paddington"/>
    <x v="0"/>
  </r>
  <r>
    <s v="Janell"/>
    <x v="8"/>
    <n v="1272"/>
    <d v="2023-01-22T15:52:12"/>
    <d v="2023-01-22T15:52:12"/>
    <d v="2023-01-22T22:00:00"/>
    <n v="0"/>
    <n v="6.13"/>
    <x v="11"/>
    <x v="2"/>
    <s v="Paddington"/>
    <x v="0"/>
  </r>
  <r>
    <s v="Cindy"/>
    <x v="9"/>
    <n v="5096"/>
    <d v="2023-01-22T18:00:00"/>
    <d v="2023-01-22T18:00:00"/>
    <d v="2023-01-23T10:00:00"/>
    <n v="0"/>
    <n v="16"/>
    <x v="12"/>
    <x v="3"/>
    <s v="Betty Drive"/>
    <x v="0"/>
  </r>
  <r>
    <s v="Corrina"/>
    <x v="0"/>
    <n v="4548"/>
    <d v="2023-01-22T18:56:12"/>
    <d v="2023-01-22T18:56:12"/>
    <d v="2023-01-22T22:02:00"/>
    <n v="0"/>
    <n v="3.1"/>
    <x v="13"/>
    <x v="2"/>
    <s v="South Jordan"/>
    <x v="0"/>
  </r>
  <r>
    <s v="Corrina"/>
    <x v="0"/>
    <n v="4548"/>
    <d v="2023-01-22T22:03:15"/>
    <d v="2023-01-22T22:03:15"/>
    <d v="2023-01-23T09:05:00"/>
    <n v="0"/>
    <n v="11.03"/>
    <x v="14"/>
    <x v="3"/>
    <s v="South Jordan"/>
    <x v="0"/>
  </r>
  <r>
    <s v="Skyleigh"/>
    <x v="10"/>
    <m/>
    <d v="2023-01-22T22:03:37"/>
    <d v="2023-01-22T22:03:37"/>
    <d v="2023-01-23T09:13:00"/>
    <n v="0"/>
    <n v="11.17"/>
    <x v="15"/>
    <x v="3"/>
    <s v="Paddington"/>
    <x v="0"/>
  </r>
  <r>
    <s v="Janelle"/>
    <x v="11"/>
    <n v="4307"/>
    <d v="2023-01-23T07:45:37"/>
    <d v="2023-01-23T07:45:37"/>
    <d v="2023-01-23T15:23:00"/>
    <n v="0"/>
    <n v="7.63"/>
    <x v="16"/>
    <x v="2"/>
    <s v="Paddington"/>
    <x v="0"/>
  </r>
  <r>
    <s v="Twila"/>
    <x v="5"/>
    <n v="2788"/>
    <d v="2023-01-23T08:32:33"/>
    <d v="2023-01-23T08:32:33"/>
    <d v="2023-01-23T14:32:00"/>
    <n v="0"/>
    <n v="6"/>
    <x v="17"/>
    <x v="2"/>
    <s v="Betty Drive"/>
    <x v="0"/>
  </r>
  <r>
    <s v="Janell"/>
    <x v="8"/>
    <n v="1272"/>
    <d v="2023-01-23T09:01:11"/>
    <d v="2023-01-23T09:01:11"/>
    <d v="2023-01-23T14:58:00"/>
    <n v="0"/>
    <n v="5.95"/>
    <x v="18"/>
    <x v="2"/>
    <s v="Paddington"/>
    <x v="0"/>
  </r>
  <r>
    <s v="Kari"/>
    <x v="12"/>
    <n v="1255"/>
    <d v="2023-01-23T09:12:13"/>
    <d v="2023-01-23T09:12:13"/>
    <d v="2023-01-23T14:28:00"/>
    <n v="0"/>
    <n v="5.27"/>
    <x v="19"/>
    <x v="2"/>
    <s v="Paddington"/>
    <x v="0"/>
  </r>
  <r>
    <s v="Fanny"/>
    <x v="13"/>
    <n v="5966"/>
    <d v="2023-01-23T10:55:36"/>
    <d v="2023-01-23T10:55:36"/>
    <d v="2023-01-23T20:22:00"/>
    <n v="0"/>
    <n v="9.4499999999999993"/>
    <x v="20"/>
    <x v="2"/>
    <s v="South Jordan"/>
    <x v="0"/>
  </r>
  <r>
    <s v="Brandon"/>
    <x v="14"/>
    <n v="7742"/>
    <d v="2023-01-23T12:59:33"/>
    <d v="2023-01-23T12:59:33"/>
    <d v="2023-01-23T18:03:00"/>
    <n v="0"/>
    <n v="5.07"/>
    <x v="21"/>
    <x v="2"/>
    <s v="South Jordan"/>
    <x v="0"/>
  </r>
  <r>
    <s v="Kylee"/>
    <x v="15"/>
    <s v="0876"/>
    <d v="2023-01-23T14:00:51"/>
    <d v="2023-01-23T14:00:51"/>
    <d v="2023-01-23T21:09:00"/>
    <n v="0"/>
    <n v="7.15"/>
    <x v="22"/>
    <x v="2"/>
    <s v="Paddington"/>
    <x v="0"/>
  </r>
  <r>
    <s v="Rachel"/>
    <x v="6"/>
    <n v="9063"/>
    <d v="2023-01-23T14:27:12"/>
    <d v="2023-01-23T14:27:12"/>
    <d v="2023-01-23T21:36:00"/>
    <n v="0"/>
    <n v="7.15"/>
    <x v="22"/>
    <x v="2"/>
    <s v="Betty Drive"/>
    <x v="0"/>
  </r>
  <r>
    <s v="Monique"/>
    <x v="4"/>
    <n v="2301"/>
    <d v="2023-01-23T14:57:31"/>
    <d v="2023-01-23T14:57:31"/>
    <d v="2023-01-23T21:57:00"/>
    <n v="0"/>
    <n v="7"/>
    <x v="23"/>
    <x v="2"/>
    <s v="Paddington"/>
    <x v="0"/>
  </r>
  <r>
    <s v="Katharine"/>
    <x v="16"/>
    <n v="4413"/>
    <d v="2023-01-23T16:05:18"/>
    <d v="2023-01-23T16:05:18"/>
    <d v="2023-01-23T22:46:00"/>
    <n v="0"/>
    <n v="6.68"/>
    <x v="24"/>
    <x v="2"/>
    <s v="Paddington"/>
    <x v="0"/>
  </r>
  <r>
    <s v="Ruta"/>
    <x v="17"/>
    <s v="0070"/>
    <d v="2023-01-23T16:54:00"/>
    <d v="2023-01-23T16:54:00"/>
    <d v="2023-01-24T09:36:00"/>
    <n v="0"/>
    <n v="16.7"/>
    <x v="25"/>
    <x v="3"/>
    <s v="South Jordan"/>
    <x v="0"/>
  </r>
  <r>
    <s v="Edith"/>
    <x v="1"/>
    <n v="9979"/>
    <d v="2023-01-23T20:18:01"/>
    <d v="2023-01-23T20:18:01"/>
    <d v="2023-01-24T09:01:00"/>
    <n v="0"/>
    <n v="12.72"/>
    <x v="26"/>
    <x v="3"/>
    <s v="South Jordan"/>
    <x v="0"/>
  </r>
  <r>
    <s v="Skyleigh"/>
    <x v="10"/>
    <m/>
    <d v="2023-01-23T21:34:21"/>
    <d v="2023-01-23T21:34:21"/>
    <d v="2023-01-24T08:48:00"/>
    <n v="0"/>
    <n v="11.23"/>
    <x v="27"/>
    <x v="3"/>
    <s v="Paddington"/>
    <x v="0"/>
  </r>
  <r>
    <s v="Luz"/>
    <x v="3"/>
    <n v="9254"/>
    <d v="2023-01-24T06:58:02"/>
    <d v="2023-01-24T06:58:02"/>
    <d v="2023-01-24T14:28:00"/>
    <n v="0"/>
    <n v="7.5"/>
    <x v="28"/>
    <x v="2"/>
    <s v="Paddington"/>
    <x v="0"/>
  </r>
  <r>
    <s v="Twila"/>
    <x v="5"/>
    <n v="2788"/>
    <d v="2023-01-24T08:21:36"/>
    <d v="2023-01-24T08:21:36"/>
    <d v="2023-01-24T14:30:00"/>
    <n v="0"/>
    <n v="6.15"/>
    <x v="29"/>
    <x v="2"/>
    <s v="Betty Drive"/>
    <x v="0"/>
  </r>
  <r>
    <s v="Kari"/>
    <x v="12"/>
    <n v="1255"/>
    <d v="2023-01-24T08:28:00"/>
    <d v="2023-01-24T08:28:00"/>
    <d v="2023-01-24T13:00:00"/>
    <n v="0"/>
    <n v="4.53"/>
    <x v="30"/>
    <x v="2"/>
    <s v="Paddington"/>
    <x v="0"/>
  </r>
  <r>
    <s v="Rachel"/>
    <x v="6"/>
    <n v="9063"/>
    <d v="2023-01-24T09:38:15"/>
    <d v="2023-01-24T09:38:15"/>
    <d v="2023-01-24T11:17:00"/>
    <n v="0"/>
    <n v="1.65"/>
    <x v="31"/>
    <x v="2"/>
    <s v="Betty Drive"/>
    <x v="0"/>
  </r>
  <r>
    <s v="Paynton"/>
    <x v="18"/>
    <n v="9123"/>
    <d v="2023-01-24T12:09:32"/>
    <d v="2023-01-24T12:09:32"/>
    <d v="2023-01-24T14:10:00"/>
    <n v="0"/>
    <n v="2.02"/>
    <x v="32"/>
    <x v="2"/>
    <s v="Office"/>
    <x v="0"/>
  </r>
  <r>
    <s v="Monique"/>
    <x v="4"/>
    <n v="2301"/>
    <d v="2023-01-24T13:52:46"/>
    <d v="2023-01-24T13:52:46"/>
    <d v="2023-01-24T20:58:00"/>
    <n v="0"/>
    <n v="7.1"/>
    <x v="33"/>
    <x v="2"/>
    <s v="Paddington"/>
    <x v="0"/>
  </r>
  <r>
    <s v="Fanny"/>
    <x v="13"/>
    <n v="5966"/>
    <d v="2023-01-24T14:00:07"/>
    <d v="2023-01-24T14:00:07"/>
    <d v="2023-01-24T14:03:00"/>
    <n v="0"/>
    <n v="0.05"/>
    <x v="34"/>
    <x v="2"/>
    <s v="South Jordan"/>
    <x v="0"/>
  </r>
  <r>
    <s v="Fanny"/>
    <x v="13"/>
    <n v="5966"/>
    <d v="2023-01-24T14:25:26"/>
    <d v="2023-01-24T14:25:26"/>
    <d v="2023-01-24T20:01:00"/>
    <n v="0"/>
    <n v="5.6"/>
    <x v="35"/>
    <x v="2"/>
    <s v="South Jordan"/>
    <x v="0"/>
  </r>
  <r>
    <s v="Janell"/>
    <x v="8"/>
    <n v="1272"/>
    <d v="2023-01-24T14:26:43"/>
    <d v="2023-01-24T14:26:43"/>
    <d v="2023-01-24T22:16:00"/>
    <n v="0"/>
    <n v="7.83"/>
    <x v="36"/>
    <x v="2"/>
    <s v="Betty Drive"/>
    <x v="0"/>
  </r>
  <r>
    <s v="Paynton"/>
    <x v="18"/>
    <n v="9123"/>
    <d v="2023-01-24T14:39:28"/>
    <d v="2023-01-24T14:39:28"/>
    <d v="2023-01-24T15:46:00"/>
    <n v="0"/>
    <n v="1.1200000000000001"/>
    <x v="37"/>
    <x v="2"/>
    <s v="Office"/>
    <x v="0"/>
  </r>
  <r>
    <s v="Janelle"/>
    <x v="11"/>
    <n v="4307"/>
    <d v="2023-01-24T15:00:38"/>
    <d v="2023-01-24T15:00:38"/>
    <d v="2023-01-25T00:59:00"/>
    <n v="0"/>
    <n v="9.98"/>
    <x v="38"/>
    <x v="2"/>
    <s v="Paddington"/>
    <x v="0"/>
  </r>
  <r>
    <s v="Kylee"/>
    <x v="15"/>
    <s v="0876"/>
    <d v="2023-01-24T15:14:58"/>
    <d v="2023-01-24T15:14:58"/>
    <d v="2023-01-24T22:00:00"/>
    <n v="0"/>
    <n v="6.77"/>
    <x v="39"/>
    <x v="2"/>
    <s v="South Jordan"/>
    <x v="0"/>
  </r>
  <r>
    <s v="Summer"/>
    <x v="7"/>
    <n v="6100"/>
    <d v="2023-01-24T16:57:00"/>
    <d v="2023-01-24T16:57:00"/>
    <d v="2023-01-25T07:52:00"/>
    <n v="0"/>
    <n v="14.92"/>
    <x v="40"/>
    <x v="3"/>
    <s v="Paddington"/>
    <x v="0"/>
  </r>
  <r>
    <s v="Corrina"/>
    <x v="0"/>
    <n v="4548"/>
    <d v="2023-01-24T21:55:34"/>
    <d v="2023-01-24T21:55:34"/>
    <d v="2023-01-25T08:59:00"/>
    <n v="0"/>
    <n v="11.06"/>
    <x v="41"/>
    <x v="3"/>
    <s v="South Jordan"/>
    <x v="0"/>
  </r>
  <r>
    <s v="Rosie"/>
    <x v="19"/>
    <n v="2001"/>
    <d v="2023-01-24T22:15:21"/>
    <d v="2023-01-24T22:15:21"/>
    <d v="2023-01-25T04:14:00"/>
    <n v="0"/>
    <n v="5.98"/>
    <x v="0"/>
    <x v="4"/>
    <s v="Betty Drive"/>
    <x v="0"/>
  </r>
  <r>
    <s v="Rosie"/>
    <x v="19"/>
    <n v="2001"/>
    <d v="2023-01-25T04:15:07"/>
    <d v="2023-01-25T04:15:07"/>
    <d v="2023-01-25T10:08:00"/>
    <n v="0"/>
    <n v="5.88"/>
    <x v="42"/>
    <x v="5"/>
    <s v="Betty Drive"/>
    <x v="0"/>
  </r>
  <r>
    <s v="Luz"/>
    <x v="3"/>
    <n v="9254"/>
    <d v="2023-01-25T06:59:33"/>
    <d v="2023-01-25T06:59:33"/>
    <d v="2023-01-25T14:32:00"/>
    <n v="0"/>
    <n v="7.55"/>
    <x v="43"/>
    <x v="2"/>
    <s v="Paddington"/>
    <x v="0"/>
  </r>
  <r>
    <s v="Summer"/>
    <x v="7"/>
    <n v="6100"/>
    <d v="2023-01-25T07:52:44"/>
    <d v="2023-01-25T07:52:44"/>
    <d v="2023-01-25T07:53:00"/>
    <n v="0"/>
    <n v="0.02"/>
    <x v="44"/>
    <x v="2"/>
    <s v="Paddington"/>
    <x v="0"/>
  </r>
  <r>
    <s v="Kylee"/>
    <x v="15"/>
    <s v="0876"/>
    <d v="2023-01-25T08:30:30"/>
    <d v="2023-01-25T08:30:30"/>
    <d v="2023-01-25T14:26:00"/>
    <n v="0"/>
    <n v="5.93"/>
    <x v="45"/>
    <x v="2"/>
    <s v="Betty Drive"/>
    <x v="0"/>
  </r>
  <r>
    <s v="Paynton"/>
    <x v="18"/>
    <n v="9123"/>
    <d v="2023-01-25T09:29:39"/>
    <d v="2023-01-25T09:29:39"/>
    <d v="2023-01-25T11:31:00"/>
    <n v="0"/>
    <n v="2.0299999999999998"/>
    <x v="46"/>
    <x v="2"/>
    <s v="Office"/>
    <x v="0"/>
  </r>
  <r>
    <s v="Fanny"/>
    <x v="13"/>
    <n v="5966"/>
    <d v="2023-01-25T09:44:29"/>
    <d v="2023-01-25T09:44:29"/>
    <d v="2023-01-25T11:25:00"/>
    <n v="0"/>
    <n v="1.68"/>
    <x v="47"/>
    <x v="2"/>
    <s v="South Jordan"/>
    <x v="0"/>
  </r>
  <r>
    <s v="Ruta"/>
    <x v="17"/>
    <s v="0070"/>
    <d v="2023-01-25T09:44:55"/>
    <d v="2023-01-25T09:44:55"/>
    <d v="2023-01-25T11:06:00"/>
    <n v="0"/>
    <n v="1.37"/>
    <x v="48"/>
    <x v="2"/>
    <s v="South Jordan"/>
    <x v="0"/>
  </r>
  <r>
    <s v="Corrina"/>
    <x v="0"/>
    <n v="4548"/>
    <d v="2023-01-25T09:55:31"/>
    <d v="2023-01-25T09:55:31"/>
    <d v="2023-01-25T10:54:00"/>
    <n v="0"/>
    <n v="0.98"/>
    <x v="49"/>
    <x v="2"/>
    <s v="South Jordan"/>
    <x v="0"/>
  </r>
  <r>
    <s v="Brandon"/>
    <x v="14"/>
    <n v="7742"/>
    <d v="2023-01-25T09:58:57"/>
    <d v="2023-01-25T09:58:57"/>
    <d v="2023-01-25T10:58:00"/>
    <n v="0"/>
    <n v="1"/>
    <x v="50"/>
    <x v="2"/>
    <s v="South Jordan"/>
    <x v="0"/>
  </r>
  <r>
    <s v="Rachel"/>
    <x v="6"/>
    <n v="9063"/>
    <d v="2023-01-25T10:04:57"/>
    <d v="2023-01-25T10:04:57"/>
    <d v="2023-01-25T12:20:00"/>
    <n v="0"/>
    <n v="2.27"/>
    <x v="51"/>
    <x v="2"/>
    <s v="Betty Drive"/>
    <x v="0"/>
  </r>
  <r>
    <s v="Katharine"/>
    <x v="16"/>
    <n v="4413"/>
    <d v="2023-01-25T10:07:49"/>
    <d v="2023-01-25T10:07:49"/>
    <d v="2023-01-25T10:58:00"/>
    <n v="0"/>
    <n v="0.85"/>
    <x v="52"/>
    <x v="2"/>
    <s v="South Jordan"/>
    <x v="0"/>
  </r>
  <r>
    <s v="Rosie"/>
    <x v="19"/>
    <n v="2001"/>
    <d v="2023-01-25T10:08:15"/>
    <d v="2023-01-25T10:08:15"/>
    <d v="2023-01-25T10:58:00"/>
    <n v="0"/>
    <n v="0.83"/>
    <x v="53"/>
    <x v="2"/>
    <s v="South Jordan"/>
    <x v="0"/>
  </r>
  <r>
    <s v="Elizabeth"/>
    <x v="2"/>
    <m/>
    <d v="2023-01-25T10:08:28"/>
    <d v="2023-01-25T10:08:28"/>
    <d v="2023-01-25T11:02:00"/>
    <n v="0"/>
    <n v="0.9"/>
    <x v="54"/>
    <x v="2"/>
    <s v="South Jordan"/>
    <x v="0"/>
  </r>
  <r>
    <s v="Janell"/>
    <x v="8"/>
    <n v="1272"/>
    <d v="2023-01-25T10:10:00"/>
    <d v="2023-01-25T10:10:00"/>
    <d v="2023-01-25T11:02:00"/>
    <n v="0"/>
    <n v="0.87"/>
    <x v="55"/>
    <x v="2"/>
    <s v="South Jordan"/>
    <x v="0"/>
  </r>
  <r>
    <s v="Cindy"/>
    <x v="9"/>
    <n v="5096"/>
    <d v="2023-01-25T10:10:16"/>
    <d v="2023-01-25T10:10:16"/>
    <d v="2023-01-25T11:02:00"/>
    <n v="0"/>
    <n v="0.87"/>
    <x v="55"/>
    <x v="2"/>
    <s v="South Jordan"/>
    <x v="0"/>
  </r>
  <r>
    <s v="Brandon"/>
    <x v="14"/>
    <n v="7742"/>
    <d v="2023-01-25T12:59:20"/>
    <d v="2023-01-25T12:59:20"/>
    <d v="2023-01-25T18:01:00"/>
    <n v="0"/>
    <n v="5.03"/>
    <x v="56"/>
    <x v="2"/>
    <s v="South Jordan"/>
    <x v="0"/>
  </r>
  <r>
    <s v="Fanny"/>
    <x v="13"/>
    <n v="5966"/>
    <d v="2023-01-25T14:00:20"/>
    <d v="2023-01-25T14:00:20"/>
    <d v="2023-01-25T20:30:00"/>
    <n v="0"/>
    <n v="6.5"/>
    <x v="57"/>
    <x v="2"/>
    <s v="South Jordan"/>
    <x v="0"/>
  </r>
  <r>
    <s v="Skyleigh"/>
    <x v="10"/>
    <m/>
    <d v="2023-01-25T14:05:57"/>
    <d v="2023-01-25T14:05:57"/>
    <d v="2023-01-25T22:15:00"/>
    <n v="0"/>
    <n v="8.17"/>
    <x v="58"/>
    <x v="2"/>
    <s v="Paddington"/>
    <x v="0"/>
  </r>
  <r>
    <s v="Rachel"/>
    <x v="6"/>
    <n v="9063"/>
    <d v="2023-01-25T14:24:43"/>
    <d v="2023-01-25T14:24:43"/>
    <d v="2023-01-25T22:05:00"/>
    <n v="0"/>
    <n v="7.68"/>
    <x v="59"/>
    <x v="2"/>
    <s v="Betty Drive"/>
    <x v="0"/>
  </r>
  <r>
    <s v="Janelle"/>
    <x v="11"/>
    <n v="4307"/>
    <d v="2023-01-25T14:55:01"/>
    <d v="2023-01-25T14:55:01"/>
    <d v="2023-01-25T22:08:00"/>
    <n v="0"/>
    <n v="7.22"/>
    <x v="60"/>
    <x v="2"/>
    <s v="Paddington"/>
    <x v="0"/>
  </r>
  <r>
    <s v="Edith"/>
    <x v="1"/>
    <n v="9979"/>
    <d v="2023-01-25T20:19:00"/>
    <d v="2023-01-25T20:19:00"/>
    <d v="2023-01-26T09:01:00"/>
    <n v="0"/>
    <n v="12.7"/>
    <x v="61"/>
    <x v="3"/>
    <s v="South Jordan"/>
    <x v="0"/>
  </r>
  <r>
    <s v="Rachel"/>
    <x v="6"/>
    <n v="9063"/>
    <d v="2023-01-25T22:05:22"/>
    <d v="2023-01-25T22:05:22"/>
    <d v="2023-01-26T10:07:00"/>
    <n v="0"/>
    <n v="12.04"/>
    <x v="62"/>
    <x v="3"/>
    <s v="Betty Drive"/>
    <x v="0"/>
  </r>
  <r>
    <s v="Skyleigh"/>
    <x v="10"/>
    <m/>
    <d v="2023-01-25T22:15:33"/>
    <d v="2023-01-25T22:15:33"/>
    <d v="2023-01-26T06:40:00"/>
    <n v="0"/>
    <n v="8.42"/>
    <x v="63"/>
    <x v="3"/>
    <s v="Paddington"/>
    <x v="0"/>
  </r>
  <r>
    <s v="Skyleigh"/>
    <x v="10"/>
    <m/>
    <d v="2023-01-26T06:40:36"/>
    <d v="2023-01-26T06:40:36"/>
    <d v="2023-01-26T11:32:00"/>
    <n v="0"/>
    <n v="4.87"/>
    <x v="64"/>
    <x v="2"/>
    <s v="Paddington"/>
    <x v="0"/>
  </r>
  <r>
    <s v="Luz"/>
    <x v="3"/>
    <n v="9254"/>
    <d v="2023-01-26T07:00:12"/>
    <d v="2023-01-26T07:00:12"/>
    <d v="2023-01-26T14:34:00"/>
    <n v="0"/>
    <n v="7.57"/>
    <x v="65"/>
    <x v="2"/>
    <s v="Paddington"/>
    <x v="0"/>
  </r>
  <r>
    <s v="Twila"/>
    <x v="5"/>
    <n v="2788"/>
    <d v="2023-01-26T08:18:30"/>
    <d v="2023-01-26T08:18:30"/>
    <d v="2023-01-26T14:31:00"/>
    <n v="0"/>
    <n v="6.22"/>
    <x v="66"/>
    <x v="2"/>
    <s v="South Jordan"/>
    <x v="0"/>
  </r>
  <r>
    <s v="Kari"/>
    <x v="12"/>
    <n v="1255"/>
    <d v="2023-01-26T08:33:12"/>
    <d v="2023-01-26T08:33:12"/>
    <d v="2023-01-26T10:57:00"/>
    <n v="0"/>
    <n v="2.4"/>
    <x v="67"/>
    <x v="2"/>
    <s v="Betty Drive"/>
    <x v="0"/>
  </r>
  <r>
    <s v="Paynton"/>
    <x v="18"/>
    <n v="9123"/>
    <d v="2023-01-26T12:51:43"/>
    <d v="2023-01-26T12:51:43"/>
    <d v="2023-01-26T13:25:00"/>
    <n v="0"/>
    <n v="0.56999999999999995"/>
    <x v="68"/>
    <x v="2"/>
    <s v="Office"/>
    <x v="0"/>
  </r>
  <r>
    <s v="Brandon"/>
    <x v="14"/>
    <n v="7742"/>
    <d v="2023-01-26T13:03:43"/>
    <d v="2023-01-26T13:03:43"/>
    <d v="2023-01-26T18:01:00"/>
    <n v="0"/>
    <n v="4.97"/>
    <x v="69"/>
    <x v="2"/>
    <s v="South Jordan"/>
    <x v="0"/>
  </r>
  <r>
    <s v="Janelle"/>
    <x v="11"/>
    <n v="4307"/>
    <d v="2023-01-26T14:00:45"/>
    <d v="2023-01-26T14:00:45"/>
    <d v="2023-01-26T20:56:00"/>
    <n v="0"/>
    <n v="6.93"/>
    <x v="70"/>
    <x v="2"/>
    <s v="Paddington"/>
    <x v="0"/>
  </r>
  <r>
    <s v="Janell"/>
    <x v="8"/>
    <n v="1272"/>
    <d v="2023-01-26T14:25:09"/>
    <d v="2023-01-26T14:25:09"/>
    <d v="2023-01-26T22:03:00"/>
    <n v="0"/>
    <n v="7.63"/>
    <x v="16"/>
    <x v="2"/>
    <s v="Betty Drive"/>
    <x v="0"/>
  </r>
  <r>
    <s v="Kylee"/>
    <x v="15"/>
    <s v="0876"/>
    <d v="2023-01-26T14:36:27"/>
    <d v="2023-01-26T14:36:27"/>
    <d v="2023-01-26T20:08:00"/>
    <n v="0"/>
    <n v="5.53"/>
    <x v="71"/>
    <x v="2"/>
    <s v="South Jordan"/>
    <x v="0"/>
  </r>
  <r>
    <s v="Fanny"/>
    <x v="13"/>
    <n v="5966"/>
    <d v="2023-01-26T14:39:25"/>
    <d v="2023-01-26T14:39:25"/>
    <d v="2023-01-26T22:04:00"/>
    <n v="0"/>
    <n v="7.42"/>
    <x v="72"/>
    <x v="2"/>
    <s v="South Jordan"/>
    <x v="0"/>
  </r>
  <r>
    <s v="Skyleigh"/>
    <x v="10"/>
    <m/>
    <d v="2023-01-26T14:55:00"/>
    <d v="2023-01-26T14:55:00"/>
    <d v="2023-01-26T22:00:00"/>
    <n v="0"/>
    <n v="7.08"/>
    <x v="6"/>
    <x v="2"/>
    <s v="Paddington"/>
    <x v="0"/>
  </r>
  <r>
    <s v="Monique"/>
    <x v="4"/>
    <n v="2301"/>
    <d v="2023-01-26T15:01:09"/>
    <d v="2023-01-26T15:01:09"/>
    <d v="2023-01-26T22:05:00"/>
    <n v="0"/>
    <n v="7.07"/>
    <x v="73"/>
    <x v="2"/>
    <s v="Paddington"/>
    <x v="0"/>
  </r>
  <r>
    <s v="Elizabeth"/>
    <x v="2"/>
    <m/>
    <d v="2023-01-26T21:58:50"/>
    <d v="2023-01-26T21:58:50"/>
    <d v="2023-01-27T06:00:00"/>
    <n v="0"/>
    <n v="8.0299999999999994"/>
    <x v="74"/>
    <x v="3"/>
    <s v="Betty Drive"/>
    <x v="0"/>
  </r>
  <r>
    <s v="Rosie"/>
    <x v="19"/>
    <n v="2001"/>
    <d v="2023-01-26T22:01:33"/>
    <d v="2023-01-26T22:01:33"/>
    <d v="2023-01-27T06:06:00"/>
    <n v="0"/>
    <n v="8.08"/>
    <x v="2"/>
    <x v="3"/>
    <s v="South Jordan"/>
    <x v="0"/>
  </r>
  <r>
    <s v="Kari"/>
    <x v="12"/>
    <n v="1255"/>
    <d v="2023-01-26T22:03:19"/>
    <d v="2023-01-26T22:03:19"/>
    <d v="2023-01-27T06:09:00"/>
    <n v="0"/>
    <n v="8.1"/>
    <x v="75"/>
    <x v="3"/>
    <s v="Paddington"/>
    <x v="0"/>
  </r>
  <r>
    <s v="Elizabeth"/>
    <x v="2"/>
    <m/>
    <d v="2023-01-27T06:00:32"/>
    <d v="2023-01-27T06:00:32"/>
    <d v="2023-01-27T10:03:00"/>
    <n v="0"/>
    <n v="4.05"/>
    <x v="76"/>
    <x v="2"/>
    <s v="Betty Drive"/>
    <x v="0"/>
  </r>
  <r>
    <s v="Rosie"/>
    <x v="19"/>
    <n v="2001"/>
    <d v="2023-01-27T06:07:01"/>
    <d v="2023-01-27T06:07:01"/>
    <d v="2023-01-27T09:05:00"/>
    <n v="0"/>
    <n v="2.97"/>
    <x v="77"/>
    <x v="2"/>
    <s v="South Jordan"/>
    <x v="0"/>
  </r>
  <r>
    <s v="Kari"/>
    <x v="12"/>
    <n v="1255"/>
    <d v="2023-01-27T06:09:40"/>
    <d v="2023-01-27T06:09:40"/>
    <d v="2023-01-27T12:22:00"/>
    <n v="0"/>
    <n v="6.22"/>
    <x v="66"/>
    <x v="2"/>
    <s v="Paddington"/>
    <x v="0"/>
  </r>
  <r>
    <s v="Janelle"/>
    <x v="11"/>
    <n v="4307"/>
    <d v="2023-01-27T07:02:36"/>
    <d v="2023-01-27T07:02:36"/>
    <d v="2023-01-27T14:52:00"/>
    <n v="0"/>
    <n v="7.83"/>
    <x v="36"/>
    <x v="2"/>
    <s v="Paddington"/>
    <x v="0"/>
  </r>
  <r>
    <s v="Kylee"/>
    <x v="15"/>
    <s v="0876"/>
    <d v="2023-01-27T07:59:45"/>
    <d v="2023-01-27T07:59:45"/>
    <d v="2023-01-27T14:29:00"/>
    <n v="0"/>
    <n v="6.5"/>
    <x v="57"/>
    <x v="2"/>
    <s v="Betty Drive"/>
    <x v="0"/>
  </r>
  <r>
    <s v="Monique"/>
    <x v="4"/>
    <n v="2301"/>
    <d v="2023-01-27T13:54:49"/>
    <d v="2023-01-27T13:54:49"/>
    <d v="2023-01-27T21:00:00"/>
    <n v="0"/>
    <n v="7.1"/>
    <x v="33"/>
    <x v="2"/>
    <s v="Paddington"/>
    <x v="0"/>
  </r>
  <r>
    <s v="Corrina"/>
    <x v="0"/>
    <n v="4548"/>
    <d v="2023-01-27T14:25:31"/>
    <d v="2023-01-27T14:25:31"/>
    <d v="2023-01-27T22:02:00"/>
    <n v="0"/>
    <n v="7.62"/>
    <x v="78"/>
    <x v="2"/>
    <s v="South Jordan"/>
    <x v="0"/>
  </r>
  <r>
    <s v="Rachel"/>
    <x v="6"/>
    <n v="9063"/>
    <d v="2023-01-27T14:26:27"/>
    <d v="2023-01-27T14:26:27"/>
    <d v="2023-01-27T22:15:00"/>
    <n v="0"/>
    <n v="7.82"/>
    <x v="79"/>
    <x v="2"/>
    <s v="Betty Drive"/>
    <x v="0"/>
  </r>
  <r>
    <s v="Rosie"/>
    <x v="19"/>
    <n v="2001"/>
    <d v="2023-01-27T15:09:14"/>
    <d v="2023-01-27T15:09:14"/>
    <d v="2023-01-27T22:26:00"/>
    <n v="0"/>
    <n v="7.28"/>
    <x v="80"/>
    <x v="2"/>
    <s v="Paddington"/>
    <x v="0"/>
  </r>
  <r>
    <s v="Janell"/>
    <x v="8"/>
    <n v="1272"/>
    <d v="2023-01-27T16:31:03"/>
    <d v="2023-01-27T16:31:03"/>
    <d v="2023-01-27T21:56:00"/>
    <n v="0"/>
    <n v="5.42"/>
    <x v="81"/>
    <x v="2"/>
    <s v="South Jordan"/>
    <x v="0"/>
  </r>
  <r>
    <s v="Summer"/>
    <x v="7"/>
    <n v="6100"/>
    <d v="2023-01-27T21:56:58"/>
    <d v="2023-01-27T21:56:58"/>
    <d v="2023-01-28T08:02:00"/>
    <n v="0"/>
    <n v="10.1"/>
    <x v="82"/>
    <x v="3"/>
    <s v="Paddington"/>
    <x v="0"/>
  </r>
  <r>
    <s v="Kari"/>
    <x v="12"/>
    <n v="1255"/>
    <d v="2023-01-27T22:02:38"/>
    <d v="2023-01-27T22:02:38"/>
    <d v="2023-01-28T06:30:00"/>
    <n v="0"/>
    <n v="8.4700000000000006"/>
    <x v="83"/>
    <x v="3"/>
    <s v="South Jordan"/>
    <x v="0"/>
  </r>
  <r>
    <s v="Janell"/>
    <x v="8"/>
    <n v="1272"/>
    <d v="2023-01-27T22:07:57"/>
    <d v="2023-01-27T22:07:57"/>
    <d v="2023-01-28T10:01:00"/>
    <n v="0"/>
    <n v="11.9"/>
    <x v="84"/>
    <x v="3"/>
    <s v="Betty Drive"/>
    <x v="0"/>
  </r>
  <r>
    <s v="Kari"/>
    <x v="12"/>
    <n v="1255"/>
    <d v="2023-01-28T06:30:32"/>
    <d v="2023-01-28T06:30:32"/>
    <d v="2023-01-28T09:12:00"/>
    <n v="0"/>
    <n v="2.7"/>
    <x v="85"/>
    <x v="2"/>
    <s v="South Jordan"/>
    <x v="0"/>
  </r>
  <r>
    <s v="Luz"/>
    <x v="3"/>
    <n v="9254"/>
    <d v="2023-01-28T06:58:36"/>
    <d v="2023-01-28T06:58:36"/>
    <d v="2023-01-28T14:27:00"/>
    <n v="0"/>
    <n v="7.48"/>
    <x v="5"/>
    <x v="2"/>
    <s v="Paddington"/>
    <x v="0"/>
  </r>
  <r>
    <s v="Kylee"/>
    <x v="15"/>
    <s v="0876"/>
    <d v="2023-01-28T07:59:38"/>
    <d v="2023-01-28T07:59:38"/>
    <d v="2023-01-28T15:01:00"/>
    <n v="0"/>
    <n v="7.03"/>
    <x v="86"/>
    <x v="2"/>
    <s v="Paddington"/>
    <x v="0"/>
  </r>
  <r>
    <s v="Fanny"/>
    <x v="13"/>
    <n v="5966"/>
    <d v="2023-01-28T09:09:08"/>
    <d v="2023-01-28T09:09:08"/>
    <d v="2023-01-28T19:06:00"/>
    <n v="0"/>
    <n v="9.9499999999999993"/>
    <x v="87"/>
    <x v="2"/>
    <s v="South Jordan"/>
    <x v="0"/>
  </r>
  <r>
    <s v="Corrina"/>
    <x v="0"/>
    <n v="4548"/>
    <d v="2023-01-28T09:55:14"/>
    <d v="2023-01-28T09:55:14"/>
    <d v="2023-01-28T22:06:00"/>
    <n v="0"/>
    <n v="12.18"/>
    <x v="88"/>
    <x v="2"/>
    <s v="Betty Drive"/>
    <x v="0"/>
  </r>
  <r>
    <s v="Rosie"/>
    <x v="19"/>
    <n v="2001"/>
    <d v="2023-01-28T14:11:02"/>
    <d v="2023-01-28T14:11:02"/>
    <d v="2023-01-28T21:10:00"/>
    <n v="0"/>
    <n v="6.98"/>
    <x v="89"/>
    <x v="2"/>
    <s v="Paddington"/>
    <x v="0"/>
  </r>
  <r>
    <s v="Summer"/>
    <x v="7"/>
    <n v="6100"/>
    <d v="2023-01-28T14:57:25"/>
    <d v="2023-01-28T14:57:25"/>
    <d v="2023-01-28T21:56:00"/>
    <n v="0"/>
    <n v="6.98"/>
    <x v="89"/>
    <x v="2"/>
    <s v="Paddington"/>
    <x v="0"/>
  </r>
  <r>
    <s v="Elizabeth"/>
    <x v="2"/>
    <m/>
    <d v="2023-01-28T16:01:23"/>
    <d v="2023-01-28T16:01:23"/>
    <d v="2023-01-28T22:04:00"/>
    <n v="0"/>
    <n v="6.05"/>
    <x v="90"/>
    <x v="2"/>
    <s v="Paddington"/>
    <x v="0"/>
  </r>
  <r>
    <s v="Kari"/>
    <x v="12"/>
    <n v="1255"/>
    <d v="2023-01-28T16:04:58"/>
    <d v="2023-01-28T16:04:58"/>
    <d v="2023-01-28T22:00:00"/>
    <n v="0"/>
    <n v="5.93"/>
    <x v="45"/>
    <x v="2"/>
    <s v="South Jordan"/>
    <x v="0"/>
  </r>
  <r>
    <s v="Edith"/>
    <x v="1"/>
    <n v="9979"/>
    <d v="2023-01-28T21:58:24"/>
    <d v="2023-01-28T21:58:24"/>
    <d v="2023-01-29T10:06:00"/>
    <n v="0"/>
    <n v="12.13"/>
    <x v="91"/>
    <x v="3"/>
    <s v="South Jordan"/>
    <x v="0"/>
  </r>
  <r>
    <s v="Elizabeth"/>
    <x v="2"/>
    <m/>
    <d v="2023-01-28T22:05:02"/>
    <d v="2023-01-28T22:05:02"/>
    <d v="2023-01-29T06:04:00"/>
    <n v="0"/>
    <n v="7.99"/>
    <x v="0"/>
    <x v="6"/>
    <s v="Paddington"/>
    <x v="0"/>
  </r>
  <r>
    <s v="Corrina"/>
    <x v="0"/>
    <n v="4548"/>
    <d v="2023-01-28T22:06:34"/>
    <d v="2023-01-28T22:06:34"/>
    <d v="2023-01-29T08:34:00"/>
    <n v="0"/>
    <n v="10.47"/>
    <x v="92"/>
    <x v="3"/>
    <s v="Betty Drive"/>
    <x v="0"/>
  </r>
  <r>
    <s v="Elizabeth"/>
    <x v="2"/>
    <m/>
    <d v="2023-01-29T06:04:57"/>
    <d v="2023-01-29T06:04:57"/>
    <d v="2023-01-29T09:00:00"/>
    <n v="0"/>
    <n v="2.93"/>
    <x v="93"/>
    <x v="2"/>
    <s v="Paddington"/>
    <x v="1"/>
  </r>
  <r>
    <s v="Luz"/>
    <x v="3"/>
    <n v="9254"/>
    <d v="2023-01-29T07:53:09"/>
    <d v="2023-01-29T07:53:09"/>
    <d v="2023-01-29T14:34:00"/>
    <n v="0"/>
    <n v="6.68"/>
    <x v="24"/>
    <x v="2"/>
    <s v="Paddington"/>
    <x v="1"/>
  </r>
  <r>
    <s v="Monique"/>
    <x v="4"/>
    <n v="2301"/>
    <d v="2023-01-29T08:08:34"/>
    <d v="2023-01-29T08:08:34"/>
    <d v="2023-01-29T15:07:00"/>
    <n v="0"/>
    <n v="6.98"/>
    <x v="89"/>
    <x v="2"/>
    <s v="Paddington"/>
    <x v="1"/>
  </r>
  <r>
    <s v="Kylee"/>
    <x v="15"/>
    <s v="0876"/>
    <d v="2023-01-29T08:32:19"/>
    <d v="2023-01-29T08:32:19"/>
    <d v="2023-01-29T14:23:00"/>
    <n v="0"/>
    <n v="5.85"/>
    <x v="94"/>
    <x v="2"/>
    <s v="Betty Drive"/>
    <x v="1"/>
  </r>
  <r>
    <s v="Edith"/>
    <x v="1"/>
    <n v="9979"/>
    <d v="2023-01-29T10:06:12"/>
    <d v="2023-01-29T10:06:12"/>
    <d v="2023-01-29T17:28:00"/>
    <n v="0"/>
    <n v="7.37"/>
    <x v="95"/>
    <x v="2"/>
    <s v="South Jordan"/>
    <x v="1"/>
  </r>
  <r>
    <s v="Janell"/>
    <x v="8"/>
    <n v="1272"/>
    <d v="2023-01-29T14:24:22"/>
    <d v="2023-01-29T14:24:22"/>
    <d v="2023-01-29T22:19:00"/>
    <n v="0"/>
    <n v="7.92"/>
    <x v="96"/>
    <x v="2"/>
    <s v="Betty Drive"/>
    <x v="1"/>
  </r>
  <r>
    <s v="Kylee"/>
    <x v="15"/>
    <s v="0876"/>
    <d v="2023-01-29T14:34:04"/>
    <d v="2023-01-29T14:34:04"/>
    <d v="2023-01-29T16:00:00"/>
    <n v="0"/>
    <n v="1.43"/>
    <x v="97"/>
    <x v="2"/>
    <s v="Paddington"/>
    <x v="1"/>
  </r>
  <r>
    <s v="Summer"/>
    <x v="7"/>
    <n v="6100"/>
    <d v="2023-01-29T15:56:47"/>
    <d v="2023-01-29T15:56:47"/>
    <d v="2023-01-29T22:00:00"/>
    <n v="0"/>
    <n v="6.07"/>
    <x v="98"/>
    <x v="2"/>
    <s v="Paddington"/>
    <x v="1"/>
  </r>
  <r>
    <s v="Elizabeth"/>
    <x v="2"/>
    <m/>
    <d v="2023-01-29T15:58:31"/>
    <d v="2023-01-29T15:58:31"/>
    <d v="2023-01-29T21:59:00"/>
    <n v="0"/>
    <n v="6.02"/>
    <x v="99"/>
    <x v="2"/>
    <s v="Paddington"/>
    <x v="1"/>
  </r>
  <r>
    <s v="Ruta"/>
    <x v="17"/>
    <s v="0070"/>
    <d v="2023-01-29T17:29:02"/>
    <d v="2023-01-29T17:29:02"/>
    <d v="2023-01-29T22:02:00"/>
    <n v="0"/>
    <n v="4.55"/>
    <x v="100"/>
    <x v="2"/>
    <s v="South Jordan"/>
    <x v="1"/>
  </r>
  <r>
    <s v="Skyleigh"/>
    <x v="10"/>
    <m/>
    <d v="2023-01-29T21:55:19"/>
    <d v="2023-01-29T21:55:19"/>
    <d v="2023-01-30T08:33:00"/>
    <n v="0"/>
    <n v="10.63"/>
    <x v="101"/>
    <x v="3"/>
    <s v="Paddington"/>
    <x v="1"/>
  </r>
  <r>
    <s v="Edith"/>
    <x v="1"/>
    <n v="9979"/>
    <d v="2023-01-29T21:57:19"/>
    <d v="2023-01-29T21:57:19"/>
    <d v="2023-01-30T09:01:00"/>
    <n v="0"/>
    <n v="11.07"/>
    <x v="102"/>
    <x v="3"/>
    <s v="South Jordan"/>
    <x v="1"/>
  </r>
  <r>
    <s v="Ruta"/>
    <x v="17"/>
    <s v="0070"/>
    <d v="2023-01-29T22:16:27"/>
    <d v="2023-01-29T22:16:27"/>
    <d v="2023-01-30T09:43:00"/>
    <n v="0"/>
    <n v="11.45"/>
    <x v="103"/>
    <x v="3"/>
    <s v="Betty Drive"/>
    <x v="1"/>
  </r>
  <r>
    <s v="Janelle"/>
    <x v="11"/>
    <n v="4307"/>
    <d v="2023-01-30T06:56:11"/>
    <d v="2023-01-30T06:56:11"/>
    <d v="2023-01-30T15:02:00"/>
    <n v="0"/>
    <n v="8.1"/>
    <x v="104"/>
    <x v="2"/>
    <s v="Paddington"/>
    <x v="1"/>
  </r>
  <r>
    <s v="Twila"/>
    <x v="5"/>
    <n v="2788"/>
    <d v="2023-01-30T08:27:12"/>
    <d v="2023-01-30T08:27:12"/>
    <d v="2023-01-30T14:35:00"/>
    <n v="0"/>
    <n v="6.13"/>
    <x v="11"/>
    <x v="2"/>
    <s v="Betty Drive"/>
    <x v="1"/>
  </r>
  <r>
    <s v="Kari"/>
    <x v="12"/>
    <n v="1255"/>
    <d v="2023-01-30T09:04:58"/>
    <d v="2023-01-30T09:04:58"/>
    <d v="2023-01-30T15:03:00"/>
    <n v="0"/>
    <n v="5.98"/>
    <x v="105"/>
    <x v="2"/>
    <s v="Paddington"/>
    <x v="1"/>
  </r>
  <r>
    <s v="Fanny"/>
    <x v="13"/>
    <n v="5966"/>
    <d v="2023-01-30T10:57:58"/>
    <d v="2023-01-30T10:57:58"/>
    <d v="2023-01-30T19:15:00"/>
    <n v="0"/>
    <n v="8.3000000000000007"/>
    <x v="106"/>
    <x v="2"/>
    <s v="South Jordan"/>
    <x v="1"/>
  </r>
  <r>
    <s v="Brandon"/>
    <x v="14"/>
    <n v="7742"/>
    <d v="2023-01-30T13:02:25"/>
    <d v="2023-01-30T13:02:25"/>
    <d v="2023-01-30T18:02:00"/>
    <n v="0"/>
    <n v="5"/>
    <x v="107"/>
    <x v="2"/>
    <s v="South Jordan"/>
    <x v="1"/>
  </r>
  <r>
    <s v="Monique"/>
    <x v="4"/>
    <n v="2301"/>
    <d v="2023-01-30T14:16:40"/>
    <d v="2023-01-30T14:16:40"/>
    <d v="2023-01-30T21:00:00"/>
    <n v="0"/>
    <n v="6.73"/>
    <x v="108"/>
    <x v="2"/>
    <s v="Paddington"/>
    <x v="1"/>
  </r>
  <r>
    <s v="Cindy"/>
    <x v="9"/>
    <n v="5096"/>
    <d v="2023-01-30T14:35:00"/>
    <d v="2023-01-30T14:35:00"/>
    <d v="2023-01-31T09:57:00"/>
    <n v="0"/>
    <n v="19.37"/>
    <x v="109"/>
    <x v="3"/>
    <s v="Betty Drive"/>
    <x v="1"/>
  </r>
  <r>
    <s v="Kylee"/>
    <x v="15"/>
    <s v="0876"/>
    <d v="2023-01-30T15:01:56"/>
    <d v="2023-01-30T15:01:56"/>
    <d v="2023-01-30T21:56:00"/>
    <n v="0"/>
    <n v="6.92"/>
    <x v="40"/>
    <x v="2"/>
    <s v="Paddington"/>
    <x v="1"/>
  </r>
  <r>
    <s v="Janell"/>
    <x v="8"/>
    <n v="1272"/>
    <d v="2023-01-30T15:58:04"/>
    <d v="2023-01-30T15:58:04"/>
    <d v="2023-01-30T21:59:00"/>
    <n v="0"/>
    <n v="6.02"/>
    <x v="99"/>
    <x v="2"/>
    <s v="Paddington"/>
    <x v="1"/>
  </r>
  <r>
    <s v="Ruta"/>
    <x v="17"/>
    <s v="0070"/>
    <d v="2023-01-30T18:00:00"/>
    <d v="2023-01-30T18:00:00"/>
    <d v="2023-01-31T09:00:00"/>
    <n v="0"/>
    <n v="15"/>
    <x v="23"/>
    <x v="3"/>
    <s v="South Jordan"/>
    <x v="1"/>
  </r>
  <r>
    <s v="Summer"/>
    <x v="7"/>
    <n v="6100"/>
    <d v="2023-01-30T21:55:56"/>
    <d v="2023-01-30T21:55:56"/>
    <d v="2023-01-31T07:12:00"/>
    <n v="0"/>
    <n v="9.2799999999999994"/>
    <x v="110"/>
    <x v="3"/>
    <s v="Paddington"/>
    <x v="1"/>
  </r>
  <r>
    <s v="Skyleigh"/>
    <x v="10"/>
    <m/>
    <d v="2023-01-31T06:57:27"/>
    <d v="2023-01-31T06:57:27"/>
    <d v="2023-01-31T15:06:00"/>
    <n v="0"/>
    <n v="8.15"/>
    <x v="111"/>
    <x v="2"/>
    <s v="Paddington"/>
    <x v="1"/>
  </r>
  <r>
    <s v="Twila"/>
    <x v="5"/>
    <n v="2788"/>
    <d v="2023-01-31T08:34:29"/>
    <d v="2023-01-31T08:34:29"/>
    <d v="2023-01-31T14:33:00"/>
    <n v="0"/>
    <n v="5.98"/>
    <x v="105"/>
    <x v="2"/>
    <s v="Betty Drive"/>
    <x v="1"/>
  </r>
  <r>
    <s v="Kylee"/>
    <x v="15"/>
    <s v="0876"/>
    <d v="2023-01-31T08:59:56"/>
    <d v="2023-01-31T08:59:56"/>
    <d v="2023-01-31T13:31:00"/>
    <n v="0"/>
    <n v="4.53"/>
    <x v="30"/>
    <x v="2"/>
    <s v="Paddington"/>
    <x v="1"/>
  </r>
  <r>
    <s v="Janell"/>
    <x v="8"/>
    <n v="1272"/>
    <d v="2023-01-31T13:56:55"/>
    <d v="2023-01-31T13:56:55"/>
    <d v="2023-01-31T21:03:00"/>
    <n v="0"/>
    <n v="7.12"/>
    <x v="10"/>
    <x v="2"/>
    <s v="Paddington"/>
    <x v="1"/>
  </r>
  <r>
    <s v="Fanny"/>
    <x v="13"/>
    <n v="5966"/>
    <d v="2023-01-31T14:27:20"/>
    <d v="2023-01-31T14:27:20"/>
    <d v="2023-01-31T22:10:00"/>
    <n v="0"/>
    <n v="7.72"/>
    <x v="112"/>
    <x v="2"/>
    <s v="Betty Drive"/>
    <x v="1"/>
  </r>
  <r>
    <s v="Kylee"/>
    <x v="15"/>
    <s v="0876"/>
    <d v="2023-01-31T14:32:54"/>
    <d v="2023-01-31T14:32:54"/>
    <d v="2023-01-31T21:57:00"/>
    <n v="0"/>
    <n v="7.42"/>
    <x v="72"/>
    <x v="2"/>
    <s v="South Jordan"/>
    <x v="1"/>
  </r>
  <r>
    <s v="Janelle"/>
    <x v="11"/>
    <n v="4307"/>
    <d v="2023-01-31T14:57:24"/>
    <d v="2023-01-31T14:57:24"/>
    <d v="2023-01-31T19:03:00"/>
    <n v="0"/>
    <n v="4.0999999999999996"/>
    <x v="113"/>
    <x v="2"/>
    <s v="Paddington"/>
    <x v="1"/>
  </r>
  <r>
    <s v="Janelle"/>
    <x v="11"/>
    <n v="4307"/>
    <d v="2023-01-31T19:04:01"/>
    <d v="2023-01-31T19:04:01"/>
    <d v="2023-01-31T22:08:00"/>
    <n v="0"/>
    <n v="3.07"/>
    <x v="114"/>
    <x v="2"/>
    <s v="Paddington"/>
    <x v="1"/>
  </r>
  <r>
    <s v="Summer"/>
    <x v="7"/>
    <n v="6100"/>
    <d v="2023-01-31T21:57:16"/>
    <d v="2023-01-31T21:57:16"/>
    <d v="2023-02-01T08:03:00"/>
    <n v="0"/>
    <n v="10.1"/>
    <x v="82"/>
    <x v="3"/>
    <s v="Paddington"/>
    <x v="1"/>
  </r>
  <r>
    <s v="Edith"/>
    <x v="1"/>
    <n v="9979"/>
    <d v="2023-01-31T21:57:22"/>
    <d v="2023-01-31T21:57:22"/>
    <d v="2023-02-01T09:07:00"/>
    <n v="0"/>
    <n v="11.17"/>
    <x v="15"/>
    <x v="3"/>
    <s v="South Jordan"/>
    <x v="1"/>
  </r>
  <r>
    <s v="Ruta"/>
    <x v="17"/>
    <s v="0070"/>
    <d v="2023-01-31T22:01:57"/>
    <d v="2023-01-31T22:01:57"/>
    <d v="2023-02-01T10:06:00"/>
    <n v="0"/>
    <n v="12.08"/>
    <x v="115"/>
    <x v="3"/>
    <s v="Betty Drive"/>
    <x v="1"/>
  </r>
  <r>
    <s v="Luz"/>
    <x v="3"/>
    <n v="9254"/>
    <d v="2023-02-01T07:00:10"/>
    <d v="2023-02-01T07:00:10"/>
    <d v="2023-02-01T14:28:00"/>
    <n v="0"/>
    <n v="7.47"/>
    <x v="116"/>
    <x v="2"/>
    <s v="Paddington"/>
    <x v="1"/>
  </r>
  <r>
    <s v="Rosie"/>
    <x v="19"/>
    <n v="2001"/>
    <d v="2023-02-01T08:53:40"/>
    <d v="2023-02-01T08:53:40"/>
    <d v="2023-02-01T14:43:00"/>
    <n v="0"/>
    <n v="5.83"/>
    <x v="117"/>
    <x v="2"/>
    <s v="Betty Drive"/>
    <x v="1"/>
  </r>
  <r>
    <s v="Skyleigh"/>
    <x v="10"/>
    <m/>
    <d v="2023-02-01T09:00:00"/>
    <d v="2023-02-01T09:00:00"/>
    <d v="2023-02-01T22:01:00"/>
    <n v="0"/>
    <n v="13.02"/>
    <x v="118"/>
    <x v="2"/>
    <s v="Paddington"/>
    <x v="1"/>
  </r>
  <r>
    <s v="Kari"/>
    <x v="12"/>
    <n v="1255"/>
    <d v="2023-02-01T09:26:59"/>
    <d v="2023-02-01T09:26:59"/>
    <d v="2023-02-01T11:38:00"/>
    <n v="0"/>
    <n v="2.2000000000000002"/>
    <x v="119"/>
    <x v="2"/>
    <s v="South Jordan"/>
    <x v="1"/>
  </r>
  <r>
    <s v="Fanny"/>
    <x v="13"/>
    <n v="5966"/>
    <d v="2023-02-01T11:51:27"/>
    <d v="2023-02-01T11:51:27"/>
    <d v="2023-02-01T22:05:00"/>
    <n v="0"/>
    <n v="10.23"/>
    <x v="120"/>
    <x v="2"/>
    <s v="Betty Drive"/>
    <x v="1"/>
  </r>
  <r>
    <s v="Brandon"/>
    <x v="14"/>
    <n v="7742"/>
    <d v="2023-02-01T12:59:18"/>
    <d v="2023-02-01T12:59:18"/>
    <d v="2023-02-01T18:03:00"/>
    <n v="0"/>
    <n v="5.07"/>
    <x v="21"/>
    <x v="2"/>
    <s v="South Jordan"/>
    <x v="1"/>
  </r>
  <r>
    <s v="Rachel"/>
    <x v="6"/>
    <n v="9063"/>
    <d v="2023-02-01T13:00:00"/>
    <d v="2023-02-01T13:00:00"/>
    <d v="2023-02-01T16:00:00"/>
    <n v="0"/>
    <n v="3"/>
    <x v="121"/>
    <x v="2"/>
    <s v="No Schedule"/>
    <x v="1"/>
  </r>
  <r>
    <s v="Janelle"/>
    <x v="11"/>
    <n v="4307"/>
    <d v="2023-02-01T13:46:08"/>
    <d v="2023-02-01T13:46:08"/>
    <d v="2023-02-01T21:05:00"/>
    <n v="0"/>
    <n v="7.32"/>
    <x v="122"/>
    <x v="2"/>
    <s v="Paddington"/>
    <x v="1"/>
  </r>
  <r>
    <s v="Twila"/>
    <x v="5"/>
    <n v="2788"/>
    <d v="2023-02-01T14:29:11"/>
    <d v="2023-02-01T14:29:11"/>
    <d v="2023-02-01T20:04:00"/>
    <n v="0"/>
    <n v="5.58"/>
    <x v="123"/>
    <x v="2"/>
    <s v="South Jordan"/>
    <x v="1"/>
  </r>
  <r>
    <s v="Paynton"/>
    <x v="18"/>
    <n v="9123"/>
    <d v="2023-02-01T14:35:31"/>
    <d v="2023-02-01T14:35:31"/>
    <d v="2023-02-01T16:27:00"/>
    <n v="0"/>
    <n v="1.87"/>
    <x v="124"/>
    <x v="2"/>
    <s v="Office"/>
    <x v="1"/>
  </r>
  <r>
    <s v="Kylee"/>
    <x v="15"/>
    <s v="0876"/>
    <d v="2023-02-01T14:39:12"/>
    <d v="2023-02-01T14:39:12"/>
    <d v="2023-02-01T21:55:00"/>
    <n v="0"/>
    <n v="7.27"/>
    <x v="125"/>
    <x v="2"/>
    <s v="Betty Drive"/>
    <x v="1"/>
  </r>
  <r>
    <s v="Monique"/>
    <x v="4"/>
    <n v="2301"/>
    <d v="2023-02-01T16:03:43"/>
    <d v="2023-02-01T16:03:43"/>
    <d v="2023-02-01T21:59:00"/>
    <n v="0"/>
    <n v="5.93"/>
    <x v="45"/>
    <x v="2"/>
    <s v="Paddington"/>
    <x v="1"/>
  </r>
  <r>
    <s v="Janell"/>
    <x v="8"/>
    <n v="1272"/>
    <d v="2023-02-01T21:54:09"/>
    <d v="2023-02-01T21:54:09"/>
    <d v="2023-02-02T09:56:00"/>
    <n v="0"/>
    <n v="12.03"/>
    <x v="126"/>
    <x v="3"/>
    <s v="Betty Drive"/>
    <x v="1"/>
  </r>
  <r>
    <s v="Summer"/>
    <x v="7"/>
    <n v="6100"/>
    <d v="2023-02-01T21:56:20"/>
    <d v="2023-02-01T21:56:20"/>
    <d v="2023-02-02T08:01:00"/>
    <n v="0"/>
    <n v="10.09"/>
    <x v="127"/>
    <x v="3"/>
    <s v="Paddington"/>
    <x v="1"/>
  </r>
  <r>
    <s v="Fanny"/>
    <x v="13"/>
    <n v="5966"/>
    <d v="2023-02-01T22:05:31"/>
    <d v="2023-02-01T22:05:31"/>
    <d v="2023-02-02T09:23:00"/>
    <n v="0"/>
    <n v="11.3"/>
    <x v="128"/>
    <x v="3"/>
    <s v="South Jordan"/>
    <x v="1"/>
  </r>
  <r>
    <s v="Luz"/>
    <x v="3"/>
    <n v="9254"/>
    <d v="2023-02-02T06:56:21"/>
    <d v="2023-02-02T06:56:21"/>
    <d v="2023-02-02T14:36:00"/>
    <n v="0"/>
    <n v="7.67"/>
    <x v="129"/>
    <x v="2"/>
    <s v="Paddington"/>
    <x v="1"/>
  </r>
  <r>
    <s v="Kylee"/>
    <x v="15"/>
    <s v="0876"/>
    <d v="2023-02-02T08:30:10"/>
    <d v="2023-02-02T08:30:10"/>
    <d v="2023-02-02T14:01:00"/>
    <n v="0"/>
    <n v="5.52"/>
    <x v="130"/>
    <x v="2"/>
    <s v="Betty Drive"/>
    <x v="1"/>
  </r>
  <r>
    <s v="Paynton"/>
    <x v="18"/>
    <n v="9123"/>
    <d v="2023-02-02T09:36:07"/>
    <d v="2023-02-02T09:36:07"/>
    <d v="2023-02-02T12:39:00"/>
    <n v="0"/>
    <n v="3.05"/>
    <x v="131"/>
    <x v="2"/>
    <s v="Office"/>
    <x v="1"/>
  </r>
  <r>
    <s v="Rachel"/>
    <x v="6"/>
    <n v="9063"/>
    <d v="2023-02-02T10:23:23"/>
    <d v="2023-02-02T10:23:23"/>
    <d v="2023-02-02T12:24:00"/>
    <n v="0"/>
    <n v="2.02"/>
    <x v="32"/>
    <x v="2"/>
    <s v="Betty Drive"/>
    <x v="1"/>
  </r>
  <r>
    <s v="Janelle"/>
    <x v="11"/>
    <n v="4307"/>
    <d v="2023-02-02T12:38:58"/>
    <d v="2023-02-02T12:38:58"/>
    <d v="2023-02-02T21:26:00"/>
    <n v="0"/>
    <n v="8.8000000000000007"/>
    <x v="132"/>
    <x v="2"/>
    <s v="Paddington"/>
    <x v="1"/>
  </r>
  <r>
    <s v="Brandon"/>
    <x v="14"/>
    <n v="7742"/>
    <d v="2023-02-02T13:00:10"/>
    <d v="2023-02-02T13:00:10"/>
    <d v="2023-02-02T18:01:00"/>
    <n v="0"/>
    <n v="5.0199999999999996"/>
    <x v="133"/>
    <x v="2"/>
    <s v="South Jordan"/>
    <x v="1"/>
  </r>
  <r>
    <s v="Rachel"/>
    <x v="6"/>
    <n v="9063"/>
    <d v="2023-02-02T14:00:42"/>
    <d v="2023-02-02T14:00:42"/>
    <d v="2023-02-02T22:06:00"/>
    <n v="0"/>
    <n v="8.1"/>
    <x v="104"/>
    <x v="2"/>
    <s v="Betty Drive"/>
    <x v="1"/>
  </r>
  <r>
    <s v="Twila"/>
    <x v="5"/>
    <n v="2788"/>
    <d v="2023-02-02T14:28:00"/>
    <d v="2023-02-02T14:28:00"/>
    <d v="2023-02-02T20:00:00"/>
    <n v="0"/>
    <n v="5.53"/>
    <x v="71"/>
    <x v="2"/>
    <s v="South Jordan"/>
    <x v="1"/>
  </r>
  <r>
    <s v="Skyleigh"/>
    <x v="10"/>
    <m/>
    <d v="2023-02-02T14:55:20"/>
    <d v="2023-02-02T14:55:20"/>
    <d v="2023-02-02T22:05:00"/>
    <n v="0"/>
    <n v="7.17"/>
    <x v="134"/>
    <x v="2"/>
    <s v="Paddington"/>
    <x v="1"/>
  </r>
  <r>
    <s v="Fanny"/>
    <x v="13"/>
    <n v="5966"/>
    <d v="2023-02-02T15:55:03"/>
    <d v="2023-02-02T15:55:03"/>
    <d v="2023-02-02T22:10:00"/>
    <n v="0"/>
    <n v="6.25"/>
    <x v="135"/>
    <x v="2"/>
    <s v="South Jordan"/>
    <x v="1"/>
  </r>
  <r>
    <s v="Monique"/>
    <x v="4"/>
    <n v="2301"/>
    <d v="2023-02-02T16:04:12"/>
    <d v="2023-02-02T16:04:12"/>
    <d v="2023-02-02T22:00:00"/>
    <n v="0"/>
    <n v="5.93"/>
    <x v="45"/>
    <x v="2"/>
    <s v="Paddington"/>
    <x v="1"/>
  </r>
  <r>
    <s v="Elizabeth"/>
    <x v="2"/>
    <m/>
    <d v="2023-02-02T21:59:06"/>
    <d v="2023-02-02T21:59:06"/>
    <d v="2023-02-03T07:07:00"/>
    <n v="0"/>
    <n v="9.14"/>
    <x v="136"/>
    <x v="3"/>
    <s v="Betty Drive"/>
    <x v="1"/>
  </r>
  <r>
    <s v="Kari"/>
    <x v="12"/>
    <n v="1255"/>
    <d v="2023-02-02T22:04:30"/>
    <d v="2023-02-02T22:04:30"/>
    <d v="2023-02-03T06:20:00"/>
    <n v="0"/>
    <n v="8.26"/>
    <x v="137"/>
    <x v="3"/>
    <s v="South Jordan"/>
    <x v="1"/>
  </r>
  <r>
    <s v="Skyleigh"/>
    <x v="10"/>
    <m/>
    <d v="2023-02-02T22:05:33"/>
    <d v="2023-02-02T22:05:33"/>
    <d v="2023-02-03T08:20:00"/>
    <n v="0"/>
    <n v="10.25"/>
    <x v="138"/>
    <x v="3"/>
    <s v="Paddington"/>
    <x v="1"/>
  </r>
  <r>
    <s v="Kari"/>
    <x v="12"/>
    <n v="1255"/>
    <d v="2023-02-03T06:20:48"/>
    <d v="2023-02-03T06:20:48"/>
    <d v="2023-02-03T09:27:00"/>
    <n v="0"/>
    <n v="3.12"/>
    <x v="139"/>
    <x v="2"/>
    <s v="South Jordan"/>
    <x v="1"/>
  </r>
  <r>
    <s v="Luz"/>
    <x v="3"/>
    <n v="9254"/>
    <d v="2023-02-03T06:58:28"/>
    <d v="2023-02-03T06:58:28"/>
    <d v="2023-02-03T14:26:00"/>
    <n v="0"/>
    <n v="7.47"/>
    <x v="116"/>
    <x v="2"/>
    <s v="Paddington"/>
    <x v="1"/>
  </r>
  <r>
    <s v="Elizabeth"/>
    <x v="2"/>
    <m/>
    <d v="2023-02-03T07:07:47"/>
    <d v="2023-02-03T07:07:47"/>
    <d v="2023-02-03T10:00:00"/>
    <n v="0"/>
    <n v="2.88"/>
    <x v="140"/>
    <x v="2"/>
    <s v="Betty Drive"/>
    <x v="1"/>
  </r>
  <r>
    <s v="Rosie"/>
    <x v="19"/>
    <n v="2001"/>
    <d v="2023-02-03T08:44:18"/>
    <d v="2023-02-03T08:44:18"/>
    <d v="2023-02-03T14:40:00"/>
    <n v="0"/>
    <n v="5.93"/>
    <x v="45"/>
    <x v="2"/>
    <s v="Betty Drive"/>
    <x v="1"/>
  </r>
  <r>
    <s v="Janell"/>
    <x v="8"/>
    <n v="1272"/>
    <d v="2023-02-03T14:06:29"/>
    <d v="2023-02-03T14:06:29"/>
    <d v="2023-02-03T21:01:00"/>
    <n v="0"/>
    <n v="6.92"/>
    <x v="40"/>
    <x v="2"/>
    <s v="Paddington"/>
    <x v="1"/>
  </r>
  <r>
    <s v="Rachel"/>
    <x v="6"/>
    <n v="9063"/>
    <d v="2023-02-03T14:31:52"/>
    <d v="2023-02-03T14:31:52"/>
    <d v="2023-02-03T22:07:00"/>
    <n v="0"/>
    <n v="7.6"/>
    <x v="141"/>
    <x v="2"/>
    <s v="Betty Drive"/>
    <x v="1"/>
  </r>
  <r>
    <s v="Rosie"/>
    <x v="19"/>
    <n v="2001"/>
    <d v="2023-02-03T14:40:33"/>
    <d v="2023-02-03T14:40:33"/>
    <d v="2023-02-03T16:58:00"/>
    <n v="0"/>
    <n v="2.2999999999999998"/>
    <x v="142"/>
    <x v="2"/>
    <s v="South Jordan"/>
    <x v="1"/>
  </r>
  <r>
    <s v="Monique"/>
    <x v="4"/>
    <n v="2301"/>
    <d v="2023-02-03T15:42:28"/>
    <d v="2023-02-03T15:42:28"/>
    <d v="2023-02-03T22:00:00"/>
    <n v="0"/>
    <n v="6.3"/>
    <x v="143"/>
    <x v="2"/>
    <s v="Paddington"/>
    <x v="1"/>
  </r>
  <r>
    <s v="Fanny"/>
    <x v="13"/>
    <n v="5966"/>
    <d v="2023-02-03T16:09:33"/>
    <d v="2023-02-03T16:09:33"/>
    <d v="2023-02-04T08:40:00"/>
    <n v="0"/>
    <n v="16.52"/>
    <x v="144"/>
    <x v="3"/>
    <s v="South Jordan"/>
    <x v="1"/>
  </r>
  <r>
    <s v="Kari"/>
    <x v="12"/>
    <n v="1255"/>
    <d v="2023-02-03T21:58:24"/>
    <d v="2023-02-03T21:58:24"/>
    <d v="2023-02-04T06:39:00"/>
    <n v="0"/>
    <n v="8.68"/>
    <x v="145"/>
    <x v="3"/>
    <s v="Paddington"/>
    <x v="1"/>
  </r>
  <r>
    <s v="Rachel"/>
    <x v="6"/>
    <n v="9063"/>
    <d v="2023-02-03T22:07:53"/>
    <d v="2023-02-03T22:07:53"/>
    <d v="2023-02-04T08:40:00"/>
    <n v="0"/>
    <n v="10.55"/>
    <x v="146"/>
    <x v="3"/>
    <s v="Betty Drive"/>
    <x v="1"/>
  </r>
  <r>
    <s v="Kari"/>
    <x v="12"/>
    <n v="1255"/>
    <d v="2023-02-04T06:39:35"/>
    <d v="2023-02-04T06:39:35"/>
    <d v="2023-02-04T08:18:00"/>
    <n v="0"/>
    <n v="1.65"/>
    <x v="31"/>
    <x v="2"/>
    <s v="Paddington"/>
    <x v="1"/>
  </r>
  <r>
    <s v="Janelle"/>
    <x v="11"/>
    <n v="4307"/>
    <d v="2023-02-04T07:40:10"/>
    <d v="2023-02-04T07:40:10"/>
    <d v="2023-02-04T15:29:00"/>
    <n v="0"/>
    <n v="7.82"/>
    <x v="79"/>
    <x v="2"/>
    <s v="Paddington"/>
    <x v="1"/>
  </r>
  <r>
    <s v="Twila"/>
    <x v="5"/>
    <n v="2788"/>
    <d v="2023-02-04T07:56:41"/>
    <d v="2023-02-04T07:56:41"/>
    <d v="2023-02-04T17:06:00"/>
    <n v="0"/>
    <n v="9.17"/>
    <x v="147"/>
    <x v="2"/>
    <s v="South Jordan"/>
    <x v="1"/>
  </r>
  <r>
    <s v="Luz"/>
    <x v="3"/>
    <n v="9254"/>
    <d v="2023-02-04T07:57:34"/>
    <d v="2023-02-04T07:57:34"/>
    <d v="2023-02-04T15:00:00"/>
    <n v="0"/>
    <n v="7.05"/>
    <x v="148"/>
    <x v="2"/>
    <s v="Paddington"/>
    <x v="1"/>
  </r>
  <r>
    <s v="Rosie"/>
    <x v="19"/>
    <n v="2001"/>
    <d v="2023-02-04T08:33:57"/>
    <d v="2023-02-04T08:33:57"/>
    <d v="2023-02-04T14:25:00"/>
    <n v="0"/>
    <n v="5.87"/>
    <x v="149"/>
    <x v="2"/>
    <s v="Betty Drive"/>
    <x v="1"/>
  </r>
  <r>
    <s v="Elizabeth"/>
    <x v="2"/>
    <m/>
    <d v="2023-02-04T13:54:16"/>
    <d v="2023-02-04T13:54:16"/>
    <d v="2023-02-04T21:00:00"/>
    <n v="0"/>
    <n v="7.1"/>
    <x v="33"/>
    <x v="2"/>
    <s v="Paddington"/>
    <x v="1"/>
  </r>
  <r>
    <s v="Corrina"/>
    <x v="0"/>
    <n v="4548"/>
    <d v="2023-02-04T14:25:26"/>
    <d v="2023-02-04T14:25:26"/>
    <d v="2023-02-04T22:00:00"/>
    <n v="0"/>
    <n v="7.58"/>
    <x v="150"/>
    <x v="2"/>
    <s v="Betty Drive"/>
    <x v="1"/>
  </r>
  <r>
    <s v="Monique"/>
    <x v="4"/>
    <n v="2301"/>
    <d v="2023-02-04T15:07:41"/>
    <d v="2023-02-04T15:07:41"/>
    <d v="2023-02-04T22:00:00"/>
    <n v="0"/>
    <n v="6.88"/>
    <x v="151"/>
    <x v="2"/>
    <s v="Paddington"/>
    <x v="1"/>
  </r>
  <r>
    <s v="Fanny"/>
    <x v="13"/>
    <n v="5966"/>
    <d v="2023-02-04T15:53:33"/>
    <d v="2023-02-04T15:53:33"/>
    <d v="2023-02-04T22:19:00"/>
    <n v="0"/>
    <n v="6.43"/>
    <x v="152"/>
    <x v="2"/>
    <s v="South Jordan"/>
    <x v="1"/>
  </r>
  <r>
    <s v="Skyleigh"/>
    <x v="10"/>
    <m/>
    <d v="2023-02-04T15:55:28"/>
    <d v="2023-02-04T15:55:28"/>
    <d v="2023-02-04T22:04:00"/>
    <n v="0"/>
    <n v="6.15"/>
    <x v="29"/>
    <x v="2"/>
    <s v="Paddington"/>
    <x v="1"/>
  </r>
  <r>
    <s v="Corrina"/>
    <x v="0"/>
    <n v="4548"/>
    <d v="2023-02-04T22:00:55"/>
    <d v="2023-02-04T22:00:55"/>
    <d v="2023-02-05T00:00:00"/>
    <n v="0"/>
    <n v="2"/>
    <x v="0"/>
    <x v="7"/>
    <s v="Betty Drive"/>
    <x v="1"/>
  </r>
  <r>
    <s v="Skyleigh"/>
    <x v="10"/>
    <m/>
    <d v="2023-02-04T22:04:55"/>
    <d v="2023-02-04T22:04:55"/>
    <d v="2023-02-05T00:00:00"/>
    <n v="0"/>
    <n v="1.93"/>
    <x v="0"/>
    <x v="8"/>
    <s v="Paddington"/>
    <x v="1"/>
  </r>
  <r>
    <s v="Edith"/>
    <x v="1"/>
    <n v="9979"/>
    <d v="2023-02-04T22:10:00"/>
    <d v="2023-02-04T22:10:00"/>
    <d v="2023-02-05T00:00:00"/>
    <n v="0"/>
    <n v="1.83"/>
    <x v="0"/>
    <x v="9"/>
    <s v="South Jordan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s v="Corrina"/>
    <x v="0"/>
    <n v="4548"/>
    <d v="2023-01-22T00:00:00"/>
    <d v="2023-01-22T00:00:00"/>
    <d v="2023-01-22T05:32:00"/>
    <n v="0"/>
    <n v="5.53"/>
    <n v="0"/>
    <n v="5.53"/>
    <x v="0"/>
    <n v="1"/>
  </r>
  <r>
    <s v="Edith"/>
    <x v="1"/>
    <n v="9979"/>
    <d v="2023-01-22T00:00:00"/>
    <d v="2023-01-22T00:00:00"/>
    <d v="2023-01-22T08:12:00"/>
    <n v="0"/>
    <n v="8.1999999999999993"/>
    <n v="2.1999999999999993"/>
    <n v="6"/>
    <x v="1"/>
    <n v="1"/>
  </r>
  <r>
    <s v="Elizabeth"/>
    <x v="2"/>
    <m/>
    <d v="2023-01-22T00:00:00"/>
    <d v="2023-01-22T00:00:00"/>
    <d v="2023-01-22T06:05:00"/>
    <n v="0"/>
    <n v="6.08"/>
    <n v="8.0000000000000071E-2"/>
    <n v="6"/>
    <x v="2"/>
    <n v="1"/>
  </r>
  <r>
    <s v="Corrina"/>
    <x v="0"/>
    <n v="4548"/>
    <d v="2023-01-22T05:32:15"/>
    <d v="2023-01-22T05:32:15"/>
    <d v="2023-01-22T10:06:00"/>
    <n v="0"/>
    <n v="4.57"/>
    <n v="4.57"/>
    <m/>
    <x v="0"/>
    <n v="1"/>
  </r>
  <r>
    <s v="Elizabeth"/>
    <x v="2"/>
    <m/>
    <d v="2023-01-22T06:05:19"/>
    <d v="2023-01-22T06:05:19"/>
    <d v="2023-01-22T09:02:00"/>
    <n v="0"/>
    <n v="2.95"/>
    <n v="2.95"/>
    <m/>
    <x v="2"/>
    <n v="1"/>
  </r>
  <r>
    <s v="Luz"/>
    <x v="3"/>
    <n v="9254"/>
    <d v="2023-01-22T06:59:54"/>
    <d v="2023-01-22T06:59:54"/>
    <d v="2023-01-22T14:28:00"/>
    <n v="0"/>
    <n v="7.48"/>
    <n v="7.48"/>
    <m/>
    <x v="2"/>
    <n v="1"/>
  </r>
  <r>
    <s v="Monique"/>
    <x v="4"/>
    <n v="2301"/>
    <d v="2023-01-22T07:55:49"/>
    <d v="2023-01-22T07:55:49"/>
    <d v="2023-01-22T15:00:00"/>
    <n v="0"/>
    <n v="7.08"/>
    <n v="7.08"/>
    <m/>
    <x v="2"/>
    <n v="1"/>
  </r>
  <r>
    <s v="Twila"/>
    <x v="5"/>
    <n v="2788"/>
    <d v="2023-01-22T07:57:56"/>
    <d v="2023-01-22T07:57:56"/>
    <d v="2023-01-22T20:04:00"/>
    <n v="0"/>
    <n v="12.12"/>
    <n v="12.12"/>
    <m/>
    <x v="1"/>
    <n v="1"/>
  </r>
  <r>
    <s v="Rachel"/>
    <x v="6"/>
    <n v="9063"/>
    <d v="2023-01-22T10:01:25"/>
    <d v="2023-01-22T10:01:25"/>
    <d v="2023-01-22T18:14:00"/>
    <n v="0"/>
    <n v="8.2200000000000006"/>
    <n v="8.2200000000000006"/>
    <m/>
    <x v="0"/>
    <n v="1"/>
  </r>
  <r>
    <s v="Summer"/>
    <x v="7"/>
    <n v="6100"/>
    <d v="2023-01-22T13:45:00"/>
    <d v="2023-01-22T13:45:00"/>
    <d v="2023-01-22T21:00:00"/>
    <n v="0"/>
    <n v="7.25"/>
    <n v="7.25"/>
    <m/>
    <x v="2"/>
    <n v="1"/>
  </r>
  <r>
    <s v="Elizabeth"/>
    <x v="2"/>
    <m/>
    <d v="2023-01-22T14:52:02"/>
    <d v="2023-01-22T14:52:02"/>
    <d v="2023-01-22T21:59:00"/>
    <n v="0"/>
    <n v="7.12"/>
    <n v="7.12"/>
    <m/>
    <x v="2"/>
    <n v="1"/>
  </r>
  <r>
    <s v="Janell"/>
    <x v="8"/>
    <n v="1272"/>
    <d v="2023-01-22T15:52:12"/>
    <d v="2023-01-22T15:52:12"/>
    <d v="2023-01-22T22:00:00"/>
    <n v="0"/>
    <n v="6.13"/>
    <n v="6.13"/>
    <m/>
    <x v="2"/>
    <n v="1"/>
  </r>
  <r>
    <s v="Cindy"/>
    <x v="9"/>
    <n v="5096"/>
    <d v="2023-01-22T18:00:00"/>
    <d v="2023-01-22T18:00:00"/>
    <d v="2023-01-23T10:00:00"/>
    <n v="0"/>
    <n v="16"/>
    <n v="8"/>
    <n v="8"/>
    <x v="0"/>
    <n v="1"/>
  </r>
  <r>
    <s v="Corrina"/>
    <x v="0"/>
    <n v="4548"/>
    <d v="2023-01-22T18:56:12"/>
    <d v="2023-01-22T18:56:12"/>
    <d v="2023-01-22T22:02:00"/>
    <n v="0"/>
    <n v="3.1"/>
    <n v="3.1"/>
    <m/>
    <x v="1"/>
    <n v="1"/>
  </r>
  <r>
    <s v="Corrina"/>
    <x v="0"/>
    <n v="4548"/>
    <d v="2023-01-22T22:03:15"/>
    <d v="2023-01-22T22:03:15"/>
    <d v="2023-01-23T09:05:00"/>
    <n v="0"/>
    <n v="11.03"/>
    <n v="3.0299999999999994"/>
    <n v="8"/>
    <x v="1"/>
    <n v="1"/>
  </r>
  <r>
    <s v="Skyleigh"/>
    <x v="10"/>
    <m/>
    <d v="2023-01-22T22:03:37"/>
    <d v="2023-01-22T22:03:37"/>
    <d v="2023-01-23T09:13:00"/>
    <n v="0"/>
    <n v="11.17"/>
    <n v="3.17"/>
    <n v="8"/>
    <x v="2"/>
    <n v="1"/>
  </r>
  <r>
    <s v="Janelle"/>
    <x v="11"/>
    <n v="4307"/>
    <d v="2023-01-23T07:45:37"/>
    <d v="2023-01-23T07:45:37"/>
    <d v="2023-01-23T15:23:00"/>
    <n v="0"/>
    <n v="7.63"/>
    <n v="7.63"/>
    <m/>
    <x v="2"/>
    <n v="1"/>
  </r>
  <r>
    <s v="Twila"/>
    <x v="5"/>
    <n v="2788"/>
    <d v="2023-01-23T08:32:33"/>
    <d v="2023-01-23T08:32:33"/>
    <d v="2023-01-23T14:32:00"/>
    <n v="0"/>
    <n v="6"/>
    <n v="6"/>
    <m/>
    <x v="0"/>
    <n v="1"/>
  </r>
  <r>
    <s v="Janell"/>
    <x v="8"/>
    <n v="1272"/>
    <d v="2023-01-23T09:01:11"/>
    <d v="2023-01-23T09:01:11"/>
    <d v="2023-01-23T14:58:00"/>
    <n v="0"/>
    <n v="5.95"/>
    <n v="5.95"/>
    <m/>
    <x v="2"/>
    <n v="1"/>
  </r>
  <r>
    <s v="Kari"/>
    <x v="12"/>
    <n v="1255"/>
    <d v="2023-01-23T09:12:13"/>
    <d v="2023-01-23T09:12:13"/>
    <d v="2023-01-23T14:28:00"/>
    <n v="0"/>
    <n v="5.27"/>
    <n v="5.27"/>
    <m/>
    <x v="2"/>
    <n v="1"/>
  </r>
  <r>
    <s v="Fanny"/>
    <x v="13"/>
    <n v="5966"/>
    <d v="2023-01-23T10:55:36"/>
    <d v="2023-01-23T10:55:36"/>
    <d v="2023-01-23T20:22:00"/>
    <n v="0"/>
    <n v="9.4499999999999993"/>
    <n v="9.4499999999999993"/>
    <m/>
    <x v="1"/>
    <n v="1"/>
  </r>
  <r>
    <s v="Brandon"/>
    <x v="14"/>
    <n v="7742"/>
    <d v="2023-01-23T12:59:33"/>
    <d v="2023-01-23T12:59:33"/>
    <d v="2023-01-23T18:03:00"/>
    <n v="0"/>
    <n v="5.07"/>
    <n v="5.07"/>
    <m/>
    <x v="1"/>
    <n v="1"/>
  </r>
  <r>
    <s v="Kylee"/>
    <x v="15"/>
    <s v="0876"/>
    <d v="2023-01-23T14:00:51"/>
    <d v="2023-01-23T14:00:51"/>
    <d v="2023-01-23T21:09:00"/>
    <n v="0"/>
    <n v="7.15"/>
    <n v="7.15"/>
    <m/>
    <x v="2"/>
    <n v="1"/>
  </r>
  <r>
    <s v="Rachel"/>
    <x v="6"/>
    <n v="9063"/>
    <d v="2023-01-23T14:27:12"/>
    <d v="2023-01-23T14:27:12"/>
    <d v="2023-01-23T21:36:00"/>
    <n v="0"/>
    <n v="7.15"/>
    <n v="7.15"/>
    <m/>
    <x v="0"/>
    <n v="1"/>
  </r>
  <r>
    <s v="Monique"/>
    <x v="4"/>
    <n v="2301"/>
    <d v="2023-01-23T14:57:31"/>
    <d v="2023-01-23T14:57:31"/>
    <d v="2023-01-23T21:57:00"/>
    <n v="0"/>
    <n v="7"/>
    <n v="7"/>
    <m/>
    <x v="2"/>
    <n v="1"/>
  </r>
  <r>
    <s v="Katharine"/>
    <x v="16"/>
    <n v="4413"/>
    <d v="2023-01-23T16:05:18"/>
    <d v="2023-01-23T16:05:18"/>
    <d v="2023-01-23T22:46:00"/>
    <n v="0"/>
    <n v="6.68"/>
    <n v="6.68"/>
    <m/>
    <x v="2"/>
    <n v="1"/>
  </r>
  <r>
    <s v="Ruta"/>
    <x v="17"/>
    <s v="0070"/>
    <d v="2023-01-23T16:54:00"/>
    <d v="2023-01-23T16:54:00"/>
    <d v="2023-01-24T09:36:00"/>
    <n v="0"/>
    <n v="16.7"/>
    <n v="8.6999999999999993"/>
    <n v="8"/>
    <x v="1"/>
    <n v="1"/>
  </r>
  <r>
    <s v="Edith"/>
    <x v="1"/>
    <n v="9979"/>
    <d v="2023-01-23T20:18:01"/>
    <d v="2023-01-23T20:18:01"/>
    <d v="2023-01-24T09:01:00"/>
    <n v="0"/>
    <n v="12.72"/>
    <n v="4.7200000000000006"/>
    <n v="8"/>
    <x v="1"/>
    <n v="1"/>
  </r>
  <r>
    <s v="Skyleigh"/>
    <x v="10"/>
    <m/>
    <d v="2023-01-23T21:34:21"/>
    <d v="2023-01-23T21:34:21"/>
    <d v="2023-01-24T08:48:00"/>
    <n v="0"/>
    <n v="11.23"/>
    <n v="3.2300000000000004"/>
    <n v="8"/>
    <x v="2"/>
    <n v="1"/>
  </r>
  <r>
    <s v="Luz"/>
    <x v="3"/>
    <n v="9254"/>
    <d v="2023-01-24T06:58:02"/>
    <d v="2023-01-24T06:58:02"/>
    <d v="2023-01-24T14:28:00"/>
    <n v="0"/>
    <n v="7.5"/>
    <n v="7.5"/>
    <m/>
    <x v="2"/>
    <n v="1"/>
  </r>
  <r>
    <s v="Twila"/>
    <x v="5"/>
    <n v="2788"/>
    <d v="2023-01-24T08:21:36"/>
    <d v="2023-01-24T08:21:36"/>
    <d v="2023-01-24T14:30:00"/>
    <n v="0"/>
    <n v="6.15"/>
    <n v="6.15"/>
    <m/>
    <x v="0"/>
    <n v="1"/>
  </r>
  <r>
    <s v="Kari"/>
    <x v="12"/>
    <n v="1255"/>
    <d v="2023-01-24T08:28:00"/>
    <d v="2023-01-24T08:28:00"/>
    <d v="2023-01-24T13:00:00"/>
    <n v="0"/>
    <n v="4.53"/>
    <n v="4.53"/>
    <m/>
    <x v="2"/>
    <n v="1"/>
  </r>
  <r>
    <s v="Rachel"/>
    <x v="6"/>
    <n v="9063"/>
    <d v="2023-01-24T09:38:15"/>
    <d v="2023-01-24T09:38:15"/>
    <d v="2023-01-24T11:17:00"/>
    <n v="0"/>
    <n v="1.65"/>
    <n v="1.65"/>
    <m/>
    <x v="0"/>
    <n v="1"/>
  </r>
  <r>
    <s v="Paynton"/>
    <x v="18"/>
    <n v="9123"/>
    <d v="2023-01-24T12:09:32"/>
    <d v="2023-01-24T12:09:32"/>
    <d v="2023-01-24T14:10:00"/>
    <n v="0"/>
    <n v="2.02"/>
    <n v="2.02"/>
    <m/>
    <x v="3"/>
    <n v="1"/>
  </r>
  <r>
    <s v="Monique"/>
    <x v="4"/>
    <n v="2301"/>
    <d v="2023-01-24T13:52:46"/>
    <d v="2023-01-24T13:52:46"/>
    <d v="2023-01-24T20:58:00"/>
    <n v="0"/>
    <n v="7.1"/>
    <n v="7.1"/>
    <m/>
    <x v="2"/>
    <n v="1"/>
  </r>
  <r>
    <s v="Fanny"/>
    <x v="13"/>
    <n v="5966"/>
    <d v="2023-01-24T14:00:07"/>
    <d v="2023-01-24T14:00:07"/>
    <d v="2023-01-24T14:03:00"/>
    <n v="0"/>
    <n v="0.05"/>
    <n v="0.05"/>
    <m/>
    <x v="1"/>
    <n v="1"/>
  </r>
  <r>
    <s v="Fanny"/>
    <x v="13"/>
    <n v="5966"/>
    <d v="2023-01-24T14:25:26"/>
    <d v="2023-01-24T14:25:26"/>
    <d v="2023-01-24T20:01:00"/>
    <n v="0"/>
    <n v="5.6"/>
    <n v="5.6"/>
    <m/>
    <x v="1"/>
    <n v="1"/>
  </r>
  <r>
    <s v="Janell"/>
    <x v="8"/>
    <n v="1272"/>
    <d v="2023-01-24T14:26:43"/>
    <d v="2023-01-24T14:26:43"/>
    <d v="2023-01-24T22:16:00"/>
    <n v="0"/>
    <n v="7.83"/>
    <n v="7.83"/>
    <m/>
    <x v="0"/>
    <n v="1"/>
  </r>
  <r>
    <s v="Paynton"/>
    <x v="18"/>
    <n v="9123"/>
    <d v="2023-01-24T14:39:28"/>
    <d v="2023-01-24T14:39:28"/>
    <d v="2023-01-24T15:46:00"/>
    <n v="0"/>
    <n v="1.1200000000000001"/>
    <n v="1.1200000000000001"/>
    <m/>
    <x v="3"/>
    <n v="1"/>
  </r>
  <r>
    <s v="Janelle"/>
    <x v="11"/>
    <n v="4307"/>
    <d v="2023-01-24T15:00:38"/>
    <d v="2023-01-24T15:00:38"/>
    <d v="2023-01-25T00:59:00"/>
    <n v="0"/>
    <n v="9.98"/>
    <n v="9.98"/>
    <m/>
    <x v="2"/>
    <n v="1"/>
  </r>
  <r>
    <s v="Kylee"/>
    <x v="15"/>
    <s v="0876"/>
    <d v="2023-01-24T15:14:58"/>
    <d v="2023-01-24T15:14:58"/>
    <d v="2023-01-24T22:00:00"/>
    <n v="0"/>
    <n v="6.77"/>
    <n v="6.77"/>
    <m/>
    <x v="1"/>
    <n v="1"/>
  </r>
  <r>
    <s v="Summer"/>
    <x v="7"/>
    <n v="6100"/>
    <d v="2023-01-24T16:57:00"/>
    <d v="2023-01-24T16:57:00"/>
    <d v="2023-01-25T07:52:00"/>
    <n v="0"/>
    <n v="14.92"/>
    <n v="6.92"/>
    <n v="8"/>
    <x v="2"/>
    <n v="1"/>
  </r>
  <r>
    <s v="Corrina"/>
    <x v="0"/>
    <n v="4548"/>
    <d v="2023-01-24T21:55:34"/>
    <d v="2023-01-24T21:55:34"/>
    <d v="2023-01-25T08:59:00"/>
    <n v="0"/>
    <n v="11.06"/>
    <n v="3.0600000000000005"/>
    <n v="8"/>
    <x v="1"/>
    <n v="1"/>
  </r>
  <r>
    <s v="Rosie"/>
    <x v="19"/>
    <n v="2001"/>
    <d v="2023-01-24T22:15:21"/>
    <d v="2023-01-24T22:15:21"/>
    <d v="2023-01-25T04:14:00"/>
    <n v="0"/>
    <n v="5.98"/>
    <n v="0"/>
    <n v="5.98"/>
    <x v="0"/>
    <n v="1"/>
  </r>
  <r>
    <s v="Rosie"/>
    <x v="19"/>
    <n v="2001"/>
    <d v="2023-01-25T04:15:07"/>
    <d v="2023-01-25T04:15:07"/>
    <d v="2023-01-25T10:08:00"/>
    <n v="0"/>
    <n v="5.88"/>
    <n v="3.86"/>
    <n v="2.02"/>
    <x v="0"/>
    <n v="1"/>
  </r>
  <r>
    <s v="Luz"/>
    <x v="3"/>
    <n v="9254"/>
    <d v="2023-01-25T06:59:33"/>
    <d v="2023-01-25T06:59:33"/>
    <d v="2023-01-25T14:32:00"/>
    <n v="0"/>
    <n v="7.55"/>
    <n v="7.55"/>
    <m/>
    <x v="2"/>
    <n v="1"/>
  </r>
  <r>
    <s v="Summer"/>
    <x v="7"/>
    <n v="6100"/>
    <d v="2023-01-25T07:52:44"/>
    <d v="2023-01-25T07:52:44"/>
    <d v="2023-01-25T07:53:00"/>
    <n v="0"/>
    <n v="0.02"/>
    <n v="0.02"/>
    <m/>
    <x v="2"/>
    <n v="1"/>
  </r>
  <r>
    <s v="Kylee"/>
    <x v="15"/>
    <s v="0876"/>
    <d v="2023-01-25T08:30:30"/>
    <d v="2023-01-25T08:30:30"/>
    <d v="2023-01-25T14:26:00"/>
    <n v="0"/>
    <n v="5.93"/>
    <n v="5.93"/>
    <m/>
    <x v="0"/>
    <n v="1"/>
  </r>
  <r>
    <s v="Paynton"/>
    <x v="18"/>
    <n v="9123"/>
    <d v="2023-01-25T09:29:39"/>
    <d v="2023-01-25T09:29:39"/>
    <d v="2023-01-25T11:31:00"/>
    <n v="0"/>
    <n v="2.0299999999999998"/>
    <n v="2.0299999999999998"/>
    <m/>
    <x v="3"/>
    <n v="1"/>
  </r>
  <r>
    <s v="Fanny"/>
    <x v="13"/>
    <n v="5966"/>
    <d v="2023-01-25T09:44:29"/>
    <d v="2023-01-25T09:44:29"/>
    <d v="2023-01-25T11:25:00"/>
    <n v="0"/>
    <n v="1.68"/>
    <n v="1.68"/>
    <m/>
    <x v="1"/>
    <n v="1"/>
  </r>
  <r>
    <s v="Ruta"/>
    <x v="17"/>
    <s v="0070"/>
    <d v="2023-01-25T09:44:55"/>
    <d v="2023-01-25T09:44:55"/>
    <d v="2023-01-25T11:06:00"/>
    <n v="0"/>
    <n v="1.37"/>
    <n v="1.37"/>
    <m/>
    <x v="1"/>
    <n v="1"/>
  </r>
  <r>
    <s v="Corrina"/>
    <x v="0"/>
    <n v="4548"/>
    <d v="2023-01-25T09:55:31"/>
    <d v="2023-01-25T09:55:31"/>
    <d v="2023-01-25T10:54:00"/>
    <n v="0"/>
    <n v="0.98"/>
    <n v="0.98"/>
    <m/>
    <x v="1"/>
    <n v="1"/>
  </r>
  <r>
    <s v="Brandon"/>
    <x v="14"/>
    <n v="7742"/>
    <d v="2023-01-25T09:58:57"/>
    <d v="2023-01-25T09:58:57"/>
    <d v="2023-01-25T10:58:00"/>
    <n v="0"/>
    <n v="1"/>
    <n v="1"/>
    <m/>
    <x v="1"/>
    <n v="1"/>
  </r>
  <r>
    <s v="Rachel"/>
    <x v="6"/>
    <n v="9063"/>
    <d v="2023-01-25T10:04:57"/>
    <d v="2023-01-25T10:04:57"/>
    <d v="2023-01-25T12:20:00"/>
    <n v="0"/>
    <n v="2.27"/>
    <n v="2.27"/>
    <m/>
    <x v="0"/>
    <n v="1"/>
  </r>
  <r>
    <s v="Katharine"/>
    <x v="16"/>
    <n v="4413"/>
    <d v="2023-01-25T10:07:49"/>
    <d v="2023-01-25T10:07:49"/>
    <d v="2023-01-25T10:58:00"/>
    <n v="0"/>
    <n v="0.85"/>
    <n v="0.85"/>
    <m/>
    <x v="1"/>
    <n v="1"/>
  </r>
  <r>
    <s v="Rosie"/>
    <x v="19"/>
    <n v="2001"/>
    <d v="2023-01-25T10:08:15"/>
    <d v="2023-01-25T10:08:15"/>
    <d v="2023-01-25T10:58:00"/>
    <n v="0"/>
    <n v="0.83"/>
    <n v="0.83"/>
    <m/>
    <x v="1"/>
    <n v="1"/>
  </r>
  <r>
    <s v="Elizabeth"/>
    <x v="2"/>
    <m/>
    <d v="2023-01-25T10:08:28"/>
    <d v="2023-01-25T10:08:28"/>
    <d v="2023-01-25T11:02:00"/>
    <n v="0"/>
    <n v="0.9"/>
    <n v="0.9"/>
    <m/>
    <x v="1"/>
    <n v="1"/>
  </r>
  <r>
    <s v="Janell"/>
    <x v="8"/>
    <n v="1272"/>
    <d v="2023-01-25T10:10:00"/>
    <d v="2023-01-25T10:10:00"/>
    <d v="2023-01-25T11:02:00"/>
    <n v="0"/>
    <n v="0.87"/>
    <n v="0.87"/>
    <m/>
    <x v="1"/>
    <n v="1"/>
  </r>
  <r>
    <s v="Cindy"/>
    <x v="9"/>
    <n v="5096"/>
    <d v="2023-01-25T10:10:16"/>
    <d v="2023-01-25T10:10:16"/>
    <d v="2023-01-25T11:02:00"/>
    <n v="0"/>
    <n v="0.87"/>
    <n v="0.87"/>
    <m/>
    <x v="1"/>
    <n v="1"/>
  </r>
  <r>
    <s v="Brandon"/>
    <x v="14"/>
    <n v="7742"/>
    <d v="2023-01-25T12:59:20"/>
    <d v="2023-01-25T12:59:20"/>
    <d v="2023-01-25T18:01:00"/>
    <n v="0"/>
    <n v="5.03"/>
    <n v="5.03"/>
    <m/>
    <x v="1"/>
    <n v="1"/>
  </r>
  <r>
    <s v="Fanny"/>
    <x v="13"/>
    <n v="5966"/>
    <d v="2023-01-25T14:00:20"/>
    <d v="2023-01-25T14:00:20"/>
    <d v="2023-01-25T20:30:00"/>
    <n v="0"/>
    <n v="6.5"/>
    <n v="6.5"/>
    <m/>
    <x v="1"/>
    <n v="1"/>
  </r>
  <r>
    <s v="Skyleigh"/>
    <x v="10"/>
    <m/>
    <d v="2023-01-25T14:05:57"/>
    <d v="2023-01-25T14:05:57"/>
    <d v="2023-01-25T22:15:00"/>
    <n v="0"/>
    <n v="8.17"/>
    <n v="8.17"/>
    <m/>
    <x v="2"/>
    <n v="1"/>
  </r>
  <r>
    <s v="Rachel"/>
    <x v="6"/>
    <n v="9063"/>
    <d v="2023-01-25T14:24:43"/>
    <d v="2023-01-25T14:24:43"/>
    <d v="2023-01-25T22:05:00"/>
    <n v="0"/>
    <n v="7.68"/>
    <n v="7.68"/>
    <m/>
    <x v="0"/>
    <n v="1"/>
  </r>
  <r>
    <s v="Janelle"/>
    <x v="11"/>
    <n v="4307"/>
    <d v="2023-01-25T14:55:01"/>
    <d v="2023-01-25T14:55:01"/>
    <d v="2023-01-25T22:08:00"/>
    <n v="0"/>
    <n v="7.22"/>
    <n v="7.22"/>
    <m/>
    <x v="2"/>
    <n v="1"/>
  </r>
  <r>
    <s v="Edith"/>
    <x v="1"/>
    <n v="9979"/>
    <d v="2023-01-25T20:19:00"/>
    <d v="2023-01-25T20:19:00"/>
    <d v="2023-01-26T09:01:00"/>
    <n v="0"/>
    <n v="12.7"/>
    <n v="4.6999999999999993"/>
    <n v="8"/>
    <x v="1"/>
    <n v="1"/>
  </r>
  <r>
    <s v="Rachel"/>
    <x v="6"/>
    <n v="9063"/>
    <d v="2023-01-25T22:05:22"/>
    <d v="2023-01-25T22:05:22"/>
    <d v="2023-01-26T10:07:00"/>
    <n v="0"/>
    <n v="12.04"/>
    <n v="4.0399999999999991"/>
    <n v="8"/>
    <x v="0"/>
    <n v="1"/>
  </r>
  <r>
    <s v="Skyleigh"/>
    <x v="10"/>
    <m/>
    <d v="2023-01-25T22:15:33"/>
    <d v="2023-01-25T22:15:33"/>
    <d v="2023-01-26T06:40:00"/>
    <n v="0"/>
    <n v="8.42"/>
    <n v="0.41999999999999993"/>
    <n v="8"/>
    <x v="2"/>
    <n v="1"/>
  </r>
  <r>
    <s v="Skyleigh"/>
    <x v="10"/>
    <m/>
    <d v="2023-01-26T06:40:36"/>
    <d v="2023-01-26T06:40:36"/>
    <d v="2023-01-26T11:32:00"/>
    <n v="0"/>
    <n v="4.87"/>
    <n v="4.87"/>
    <m/>
    <x v="2"/>
    <n v="1"/>
  </r>
  <r>
    <s v="Luz"/>
    <x v="3"/>
    <n v="9254"/>
    <d v="2023-01-26T07:00:12"/>
    <d v="2023-01-26T07:00:12"/>
    <d v="2023-01-26T14:34:00"/>
    <n v="0"/>
    <n v="7.57"/>
    <n v="7.57"/>
    <m/>
    <x v="2"/>
    <n v="1"/>
  </r>
  <r>
    <s v="Twila"/>
    <x v="5"/>
    <n v="2788"/>
    <d v="2023-01-26T08:18:30"/>
    <d v="2023-01-26T08:18:30"/>
    <d v="2023-01-26T14:31:00"/>
    <n v="0"/>
    <n v="6.22"/>
    <n v="6.22"/>
    <m/>
    <x v="1"/>
    <n v="1"/>
  </r>
  <r>
    <s v="Kari"/>
    <x v="12"/>
    <n v="1255"/>
    <d v="2023-01-26T08:33:12"/>
    <d v="2023-01-26T08:33:12"/>
    <d v="2023-01-26T10:57:00"/>
    <n v="0"/>
    <n v="2.4"/>
    <n v="2.4"/>
    <m/>
    <x v="0"/>
    <n v="1"/>
  </r>
  <r>
    <s v="Paynton"/>
    <x v="18"/>
    <n v="9123"/>
    <d v="2023-01-26T12:51:43"/>
    <d v="2023-01-26T12:51:43"/>
    <d v="2023-01-26T13:25:00"/>
    <n v="0"/>
    <n v="0.56999999999999995"/>
    <n v="0.56999999999999995"/>
    <m/>
    <x v="3"/>
    <n v="1"/>
  </r>
  <r>
    <s v="Brandon"/>
    <x v="14"/>
    <n v="7742"/>
    <d v="2023-01-26T13:03:43"/>
    <d v="2023-01-26T13:03:43"/>
    <d v="2023-01-26T18:01:00"/>
    <n v="0"/>
    <n v="4.97"/>
    <n v="4.97"/>
    <m/>
    <x v="1"/>
    <n v="1"/>
  </r>
  <r>
    <s v="Janelle"/>
    <x v="11"/>
    <n v="4307"/>
    <d v="2023-01-26T14:00:45"/>
    <d v="2023-01-26T14:00:45"/>
    <d v="2023-01-26T20:56:00"/>
    <n v="0"/>
    <n v="6.93"/>
    <n v="6.93"/>
    <m/>
    <x v="2"/>
    <n v="1"/>
  </r>
  <r>
    <s v="Janell"/>
    <x v="8"/>
    <n v="1272"/>
    <d v="2023-01-26T14:25:09"/>
    <d v="2023-01-26T14:25:09"/>
    <d v="2023-01-26T22:03:00"/>
    <n v="0"/>
    <n v="7.63"/>
    <n v="7.63"/>
    <m/>
    <x v="0"/>
    <n v="1"/>
  </r>
  <r>
    <s v="Kylee"/>
    <x v="15"/>
    <s v="0876"/>
    <d v="2023-01-26T14:36:27"/>
    <d v="2023-01-26T14:36:27"/>
    <d v="2023-01-26T20:08:00"/>
    <n v="0"/>
    <n v="5.53"/>
    <n v="5.53"/>
    <m/>
    <x v="1"/>
    <n v="1"/>
  </r>
  <r>
    <s v="Fanny"/>
    <x v="13"/>
    <n v="5966"/>
    <d v="2023-01-26T14:39:25"/>
    <d v="2023-01-26T14:39:25"/>
    <d v="2023-01-26T22:04:00"/>
    <n v="0"/>
    <n v="7.42"/>
    <n v="7.42"/>
    <m/>
    <x v="1"/>
    <n v="1"/>
  </r>
  <r>
    <s v="Skyleigh"/>
    <x v="10"/>
    <m/>
    <d v="2023-01-26T14:55:00"/>
    <d v="2023-01-26T14:55:00"/>
    <d v="2023-01-26T22:00:00"/>
    <n v="0"/>
    <n v="7.08"/>
    <n v="7.08"/>
    <m/>
    <x v="2"/>
    <n v="1"/>
  </r>
  <r>
    <s v="Monique"/>
    <x v="4"/>
    <n v="2301"/>
    <d v="2023-01-26T15:01:09"/>
    <d v="2023-01-26T15:01:09"/>
    <d v="2023-01-26T22:05:00"/>
    <n v="0"/>
    <n v="7.07"/>
    <n v="7.07"/>
    <m/>
    <x v="2"/>
    <n v="1"/>
  </r>
  <r>
    <s v="Elizabeth"/>
    <x v="2"/>
    <m/>
    <d v="2023-01-26T21:58:50"/>
    <d v="2023-01-26T21:58:50"/>
    <d v="2023-01-27T06:00:00"/>
    <n v="0"/>
    <n v="8.0299999999999994"/>
    <n v="2.9999999999999361E-2"/>
    <n v="8"/>
    <x v="0"/>
    <n v="1"/>
  </r>
  <r>
    <s v="Rosie"/>
    <x v="19"/>
    <n v="2001"/>
    <d v="2023-01-26T22:01:33"/>
    <d v="2023-01-26T22:01:33"/>
    <d v="2023-01-27T06:06:00"/>
    <n v="0"/>
    <n v="8.08"/>
    <n v="8.0000000000000071E-2"/>
    <n v="8"/>
    <x v="1"/>
    <n v="1"/>
  </r>
  <r>
    <s v="Kari"/>
    <x v="12"/>
    <n v="1255"/>
    <d v="2023-01-26T22:03:19"/>
    <d v="2023-01-26T22:03:19"/>
    <d v="2023-01-27T06:09:00"/>
    <n v="0"/>
    <n v="8.1"/>
    <n v="9.9999999999999645E-2"/>
    <n v="8"/>
    <x v="2"/>
    <n v="1"/>
  </r>
  <r>
    <s v="Elizabeth"/>
    <x v="2"/>
    <m/>
    <d v="2023-01-27T06:00:32"/>
    <d v="2023-01-27T06:00:32"/>
    <d v="2023-01-27T10:03:00"/>
    <n v="0"/>
    <n v="4.05"/>
    <n v="4.05"/>
    <m/>
    <x v="0"/>
    <n v="1"/>
  </r>
  <r>
    <s v="Rosie"/>
    <x v="19"/>
    <n v="2001"/>
    <d v="2023-01-27T06:07:01"/>
    <d v="2023-01-27T06:07:01"/>
    <d v="2023-01-27T09:05:00"/>
    <n v="0"/>
    <n v="2.97"/>
    <n v="2.97"/>
    <m/>
    <x v="1"/>
    <n v="1"/>
  </r>
  <r>
    <s v="Kari"/>
    <x v="12"/>
    <n v="1255"/>
    <d v="2023-01-27T06:09:40"/>
    <d v="2023-01-27T06:09:40"/>
    <d v="2023-01-27T12:22:00"/>
    <n v="0"/>
    <n v="6.22"/>
    <n v="6.22"/>
    <m/>
    <x v="2"/>
    <n v="1"/>
  </r>
  <r>
    <s v="Janelle"/>
    <x v="11"/>
    <n v="4307"/>
    <d v="2023-01-27T07:02:36"/>
    <d v="2023-01-27T07:02:36"/>
    <d v="2023-01-27T14:52:00"/>
    <n v="0"/>
    <n v="7.83"/>
    <n v="7.83"/>
    <m/>
    <x v="2"/>
    <n v="1"/>
  </r>
  <r>
    <s v="Kylee"/>
    <x v="15"/>
    <s v="0876"/>
    <d v="2023-01-27T07:59:45"/>
    <d v="2023-01-27T07:59:45"/>
    <d v="2023-01-27T14:29:00"/>
    <n v="0"/>
    <n v="6.5"/>
    <n v="6.5"/>
    <m/>
    <x v="0"/>
    <n v="1"/>
  </r>
  <r>
    <s v="Monique"/>
    <x v="4"/>
    <n v="2301"/>
    <d v="2023-01-27T13:54:49"/>
    <d v="2023-01-27T13:54:49"/>
    <d v="2023-01-27T21:00:00"/>
    <n v="0"/>
    <n v="7.1"/>
    <n v="7.1"/>
    <m/>
    <x v="2"/>
    <n v="1"/>
  </r>
  <r>
    <s v="Corrina"/>
    <x v="0"/>
    <n v="4548"/>
    <d v="2023-01-27T14:25:31"/>
    <d v="2023-01-27T14:25:31"/>
    <d v="2023-01-27T22:02:00"/>
    <n v="0"/>
    <n v="7.62"/>
    <n v="7.62"/>
    <m/>
    <x v="1"/>
    <n v="1"/>
  </r>
  <r>
    <s v="Rachel"/>
    <x v="6"/>
    <n v="9063"/>
    <d v="2023-01-27T14:26:27"/>
    <d v="2023-01-27T14:26:27"/>
    <d v="2023-01-27T22:15:00"/>
    <n v="0"/>
    <n v="7.82"/>
    <n v="7.82"/>
    <m/>
    <x v="0"/>
    <n v="1"/>
  </r>
  <r>
    <s v="Rosie"/>
    <x v="19"/>
    <n v="2001"/>
    <d v="2023-01-27T15:09:14"/>
    <d v="2023-01-27T15:09:14"/>
    <d v="2023-01-27T22:26:00"/>
    <n v="0"/>
    <n v="7.28"/>
    <n v="7.28"/>
    <m/>
    <x v="2"/>
    <n v="1"/>
  </r>
  <r>
    <s v="Janell"/>
    <x v="8"/>
    <n v="1272"/>
    <d v="2023-01-27T16:31:03"/>
    <d v="2023-01-27T16:31:03"/>
    <d v="2023-01-27T21:56:00"/>
    <n v="0"/>
    <n v="5.42"/>
    <n v="5.42"/>
    <m/>
    <x v="1"/>
    <n v="1"/>
  </r>
  <r>
    <s v="Summer"/>
    <x v="7"/>
    <n v="6100"/>
    <d v="2023-01-27T21:56:58"/>
    <d v="2023-01-27T21:56:58"/>
    <d v="2023-01-28T08:02:00"/>
    <n v="0"/>
    <n v="10.1"/>
    <n v="2.0999999999999996"/>
    <n v="8"/>
    <x v="2"/>
    <n v="1"/>
  </r>
  <r>
    <s v="Kari"/>
    <x v="12"/>
    <n v="1255"/>
    <d v="2023-01-27T22:02:38"/>
    <d v="2023-01-27T22:02:38"/>
    <d v="2023-01-28T06:30:00"/>
    <n v="0"/>
    <n v="8.4700000000000006"/>
    <n v="0.47000000000000064"/>
    <n v="8"/>
    <x v="1"/>
    <n v="1"/>
  </r>
  <r>
    <s v="Janell"/>
    <x v="8"/>
    <n v="1272"/>
    <d v="2023-01-27T22:07:57"/>
    <d v="2023-01-27T22:07:57"/>
    <d v="2023-01-28T10:01:00"/>
    <n v="0"/>
    <n v="11.9"/>
    <n v="3.9000000000000004"/>
    <n v="8"/>
    <x v="0"/>
    <n v="1"/>
  </r>
  <r>
    <s v="Kari"/>
    <x v="12"/>
    <n v="1255"/>
    <d v="2023-01-28T06:30:32"/>
    <d v="2023-01-28T06:30:32"/>
    <d v="2023-01-28T09:12:00"/>
    <n v="0"/>
    <n v="2.7"/>
    <n v="2.7"/>
    <m/>
    <x v="1"/>
    <n v="1"/>
  </r>
  <r>
    <s v="Luz"/>
    <x v="3"/>
    <n v="9254"/>
    <d v="2023-01-28T06:58:36"/>
    <d v="2023-01-28T06:58:36"/>
    <d v="2023-01-28T14:27:00"/>
    <n v="0"/>
    <n v="7.48"/>
    <n v="7.48"/>
    <m/>
    <x v="2"/>
    <n v="1"/>
  </r>
  <r>
    <s v="Kylee"/>
    <x v="15"/>
    <s v="0876"/>
    <d v="2023-01-28T07:59:38"/>
    <d v="2023-01-28T07:59:38"/>
    <d v="2023-01-28T15:01:00"/>
    <n v="0"/>
    <n v="7.03"/>
    <n v="7.03"/>
    <m/>
    <x v="2"/>
    <n v="1"/>
  </r>
  <r>
    <s v="Fanny"/>
    <x v="13"/>
    <n v="5966"/>
    <d v="2023-01-28T09:09:08"/>
    <d v="2023-01-28T09:09:08"/>
    <d v="2023-01-28T19:06:00"/>
    <n v="0"/>
    <n v="9.9499999999999993"/>
    <n v="9.9499999999999993"/>
    <m/>
    <x v="1"/>
    <n v="1"/>
  </r>
  <r>
    <s v="Corrina"/>
    <x v="0"/>
    <n v="4548"/>
    <d v="2023-01-28T09:55:14"/>
    <d v="2023-01-28T09:55:14"/>
    <d v="2023-01-28T22:06:00"/>
    <n v="0"/>
    <n v="12.18"/>
    <n v="12.18"/>
    <m/>
    <x v="0"/>
    <n v="1"/>
  </r>
  <r>
    <s v="Rosie"/>
    <x v="19"/>
    <n v="2001"/>
    <d v="2023-01-28T14:11:02"/>
    <d v="2023-01-28T14:11:02"/>
    <d v="2023-01-28T21:10:00"/>
    <n v="0"/>
    <n v="6.98"/>
    <n v="6.98"/>
    <m/>
    <x v="2"/>
    <n v="1"/>
  </r>
  <r>
    <s v="Summer"/>
    <x v="7"/>
    <n v="6100"/>
    <d v="2023-01-28T14:57:25"/>
    <d v="2023-01-28T14:57:25"/>
    <d v="2023-01-28T21:56:00"/>
    <n v="0"/>
    <n v="6.98"/>
    <n v="6.98"/>
    <m/>
    <x v="2"/>
    <n v="1"/>
  </r>
  <r>
    <s v="Elizabeth"/>
    <x v="2"/>
    <m/>
    <d v="2023-01-28T16:01:23"/>
    <d v="2023-01-28T16:01:23"/>
    <d v="2023-01-28T22:04:00"/>
    <n v="0"/>
    <n v="6.05"/>
    <n v="6.05"/>
    <m/>
    <x v="2"/>
    <n v="1"/>
  </r>
  <r>
    <s v="Kari"/>
    <x v="12"/>
    <n v="1255"/>
    <d v="2023-01-28T16:04:58"/>
    <d v="2023-01-28T16:04:58"/>
    <d v="2023-01-28T22:00:00"/>
    <n v="0"/>
    <n v="5.93"/>
    <n v="5.93"/>
    <m/>
    <x v="1"/>
    <n v="1"/>
  </r>
  <r>
    <s v="Edith"/>
    <x v="1"/>
    <n v="9979"/>
    <d v="2023-01-28T21:58:24"/>
    <d v="2023-01-28T21:58:24"/>
    <d v="2023-01-29T10:06:00"/>
    <n v="0"/>
    <n v="12.13"/>
    <n v="4.1300000000000008"/>
    <n v="8"/>
    <x v="1"/>
    <n v="1"/>
  </r>
  <r>
    <s v="Elizabeth"/>
    <x v="2"/>
    <m/>
    <d v="2023-01-28T22:05:02"/>
    <d v="2023-01-28T22:05:02"/>
    <d v="2023-01-29T06:04:00"/>
    <n v="0"/>
    <n v="7.99"/>
    <n v="0"/>
    <n v="7.99"/>
    <x v="2"/>
    <n v="1"/>
  </r>
  <r>
    <s v="Corrina"/>
    <x v="0"/>
    <n v="4548"/>
    <d v="2023-01-28T22:06:34"/>
    <d v="2023-01-28T22:06:34"/>
    <d v="2023-01-29T08:34:00"/>
    <n v="0"/>
    <n v="10.47"/>
    <n v="2.4700000000000006"/>
    <n v="8"/>
    <x v="0"/>
    <n v="1"/>
  </r>
  <r>
    <s v="Elizabeth"/>
    <x v="2"/>
    <m/>
    <d v="2023-01-29T06:04:57"/>
    <d v="2023-01-29T06:04:57"/>
    <d v="2023-01-29T09:00:00"/>
    <n v="0"/>
    <n v="2.93"/>
    <n v="2.93"/>
    <m/>
    <x v="2"/>
    <n v="2"/>
  </r>
  <r>
    <s v="Luz"/>
    <x v="3"/>
    <n v="9254"/>
    <d v="2023-01-29T07:53:09"/>
    <d v="2023-01-29T07:53:09"/>
    <d v="2023-01-29T14:34:00"/>
    <n v="0"/>
    <n v="6.68"/>
    <n v="6.68"/>
    <m/>
    <x v="2"/>
    <n v="2"/>
  </r>
  <r>
    <s v="Monique"/>
    <x v="4"/>
    <n v="2301"/>
    <d v="2023-01-29T08:08:34"/>
    <d v="2023-01-29T08:08:34"/>
    <d v="2023-01-29T15:07:00"/>
    <n v="0"/>
    <n v="6.98"/>
    <n v="6.98"/>
    <m/>
    <x v="2"/>
    <n v="2"/>
  </r>
  <r>
    <s v="Kylee"/>
    <x v="15"/>
    <s v="0876"/>
    <d v="2023-01-29T08:32:19"/>
    <d v="2023-01-29T08:32:19"/>
    <d v="2023-01-29T14:23:00"/>
    <n v="0"/>
    <n v="5.85"/>
    <n v="5.85"/>
    <m/>
    <x v="0"/>
    <n v="2"/>
  </r>
  <r>
    <s v="Edith"/>
    <x v="1"/>
    <n v="9979"/>
    <d v="2023-01-29T10:06:12"/>
    <d v="2023-01-29T10:06:12"/>
    <d v="2023-01-29T17:28:00"/>
    <n v="0"/>
    <n v="7.37"/>
    <n v="7.37"/>
    <m/>
    <x v="1"/>
    <n v="2"/>
  </r>
  <r>
    <s v="Janell"/>
    <x v="8"/>
    <n v="1272"/>
    <d v="2023-01-29T14:24:22"/>
    <d v="2023-01-29T14:24:22"/>
    <d v="2023-01-29T22:19:00"/>
    <n v="0"/>
    <n v="7.92"/>
    <n v="7.92"/>
    <m/>
    <x v="0"/>
    <n v="2"/>
  </r>
  <r>
    <s v="Kylee"/>
    <x v="15"/>
    <s v="0876"/>
    <d v="2023-01-29T14:34:04"/>
    <d v="2023-01-29T14:34:04"/>
    <d v="2023-01-29T16:00:00"/>
    <n v="0"/>
    <n v="1.43"/>
    <n v="1.43"/>
    <m/>
    <x v="2"/>
    <n v="2"/>
  </r>
  <r>
    <s v="Summer"/>
    <x v="7"/>
    <n v="6100"/>
    <d v="2023-01-29T15:56:47"/>
    <d v="2023-01-29T15:56:47"/>
    <d v="2023-01-29T22:00:00"/>
    <n v="0"/>
    <n v="6.07"/>
    <n v="6.07"/>
    <m/>
    <x v="2"/>
    <n v="2"/>
  </r>
  <r>
    <s v="Elizabeth"/>
    <x v="2"/>
    <m/>
    <d v="2023-01-29T15:58:31"/>
    <d v="2023-01-29T15:58:31"/>
    <d v="2023-01-29T21:59:00"/>
    <n v="0"/>
    <n v="6.02"/>
    <n v="6.02"/>
    <m/>
    <x v="2"/>
    <n v="2"/>
  </r>
  <r>
    <s v="Ruta"/>
    <x v="17"/>
    <s v="0070"/>
    <d v="2023-01-29T17:29:02"/>
    <d v="2023-01-29T17:29:02"/>
    <d v="2023-01-29T22:02:00"/>
    <n v="0"/>
    <n v="4.55"/>
    <n v="4.55"/>
    <m/>
    <x v="1"/>
    <n v="2"/>
  </r>
  <r>
    <s v="Skyleigh"/>
    <x v="10"/>
    <m/>
    <d v="2023-01-29T21:55:19"/>
    <d v="2023-01-29T21:55:19"/>
    <d v="2023-01-30T08:33:00"/>
    <n v="0"/>
    <n v="10.63"/>
    <n v="2.6300000000000008"/>
    <n v="8"/>
    <x v="2"/>
    <n v="2"/>
  </r>
  <r>
    <s v="Edith"/>
    <x v="1"/>
    <n v="9979"/>
    <d v="2023-01-29T21:57:19"/>
    <d v="2023-01-29T21:57:19"/>
    <d v="2023-01-30T09:01:00"/>
    <n v="0"/>
    <n v="11.07"/>
    <n v="3.0700000000000003"/>
    <n v="8"/>
    <x v="1"/>
    <n v="2"/>
  </r>
  <r>
    <s v="Ruta"/>
    <x v="17"/>
    <s v="0070"/>
    <d v="2023-01-29T22:16:27"/>
    <d v="2023-01-29T22:16:27"/>
    <d v="2023-01-30T09:43:00"/>
    <n v="0"/>
    <n v="11.45"/>
    <n v="3.4499999999999993"/>
    <n v="8"/>
    <x v="0"/>
    <n v="2"/>
  </r>
  <r>
    <s v="Janelle"/>
    <x v="11"/>
    <n v="4307"/>
    <d v="2023-01-30T06:56:11"/>
    <d v="2023-01-30T06:56:11"/>
    <d v="2023-01-30T15:02:00"/>
    <n v="0"/>
    <n v="8.1"/>
    <n v="8.1"/>
    <m/>
    <x v="2"/>
    <n v="2"/>
  </r>
  <r>
    <s v="Twila"/>
    <x v="5"/>
    <n v="2788"/>
    <d v="2023-01-30T08:27:12"/>
    <d v="2023-01-30T08:27:12"/>
    <d v="2023-01-30T14:35:00"/>
    <n v="0"/>
    <n v="6.13"/>
    <n v="6.13"/>
    <m/>
    <x v="0"/>
    <n v="2"/>
  </r>
  <r>
    <s v="Kari"/>
    <x v="12"/>
    <n v="1255"/>
    <d v="2023-01-30T09:04:58"/>
    <d v="2023-01-30T09:04:58"/>
    <d v="2023-01-30T15:03:00"/>
    <n v="0"/>
    <n v="5.98"/>
    <n v="5.98"/>
    <m/>
    <x v="2"/>
    <n v="2"/>
  </r>
  <r>
    <s v="Fanny"/>
    <x v="13"/>
    <n v="5966"/>
    <d v="2023-01-30T10:57:58"/>
    <d v="2023-01-30T10:57:58"/>
    <d v="2023-01-30T19:15:00"/>
    <n v="0"/>
    <n v="8.3000000000000007"/>
    <n v="8.3000000000000007"/>
    <m/>
    <x v="1"/>
    <n v="2"/>
  </r>
  <r>
    <s v="Brandon"/>
    <x v="14"/>
    <n v="7742"/>
    <d v="2023-01-30T13:02:25"/>
    <d v="2023-01-30T13:02:25"/>
    <d v="2023-01-30T18:02:00"/>
    <n v="0"/>
    <n v="5"/>
    <n v="5"/>
    <m/>
    <x v="1"/>
    <n v="2"/>
  </r>
  <r>
    <s v="Monique"/>
    <x v="4"/>
    <n v="2301"/>
    <d v="2023-01-30T14:16:40"/>
    <d v="2023-01-30T14:16:40"/>
    <d v="2023-01-30T21:00:00"/>
    <n v="0"/>
    <n v="6.73"/>
    <n v="6.73"/>
    <m/>
    <x v="2"/>
    <n v="2"/>
  </r>
  <r>
    <s v="Cindy"/>
    <x v="9"/>
    <n v="5096"/>
    <d v="2023-01-30T14:35:00"/>
    <d v="2023-01-30T14:35:00"/>
    <d v="2023-01-31T09:57:00"/>
    <n v="0"/>
    <n v="19.37"/>
    <n v="11.370000000000001"/>
    <n v="8"/>
    <x v="0"/>
    <n v="2"/>
  </r>
  <r>
    <s v="Kylee"/>
    <x v="15"/>
    <s v="0876"/>
    <d v="2023-01-30T15:01:56"/>
    <d v="2023-01-30T15:01:56"/>
    <d v="2023-01-30T21:56:00"/>
    <n v="0"/>
    <n v="6.92"/>
    <n v="6.92"/>
    <m/>
    <x v="2"/>
    <n v="2"/>
  </r>
  <r>
    <s v="Janell"/>
    <x v="8"/>
    <n v="1272"/>
    <d v="2023-01-30T15:58:04"/>
    <d v="2023-01-30T15:58:04"/>
    <d v="2023-01-30T21:59:00"/>
    <n v="0"/>
    <n v="6.02"/>
    <n v="6.02"/>
    <m/>
    <x v="2"/>
    <n v="2"/>
  </r>
  <r>
    <s v="Ruta"/>
    <x v="17"/>
    <s v="0070"/>
    <d v="2023-01-30T18:00:00"/>
    <d v="2023-01-30T18:00:00"/>
    <d v="2023-01-31T09:00:00"/>
    <n v="0"/>
    <n v="15"/>
    <n v="7"/>
    <n v="8"/>
    <x v="1"/>
    <n v="2"/>
  </r>
  <r>
    <s v="Summer"/>
    <x v="7"/>
    <n v="6100"/>
    <d v="2023-01-30T21:55:56"/>
    <d v="2023-01-30T21:55:56"/>
    <d v="2023-01-31T07:12:00"/>
    <n v="0"/>
    <n v="9.2799999999999994"/>
    <n v="1.2799999999999994"/>
    <n v="8"/>
    <x v="2"/>
    <n v="2"/>
  </r>
  <r>
    <s v="Skyleigh"/>
    <x v="10"/>
    <m/>
    <d v="2023-01-31T06:57:27"/>
    <d v="2023-01-31T06:57:27"/>
    <d v="2023-01-31T15:06:00"/>
    <n v="0"/>
    <n v="8.15"/>
    <n v="8.15"/>
    <m/>
    <x v="2"/>
    <n v="2"/>
  </r>
  <r>
    <s v="Twila"/>
    <x v="5"/>
    <n v="2788"/>
    <d v="2023-01-31T08:34:29"/>
    <d v="2023-01-31T08:34:29"/>
    <d v="2023-01-31T14:33:00"/>
    <n v="0"/>
    <n v="5.98"/>
    <n v="5.98"/>
    <m/>
    <x v="0"/>
    <n v="2"/>
  </r>
  <r>
    <s v="Kylee"/>
    <x v="15"/>
    <s v="0876"/>
    <d v="2023-01-31T08:59:56"/>
    <d v="2023-01-31T08:59:56"/>
    <d v="2023-01-31T13:31:00"/>
    <n v="0"/>
    <n v="4.53"/>
    <n v="4.53"/>
    <m/>
    <x v="2"/>
    <n v="2"/>
  </r>
  <r>
    <s v="Janell"/>
    <x v="8"/>
    <n v="1272"/>
    <d v="2023-01-31T13:56:55"/>
    <d v="2023-01-31T13:56:55"/>
    <d v="2023-01-31T21:03:00"/>
    <n v="0"/>
    <n v="7.12"/>
    <n v="7.12"/>
    <m/>
    <x v="2"/>
    <n v="2"/>
  </r>
  <r>
    <s v="Fanny"/>
    <x v="13"/>
    <n v="5966"/>
    <d v="2023-01-31T14:27:20"/>
    <d v="2023-01-31T14:27:20"/>
    <d v="2023-01-31T22:10:00"/>
    <n v="0"/>
    <n v="7.72"/>
    <n v="7.72"/>
    <m/>
    <x v="0"/>
    <n v="2"/>
  </r>
  <r>
    <s v="Kylee"/>
    <x v="15"/>
    <s v="0876"/>
    <d v="2023-01-31T14:32:54"/>
    <d v="2023-01-31T14:32:54"/>
    <d v="2023-01-31T21:57:00"/>
    <n v="0"/>
    <n v="7.42"/>
    <n v="7.42"/>
    <m/>
    <x v="1"/>
    <n v="2"/>
  </r>
  <r>
    <s v="Janelle"/>
    <x v="11"/>
    <n v="4307"/>
    <d v="2023-01-31T14:57:24"/>
    <d v="2023-01-31T14:57:24"/>
    <d v="2023-01-31T19:03:00"/>
    <n v="0"/>
    <n v="4.0999999999999996"/>
    <n v="4.0999999999999996"/>
    <m/>
    <x v="2"/>
    <n v="2"/>
  </r>
  <r>
    <s v="Janelle"/>
    <x v="11"/>
    <n v="4307"/>
    <d v="2023-01-31T19:04:01"/>
    <d v="2023-01-31T19:04:01"/>
    <d v="2023-01-31T22:08:00"/>
    <n v="0"/>
    <n v="3.07"/>
    <n v="3.07"/>
    <m/>
    <x v="2"/>
    <n v="2"/>
  </r>
  <r>
    <s v="Summer"/>
    <x v="7"/>
    <n v="6100"/>
    <d v="2023-01-31T21:57:16"/>
    <d v="2023-01-31T21:57:16"/>
    <d v="2023-02-01T08:03:00"/>
    <n v="0"/>
    <n v="10.1"/>
    <n v="2.0999999999999996"/>
    <n v="8"/>
    <x v="2"/>
    <n v="2"/>
  </r>
  <r>
    <s v="Edith"/>
    <x v="1"/>
    <n v="9979"/>
    <d v="2023-01-31T21:57:22"/>
    <d v="2023-01-31T21:57:22"/>
    <d v="2023-02-01T09:07:00"/>
    <n v="0"/>
    <n v="11.17"/>
    <n v="3.17"/>
    <n v="8"/>
    <x v="1"/>
    <n v="2"/>
  </r>
  <r>
    <s v="Ruta"/>
    <x v="17"/>
    <s v="0070"/>
    <d v="2023-01-31T22:01:57"/>
    <d v="2023-01-31T22:01:57"/>
    <d v="2023-02-01T10:06:00"/>
    <n v="0"/>
    <n v="12.08"/>
    <n v="4.08"/>
    <n v="8"/>
    <x v="0"/>
    <n v="2"/>
  </r>
  <r>
    <s v="Luz"/>
    <x v="3"/>
    <n v="9254"/>
    <d v="2023-02-01T07:00:10"/>
    <d v="2023-02-01T07:00:10"/>
    <d v="2023-02-01T14:28:00"/>
    <n v="0"/>
    <n v="7.47"/>
    <n v="7.47"/>
    <m/>
    <x v="2"/>
    <n v="2"/>
  </r>
  <r>
    <s v="Rosie"/>
    <x v="19"/>
    <n v="2001"/>
    <d v="2023-02-01T08:53:40"/>
    <d v="2023-02-01T08:53:40"/>
    <d v="2023-02-01T14:43:00"/>
    <n v="0"/>
    <n v="5.83"/>
    <n v="5.83"/>
    <m/>
    <x v="0"/>
    <n v="2"/>
  </r>
  <r>
    <s v="Skyleigh"/>
    <x v="10"/>
    <m/>
    <d v="2023-02-01T09:00:00"/>
    <d v="2023-02-01T09:00:00"/>
    <d v="2023-02-01T22:01:00"/>
    <n v="0"/>
    <n v="13.02"/>
    <n v="13.02"/>
    <m/>
    <x v="2"/>
    <n v="2"/>
  </r>
  <r>
    <s v="Kari"/>
    <x v="12"/>
    <n v="1255"/>
    <d v="2023-02-01T09:26:59"/>
    <d v="2023-02-01T09:26:59"/>
    <d v="2023-02-01T11:38:00"/>
    <n v="0"/>
    <n v="2.2000000000000002"/>
    <n v="2.2000000000000002"/>
    <m/>
    <x v="1"/>
    <n v="2"/>
  </r>
  <r>
    <s v="Fanny"/>
    <x v="13"/>
    <n v="5966"/>
    <d v="2023-02-01T11:51:27"/>
    <d v="2023-02-01T11:51:27"/>
    <d v="2023-02-01T22:05:00"/>
    <n v="0"/>
    <n v="10.23"/>
    <n v="10.23"/>
    <m/>
    <x v="0"/>
    <n v="2"/>
  </r>
  <r>
    <s v="Brandon"/>
    <x v="14"/>
    <n v="7742"/>
    <d v="2023-02-01T12:59:18"/>
    <d v="2023-02-01T12:59:18"/>
    <d v="2023-02-01T18:03:00"/>
    <n v="0"/>
    <n v="5.07"/>
    <n v="5.07"/>
    <m/>
    <x v="1"/>
    <n v="2"/>
  </r>
  <r>
    <s v="Rachel"/>
    <x v="6"/>
    <n v="9063"/>
    <d v="2023-02-01T13:00:00"/>
    <d v="2023-02-01T13:00:00"/>
    <d v="2023-02-01T16:00:00"/>
    <n v="0"/>
    <n v="3"/>
    <n v="3"/>
    <m/>
    <x v="4"/>
    <n v="2"/>
  </r>
  <r>
    <s v="Janelle"/>
    <x v="11"/>
    <n v="4307"/>
    <d v="2023-02-01T13:46:08"/>
    <d v="2023-02-01T13:46:08"/>
    <d v="2023-02-01T21:05:00"/>
    <n v="0"/>
    <n v="7.32"/>
    <n v="7.32"/>
    <m/>
    <x v="2"/>
    <n v="2"/>
  </r>
  <r>
    <s v="Twila"/>
    <x v="5"/>
    <n v="2788"/>
    <d v="2023-02-01T14:29:11"/>
    <d v="2023-02-01T14:29:11"/>
    <d v="2023-02-01T20:04:00"/>
    <n v="0"/>
    <n v="5.58"/>
    <n v="5.58"/>
    <m/>
    <x v="1"/>
    <n v="2"/>
  </r>
  <r>
    <s v="Paynton"/>
    <x v="18"/>
    <n v="9123"/>
    <d v="2023-02-01T14:35:31"/>
    <d v="2023-02-01T14:35:31"/>
    <d v="2023-02-01T16:27:00"/>
    <n v="0"/>
    <n v="1.87"/>
    <n v="1.87"/>
    <m/>
    <x v="3"/>
    <n v="2"/>
  </r>
  <r>
    <s v="Kylee"/>
    <x v="15"/>
    <s v="0876"/>
    <d v="2023-02-01T14:39:12"/>
    <d v="2023-02-01T14:39:12"/>
    <d v="2023-02-01T21:55:00"/>
    <n v="0"/>
    <n v="7.27"/>
    <n v="7.27"/>
    <m/>
    <x v="0"/>
    <n v="2"/>
  </r>
  <r>
    <s v="Monique"/>
    <x v="4"/>
    <n v="2301"/>
    <d v="2023-02-01T16:03:43"/>
    <d v="2023-02-01T16:03:43"/>
    <d v="2023-02-01T21:59:00"/>
    <n v="0"/>
    <n v="5.93"/>
    <n v="5.93"/>
    <m/>
    <x v="2"/>
    <n v="2"/>
  </r>
  <r>
    <s v="Janell"/>
    <x v="8"/>
    <n v="1272"/>
    <d v="2023-02-01T21:54:09"/>
    <d v="2023-02-01T21:54:09"/>
    <d v="2023-02-02T09:56:00"/>
    <n v="0"/>
    <n v="12.03"/>
    <n v="4.0299999999999994"/>
    <n v="8"/>
    <x v="0"/>
    <n v="2"/>
  </r>
  <r>
    <s v="Summer"/>
    <x v="7"/>
    <n v="6100"/>
    <d v="2023-02-01T21:56:20"/>
    <d v="2023-02-01T21:56:20"/>
    <d v="2023-02-02T08:01:00"/>
    <n v="0"/>
    <n v="10.09"/>
    <n v="2.09"/>
    <n v="8"/>
    <x v="2"/>
    <n v="2"/>
  </r>
  <r>
    <s v="Fanny"/>
    <x v="13"/>
    <n v="5966"/>
    <d v="2023-02-01T22:05:31"/>
    <d v="2023-02-01T22:05:31"/>
    <d v="2023-02-02T09:23:00"/>
    <n v="0"/>
    <n v="11.3"/>
    <n v="3.3000000000000007"/>
    <n v="8"/>
    <x v="1"/>
    <n v="2"/>
  </r>
  <r>
    <s v="Luz"/>
    <x v="3"/>
    <n v="9254"/>
    <d v="2023-02-02T06:56:21"/>
    <d v="2023-02-02T06:56:21"/>
    <d v="2023-02-02T14:36:00"/>
    <n v="0"/>
    <n v="7.67"/>
    <n v="7.67"/>
    <m/>
    <x v="2"/>
    <n v="2"/>
  </r>
  <r>
    <s v="Kylee"/>
    <x v="15"/>
    <s v="0876"/>
    <d v="2023-02-02T08:30:10"/>
    <d v="2023-02-02T08:30:10"/>
    <d v="2023-02-02T14:01:00"/>
    <n v="0"/>
    <n v="5.52"/>
    <n v="5.52"/>
    <m/>
    <x v="0"/>
    <n v="2"/>
  </r>
  <r>
    <s v="Paynton"/>
    <x v="18"/>
    <n v="9123"/>
    <d v="2023-02-02T09:36:07"/>
    <d v="2023-02-02T09:36:07"/>
    <d v="2023-02-02T12:39:00"/>
    <n v="0"/>
    <n v="3.05"/>
    <n v="3.05"/>
    <m/>
    <x v="3"/>
    <n v="2"/>
  </r>
  <r>
    <s v="Rachel"/>
    <x v="6"/>
    <n v="9063"/>
    <d v="2023-02-02T10:23:23"/>
    <d v="2023-02-02T10:23:23"/>
    <d v="2023-02-02T12:24:00"/>
    <n v="0"/>
    <n v="2.02"/>
    <n v="2.02"/>
    <m/>
    <x v="0"/>
    <n v="2"/>
  </r>
  <r>
    <s v="Janelle"/>
    <x v="11"/>
    <n v="4307"/>
    <d v="2023-02-02T12:38:58"/>
    <d v="2023-02-02T12:38:58"/>
    <d v="2023-02-02T21:26:00"/>
    <n v="0"/>
    <n v="8.8000000000000007"/>
    <n v="8.8000000000000007"/>
    <m/>
    <x v="2"/>
    <n v="2"/>
  </r>
  <r>
    <s v="Brandon"/>
    <x v="14"/>
    <n v="7742"/>
    <d v="2023-02-02T13:00:10"/>
    <d v="2023-02-02T13:00:10"/>
    <d v="2023-02-02T18:01:00"/>
    <n v="0"/>
    <n v="5.0199999999999996"/>
    <n v="5.0199999999999996"/>
    <m/>
    <x v="1"/>
    <n v="2"/>
  </r>
  <r>
    <s v="Rachel"/>
    <x v="6"/>
    <n v="9063"/>
    <d v="2023-02-02T14:00:42"/>
    <d v="2023-02-02T14:00:42"/>
    <d v="2023-02-02T22:06:00"/>
    <n v="0"/>
    <n v="8.1"/>
    <n v="8.1"/>
    <m/>
    <x v="0"/>
    <n v="2"/>
  </r>
  <r>
    <s v="Twila"/>
    <x v="5"/>
    <n v="2788"/>
    <d v="2023-02-02T14:28:00"/>
    <d v="2023-02-02T14:28:00"/>
    <d v="2023-02-02T20:00:00"/>
    <n v="0"/>
    <n v="5.53"/>
    <n v="5.53"/>
    <m/>
    <x v="1"/>
    <n v="2"/>
  </r>
  <r>
    <s v="Skyleigh"/>
    <x v="10"/>
    <m/>
    <d v="2023-02-02T14:55:20"/>
    <d v="2023-02-02T14:55:20"/>
    <d v="2023-02-02T22:05:00"/>
    <n v="0"/>
    <n v="7.17"/>
    <n v="7.17"/>
    <m/>
    <x v="2"/>
    <n v="2"/>
  </r>
  <r>
    <s v="Fanny"/>
    <x v="13"/>
    <n v="5966"/>
    <d v="2023-02-02T15:55:03"/>
    <d v="2023-02-02T15:55:03"/>
    <d v="2023-02-02T22:10:00"/>
    <n v="0"/>
    <n v="6.25"/>
    <n v="6.25"/>
    <m/>
    <x v="1"/>
    <n v="2"/>
  </r>
  <r>
    <s v="Monique"/>
    <x v="4"/>
    <n v="2301"/>
    <d v="2023-02-02T16:04:12"/>
    <d v="2023-02-02T16:04:12"/>
    <d v="2023-02-02T22:00:00"/>
    <n v="0"/>
    <n v="5.93"/>
    <n v="5.93"/>
    <m/>
    <x v="2"/>
    <n v="2"/>
  </r>
  <r>
    <s v="Elizabeth"/>
    <x v="2"/>
    <m/>
    <d v="2023-02-02T21:59:06"/>
    <d v="2023-02-02T21:59:06"/>
    <d v="2023-02-03T07:07:00"/>
    <n v="0"/>
    <n v="9.14"/>
    <n v="1.1400000000000006"/>
    <n v="8"/>
    <x v="0"/>
    <n v="2"/>
  </r>
  <r>
    <s v="Kari"/>
    <x v="12"/>
    <n v="1255"/>
    <d v="2023-02-02T22:04:30"/>
    <d v="2023-02-02T22:04:30"/>
    <d v="2023-02-03T06:20:00"/>
    <n v="0"/>
    <n v="8.26"/>
    <n v="0.25999999999999979"/>
    <n v="8"/>
    <x v="1"/>
    <n v="2"/>
  </r>
  <r>
    <s v="Skyleigh"/>
    <x v="10"/>
    <m/>
    <d v="2023-02-02T22:05:33"/>
    <d v="2023-02-02T22:05:33"/>
    <d v="2023-02-03T08:20:00"/>
    <n v="0"/>
    <n v="10.25"/>
    <n v="2.25"/>
    <n v="8"/>
    <x v="2"/>
    <n v="2"/>
  </r>
  <r>
    <s v="Kari"/>
    <x v="12"/>
    <n v="1255"/>
    <d v="2023-02-03T06:20:48"/>
    <d v="2023-02-03T06:20:48"/>
    <d v="2023-02-03T09:27:00"/>
    <n v="0"/>
    <n v="3.12"/>
    <n v="3.12"/>
    <m/>
    <x v="1"/>
    <n v="2"/>
  </r>
  <r>
    <s v="Luz"/>
    <x v="3"/>
    <n v="9254"/>
    <d v="2023-02-03T06:58:28"/>
    <d v="2023-02-03T06:58:28"/>
    <d v="2023-02-03T14:26:00"/>
    <n v="0"/>
    <n v="7.47"/>
    <n v="7.47"/>
    <m/>
    <x v="2"/>
    <n v="2"/>
  </r>
  <r>
    <s v="Elizabeth"/>
    <x v="2"/>
    <m/>
    <d v="2023-02-03T07:07:47"/>
    <d v="2023-02-03T07:07:47"/>
    <d v="2023-02-03T10:00:00"/>
    <n v="0"/>
    <n v="2.88"/>
    <n v="2.88"/>
    <m/>
    <x v="0"/>
    <n v="2"/>
  </r>
  <r>
    <s v="Rosie"/>
    <x v="19"/>
    <n v="2001"/>
    <d v="2023-02-03T08:44:18"/>
    <d v="2023-02-03T08:44:18"/>
    <d v="2023-02-03T14:40:00"/>
    <n v="0"/>
    <n v="5.93"/>
    <n v="5.93"/>
    <m/>
    <x v="0"/>
    <n v="2"/>
  </r>
  <r>
    <s v="Janell"/>
    <x v="8"/>
    <n v="1272"/>
    <d v="2023-02-03T14:06:29"/>
    <d v="2023-02-03T14:06:29"/>
    <d v="2023-02-03T21:01:00"/>
    <n v="0"/>
    <n v="6.92"/>
    <n v="6.92"/>
    <m/>
    <x v="2"/>
    <n v="2"/>
  </r>
  <r>
    <s v="Rachel"/>
    <x v="6"/>
    <n v="9063"/>
    <d v="2023-02-03T14:31:52"/>
    <d v="2023-02-03T14:31:52"/>
    <d v="2023-02-03T22:07:00"/>
    <n v="0"/>
    <n v="7.6"/>
    <n v="7.6"/>
    <m/>
    <x v="0"/>
    <n v="2"/>
  </r>
  <r>
    <s v="Rosie"/>
    <x v="19"/>
    <n v="2001"/>
    <d v="2023-02-03T14:40:33"/>
    <d v="2023-02-03T14:40:33"/>
    <d v="2023-02-03T16:58:00"/>
    <n v="0"/>
    <n v="2.2999999999999998"/>
    <n v="2.2999999999999998"/>
    <m/>
    <x v="1"/>
    <n v="2"/>
  </r>
  <r>
    <s v="Monique"/>
    <x v="4"/>
    <n v="2301"/>
    <d v="2023-02-03T15:42:28"/>
    <d v="2023-02-03T15:42:28"/>
    <d v="2023-02-03T22:00:00"/>
    <n v="0"/>
    <n v="6.3"/>
    <n v="6.3"/>
    <m/>
    <x v="2"/>
    <n v="2"/>
  </r>
  <r>
    <s v="Fanny"/>
    <x v="13"/>
    <n v="5966"/>
    <d v="2023-02-03T16:09:33"/>
    <d v="2023-02-03T16:09:33"/>
    <d v="2023-02-04T08:40:00"/>
    <n v="0"/>
    <n v="16.52"/>
    <n v="8.52"/>
    <n v="8"/>
    <x v="1"/>
    <n v="2"/>
  </r>
  <r>
    <s v="Kari"/>
    <x v="12"/>
    <n v="1255"/>
    <d v="2023-02-03T21:58:24"/>
    <d v="2023-02-03T21:58:24"/>
    <d v="2023-02-04T06:39:00"/>
    <n v="0"/>
    <n v="8.68"/>
    <n v="0.67999999999999972"/>
    <n v="8"/>
    <x v="2"/>
    <n v="2"/>
  </r>
  <r>
    <s v="Rachel"/>
    <x v="6"/>
    <n v="9063"/>
    <d v="2023-02-03T22:07:53"/>
    <d v="2023-02-03T22:07:53"/>
    <d v="2023-02-04T08:40:00"/>
    <n v="0"/>
    <n v="10.55"/>
    <n v="2.5500000000000007"/>
    <n v="8"/>
    <x v="0"/>
    <n v="2"/>
  </r>
  <r>
    <s v="Kari"/>
    <x v="12"/>
    <n v="1255"/>
    <d v="2023-02-04T06:39:35"/>
    <d v="2023-02-04T06:39:35"/>
    <d v="2023-02-04T08:18:00"/>
    <n v="0"/>
    <n v="1.65"/>
    <n v="1.65"/>
    <m/>
    <x v="2"/>
    <n v="2"/>
  </r>
  <r>
    <s v="Janelle"/>
    <x v="11"/>
    <n v="4307"/>
    <d v="2023-02-04T07:40:10"/>
    <d v="2023-02-04T07:40:10"/>
    <d v="2023-02-04T15:29:00"/>
    <n v="0"/>
    <n v="7.82"/>
    <n v="7.82"/>
    <m/>
    <x v="2"/>
    <n v="2"/>
  </r>
  <r>
    <s v="Twila"/>
    <x v="5"/>
    <n v="2788"/>
    <d v="2023-02-04T07:56:41"/>
    <d v="2023-02-04T07:56:41"/>
    <d v="2023-02-04T17:06:00"/>
    <n v="0"/>
    <n v="9.17"/>
    <n v="9.17"/>
    <m/>
    <x v="1"/>
    <n v="2"/>
  </r>
  <r>
    <s v="Luz"/>
    <x v="3"/>
    <n v="9254"/>
    <d v="2023-02-04T07:57:34"/>
    <d v="2023-02-04T07:57:34"/>
    <d v="2023-02-04T15:00:00"/>
    <n v="0"/>
    <n v="7.05"/>
    <n v="7.05"/>
    <m/>
    <x v="2"/>
    <n v="2"/>
  </r>
  <r>
    <s v="Rosie"/>
    <x v="19"/>
    <n v="2001"/>
    <d v="2023-02-04T08:33:57"/>
    <d v="2023-02-04T08:33:57"/>
    <d v="2023-02-04T14:25:00"/>
    <n v="0"/>
    <n v="5.87"/>
    <n v="5.87"/>
    <m/>
    <x v="0"/>
    <n v="2"/>
  </r>
  <r>
    <s v="Elizabeth"/>
    <x v="2"/>
    <m/>
    <d v="2023-02-04T13:54:16"/>
    <d v="2023-02-04T13:54:16"/>
    <d v="2023-02-04T21:00:00"/>
    <n v="0"/>
    <n v="7.1"/>
    <n v="7.1"/>
    <m/>
    <x v="2"/>
    <n v="2"/>
  </r>
  <r>
    <s v="Corrina"/>
    <x v="0"/>
    <n v="4548"/>
    <d v="2023-02-04T14:25:26"/>
    <d v="2023-02-04T14:25:26"/>
    <d v="2023-02-04T22:00:00"/>
    <n v="0"/>
    <n v="7.58"/>
    <n v="7.58"/>
    <m/>
    <x v="0"/>
    <n v="2"/>
  </r>
  <r>
    <s v="Monique"/>
    <x v="4"/>
    <n v="2301"/>
    <d v="2023-02-04T15:07:41"/>
    <d v="2023-02-04T15:07:41"/>
    <d v="2023-02-04T22:00:00"/>
    <n v="0"/>
    <n v="6.88"/>
    <n v="6.88"/>
    <m/>
    <x v="2"/>
    <n v="2"/>
  </r>
  <r>
    <s v="Fanny"/>
    <x v="13"/>
    <n v="5966"/>
    <d v="2023-02-04T15:53:33"/>
    <d v="2023-02-04T15:53:33"/>
    <d v="2023-02-04T22:19:00"/>
    <n v="0"/>
    <n v="6.43"/>
    <n v="6.43"/>
    <m/>
    <x v="1"/>
    <n v="2"/>
  </r>
  <r>
    <s v="Skyleigh"/>
    <x v="10"/>
    <m/>
    <d v="2023-02-04T15:55:28"/>
    <d v="2023-02-04T15:55:28"/>
    <d v="2023-02-04T22:04:00"/>
    <n v="0"/>
    <n v="6.15"/>
    <n v="6.15"/>
    <m/>
    <x v="2"/>
    <n v="2"/>
  </r>
  <r>
    <s v="Corrina"/>
    <x v="0"/>
    <n v="4548"/>
    <d v="2023-02-04T22:00:55"/>
    <d v="2023-02-04T22:00:55"/>
    <d v="2023-02-05T00:00:00"/>
    <n v="0"/>
    <n v="2"/>
    <n v="0"/>
    <n v="2"/>
    <x v="0"/>
    <n v="2"/>
  </r>
  <r>
    <s v="Skyleigh"/>
    <x v="10"/>
    <m/>
    <d v="2023-02-04T22:04:55"/>
    <d v="2023-02-04T22:04:55"/>
    <d v="2023-02-05T00:00:00"/>
    <n v="0"/>
    <n v="1.93"/>
    <n v="0"/>
    <n v="1.93"/>
    <x v="2"/>
    <n v="2"/>
  </r>
  <r>
    <s v="Edith"/>
    <x v="1"/>
    <n v="9979"/>
    <d v="2023-02-04T22:10:00"/>
    <d v="2023-02-04T22:10:00"/>
    <d v="2023-02-05T00:00:00"/>
    <n v="0"/>
    <n v="1.83"/>
    <n v="0"/>
    <n v="1.83"/>
    <x v="1"/>
    <n v="2"/>
  </r>
  <r>
    <m/>
    <x v="20"/>
    <m/>
    <m/>
    <m/>
    <m/>
    <m/>
    <m/>
    <m/>
    <m/>
    <x v="5"/>
    <m/>
  </r>
  <r>
    <m/>
    <x v="20"/>
    <m/>
    <m/>
    <m/>
    <m/>
    <m/>
    <m/>
    <m/>
    <m/>
    <x v="5"/>
    <m/>
  </r>
  <r>
    <m/>
    <x v="20"/>
    <m/>
    <m/>
    <m/>
    <m/>
    <m/>
    <m/>
    <m/>
    <m/>
    <x v="5"/>
    <m/>
  </r>
  <r>
    <m/>
    <x v="20"/>
    <m/>
    <m/>
    <m/>
    <m/>
    <m/>
    <m/>
    <m/>
    <m/>
    <x v="5"/>
    <m/>
  </r>
  <r>
    <m/>
    <x v="20"/>
    <m/>
    <m/>
    <m/>
    <m/>
    <m/>
    <m/>
    <m/>
    <m/>
    <x v="5"/>
    <m/>
  </r>
  <r>
    <m/>
    <x v="20"/>
    <m/>
    <m/>
    <m/>
    <m/>
    <m/>
    <m/>
    <m/>
    <m/>
    <x v="5"/>
    <m/>
  </r>
  <r>
    <m/>
    <x v="20"/>
    <m/>
    <m/>
    <m/>
    <m/>
    <m/>
    <m/>
    <m/>
    <m/>
    <x v="5"/>
    <m/>
  </r>
  <r>
    <m/>
    <x v="20"/>
    <m/>
    <m/>
    <m/>
    <m/>
    <m/>
    <m/>
    <m/>
    <m/>
    <x v="5"/>
    <m/>
  </r>
  <r>
    <m/>
    <x v="20"/>
    <m/>
    <m/>
    <m/>
    <m/>
    <m/>
    <m/>
    <m/>
    <m/>
    <x v="5"/>
    <m/>
  </r>
  <r>
    <m/>
    <x v="20"/>
    <m/>
    <m/>
    <m/>
    <m/>
    <m/>
    <m/>
    <m/>
    <m/>
    <x v="5"/>
    <m/>
  </r>
  <r>
    <m/>
    <x v="20"/>
    <m/>
    <m/>
    <m/>
    <m/>
    <m/>
    <m/>
    <m/>
    <m/>
    <x v="5"/>
    <m/>
  </r>
  <r>
    <m/>
    <x v="20"/>
    <m/>
    <m/>
    <m/>
    <m/>
    <m/>
    <m/>
    <m/>
    <m/>
    <x v="5"/>
    <m/>
  </r>
  <r>
    <m/>
    <x v="20"/>
    <m/>
    <m/>
    <m/>
    <m/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2FFF6-ECBA-4459-B3BD-29826B8145C8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3:T48" firstHeaderRow="1" firstDataRow="1" firstDataCol="1"/>
  <pivotFields count="12">
    <pivotField showAll="0"/>
    <pivotField axis="axisRow" showAll="0">
      <items count="22">
        <item x="11"/>
        <item x="8"/>
        <item x="12"/>
        <item x="16"/>
        <item x="1"/>
        <item x="6"/>
        <item x="3"/>
        <item x="2"/>
        <item x="7"/>
        <item x="18"/>
        <item x="9"/>
        <item x="4"/>
        <item x="17"/>
        <item x="0"/>
        <item x="19"/>
        <item x="15"/>
        <item x="13"/>
        <item x="10"/>
        <item x="5"/>
        <item x="14"/>
        <item x="2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7">
        <item x="0"/>
        <item x="4"/>
        <item x="3"/>
        <item x="2"/>
        <item x="1"/>
        <item x="5"/>
        <item t="default"/>
      </items>
    </pivotField>
    <pivotField showAll="0"/>
  </pivotFields>
  <rowFields count="2">
    <field x="10"/>
    <field x="1"/>
  </rowFields>
  <rowItems count="45">
    <i>
      <x/>
    </i>
    <i r="1">
      <x v="1"/>
    </i>
    <i r="1">
      <x v="2"/>
    </i>
    <i r="1">
      <x v="5"/>
    </i>
    <i r="1">
      <x v="7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8"/>
    </i>
    <i>
      <x v="1"/>
    </i>
    <i r="1">
      <x v="5"/>
    </i>
    <i>
      <x v="2"/>
    </i>
    <i r="1">
      <x v="9"/>
    </i>
    <i>
      <x v="3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1"/>
    </i>
    <i r="1">
      <x v="14"/>
    </i>
    <i r="1">
      <x v="15"/>
    </i>
    <i r="1">
      <x v="17"/>
    </i>
    <i>
      <x v="4"/>
    </i>
    <i r="1">
      <x v="1"/>
    </i>
    <i r="1">
      <x v="2"/>
    </i>
    <i r="1">
      <x v="3"/>
    </i>
    <i r="1">
      <x v="4"/>
    </i>
    <i r="1">
      <x v="7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>
      <x v="5"/>
    </i>
    <i r="1">
      <x v="20"/>
    </i>
    <i t="grand">
      <x/>
    </i>
  </rowItems>
  <colItems count="1">
    <i/>
  </colItems>
  <dataFields count="1">
    <dataField name="Sum of Total" fld="7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B5B6C-1227-4EB1-BA53-C7D9F99B46BC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Q45" firstHeaderRow="0" firstDataRow="1" firstDataCol="1"/>
  <pivotFields count="12">
    <pivotField showAll="0"/>
    <pivotField axis="axisRow" showAll="0">
      <items count="21">
        <item x="11"/>
        <item x="8"/>
        <item x="12"/>
        <item x="16"/>
        <item x="1"/>
        <item x="6"/>
        <item x="3"/>
        <item x="2"/>
        <item x="7"/>
        <item x="18"/>
        <item x="9"/>
        <item x="4"/>
        <item x="17"/>
        <item x="0"/>
        <item x="19"/>
        <item x="15"/>
        <item x="13"/>
        <item x="10"/>
        <item x="5"/>
        <item x="14"/>
        <item t="default"/>
      </items>
    </pivotField>
    <pivotField showAll="0"/>
    <pivotField numFmtId="164" showAll="0"/>
    <pivotField numFmtId="18" showAll="0"/>
    <pivotField numFmtId="18" showAll="0"/>
    <pivotField showAll="0"/>
    <pivotField dataField="1" numFmtId="2" showAll="0"/>
    <pivotField dataField="1" showAll="0">
      <items count="154">
        <item x="0"/>
        <item x="44"/>
        <item x="74"/>
        <item x="34"/>
        <item x="2"/>
        <item x="75"/>
        <item x="137"/>
        <item x="63"/>
        <item x="83"/>
        <item x="68"/>
        <item x="145"/>
        <item x="53"/>
        <item x="52"/>
        <item x="55"/>
        <item x="54"/>
        <item x="49"/>
        <item x="50"/>
        <item x="37"/>
        <item x="136"/>
        <item x="110"/>
        <item x="48"/>
        <item x="97"/>
        <item x="31"/>
        <item x="47"/>
        <item x="124"/>
        <item x="32"/>
        <item x="46"/>
        <item x="127"/>
        <item x="82"/>
        <item x="1"/>
        <item x="119"/>
        <item x="138"/>
        <item x="51"/>
        <item x="142"/>
        <item x="67"/>
        <item x="92"/>
        <item x="146"/>
        <item x="101"/>
        <item x="85"/>
        <item x="140"/>
        <item x="93"/>
        <item x="4"/>
        <item x="77"/>
        <item x="121"/>
        <item x="14"/>
        <item x="131"/>
        <item x="41"/>
        <item x="114"/>
        <item x="102"/>
        <item x="13"/>
        <item x="139"/>
        <item x="15"/>
        <item x="27"/>
        <item x="128"/>
        <item x="103"/>
        <item x="42"/>
        <item x="84"/>
        <item x="126"/>
        <item x="62"/>
        <item x="76"/>
        <item x="115"/>
        <item x="113"/>
        <item x="91"/>
        <item x="30"/>
        <item x="100"/>
        <item x="3"/>
        <item x="61"/>
        <item x="26"/>
        <item x="64"/>
        <item x="69"/>
        <item x="107"/>
        <item x="133"/>
        <item x="56"/>
        <item x="21"/>
        <item x="19"/>
        <item x="81"/>
        <item x="130"/>
        <item x="71"/>
        <item x="123"/>
        <item x="35"/>
        <item x="117"/>
        <item x="94"/>
        <item x="149"/>
        <item x="45"/>
        <item x="18"/>
        <item x="105"/>
        <item x="17"/>
        <item x="99"/>
        <item x="90"/>
        <item x="98"/>
        <item x="11"/>
        <item x="29"/>
        <item x="66"/>
        <item x="135"/>
        <item x="143"/>
        <item x="152"/>
        <item x="57"/>
        <item x="24"/>
        <item x="108"/>
        <item x="39"/>
        <item x="151"/>
        <item x="40"/>
        <item x="70"/>
        <item x="89"/>
        <item x="23"/>
        <item x="86"/>
        <item x="148"/>
        <item x="73"/>
        <item x="6"/>
        <item x="33"/>
        <item x="10"/>
        <item x="22"/>
        <item x="134"/>
        <item x="60"/>
        <item x="9"/>
        <item x="125"/>
        <item x="80"/>
        <item x="122"/>
        <item x="95"/>
        <item x="72"/>
        <item x="116"/>
        <item x="5"/>
        <item x="28"/>
        <item x="43"/>
        <item x="65"/>
        <item x="150"/>
        <item x="141"/>
        <item x="78"/>
        <item x="16"/>
        <item x="129"/>
        <item x="59"/>
        <item x="112"/>
        <item x="79"/>
        <item x="36"/>
        <item x="96"/>
        <item x="12"/>
        <item x="104"/>
        <item x="111"/>
        <item x="58"/>
        <item x="8"/>
        <item x="106"/>
        <item x="144"/>
        <item x="25"/>
        <item x="132"/>
        <item x="147"/>
        <item x="20"/>
        <item x="87"/>
        <item x="38"/>
        <item x="120"/>
        <item x="109"/>
        <item x="7"/>
        <item x="88"/>
        <item x="118"/>
        <item t="default"/>
      </items>
    </pivotField>
    <pivotField dataField="1" showAll="0">
      <items count="11">
        <item x="9"/>
        <item x="8"/>
        <item x="7"/>
        <item x="5"/>
        <item x="0"/>
        <item x="4"/>
        <item x="1"/>
        <item x="6"/>
        <item x="3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2">
    <field x="11"/>
    <field x="1"/>
  </rowFields>
  <rowItems count="4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ay" fld="8" baseField="0" baseItem="0"/>
    <dataField name="Sum of Night" fld="9" baseField="0" baseItem="0"/>
    <dataField name="Sum of Total" fld="7" baseField="0" baseItem="0"/>
  </dataFields>
  <formats count="1">
    <format dxfId="0">
      <pivotArea dataOnly="0" fieldPosition="0">
        <references count="2">
          <reference field="1" count="0" defaultSubtotal="1" sumSubtotal="1" countASubtotal="1" avgSubtotal="1" maxSubtotal="1" minSubtotal="1" productSubtotal="1" countSubtotal="1" stdDevSubtotal="1" stdDevPSubtotal="1" varSubtotal="1" varPSubtotal="1"/>
          <reference field="11" count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6"/>
  <sheetViews>
    <sheetView tabSelected="1" topLeftCell="Q1" workbookViewId="0">
      <pane ySplit="1" topLeftCell="A2" activePane="bottomLeft" state="frozen"/>
      <selection pane="bottomLeft" activeCell="O5" sqref="O5:O24"/>
    </sheetView>
  </sheetViews>
  <sheetFormatPr defaultRowHeight="15" x14ac:dyDescent="0.25"/>
  <cols>
    <col min="1" max="4" width="13.7109375" customWidth="1"/>
    <col min="5" max="7" width="13.7109375" style="4" customWidth="1"/>
    <col min="8" max="8" width="13.7109375" customWidth="1"/>
    <col min="9" max="9" width="13.7109375" style="5" customWidth="1"/>
    <col min="10" max="11" width="13.7109375" customWidth="1"/>
    <col min="14" max="14" width="14.140625" bestFit="1" customWidth="1"/>
    <col min="15" max="15" width="10.85546875" bestFit="1" customWidth="1"/>
    <col min="16" max="16" width="12.42578125" bestFit="1" customWidth="1"/>
    <col min="17" max="17" width="12" bestFit="1" customWidth="1"/>
    <col min="18" max="18" width="7" bestFit="1" customWidth="1"/>
    <col min="19" max="19" width="14.28515625" bestFit="1" customWidth="1"/>
    <col min="20" max="20" width="12" bestFit="1" customWidth="1"/>
    <col min="21" max="21" width="17" bestFit="1" customWidth="1"/>
    <col min="22" max="22" width="17.5703125" bestFit="1" customWidth="1"/>
    <col min="23" max="23" width="15.85546875" bestFit="1" customWidth="1"/>
  </cols>
  <sheetData>
    <row r="1" spans="1:20" ht="30" x14ac:dyDescent="0.25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8" t="s">
        <v>66</v>
      </c>
      <c r="I1" s="28" t="s">
        <v>69</v>
      </c>
      <c r="J1" s="8" t="s">
        <v>70</v>
      </c>
      <c r="K1" s="7" t="s">
        <v>11</v>
      </c>
      <c r="L1" s="8" t="s">
        <v>71</v>
      </c>
    </row>
    <row r="2" spans="1:20" x14ac:dyDescent="0.25">
      <c r="A2" s="1" t="s">
        <v>22</v>
      </c>
      <c r="B2" s="1" t="s">
        <v>23</v>
      </c>
      <c r="C2" s="1">
        <v>4548</v>
      </c>
      <c r="D2" s="2">
        <v>44948</v>
      </c>
      <c r="E2" s="3">
        <v>44948</v>
      </c>
      <c r="F2" s="3">
        <v>44948.230555556001</v>
      </c>
      <c r="G2" s="4">
        <v>0</v>
      </c>
      <c r="H2" s="5">
        <v>5.53</v>
      </c>
      <c r="I2" s="5">
        <f>+H2-J2</f>
        <v>0</v>
      </c>
      <c r="J2" s="5">
        <v>5.53</v>
      </c>
      <c r="K2" s="1" t="s">
        <v>20</v>
      </c>
      <c r="L2">
        <v>1</v>
      </c>
    </row>
    <row r="3" spans="1:20" x14ac:dyDescent="0.25">
      <c r="A3" s="1" t="s">
        <v>24</v>
      </c>
      <c r="B3" s="1" t="s">
        <v>25</v>
      </c>
      <c r="C3" s="1">
        <v>9979</v>
      </c>
      <c r="D3" s="2">
        <v>44948</v>
      </c>
      <c r="E3" s="3">
        <v>44948</v>
      </c>
      <c r="F3" s="3">
        <v>44948.341666667002</v>
      </c>
      <c r="G3" s="4">
        <v>0</v>
      </c>
      <c r="H3" s="5">
        <v>8.1999999999999993</v>
      </c>
      <c r="I3" s="5">
        <f t="shared" ref="I3:I66" si="0">+H3-J3</f>
        <v>2.1999999999999993</v>
      </c>
      <c r="J3" s="5">
        <v>6</v>
      </c>
      <c r="K3" s="1" t="s">
        <v>16</v>
      </c>
      <c r="L3">
        <v>1</v>
      </c>
      <c r="N3" s="16" t="s">
        <v>72</v>
      </c>
      <c r="O3" s="13" t="s">
        <v>77</v>
      </c>
      <c r="P3" s="26" t="s">
        <v>76</v>
      </c>
      <c r="Q3" s="22" t="s">
        <v>74</v>
      </c>
      <c r="S3" s="16" t="s">
        <v>72</v>
      </c>
      <c r="T3" s="14" t="s">
        <v>74</v>
      </c>
    </row>
    <row r="4" spans="1:20" x14ac:dyDescent="0.25">
      <c r="A4" s="1" t="s">
        <v>26</v>
      </c>
      <c r="B4" s="1" t="s">
        <v>27</v>
      </c>
      <c r="C4" s="1"/>
      <c r="D4" s="2">
        <v>44948</v>
      </c>
      <c r="E4" s="3">
        <v>44948</v>
      </c>
      <c r="F4" s="3">
        <v>44948.253472222001</v>
      </c>
      <c r="G4" s="4">
        <v>0</v>
      </c>
      <c r="H4" s="5">
        <v>6.08</v>
      </c>
      <c r="I4" s="5">
        <f t="shared" si="0"/>
        <v>8.0000000000000071E-2</v>
      </c>
      <c r="J4" s="5">
        <v>6</v>
      </c>
      <c r="K4" s="1" t="s">
        <v>28</v>
      </c>
      <c r="L4">
        <v>1</v>
      </c>
      <c r="N4" s="17">
        <v>1</v>
      </c>
      <c r="O4" s="23">
        <v>521.18000000000006</v>
      </c>
      <c r="P4" s="27">
        <v>185.52</v>
      </c>
      <c r="Q4" s="24">
        <v>706.69999999999993</v>
      </c>
      <c r="S4" s="17" t="s">
        <v>20</v>
      </c>
      <c r="T4" s="18">
        <v>352.90999999999997</v>
      </c>
    </row>
    <row r="5" spans="1:20" x14ac:dyDescent="0.25">
      <c r="A5" s="1" t="s">
        <v>22</v>
      </c>
      <c r="B5" s="1" t="s">
        <v>23</v>
      </c>
      <c r="C5" s="1">
        <v>4548</v>
      </c>
      <c r="D5" s="2">
        <v>44948.230729167</v>
      </c>
      <c r="E5" s="3">
        <v>44948.230729167</v>
      </c>
      <c r="F5" s="3">
        <v>44948.420833333003</v>
      </c>
      <c r="G5" s="4">
        <v>0</v>
      </c>
      <c r="H5" s="5">
        <v>4.57</v>
      </c>
      <c r="I5" s="5">
        <f t="shared" si="0"/>
        <v>4.57</v>
      </c>
      <c r="J5" s="5"/>
      <c r="K5" s="1" t="s">
        <v>20</v>
      </c>
      <c r="L5">
        <v>1</v>
      </c>
      <c r="N5" s="37" t="s">
        <v>35</v>
      </c>
      <c r="O5" s="38">
        <v>39.589999999999996</v>
      </c>
      <c r="P5" s="38"/>
      <c r="Q5" s="38">
        <v>39.589999999999996</v>
      </c>
      <c r="S5" s="25" t="s">
        <v>33</v>
      </c>
      <c r="T5" s="20">
        <v>47.31</v>
      </c>
    </row>
    <row r="6" spans="1:20" x14ac:dyDescent="0.25">
      <c r="A6" s="1" t="s">
        <v>26</v>
      </c>
      <c r="B6" s="1" t="s">
        <v>27</v>
      </c>
      <c r="C6" s="1"/>
      <c r="D6" s="2">
        <v>44948.253692129998</v>
      </c>
      <c r="E6" s="3">
        <v>44948.253692129998</v>
      </c>
      <c r="F6" s="3">
        <v>44948.376388889003</v>
      </c>
      <c r="G6" s="4">
        <v>0</v>
      </c>
      <c r="H6" s="5">
        <v>2.95</v>
      </c>
      <c r="I6" s="5">
        <f t="shared" si="0"/>
        <v>2.95</v>
      </c>
      <c r="J6" s="5"/>
      <c r="K6" s="1" t="s">
        <v>28</v>
      </c>
      <c r="L6">
        <v>1</v>
      </c>
      <c r="N6" s="37" t="s">
        <v>33</v>
      </c>
      <c r="O6" s="38">
        <v>37.729999999999997</v>
      </c>
      <c r="P6" s="38">
        <v>8</v>
      </c>
      <c r="Q6" s="38">
        <v>45.73</v>
      </c>
      <c r="S6" s="25" t="s">
        <v>37</v>
      </c>
      <c r="T6" s="20">
        <v>2.4</v>
      </c>
    </row>
    <row r="7" spans="1:20" x14ac:dyDescent="0.25">
      <c r="A7" s="1" t="s">
        <v>45</v>
      </c>
      <c r="B7" s="1" t="s">
        <v>46</v>
      </c>
      <c r="C7" s="1">
        <v>9254</v>
      </c>
      <c r="D7" s="2">
        <v>44948.291597222</v>
      </c>
      <c r="E7" s="3">
        <v>44948.291597222</v>
      </c>
      <c r="F7" s="3">
        <v>44948.602777777996</v>
      </c>
      <c r="G7" s="4">
        <v>0</v>
      </c>
      <c r="H7" s="5">
        <v>7.48</v>
      </c>
      <c r="I7" s="5">
        <f t="shared" si="0"/>
        <v>7.48</v>
      </c>
      <c r="J7" s="5"/>
      <c r="K7" s="1" t="s">
        <v>28</v>
      </c>
      <c r="L7">
        <v>1</v>
      </c>
      <c r="N7" s="37" t="s">
        <v>37</v>
      </c>
      <c r="O7" s="38">
        <v>27.62</v>
      </c>
      <c r="P7" s="38">
        <v>16</v>
      </c>
      <c r="Q7" s="38">
        <v>43.620000000000005</v>
      </c>
      <c r="S7" s="25" t="s">
        <v>53</v>
      </c>
      <c r="T7" s="20">
        <v>75.099999999999994</v>
      </c>
    </row>
    <row r="8" spans="1:20" x14ac:dyDescent="0.25">
      <c r="A8" s="1" t="s">
        <v>47</v>
      </c>
      <c r="B8" s="1" t="s">
        <v>48</v>
      </c>
      <c r="C8" s="1">
        <v>2301</v>
      </c>
      <c r="D8" s="2">
        <v>44948.330428241003</v>
      </c>
      <c r="E8" s="3">
        <v>44948.330428241003</v>
      </c>
      <c r="F8" s="3">
        <v>44948.625</v>
      </c>
      <c r="G8" s="4">
        <v>0</v>
      </c>
      <c r="H8" s="5">
        <v>7.08</v>
      </c>
      <c r="I8" s="5">
        <f t="shared" si="0"/>
        <v>7.08</v>
      </c>
      <c r="J8" s="5"/>
      <c r="K8" s="1" t="s">
        <v>28</v>
      </c>
      <c r="L8">
        <v>1</v>
      </c>
      <c r="N8" s="37" t="s">
        <v>40</v>
      </c>
      <c r="O8" s="38">
        <v>7.5299999999999994</v>
      </c>
      <c r="P8" s="38"/>
      <c r="Q8" s="38">
        <v>7.5299999999999994</v>
      </c>
      <c r="S8" s="25" t="s">
        <v>27</v>
      </c>
      <c r="T8" s="20">
        <v>24.099999999999998</v>
      </c>
    </row>
    <row r="9" spans="1:20" x14ac:dyDescent="0.25">
      <c r="A9" s="1" t="s">
        <v>64</v>
      </c>
      <c r="B9" s="1" t="s">
        <v>65</v>
      </c>
      <c r="C9" s="1">
        <v>2788</v>
      </c>
      <c r="D9" s="2">
        <v>44948.331898147997</v>
      </c>
      <c r="E9" s="3">
        <v>44948.331898147997</v>
      </c>
      <c r="F9" s="3">
        <v>44948.836111110999</v>
      </c>
      <c r="G9" s="4">
        <v>0</v>
      </c>
      <c r="H9" s="5">
        <v>12.12</v>
      </c>
      <c r="I9" s="5">
        <f t="shared" si="0"/>
        <v>12.12</v>
      </c>
      <c r="J9" s="5"/>
      <c r="K9" s="1" t="s">
        <v>16</v>
      </c>
      <c r="L9">
        <v>1</v>
      </c>
      <c r="N9" s="37" t="s">
        <v>25</v>
      </c>
      <c r="O9" s="38">
        <v>15.75</v>
      </c>
      <c r="P9" s="38">
        <v>30</v>
      </c>
      <c r="Q9" s="38">
        <v>45.750000000000007</v>
      </c>
      <c r="S9" s="25" t="s">
        <v>19</v>
      </c>
      <c r="T9" s="20">
        <v>35.370000000000005</v>
      </c>
    </row>
    <row r="10" spans="1:20" x14ac:dyDescent="0.25">
      <c r="A10" s="1" t="s">
        <v>52</v>
      </c>
      <c r="B10" s="1" t="s">
        <v>53</v>
      </c>
      <c r="C10" s="1">
        <v>9063</v>
      </c>
      <c r="D10" s="2">
        <v>44948.417650463001</v>
      </c>
      <c r="E10" s="3">
        <v>44948.417650463001</v>
      </c>
      <c r="F10" s="3">
        <v>44948.759722221999</v>
      </c>
      <c r="G10" s="4">
        <v>0</v>
      </c>
      <c r="H10" s="5">
        <v>8.2200000000000006</v>
      </c>
      <c r="I10" s="5">
        <f t="shared" si="0"/>
        <v>8.2200000000000006</v>
      </c>
      <c r="J10" s="5"/>
      <c r="K10" s="1" t="s">
        <v>20</v>
      </c>
      <c r="L10">
        <v>1</v>
      </c>
      <c r="N10" s="37" t="s">
        <v>53</v>
      </c>
      <c r="O10" s="38">
        <v>38.83</v>
      </c>
      <c r="P10" s="38">
        <v>8</v>
      </c>
      <c r="Q10" s="38">
        <v>46.83</v>
      </c>
      <c r="S10" s="25" t="s">
        <v>58</v>
      </c>
      <c r="T10" s="20">
        <v>23.53</v>
      </c>
    </row>
    <row r="11" spans="1:20" x14ac:dyDescent="0.25">
      <c r="A11" s="1" t="s">
        <v>62</v>
      </c>
      <c r="B11" s="1" t="s">
        <v>63</v>
      </c>
      <c r="C11" s="1">
        <v>6100</v>
      </c>
      <c r="D11" s="2">
        <v>44948.572916666999</v>
      </c>
      <c r="E11" s="3">
        <v>44948.572916666999</v>
      </c>
      <c r="F11" s="3">
        <v>44948.875</v>
      </c>
      <c r="G11" s="4">
        <v>0</v>
      </c>
      <c r="H11" s="5">
        <v>7.25</v>
      </c>
      <c r="I11" s="5">
        <f t="shared" si="0"/>
        <v>7.25</v>
      </c>
      <c r="J11" s="5"/>
      <c r="K11" s="1" t="s">
        <v>28</v>
      </c>
      <c r="L11">
        <v>1</v>
      </c>
      <c r="N11" s="37" t="s">
        <v>46</v>
      </c>
      <c r="O11" s="38">
        <v>37.58</v>
      </c>
      <c r="P11" s="38"/>
      <c r="Q11" s="38">
        <v>37.58</v>
      </c>
      <c r="S11" s="25" t="s">
        <v>23</v>
      </c>
      <c r="T11" s="20">
        <v>42.33</v>
      </c>
    </row>
    <row r="12" spans="1:20" x14ac:dyDescent="0.25">
      <c r="A12" s="1" t="s">
        <v>26</v>
      </c>
      <c r="B12" s="1" t="s">
        <v>27</v>
      </c>
      <c r="C12" s="1"/>
      <c r="D12" s="2">
        <v>44948.619467593002</v>
      </c>
      <c r="E12" s="3">
        <v>44948.619467593002</v>
      </c>
      <c r="F12" s="3">
        <v>44948.915972221999</v>
      </c>
      <c r="G12" s="4">
        <v>0</v>
      </c>
      <c r="H12" s="5">
        <v>7.12</v>
      </c>
      <c r="I12" s="5">
        <f t="shared" si="0"/>
        <v>7.12</v>
      </c>
      <c r="J12" s="5"/>
      <c r="K12" s="1" t="s">
        <v>28</v>
      </c>
      <c r="L12">
        <v>1</v>
      </c>
      <c r="N12" s="37" t="s">
        <v>27</v>
      </c>
      <c r="O12" s="38">
        <v>21.18</v>
      </c>
      <c r="P12" s="38">
        <v>21.990000000000002</v>
      </c>
      <c r="Q12" s="38">
        <v>43.17</v>
      </c>
      <c r="S12" s="25" t="s">
        <v>56</v>
      </c>
      <c r="T12" s="20">
        <v>29.49</v>
      </c>
    </row>
    <row r="13" spans="1:20" x14ac:dyDescent="0.25">
      <c r="A13" s="1" t="s">
        <v>32</v>
      </c>
      <c r="B13" s="1" t="s">
        <v>33</v>
      </c>
      <c r="C13" s="1">
        <v>1272</v>
      </c>
      <c r="D13" s="2">
        <v>44948.661249999997</v>
      </c>
      <c r="E13" s="3">
        <v>44948.661249999997</v>
      </c>
      <c r="F13" s="3">
        <v>44948.916666666999</v>
      </c>
      <c r="G13" s="4">
        <v>0</v>
      </c>
      <c r="H13" s="5">
        <v>6.13</v>
      </c>
      <c r="I13" s="5">
        <f t="shared" si="0"/>
        <v>6.13</v>
      </c>
      <c r="J13" s="5"/>
      <c r="K13" s="1" t="s">
        <v>28</v>
      </c>
      <c r="L13">
        <v>1</v>
      </c>
      <c r="N13" s="37" t="s">
        <v>63</v>
      </c>
      <c r="O13" s="38">
        <v>23.27</v>
      </c>
      <c r="P13" s="38">
        <v>16</v>
      </c>
      <c r="Q13" s="38">
        <v>39.269999999999996</v>
      </c>
      <c r="S13" s="25" t="s">
        <v>42</v>
      </c>
      <c r="T13" s="20">
        <v>31.07</v>
      </c>
    </row>
    <row r="14" spans="1:20" x14ac:dyDescent="0.25">
      <c r="A14" s="1" t="s">
        <v>18</v>
      </c>
      <c r="B14" s="1" t="s">
        <v>19</v>
      </c>
      <c r="C14" s="1">
        <v>5096</v>
      </c>
      <c r="D14" s="2">
        <v>44948.75</v>
      </c>
      <c r="E14" s="3">
        <v>44948.75</v>
      </c>
      <c r="F14" s="3">
        <v>44949.416666666999</v>
      </c>
      <c r="G14" s="4">
        <v>0</v>
      </c>
      <c r="H14" s="5">
        <v>16</v>
      </c>
      <c r="I14" s="5">
        <f t="shared" si="0"/>
        <v>8</v>
      </c>
      <c r="J14" s="5">
        <v>8</v>
      </c>
      <c r="K14" s="1" t="s">
        <v>20</v>
      </c>
      <c r="L14">
        <v>1</v>
      </c>
      <c r="N14" s="37" t="s">
        <v>50</v>
      </c>
      <c r="O14" s="38">
        <v>5.74</v>
      </c>
      <c r="P14" s="38"/>
      <c r="Q14" s="38">
        <v>5.74</v>
      </c>
      <c r="S14" s="25" t="s">
        <v>31</v>
      </c>
      <c r="T14" s="20">
        <v>17.95</v>
      </c>
    </row>
    <row r="15" spans="1:20" x14ac:dyDescent="0.25">
      <c r="A15" s="1" t="s">
        <v>22</v>
      </c>
      <c r="B15" s="1" t="s">
        <v>23</v>
      </c>
      <c r="C15" s="1">
        <v>4548</v>
      </c>
      <c r="D15" s="2">
        <v>44948.789027778002</v>
      </c>
      <c r="E15" s="3">
        <v>44948.789027778002</v>
      </c>
      <c r="F15" s="3">
        <v>44948.918055556001</v>
      </c>
      <c r="G15" s="4">
        <v>0</v>
      </c>
      <c r="H15" s="5">
        <v>3.1</v>
      </c>
      <c r="I15" s="5">
        <f t="shared" si="0"/>
        <v>3.1</v>
      </c>
      <c r="J15" s="5"/>
      <c r="K15" s="1" t="s">
        <v>16</v>
      </c>
      <c r="L15">
        <v>1</v>
      </c>
      <c r="N15" s="37" t="s">
        <v>19</v>
      </c>
      <c r="O15" s="38">
        <v>8.8699999999999992</v>
      </c>
      <c r="P15" s="38">
        <v>8</v>
      </c>
      <c r="Q15" s="38">
        <v>16.87</v>
      </c>
      <c r="S15" s="25" t="s">
        <v>65</v>
      </c>
      <c r="T15" s="20">
        <v>24.26</v>
      </c>
    </row>
    <row r="16" spans="1:20" x14ac:dyDescent="0.25">
      <c r="A16" s="1" t="s">
        <v>22</v>
      </c>
      <c r="B16" s="1" t="s">
        <v>23</v>
      </c>
      <c r="C16" s="1">
        <v>4548</v>
      </c>
      <c r="D16" s="2">
        <v>44948.918923611003</v>
      </c>
      <c r="E16" s="3">
        <v>44948.918923611003</v>
      </c>
      <c r="F16" s="3">
        <v>44949.378472222001</v>
      </c>
      <c r="G16" s="4">
        <v>0</v>
      </c>
      <c r="H16" s="5">
        <v>11.03</v>
      </c>
      <c r="I16" s="5">
        <f t="shared" si="0"/>
        <v>3.0299999999999994</v>
      </c>
      <c r="J16" s="5">
        <v>8</v>
      </c>
      <c r="K16" s="1" t="s">
        <v>16</v>
      </c>
      <c r="L16">
        <v>1</v>
      </c>
      <c r="N16" s="37" t="s">
        <v>48</v>
      </c>
      <c r="O16" s="38">
        <v>35.35</v>
      </c>
      <c r="P16" s="38"/>
      <c r="Q16" s="38">
        <v>35.35</v>
      </c>
      <c r="S16" s="19" t="s">
        <v>54</v>
      </c>
      <c r="T16" s="20">
        <v>3</v>
      </c>
    </row>
    <row r="17" spans="1:21" x14ac:dyDescent="0.25">
      <c r="A17" s="1" t="s">
        <v>60</v>
      </c>
      <c r="B17" s="1" t="s">
        <v>61</v>
      </c>
      <c r="C17" s="1"/>
      <c r="D17" s="2">
        <v>44948.919178240998</v>
      </c>
      <c r="E17" s="3">
        <v>44948.919178240998</v>
      </c>
      <c r="F17" s="3">
        <v>44949.384027777996</v>
      </c>
      <c r="G17" s="4">
        <v>0</v>
      </c>
      <c r="H17" s="5">
        <v>11.17</v>
      </c>
      <c r="I17" s="5">
        <f t="shared" si="0"/>
        <v>3.17</v>
      </c>
      <c r="J17" s="5">
        <v>8</v>
      </c>
      <c r="K17" s="1" t="s">
        <v>28</v>
      </c>
      <c r="L17">
        <v>1</v>
      </c>
      <c r="N17" s="37" t="s">
        <v>58</v>
      </c>
      <c r="O17" s="38">
        <v>10.07</v>
      </c>
      <c r="P17" s="38">
        <v>8</v>
      </c>
      <c r="Q17" s="38">
        <v>18.07</v>
      </c>
      <c r="S17" s="25" t="s">
        <v>53</v>
      </c>
      <c r="T17" s="20">
        <v>3</v>
      </c>
    </row>
    <row r="18" spans="1:21" x14ac:dyDescent="0.25">
      <c r="A18" s="1" t="s">
        <v>34</v>
      </c>
      <c r="B18" s="1" t="s">
        <v>35</v>
      </c>
      <c r="C18" s="1">
        <v>4307</v>
      </c>
      <c r="D18" s="2">
        <v>44949.323344907003</v>
      </c>
      <c r="E18" s="3">
        <v>44949.323344907003</v>
      </c>
      <c r="F18" s="3">
        <v>44949.640972221998</v>
      </c>
      <c r="G18" s="4">
        <v>0</v>
      </c>
      <c r="H18" s="5">
        <v>7.63</v>
      </c>
      <c r="I18" s="5">
        <f t="shared" si="0"/>
        <v>7.63</v>
      </c>
      <c r="J18" s="5"/>
      <c r="K18" s="1" t="s">
        <v>28</v>
      </c>
      <c r="L18">
        <v>1</v>
      </c>
      <c r="N18" s="37" t="s">
        <v>23</v>
      </c>
      <c r="O18" s="38">
        <v>37.01</v>
      </c>
      <c r="P18" s="38">
        <v>29.53</v>
      </c>
      <c r="Q18" s="38">
        <v>66.539999999999992</v>
      </c>
      <c r="S18" s="19" t="s">
        <v>51</v>
      </c>
      <c r="T18" s="20">
        <v>10.66</v>
      </c>
    </row>
    <row r="19" spans="1:21" x14ac:dyDescent="0.25">
      <c r="A19" s="1" t="s">
        <v>64</v>
      </c>
      <c r="B19" s="1" t="s">
        <v>65</v>
      </c>
      <c r="C19" s="1">
        <v>2788</v>
      </c>
      <c r="D19" s="2">
        <v>44949.355937499997</v>
      </c>
      <c r="E19" s="3">
        <v>44949.355937499997</v>
      </c>
      <c r="F19" s="3">
        <v>44949.605555556001</v>
      </c>
      <c r="G19" s="4">
        <v>0</v>
      </c>
      <c r="H19" s="5">
        <v>6</v>
      </c>
      <c r="I19" s="5">
        <f t="shared" si="0"/>
        <v>6</v>
      </c>
      <c r="J19" s="5"/>
      <c r="K19" s="1" t="s">
        <v>20</v>
      </c>
      <c r="L19">
        <v>1</v>
      </c>
      <c r="N19" s="37" t="s">
        <v>56</v>
      </c>
      <c r="O19" s="38">
        <v>22</v>
      </c>
      <c r="P19" s="38">
        <v>16</v>
      </c>
      <c r="Q19" s="38">
        <v>38</v>
      </c>
      <c r="S19" s="25" t="s">
        <v>50</v>
      </c>
      <c r="T19" s="20">
        <v>10.66</v>
      </c>
    </row>
    <row r="20" spans="1:21" x14ac:dyDescent="0.25">
      <c r="A20" s="1" t="s">
        <v>32</v>
      </c>
      <c r="B20" s="1" t="s">
        <v>33</v>
      </c>
      <c r="C20" s="1">
        <v>1272</v>
      </c>
      <c r="D20" s="2">
        <v>44949.375821759</v>
      </c>
      <c r="E20" s="3">
        <v>44949.375821759</v>
      </c>
      <c r="F20" s="3">
        <v>44949.623611110997</v>
      </c>
      <c r="G20" s="4">
        <v>0</v>
      </c>
      <c r="H20" s="5">
        <v>5.95</v>
      </c>
      <c r="I20" s="5">
        <f t="shared" si="0"/>
        <v>5.95</v>
      </c>
      <c r="J20" s="5"/>
      <c r="K20" s="1" t="s">
        <v>28</v>
      </c>
      <c r="L20">
        <v>1</v>
      </c>
      <c r="N20" s="37" t="s">
        <v>42</v>
      </c>
      <c r="O20" s="38">
        <v>38.910000000000004</v>
      </c>
      <c r="P20" s="38"/>
      <c r="Q20" s="38">
        <v>38.910000000000004</v>
      </c>
      <c r="S20" s="19" t="s">
        <v>28</v>
      </c>
      <c r="T20" s="20">
        <v>576.68000000000006</v>
      </c>
    </row>
    <row r="21" spans="1:21" x14ac:dyDescent="0.25">
      <c r="A21" s="1" t="s">
        <v>36</v>
      </c>
      <c r="B21" s="1" t="s">
        <v>37</v>
      </c>
      <c r="C21" s="1">
        <v>1255</v>
      </c>
      <c r="D21" s="2">
        <v>44949.383483796002</v>
      </c>
      <c r="E21" s="3">
        <v>44949.383483796002</v>
      </c>
      <c r="F21" s="3">
        <v>44949.602777777996</v>
      </c>
      <c r="G21" s="4">
        <v>0</v>
      </c>
      <c r="H21" s="5">
        <v>5.27</v>
      </c>
      <c r="I21" s="5">
        <f t="shared" si="0"/>
        <v>5.27</v>
      </c>
      <c r="J21" s="5"/>
      <c r="K21" s="1" t="s">
        <v>28</v>
      </c>
      <c r="L21">
        <v>1</v>
      </c>
      <c r="N21" s="37" t="s">
        <v>31</v>
      </c>
      <c r="O21" s="38">
        <v>40.650000000000006</v>
      </c>
      <c r="P21" s="38"/>
      <c r="Q21" s="38">
        <v>40.650000000000006</v>
      </c>
      <c r="S21" s="25" t="s">
        <v>35</v>
      </c>
      <c r="T21" s="20">
        <v>78.800000000000011</v>
      </c>
      <c r="U21">
        <f>+GETPIVOTDATA("Total",$S$3,"Last Name","Afemata","Schedule","Paddington")*2</f>
        <v>157.60000000000002</v>
      </c>
    </row>
    <row r="22" spans="1:21" x14ac:dyDescent="0.25">
      <c r="A22" s="1" t="s">
        <v>30</v>
      </c>
      <c r="B22" s="1" t="s">
        <v>31</v>
      </c>
      <c r="C22" s="1">
        <v>5966</v>
      </c>
      <c r="D22" s="2">
        <v>44949.455277777997</v>
      </c>
      <c r="E22" s="3">
        <v>44949.455277777997</v>
      </c>
      <c r="F22" s="3">
        <v>44949.848611111003</v>
      </c>
      <c r="G22" s="4">
        <v>0</v>
      </c>
      <c r="H22" s="5">
        <v>9.4499999999999993</v>
      </c>
      <c r="I22" s="5">
        <f t="shared" si="0"/>
        <v>9.4499999999999993</v>
      </c>
      <c r="J22" s="5"/>
      <c r="K22" s="1" t="s">
        <v>16</v>
      </c>
      <c r="L22">
        <v>1</v>
      </c>
      <c r="N22" s="37" t="s">
        <v>61</v>
      </c>
      <c r="O22" s="38">
        <v>26.939999999999998</v>
      </c>
      <c r="P22" s="38">
        <v>24</v>
      </c>
      <c r="Q22" s="38">
        <v>50.94</v>
      </c>
      <c r="S22" s="25" t="s">
        <v>33</v>
      </c>
      <c r="T22" s="20">
        <v>32.14</v>
      </c>
      <c r="U22">
        <f>+GETPIVOTDATA("Total",$S$3,"Last Name","Brown","Schedule","Paddington")*2</f>
        <v>64.28</v>
      </c>
    </row>
    <row r="23" spans="1:21" x14ac:dyDescent="0.25">
      <c r="A23" s="1" t="s">
        <v>14</v>
      </c>
      <c r="B23" s="1" t="s">
        <v>15</v>
      </c>
      <c r="C23" s="1">
        <v>7742</v>
      </c>
      <c r="D23" s="2">
        <v>44949.541354166999</v>
      </c>
      <c r="E23" s="3">
        <v>44949.541354166999</v>
      </c>
      <c r="F23" s="3">
        <v>44949.752083332998</v>
      </c>
      <c r="G23" s="4">
        <v>0</v>
      </c>
      <c r="H23" s="5">
        <v>5.07</v>
      </c>
      <c r="I23" s="5">
        <f t="shared" si="0"/>
        <v>5.07</v>
      </c>
      <c r="J23" s="5"/>
      <c r="K23" s="1" t="s">
        <v>16</v>
      </c>
      <c r="L23">
        <v>1</v>
      </c>
      <c r="N23" s="37" t="s">
        <v>65</v>
      </c>
      <c r="O23" s="38">
        <v>30.489999999999995</v>
      </c>
      <c r="P23" s="38"/>
      <c r="Q23" s="38">
        <v>30.489999999999995</v>
      </c>
      <c r="S23" s="25" t="s">
        <v>37</v>
      </c>
      <c r="T23" s="20">
        <v>40.43</v>
      </c>
      <c r="U23">
        <f>+GETPIVOTDATA("Total",$S$3,"Last Name","Buchanan","Schedule","Paddington")*2</f>
        <v>80.86</v>
      </c>
    </row>
    <row r="24" spans="1:21" x14ac:dyDescent="0.25">
      <c r="A24" s="1" t="s">
        <v>41</v>
      </c>
      <c r="B24" s="1" t="s">
        <v>42</v>
      </c>
      <c r="C24" s="1" t="s">
        <v>43</v>
      </c>
      <c r="D24" s="2">
        <v>44949.583923610997</v>
      </c>
      <c r="E24" s="3">
        <v>44949.583923610997</v>
      </c>
      <c r="F24" s="3">
        <v>44949.881249999999</v>
      </c>
      <c r="G24" s="4">
        <v>0</v>
      </c>
      <c r="H24" s="5">
        <v>7.15</v>
      </c>
      <c r="I24" s="5">
        <f t="shared" si="0"/>
        <v>7.15</v>
      </c>
      <c r="J24" s="5"/>
      <c r="K24" s="1" t="s">
        <v>28</v>
      </c>
      <c r="L24">
        <v>1</v>
      </c>
      <c r="N24" s="37" t="s">
        <v>15</v>
      </c>
      <c r="O24" s="38">
        <v>16.07</v>
      </c>
      <c r="P24" s="38"/>
      <c r="Q24" s="38">
        <v>16.07</v>
      </c>
      <c r="S24" s="25" t="s">
        <v>40</v>
      </c>
      <c r="T24" s="20">
        <v>6.68</v>
      </c>
      <c r="U24">
        <f>+GETPIVOTDATA("Total",$S$3,"Last Name","Driggs","Schedule","Paddington")*2</f>
        <v>13.36</v>
      </c>
    </row>
    <row r="25" spans="1:21" x14ac:dyDescent="0.25">
      <c r="A25" s="1" t="s">
        <v>52</v>
      </c>
      <c r="B25" s="1" t="s">
        <v>53</v>
      </c>
      <c r="C25" s="1">
        <v>9063</v>
      </c>
      <c r="D25" s="2">
        <v>44949.602222221998</v>
      </c>
      <c r="E25" s="3">
        <v>44949.602222221998</v>
      </c>
      <c r="F25" s="3">
        <v>44949.9</v>
      </c>
      <c r="G25" s="4">
        <v>0</v>
      </c>
      <c r="H25" s="5">
        <v>7.15</v>
      </c>
      <c r="I25" s="5">
        <f t="shared" si="0"/>
        <v>7.15</v>
      </c>
      <c r="J25" s="5"/>
      <c r="K25" s="1" t="s">
        <v>20</v>
      </c>
      <c r="L25">
        <v>1</v>
      </c>
      <c r="N25" s="29">
        <v>2</v>
      </c>
      <c r="O25" s="30">
        <v>468.1099999999999</v>
      </c>
      <c r="P25" s="31">
        <v>149.76</v>
      </c>
      <c r="Q25" s="32">
        <v>617.87</v>
      </c>
      <c r="S25" s="25" t="s">
        <v>46</v>
      </c>
      <c r="T25" s="20">
        <v>73.92</v>
      </c>
      <c r="U25">
        <f>+GETPIVOTDATA("Total",$S$3,"Last Name","Heaps","Schedule","Paddington")*2</f>
        <v>147.84</v>
      </c>
    </row>
    <row r="26" spans="1:21" x14ac:dyDescent="0.25">
      <c r="A26" s="1" t="s">
        <v>47</v>
      </c>
      <c r="B26" s="1" t="s">
        <v>48</v>
      </c>
      <c r="C26" s="1">
        <v>2301</v>
      </c>
      <c r="D26" s="2">
        <v>44949.623275462996</v>
      </c>
      <c r="E26" s="3">
        <v>44949.623275462996</v>
      </c>
      <c r="F26" s="3">
        <v>44949.914583332997</v>
      </c>
      <c r="G26" s="4">
        <v>0</v>
      </c>
      <c r="H26" s="5">
        <v>7</v>
      </c>
      <c r="I26" s="5">
        <f t="shared" si="0"/>
        <v>7</v>
      </c>
      <c r="J26" s="5"/>
      <c r="K26" s="1" t="s">
        <v>28</v>
      </c>
      <c r="L26">
        <v>1</v>
      </c>
      <c r="N26" s="37" t="s">
        <v>35</v>
      </c>
      <c r="O26" s="38">
        <v>39.21</v>
      </c>
      <c r="P26" s="38"/>
      <c r="Q26" s="38">
        <v>39.21</v>
      </c>
      <c r="S26" s="25" t="s">
        <v>27</v>
      </c>
      <c r="T26" s="20">
        <v>46.24</v>
      </c>
      <c r="U26">
        <f>+GETPIVOTDATA("Total",$S$3,"Last Name","King","Schedule","Paddington")*2</f>
        <v>92.48</v>
      </c>
    </row>
    <row r="27" spans="1:21" x14ac:dyDescent="0.25">
      <c r="A27" s="1" t="s">
        <v>39</v>
      </c>
      <c r="B27" s="1" t="s">
        <v>40</v>
      </c>
      <c r="C27" s="1">
        <v>4413</v>
      </c>
      <c r="D27" s="2">
        <v>44949.670347222003</v>
      </c>
      <c r="E27" s="3">
        <v>44949.670347222003</v>
      </c>
      <c r="F27" s="3">
        <v>44949.948611111002</v>
      </c>
      <c r="G27" s="4">
        <v>0</v>
      </c>
      <c r="H27" s="5">
        <v>6.68</v>
      </c>
      <c r="I27" s="5">
        <f t="shared" si="0"/>
        <v>6.68</v>
      </c>
      <c r="J27" s="5"/>
      <c r="K27" s="1" t="s">
        <v>28</v>
      </c>
      <c r="L27">
        <v>1</v>
      </c>
      <c r="N27" s="37" t="s">
        <v>33</v>
      </c>
      <c r="O27" s="38">
        <v>32.01</v>
      </c>
      <c r="P27" s="38">
        <v>8</v>
      </c>
      <c r="Q27" s="38">
        <v>40.01</v>
      </c>
      <c r="S27" s="25" t="s">
        <v>63</v>
      </c>
      <c r="T27" s="20">
        <v>74.81</v>
      </c>
      <c r="U27">
        <f>+GETPIVOTDATA("Total",$S$3,"Last Name","Laulu","Schedule","Paddington")*2</f>
        <v>149.62</v>
      </c>
    </row>
    <row r="28" spans="1:21" x14ac:dyDescent="0.25">
      <c r="A28" s="1" t="s">
        <v>57</v>
      </c>
      <c r="B28" s="1" t="s">
        <v>58</v>
      </c>
      <c r="C28" s="1" t="s">
        <v>59</v>
      </c>
      <c r="D28" s="2">
        <v>44949.704166666997</v>
      </c>
      <c r="E28" s="3">
        <v>44949.704166666997</v>
      </c>
      <c r="F28" s="3">
        <v>44950.400000000001</v>
      </c>
      <c r="G28" s="4">
        <v>0</v>
      </c>
      <c r="H28" s="5">
        <v>16.7</v>
      </c>
      <c r="I28" s="5">
        <f t="shared" si="0"/>
        <v>8.6999999999999993</v>
      </c>
      <c r="J28" s="5">
        <v>8</v>
      </c>
      <c r="K28" s="1" t="s">
        <v>16</v>
      </c>
      <c r="L28">
        <v>1</v>
      </c>
      <c r="N28" s="37" t="s">
        <v>37</v>
      </c>
      <c r="O28" s="38">
        <v>13.889999999999999</v>
      </c>
      <c r="P28" s="38">
        <v>16</v>
      </c>
      <c r="Q28" s="38">
        <v>29.889999999999997</v>
      </c>
      <c r="S28" s="25" t="s">
        <v>48</v>
      </c>
      <c r="T28" s="20">
        <v>74.099999999999994</v>
      </c>
      <c r="U28">
        <f>+GETPIVOTDATA("Total",$S$3,"Last Name","Olivera","Schedule","Paddington")*2</f>
        <v>148.19999999999999</v>
      </c>
    </row>
    <row r="29" spans="1:21" x14ac:dyDescent="0.25">
      <c r="A29" s="1" t="s">
        <v>24</v>
      </c>
      <c r="B29" s="1" t="s">
        <v>25</v>
      </c>
      <c r="C29" s="1">
        <v>9979</v>
      </c>
      <c r="D29" s="2">
        <v>44949.845844907002</v>
      </c>
      <c r="E29" s="3">
        <v>44949.845844907002</v>
      </c>
      <c r="F29" s="3">
        <v>44950.375694444003</v>
      </c>
      <c r="G29" s="4">
        <v>0</v>
      </c>
      <c r="H29" s="5">
        <v>12.72</v>
      </c>
      <c r="I29" s="5">
        <f t="shared" si="0"/>
        <v>4.7200000000000006</v>
      </c>
      <c r="J29" s="5">
        <v>8</v>
      </c>
      <c r="K29" s="1" t="s">
        <v>16</v>
      </c>
      <c r="L29">
        <v>1</v>
      </c>
      <c r="N29" s="37" t="s">
        <v>25</v>
      </c>
      <c r="O29" s="38">
        <v>13.610000000000001</v>
      </c>
      <c r="P29" s="38">
        <v>17.829999999999998</v>
      </c>
      <c r="Q29" s="38">
        <v>31.439999999999998</v>
      </c>
      <c r="S29" s="25" t="s">
        <v>56</v>
      </c>
      <c r="T29" s="20">
        <v>14.260000000000002</v>
      </c>
      <c r="U29">
        <f>+GETPIVOTDATA("Total",$S$3,"Last Name","Perez","Schedule","Paddington")*2</f>
        <v>28.520000000000003</v>
      </c>
    </row>
    <row r="30" spans="1:21" x14ac:dyDescent="0.25">
      <c r="A30" s="1" t="s">
        <v>60</v>
      </c>
      <c r="B30" s="1" t="s">
        <v>61</v>
      </c>
      <c r="C30" s="1"/>
      <c r="D30" s="2">
        <v>44949.898854166997</v>
      </c>
      <c r="E30" s="3">
        <v>44949.898854166997</v>
      </c>
      <c r="F30" s="3">
        <v>44950.366666667003</v>
      </c>
      <c r="G30" s="4">
        <v>0</v>
      </c>
      <c r="H30" s="5">
        <v>11.23</v>
      </c>
      <c r="I30" s="5">
        <f t="shared" si="0"/>
        <v>3.2300000000000004</v>
      </c>
      <c r="J30" s="5">
        <v>8</v>
      </c>
      <c r="K30" s="1" t="s">
        <v>28</v>
      </c>
      <c r="L30">
        <v>1</v>
      </c>
      <c r="N30" s="37" t="s">
        <v>53</v>
      </c>
      <c r="O30" s="38">
        <v>23.27</v>
      </c>
      <c r="P30" s="38">
        <v>8</v>
      </c>
      <c r="Q30" s="38">
        <v>31.27</v>
      </c>
      <c r="S30" s="25" t="s">
        <v>42</v>
      </c>
      <c r="T30" s="20">
        <v>27.060000000000002</v>
      </c>
      <c r="U30">
        <f>+GETPIVOTDATA("Total",$S$3,"Last Name","Peterson","Schedule","Paddington")*2</f>
        <v>54.120000000000005</v>
      </c>
    </row>
    <row r="31" spans="1:21" x14ac:dyDescent="0.25">
      <c r="A31" s="1" t="s">
        <v>45</v>
      </c>
      <c r="B31" s="1" t="s">
        <v>46</v>
      </c>
      <c r="C31" s="1">
        <v>9254</v>
      </c>
      <c r="D31" s="2">
        <v>44950.290300925997</v>
      </c>
      <c r="E31" s="3">
        <v>44950.290300925997</v>
      </c>
      <c r="F31" s="3">
        <v>44950.602777777996</v>
      </c>
      <c r="G31" s="4">
        <v>0</v>
      </c>
      <c r="H31" s="5">
        <v>7.5</v>
      </c>
      <c r="I31" s="5">
        <f t="shared" si="0"/>
        <v>7.5</v>
      </c>
      <c r="J31" s="5"/>
      <c r="K31" s="1" t="s">
        <v>28</v>
      </c>
      <c r="L31">
        <v>1</v>
      </c>
      <c r="N31" s="37" t="s">
        <v>46</v>
      </c>
      <c r="O31" s="38">
        <v>36.339999999999996</v>
      </c>
      <c r="P31" s="38"/>
      <c r="Q31" s="38">
        <v>36.339999999999996</v>
      </c>
      <c r="S31" s="25" t="s">
        <v>61</v>
      </c>
      <c r="T31" s="20">
        <v>108.24000000000001</v>
      </c>
      <c r="U31">
        <f>+GETPIVOTDATA("Total",$S$3,"Last Name","Silva","Schedule","Paddington")*2</f>
        <v>216.48000000000002</v>
      </c>
    </row>
    <row r="32" spans="1:21" x14ac:dyDescent="0.25">
      <c r="A32" s="1" t="s">
        <v>64</v>
      </c>
      <c r="B32" s="1" t="s">
        <v>65</v>
      </c>
      <c r="C32" s="1">
        <v>2788</v>
      </c>
      <c r="D32" s="2">
        <v>44950.348333333</v>
      </c>
      <c r="E32" s="3">
        <v>44950.348333333</v>
      </c>
      <c r="F32" s="3">
        <v>44950.604166666999</v>
      </c>
      <c r="G32" s="4">
        <v>0</v>
      </c>
      <c r="H32" s="5">
        <v>6.15</v>
      </c>
      <c r="I32" s="5">
        <f t="shared" si="0"/>
        <v>6.15</v>
      </c>
      <c r="J32" s="5"/>
      <c r="K32" s="1" t="s">
        <v>20</v>
      </c>
      <c r="L32">
        <v>1</v>
      </c>
      <c r="N32" s="37" t="s">
        <v>27</v>
      </c>
      <c r="O32" s="38">
        <v>20.07</v>
      </c>
      <c r="P32" s="38">
        <v>8</v>
      </c>
      <c r="Q32" s="38">
        <v>28.07</v>
      </c>
      <c r="S32" s="19" t="s">
        <v>16</v>
      </c>
      <c r="T32" s="20">
        <v>381.32000000000005</v>
      </c>
    </row>
    <row r="33" spans="1:20" x14ac:dyDescent="0.25">
      <c r="A33" s="1" t="s">
        <v>36</v>
      </c>
      <c r="B33" s="1" t="s">
        <v>37</v>
      </c>
      <c r="C33" s="1">
        <v>1255</v>
      </c>
      <c r="D33" s="2">
        <v>44950.352777777996</v>
      </c>
      <c r="E33" s="3">
        <v>44950.352777777996</v>
      </c>
      <c r="F33" s="3">
        <v>44950.541666666999</v>
      </c>
      <c r="G33" s="4">
        <v>0</v>
      </c>
      <c r="H33" s="5">
        <v>4.53</v>
      </c>
      <c r="I33" s="5">
        <f t="shared" si="0"/>
        <v>4.53</v>
      </c>
      <c r="J33" s="5"/>
      <c r="K33" s="1" t="s">
        <v>28</v>
      </c>
      <c r="L33">
        <v>1</v>
      </c>
      <c r="N33" s="37" t="s">
        <v>63</v>
      </c>
      <c r="O33" s="38">
        <v>11.54</v>
      </c>
      <c r="P33" s="38">
        <v>24</v>
      </c>
      <c r="Q33" s="38">
        <v>35.54</v>
      </c>
      <c r="S33" s="25" t="s">
        <v>33</v>
      </c>
      <c r="T33" s="20">
        <v>6.29</v>
      </c>
    </row>
    <row r="34" spans="1:20" x14ac:dyDescent="0.25">
      <c r="A34" s="1" t="s">
        <v>52</v>
      </c>
      <c r="B34" s="1" t="s">
        <v>53</v>
      </c>
      <c r="C34" s="1">
        <v>9063</v>
      </c>
      <c r="D34" s="2">
        <v>44950.401562500003</v>
      </c>
      <c r="E34" s="3">
        <v>44950.401562500003</v>
      </c>
      <c r="F34" s="3">
        <v>44950.470138889003</v>
      </c>
      <c r="G34" s="4">
        <v>0</v>
      </c>
      <c r="H34" s="5">
        <v>1.65</v>
      </c>
      <c r="I34" s="5">
        <f t="shared" si="0"/>
        <v>1.65</v>
      </c>
      <c r="J34" s="5"/>
      <c r="K34" s="1" t="s">
        <v>20</v>
      </c>
      <c r="L34">
        <v>1</v>
      </c>
      <c r="N34" s="37" t="s">
        <v>50</v>
      </c>
      <c r="O34" s="38">
        <v>4.92</v>
      </c>
      <c r="P34" s="38"/>
      <c r="Q34" s="38">
        <v>4.92</v>
      </c>
      <c r="S34" s="25" t="s">
        <v>37</v>
      </c>
      <c r="T34" s="20">
        <v>30.680000000000003</v>
      </c>
    </row>
    <row r="35" spans="1:20" x14ac:dyDescent="0.25">
      <c r="A35" s="1" t="s">
        <v>49</v>
      </c>
      <c r="B35" s="1" t="s">
        <v>50</v>
      </c>
      <c r="C35" s="1">
        <v>9123</v>
      </c>
      <c r="D35" s="2">
        <v>44950.506620369997</v>
      </c>
      <c r="E35" s="3">
        <v>44950.506620369997</v>
      </c>
      <c r="F35" s="3">
        <v>44950.590277777999</v>
      </c>
      <c r="G35" s="4">
        <v>0</v>
      </c>
      <c r="H35" s="5">
        <v>2.02</v>
      </c>
      <c r="I35" s="5">
        <f t="shared" si="0"/>
        <v>2.02</v>
      </c>
      <c r="J35" s="5"/>
      <c r="K35" s="1" t="s">
        <v>51</v>
      </c>
      <c r="L35">
        <v>1</v>
      </c>
      <c r="N35" s="37" t="s">
        <v>19</v>
      </c>
      <c r="O35" s="38">
        <v>11.370000000000001</v>
      </c>
      <c r="P35" s="38">
        <v>8</v>
      </c>
      <c r="Q35" s="38">
        <v>19.37</v>
      </c>
      <c r="S35" s="25" t="s">
        <v>40</v>
      </c>
      <c r="T35" s="20">
        <v>0.85</v>
      </c>
    </row>
    <row r="36" spans="1:20" x14ac:dyDescent="0.25">
      <c r="A36" s="1" t="s">
        <v>47</v>
      </c>
      <c r="B36" s="1" t="s">
        <v>48</v>
      </c>
      <c r="C36" s="1">
        <v>2301</v>
      </c>
      <c r="D36" s="2">
        <v>44950.578310185003</v>
      </c>
      <c r="E36" s="3">
        <v>44950.578310185003</v>
      </c>
      <c r="F36" s="3">
        <v>44950.873611110997</v>
      </c>
      <c r="G36" s="4">
        <v>0</v>
      </c>
      <c r="H36" s="5">
        <v>7.1</v>
      </c>
      <c r="I36" s="5">
        <f t="shared" si="0"/>
        <v>7.1</v>
      </c>
      <c r="J36" s="5"/>
      <c r="K36" s="1" t="s">
        <v>28</v>
      </c>
      <c r="L36">
        <v>1</v>
      </c>
      <c r="N36" s="37" t="s">
        <v>48</v>
      </c>
      <c r="O36" s="38">
        <v>38.75</v>
      </c>
      <c r="P36" s="38"/>
      <c r="Q36" s="38">
        <v>38.75</v>
      </c>
      <c r="S36" s="25" t="s">
        <v>25</v>
      </c>
      <c r="T36" s="20">
        <v>77.19</v>
      </c>
    </row>
    <row r="37" spans="1:20" x14ac:dyDescent="0.25">
      <c r="A37" s="1" t="s">
        <v>30</v>
      </c>
      <c r="B37" s="1" t="s">
        <v>31</v>
      </c>
      <c r="C37" s="1">
        <v>5966</v>
      </c>
      <c r="D37" s="2">
        <v>44950.583414351997</v>
      </c>
      <c r="E37" s="3">
        <v>44950.583414351997</v>
      </c>
      <c r="F37" s="3">
        <v>44950.585416667003</v>
      </c>
      <c r="G37" s="4">
        <v>0</v>
      </c>
      <c r="H37" s="5">
        <v>0.05</v>
      </c>
      <c r="I37" s="5">
        <f t="shared" si="0"/>
        <v>0.05</v>
      </c>
      <c r="J37" s="5"/>
      <c r="K37" s="1" t="s">
        <v>16</v>
      </c>
      <c r="L37">
        <v>1</v>
      </c>
      <c r="N37" s="37" t="s">
        <v>58</v>
      </c>
      <c r="O37" s="38">
        <v>19.079999999999998</v>
      </c>
      <c r="P37" s="38">
        <v>24</v>
      </c>
      <c r="Q37" s="38">
        <v>43.08</v>
      </c>
      <c r="S37" s="25" t="s">
        <v>27</v>
      </c>
      <c r="T37" s="20">
        <v>0.9</v>
      </c>
    </row>
    <row r="38" spans="1:20" x14ac:dyDescent="0.25">
      <c r="A38" s="1" t="s">
        <v>30</v>
      </c>
      <c r="B38" s="1" t="s">
        <v>31</v>
      </c>
      <c r="C38" s="1">
        <v>5966</v>
      </c>
      <c r="D38" s="2">
        <v>44950.600995369998</v>
      </c>
      <c r="E38" s="3">
        <v>44950.600995369998</v>
      </c>
      <c r="F38" s="3">
        <v>44950.834027778001</v>
      </c>
      <c r="G38" s="4">
        <v>0</v>
      </c>
      <c r="H38" s="5">
        <v>5.6</v>
      </c>
      <c r="I38" s="5">
        <f t="shared" si="0"/>
        <v>5.6</v>
      </c>
      <c r="J38" s="5"/>
      <c r="K38" s="1" t="s">
        <v>16</v>
      </c>
      <c r="L38">
        <v>1</v>
      </c>
      <c r="N38" s="37" t="s">
        <v>23</v>
      </c>
      <c r="O38" s="38">
        <v>7.58</v>
      </c>
      <c r="P38" s="38">
        <v>2</v>
      </c>
      <c r="Q38" s="38">
        <v>9.58</v>
      </c>
      <c r="S38" s="25" t="s">
        <v>19</v>
      </c>
      <c r="T38" s="20">
        <v>0.87</v>
      </c>
    </row>
    <row r="39" spans="1:20" x14ac:dyDescent="0.25">
      <c r="A39" s="1" t="s">
        <v>32</v>
      </c>
      <c r="B39" s="1" t="s">
        <v>33</v>
      </c>
      <c r="C39" s="1">
        <v>1272</v>
      </c>
      <c r="D39" s="2">
        <v>44950.601886573997</v>
      </c>
      <c r="E39" s="3">
        <v>44950.601886573997</v>
      </c>
      <c r="F39" s="3">
        <v>44950.927777778001</v>
      </c>
      <c r="G39" s="4">
        <v>0</v>
      </c>
      <c r="H39" s="5">
        <v>7.83</v>
      </c>
      <c r="I39" s="5">
        <f t="shared" si="0"/>
        <v>7.83</v>
      </c>
      <c r="J39" s="5"/>
      <c r="K39" s="1" t="s">
        <v>20</v>
      </c>
      <c r="L39">
        <v>1</v>
      </c>
      <c r="N39" s="37" t="s">
        <v>56</v>
      </c>
      <c r="O39" s="38">
        <v>19.93</v>
      </c>
      <c r="P39" s="38"/>
      <c r="Q39" s="38">
        <v>19.93</v>
      </c>
      <c r="S39" s="25" t="s">
        <v>58</v>
      </c>
      <c r="T39" s="20">
        <v>37.620000000000005</v>
      </c>
    </row>
    <row r="40" spans="1:20" x14ac:dyDescent="0.25">
      <c r="A40" s="1" t="s">
        <v>49</v>
      </c>
      <c r="B40" s="1" t="s">
        <v>50</v>
      </c>
      <c r="C40" s="1">
        <v>9123</v>
      </c>
      <c r="D40" s="2">
        <v>44950.610740741002</v>
      </c>
      <c r="E40" s="3">
        <v>44950.610740741002</v>
      </c>
      <c r="F40" s="3">
        <v>44950.656944444003</v>
      </c>
      <c r="G40" s="4">
        <v>0</v>
      </c>
      <c r="H40" s="5">
        <v>1.1200000000000001</v>
      </c>
      <c r="I40" s="5">
        <f t="shared" si="0"/>
        <v>1.1200000000000001</v>
      </c>
      <c r="J40" s="5"/>
      <c r="K40" s="1" t="s">
        <v>51</v>
      </c>
      <c r="L40">
        <v>1</v>
      </c>
      <c r="N40" s="37" t="s">
        <v>42</v>
      </c>
      <c r="O40" s="38">
        <v>38.94</v>
      </c>
      <c r="P40" s="38"/>
      <c r="Q40" s="38">
        <v>38.94</v>
      </c>
      <c r="S40" s="25" t="s">
        <v>23</v>
      </c>
      <c r="T40" s="20">
        <v>33.79</v>
      </c>
    </row>
    <row r="41" spans="1:20" x14ac:dyDescent="0.25">
      <c r="A41" s="1" t="s">
        <v>34</v>
      </c>
      <c r="B41" s="1" t="s">
        <v>35</v>
      </c>
      <c r="C41" s="1">
        <v>4307</v>
      </c>
      <c r="D41" s="2">
        <v>44950.625439814998</v>
      </c>
      <c r="E41" s="3">
        <v>44950.625439814998</v>
      </c>
      <c r="F41" s="3">
        <v>44951.040972221999</v>
      </c>
      <c r="G41" s="4">
        <v>0</v>
      </c>
      <c r="H41" s="5">
        <v>9.98</v>
      </c>
      <c r="I41" s="5">
        <f t="shared" si="0"/>
        <v>9.98</v>
      </c>
      <c r="J41" s="5"/>
      <c r="K41" s="1" t="s">
        <v>28</v>
      </c>
      <c r="L41">
        <v>1</v>
      </c>
      <c r="N41" s="37" t="s">
        <v>31</v>
      </c>
      <c r="O41" s="38">
        <v>50.749999999999993</v>
      </c>
      <c r="P41" s="38">
        <v>16</v>
      </c>
      <c r="Q41" s="38">
        <v>66.75</v>
      </c>
      <c r="S41" s="25" t="s">
        <v>56</v>
      </c>
      <c r="T41" s="20">
        <v>14.18</v>
      </c>
    </row>
    <row r="42" spans="1:20" x14ac:dyDescent="0.25">
      <c r="A42" s="1" t="s">
        <v>41</v>
      </c>
      <c r="B42" s="1" t="s">
        <v>42</v>
      </c>
      <c r="C42" s="1" t="s">
        <v>43</v>
      </c>
      <c r="D42" s="2">
        <v>44950.635393518998</v>
      </c>
      <c r="E42" s="3">
        <v>44950.635393518998</v>
      </c>
      <c r="F42" s="3">
        <v>44950.916666666999</v>
      </c>
      <c r="G42" s="4">
        <v>0</v>
      </c>
      <c r="H42" s="5">
        <v>6.77</v>
      </c>
      <c r="I42" s="5">
        <f t="shared" si="0"/>
        <v>6.77</v>
      </c>
      <c r="J42" s="5"/>
      <c r="K42" s="1" t="s">
        <v>16</v>
      </c>
      <c r="L42">
        <v>1</v>
      </c>
      <c r="N42" s="37" t="s">
        <v>61</v>
      </c>
      <c r="O42" s="38">
        <v>39.369999999999997</v>
      </c>
      <c r="P42" s="38">
        <v>17.93</v>
      </c>
      <c r="Q42" s="38">
        <v>57.3</v>
      </c>
      <c r="S42" s="25" t="s">
        <v>42</v>
      </c>
      <c r="T42" s="20">
        <v>19.72</v>
      </c>
    </row>
    <row r="43" spans="1:20" x14ac:dyDescent="0.25">
      <c r="A43" s="1" t="s">
        <v>62</v>
      </c>
      <c r="B43" s="1" t="s">
        <v>63</v>
      </c>
      <c r="C43" s="1">
        <v>6100</v>
      </c>
      <c r="D43" s="2">
        <v>44950.706250000003</v>
      </c>
      <c r="E43" s="3">
        <v>44950.706250000003</v>
      </c>
      <c r="F43" s="3">
        <v>44951.327777778002</v>
      </c>
      <c r="G43" s="4">
        <v>0</v>
      </c>
      <c r="H43" s="5">
        <v>14.92</v>
      </c>
      <c r="I43" s="5">
        <f t="shared" si="0"/>
        <v>6.92</v>
      </c>
      <c r="J43" s="5">
        <v>8</v>
      </c>
      <c r="K43" s="1" t="s">
        <v>28</v>
      </c>
      <c r="L43">
        <v>1</v>
      </c>
      <c r="N43" s="37" t="s">
        <v>65</v>
      </c>
      <c r="O43" s="38">
        <v>32.39</v>
      </c>
      <c r="P43" s="38"/>
      <c r="Q43" s="38">
        <v>32.39</v>
      </c>
      <c r="S43" s="25" t="s">
        <v>31</v>
      </c>
      <c r="T43" s="20">
        <v>89.449999999999989</v>
      </c>
    </row>
    <row r="44" spans="1:20" x14ac:dyDescent="0.25">
      <c r="A44" s="1" t="s">
        <v>22</v>
      </c>
      <c r="B44" s="1" t="s">
        <v>23</v>
      </c>
      <c r="C44" s="1">
        <v>4548</v>
      </c>
      <c r="D44" s="2">
        <v>44950.913587962998</v>
      </c>
      <c r="E44" s="3">
        <v>44950.913587962998</v>
      </c>
      <c r="F44" s="3">
        <v>44951.374305555997</v>
      </c>
      <c r="G44" s="4">
        <v>0</v>
      </c>
      <c r="H44" s="5">
        <v>11.06</v>
      </c>
      <c r="I44" s="5">
        <f t="shared" si="0"/>
        <v>3.0600000000000005</v>
      </c>
      <c r="J44" s="5">
        <v>8</v>
      </c>
      <c r="K44" s="1" t="s">
        <v>16</v>
      </c>
      <c r="L44">
        <v>1</v>
      </c>
      <c r="N44" s="37" t="s">
        <v>15</v>
      </c>
      <c r="O44" s="38">
        <v>15.09</v>
      </c>
      <c r="P44" s="38"/>
      <c r="Q44" s="38">
        <v>15.09</v>
      </c>
      <c r="S44" s="25" t="s">
        <v>65</v>
      </c>
      <c r="T44" s="20">
        <v>38.620000000000005</v>
      </c>
    </row>
    <row r="45" spans="1:20" x14ac:dyDescent="0.25">
      <c r="A45" s="1" t="s">
        <v>55</v>
      </c>
      <c r="B45" s="1" t="s">
        <v>56</v>
      </c>
      <c r="C45" s="1">
        <v>2001</v>
      </c>
      <c r="D45" s="2">
        <v>44950.927326388999</v>
      </c>
      <c r="E45" s="3">
        <v>44950.927326388999</v>
      </c>
      <c r="F45" s="3">
        <v>44951.176388888998</v>
      </c>
      <c r="G45" s="4">
        <v>0</v>
      </c>
      <c r="H45" s="5">
        <v>5.98</v>
      </c>
      <c r="I45" s="5">
        <f t="shared" si="0"/>
        <v>0</v>
      </c>
      <c r="J45" s="5">
        <v>5.98</v>
      </c>
      <c r="K45" s="1" t="s">
        <v>20</v>
      </c>
      <c r="L45">
        <v>1</v>
      </c>
      <c r="N45" s="33" t="s">
        <v>73</v>
      </c>
      <c r="O45" s="34">
        <v>989.29000000000008</v>
      </c>
      <c r="P45" s="35">
        <v>335.28000000000003</v>
      </c>
      <c r="Q45" s="36">
        <v>1324.57</v>
      </c>
      <c r="S45" s="25" t="s">
        <v>15</v>
      </c>
      <c r="T45" s="20">
        <v>31.16</v>
      </c>
    </row>
    <row r="46" spans="1:20" x14ac:dyDescent="0.25">
      <c r="A46" s="1" t="s">
        <v>55</v>
      </c>
      <c r="B46" s="1" t="s">
        <v>56</v>
      </c>
      <c r="C46" s="1">
        <v>2001</v>
      </c>
      <c r="D46" s="2">
        <v>44951.177164351997</v>
      </c>
      <c r="E46" s="3">
        <v>44951.177164351997</v>
      </c>
      <c r="F46" s="3">
        <v>44951.422222221998</v>
      </c>
      <c r="G46" s="4">
        <v>0</v>
      </c>
      <c r="H46" s="5">
        <v>5.88</v>
      </c>
      <c r="I46" s="5">
        <f t="shared" si="0"/>
        <v>3.86</v>
      </c>
      <c r="J46" s="5">
        <v>2.02</v>
      </c>
      <c r="K46" s="1" t="s">
        <v>20</v>
      </c>
      <c r="L46">
        <v>1</v>
      </c>
      <c r="S46" s="19" t="s">
        <v>75</v>
      </c>
      <c r="T46" s="20"/>
    </row>
    <row r="47" spans="1:20" x14ac:dyDescent="0.25">
      <c r="A47" s="1" t="s">
        <v>45</v>
      </c>
      <c r="B47" s="1" t="s">
        <v>46</v>
      </c>
      <c r="C47" s="1">
        <v>9254</v>
      </c>
      <c r="D47" s="2">
        <v>44951.291354166999</v>
      </c>
      <c r="E47" s="3">
        <v>44951.291354166999</v>
      </c>
      <c r="F47" s="3">
        <v>44951.605555556001</v>
      </c>
      <c r="G47" s="4">
        <v>0</v>
      </c>
      <c r="H47" s="5">
        <v>7.55</v>
      </c>
      <c r="I47" s="5">
        <f t="shared" si="0"/>
        <v>7.55</v>
      </c>
      <c r="J47" s="5"/>
      <c r="K47" s="1" t="s">
        <v>28</v>
      </c>
      <c r="L47">
        <v>1</v>
      </c>
      <c r="S47" s="25" t="s">
        <v>75</v>
      </c>
      <c r="T47" s="20"/>
    </row>
    <row r="48" spans="1:20" x14ac:dyDescent="0.25">
      <c r="A48" s="1" t="s">
        <v>62</v>
      </c>
      <c r="B48" s="1" t="s">
        <v>63</v>
      </c>
      <c r="C48" s="1">
        <v>6100</v>
      </c>
      <c r="D48" s="2">
        <v>44951.328287037002</v>
      </c>
      <c r="E48" s="3">
        <v>44951.328287037002</v>
      </c>
      <c r="F48" s="3">
        <v>44951.328472221998</v>
      </c>
      <c r="G48" s="4">
        <v>0</v>
      </c>
      <c r="H48" s="5">
        <v>0.02</v>
      </c>
      <c r="I48" s="5">
        <f t="shared" si="0"/>
        <v>0.02</v>
      </c>
      <c r="J48" s="5"/>
      <c r="K48" s="1" t="s">
        <v>28</v>
      </c>
      <c r="L48">
        <v>1</v>
      </c>
      <c r="S48" s="21" t="s">
        <v>73</v>
      </c>
      <c r="T48" s="15">
        <v>1324.5700000000004</v>
      </c>
    </row>
    <row r="49" spans="1:12" x14ac:dyDescent="0.25">
      <c r="A49" s="1" t="s">
        <v>41</v>
      </c>
      <c r="B49" s="1" t="s">
        <v>42</v>
      </c>
      <c r="C49" s="1" t="s">
        <v>43</v>
      </c>
      <c r="D49" s="2">
        <v>44951.354513888997</v>
      </c>
      <c r="E49" s="3">
        <v>44951.354513888997</v>
      </c>
      <c r="F49" s="3">
        <v>44951.601388889001</v>
      </c>
      <c r="G49" s="4">
        <v>0</v>
      </c>
      <c r="H49" s="5">
        <v>5.93</v>
      </c>
      <c r="I49" s="5">
        <f t="shared" si="0"/>
        <v>5.93</v>
      </c>
      <c r="J49" s="5"/>
      <c r="K49" s="1" t="s">
        <v>20</v>
      </c>
      <c r="L49">
        <v>1</v>
      </c>
    </row>
    <row r="50" spans="1:12" x14ac:dyDescent="0.25">
      <c r="A50" s="1" t="s">
        <v>49</v>
      </c>
      <c r="B50" s="1" t="s">
        <v>50</v>
      </c>
      <c r="C50" s="1">
        <v>9123</v>
      </c>
      <c r="D50" s="2">
        <v>44951.395590278</v>
      </c>
      <c r="E50" s="3">
        <v>44951.395590278</v>
      </c>
      <c r="F50" s="3">
        <v>44951.479861111002</v>
      </c>
      <c r="G50" s="4">
        <v>0</v>
      </c>
      <c r="H50" s="5">
        <v>2.0299999999999998</v>
      </c>
      <c r="I50" s="5">
        <f t="shared" si="0"/>
        <v>2.0299999999999998</v>
      </c>
      <c r="J50" s="5"/>
      <c r="K50" s="1" t="s">
        <v>51</v>
      </c>
      <c r="L50">
        <v>1</v>
      </c>
    </row>
    <row r="51" spans="1:12" x14ac:dyDescent="0.25">
      <c r="A51" s="1" t="s">
        <v>30</v>
      </c>
      <c r="B51" s="1" t="s">
        <v>31</v>
      </c>
      <c r="C51" s="1">
        <v>5966</v>
      </c>
      <c r="D51" s="2">
        <v>44951.405891203998</v>
      </c>
      <c r="E51" s="3">
        <v>44951.405891203998</v>
      </c>
      <c r="F51" s="3">
        <v>44951.475694444001</v>
      </c>
      <c r="G51" s="4">
        <v>0</v>
      </c>
      <c r="H51" s="5">
        <v>1.68</v>
      </c>
      <c r="I51" s="5">
        <f t="shared" si="0"/>
        <v>1.68</v>
      </c>
      <c r="J51" s="5"/>
      <c r="K51" s="1" t="s">
        <v>16</v>
      </c>
      <c r="L51">
        <v>1</v>
      </c>
    </row>
    <row r="52" spans="1:12" x14ac:dyDescent="0.25">
      <c r="A52" s="1" t="s">
        <v>57</v>
      </c>
      <c r="B52" s="1" t="s">
        <v>58</v>
      </c>
      <c r="C52" s="1" t="s">
        <v>59</v>
      </c>
      <c r="D52" s="2">
        <v>44951.406192130002</v>
      </c>
      <c r="E52" s="3">
        <v>44951.406192130002</v>
      </c>
      <c r="F52" s="3">
        <v>44951.462500000001</v>
      </c>
      <c r="G52" s="4">
        <v>0</v>
      </c>
      <c r="H52" s="5">
        <v>1.37</v>
      </c>
      <c r="I52" s="5">
        <f t="shared" si="0"/>
        <v>1.37</v>
      </c>
      <c r="J52" s="5"/>
      <c r="K52" s="1" t="s">
        <v>16</v>
      </c>
      <c r="L52">
        <v>1</v>
      </c>
    </row>
    <row r="53" spans="1:12" x14ac:dyDescent="0.25">
      <c r="A53" s="1" t="s">
        <v>22</v>
      </c>
      <c r="B53" s="1" t="s">
        <v>23</v>
      </c>
      <c r="C53" s="1">
        <v>4548</v>
      </c>
      <c r="D53" s="2">
        <v>44951.413553241</v>
      </c>
      <c r="E53" s="3">
        <v>44951.413553241</v>
      </c>
      <c r="F53" s="3">
        <v>44951.454166666997</v>
      </c>
      <c r="G53" s="4">
        <v>0</v>
      </c>
      <c r="H53" s="5">
        <v>0.98</v>
      </c>
      <c r="I53" s="5">
        <f t="shared" si="0"/>
        <v>0.98</v>
      </c>
      <c r="J53" s="5"/>
      <c r="K53" s="1" t="s">
        <v>16</v>
      </c>
      <c r="L53">
        <v>1</v>
      </c>
    </row>
    <row r="54" spans="1:12" x14ac:dyDescent="0.25">
      <c r="A54" s="1" t="s">
        <v>14</v>
      </c>
      <c r="B54" s="1" t="s">
        <v>15</v>
      </c>
      <c r="C54" s="1">
        <v>7742</v>
      </c>
      <c r="D54" s="2">
        <v>44951.415937500002</v>
      </c>
      <c r="E54" s="3">
        <v>44951.415937500002</v>
      </c>
      <c r="F54" s="3">
        <v>44951.456944443999</v>
      </c>
      <c r="G54" s="4">
        <v>0</v>
      </c>
      <c r="H54" s="5">
        <v>1</v>
      </c>
      <c r="I54" s="5">
        <f t="shared" si="0"/>
        <v>1</v>
      </c>
      <c r="J54" s="5"/>
      <c r="K54" s="1" t="s">
        <v>16</v>
      </c>
      <c r="L54">
        <v>1</v>
      </c>
    </row>
    <row r="55" spans="1:12" x14ac:dyDescent="0.25">
      <c r="A55" s="1" t="s">
        <v>52</v>
      </c>
      <c r="B55" s="1" t="s">
        <v>53</v>
      </c>
      <c r="C55" s="1">
        <v>9063</v>
      </c>
      <c r="D55" s="2">
        <v>44951.420104167002</v>
      </c>
      <c r="E55" s="3">
        <v>44951.420104167002</v>
      </c>
      <c r="F55" s="3">
        <v>44951.513888889</v>
      </c>
      <c r="G55" s="4">
        <v>0</v>
      </c>
      <c r="H55" s="5">
        <v>2.27</v>
      </c>
      <c r="I55" s="5">
        <f t="shared" si="0"/>
        <v>2.27</v>
      </c>
      <c r="J55" s="5"/>
      <c r="K55" s="1" t="s">
        <v>20</v>
      </c>
      <c r="L55">
        <v>1</v>
      </c>
    </row>
    <row r="56" spans="1:12" x14ac:dyDescent="0.25">
      <c r="A56" s="1" t="s">
        <v>39</v>
      </c>
      <c r="B56" s="1" t="s">
        <v>40</v>
      </c>
      <c r="C56" s="1">
        <v>4413</v>
      </c>
      <c r="D56" s="2">
        <v>44951.422094907</v>
      </c>
      <c r="E56" s="3">
        <v>44951.422094907</v>
      </c>
      <c r="F56" s="3">
        <v>44951.456944443999</v>
      </c>
      <c r="G56" s="4">
        <v>0</v>
      </c>
      <c r="H56" s="5">
        <v>0.85</v>
      </c>
      <c r="I56" s="5">
        <f t="shared" si="0"/>
        <v>0.85</v>
      </c>
      <c r="J56" s="5"/>
      <c r="K56" s="1" t="s">
        <v>16</v>
      </c>
      <c r="L56">
        <v>1</v>
      </c>
    </row>
    <row r="57" spans="1:12" x14ac:dyDescent="0.25">
      <c r="A57" s="1" t="s">
        <v>55</v>
      </c>
      <c r="B57" s="1" t="s">
        <v>56</v>
      </c>
      <c r="C57" s="1">
        <v>2001</v>
      </c>
      <c r="D57" s="2">
        <v>44951.422395832997</v>
      </c>
      <c r="E57" s="3">
        <v>44951.422395832997</v>
      </c>
      <c r="F57" s="3">
        <v>44951.456944443999</v>
      </c>
      <c r="G57" s="4">
        <v>0</v>
      </c>
      <c r="H57" s="5">
        <v>0.83</v>
      </c>
      <c r="I57" s="5">
        <f t="shared" si="0"/>
        <v>0.83</v>
      </c>
      <c r="J57" s="5"/>
      <c r="K57" s="1" t="s">
        <v>16</v>
      </c>
      <c r="L57">
        <v>1</v>
      </c>
    </row>
    <row r="58" spans="1:12" x14ac:dyDescent="0.25">
      <c r="A58" s="1" t="s">
        <v>26</v>
      </c>
      <c r="B58" s="1" t="s">
        <v>27</v>
      </c>
      <c r="C58" s="1"/>
      <c r="D58" s="2">
        <v>44951.422546296002</v>
      </c>
      <c r="E58" s="3">
        <v>44951.422546296002</v>
      </c>
      <c r="F58" s="3">
        <v>44951.459722222004</v>
      </c>
      <c r="G58" s="4">
        <v>0</v>
      </c>
      <c r="H58" s="5">
        <v>0.9</v>
      </c>
      <c r="I58" s="5">
        <f t="shared" si="0"/>
        <v>0.9</v>
      </c>
      <c r="J58" s="5"/>
      <c r="K58" s="1" t="s">
        <v>16</v>
      </c>
      <c r="L58">
        <v>1</v>
      </c>
    </row>
    <row r="59" spans="1:12" x14ac:dyDescent="0.25">
      <c r="A59" s="1" t="s">
        <v>32</v>
      </c>
      <c r="B59" s="1" t="s">
        <v>33</v>
      </c>
      <c r="C59" s="1">
        <v>1272</v>
      </c>
      <c r="D59" s="2">
        <v>44951.423611111</v>
      </c>
      <c r="E59" s="3">
        <v>44951.423611111</v>
      </c>
      <c r="F59" s="3">
        <v>44951.459722222004</v>
      </c>
      <c r="G59" s="4">
        <v>0</v>
      </c>
      <c r="H59" s="5">
        <v>0.87</v>
      </c>
      <c r="I59" s="5">
        <f t="shared" si="0"/>
        <v>0.87</v>
      </c>
      <c r="J59" s="5"/>
      <c r="K59" s="1" t="s">
        <v>16</v>
      </c>
      <c r="L59">
        <v>1</v>
      </c>
    </row>
    <row r="60" spans="1:12" x14ac:dyDescent="0.25">
      <c r="A60" s="1" t="s">
        <v>18</v>
      </c>
      <c r="B60" s="1" t="s">
        <v>19</v>
      </c>
      <c r="C60" s="1">
        <v>5096</v>
      </c>
      <c r="D60" s="2">
        <v>44951.423796296003</v>
      </c>
      <c r="E60" s="3">
        <v>44951.423796296003</v>
      </c>
      <c r="F60" s="3">
        <v>44951.459722222004</v>
      </c>
      <c r="G60" s="4">
        <v>0</v>
      </c>
      <c r="H60" s="5">
        <v>0.87</v>
      </c>
      <c r="I60" s="5">
        <f t="shared" si="0"/>
        <v>0.87</v>
      </c>
      <c r="J60" s="5"/>
      <c r="K60" s="1" t="s">
        <v>16</v>
      </c>
      <c r="L60">
        <v>1</v>
      </c>
    </row>
    <row r="61" spans="1:12" x14ac:dyDescent="0.25">
      <c r="A61" s="1" t="s">
        <v>14</v>
      </c>
      <c r="B61" s="1" t="s">
        <v>15</v>
      </c>
      <c r="C61" s="1">
        <v>7742</v>
      </c>
      <c r="D61" s="2">
        <v>44951.541203704001</v>
      </c>
      <c r="E61" s="3">
        <v>44951.541203704001</v>
      </c>
      <c r="F61" s="3">
        <v>44951.750694444003</v>
      </c>
      <c r="G61" s="4">
        <v>0</v>
      </c>
      <c r="H61" s="5">
        <v>5.03</v>
      </c>
      <c r="I61" s="5">
        <f t="shared" si="0"/>
        <v>5.03</v>
      </c>
      <c r="J61" s="5"/>
      <c r="K61" s="1" t="s">
        <v>16</v>
      </c>
      <c r="L61">
        <v>1</v>
      </c>
    </row>
    <row r="62" spans="1:12" x14ac:dyDescent="0.25">
      <c r="A62" s="1" t="s">
        <v>30</v>
      </c>
      <c r="B62" s="1" t="s">
        <v>31</v>
      </c>
      <c r="C62" s="1">
        <v>5966</v>
      </c>
      <c r="D62" s="2">
        <v>44951.583564815002</v>
      </c>
      <c r="E62" s="3">
        <v>44951.583564815002</v>
      </c>
      <c r="F62" s="3">
        <v>44951.854166666999</v>
      </c>
      <c r="G62" s="4">
        <v>0</v>
      </c>
      <c r="H62" s="5">
        <v>6.5</v>
      </c>
      <c r="I62" s="5">
        <f t="shared" si="0"/>
        <v>6.5</v>
      </c>
      <c r="J62" s="5"/>
      <c r="K62" s="1" t="s">
        <v>16</v>
      </c>
      <c r="L62">
        <v>1</v>
      </c>
    </row>
    <row r="63" spans="1:12" x14ac:dyDescent="0.25">
      <c r="A63" s="1" t="s">
        <v>60</v>
      </c>
      <c r="B63" s="1" t="s">
        <v>61</v>
      </c>
      <c r="C63" s="1"/>
      <c r="D63" s="2">
        <v>44951.587465277997</v>
      </c>
      <c r="E63" s="3">
        <v>44951.587465277997</v>
      </c>
      <c r="F63" s="3">
        <v>44951.927083333001</v>
      </c>
      <c r="G63" s="4">
        <v>0</v>
      </c>
      <c r="H63" s="5">
        <v>8.17</v>
      </c>
      <c r="I63" s="5">
        <f t="shared" si="0"/>
        <v>8.17</v>
      </c>
      <c r="J63" s="5"/>
      <c r="K63" s="1" t="s">
        <v>28</v>
      </c>
      <c r="L63">
        <v>1</v>
      </c>
    </row>
    <row r="64" spans="1:12" x14ac:dyDescent="0.25">
      <c r="A64" s="1" t="s">
        <v>52</v>
      </c>
      <c r="B64" s="1" t="s">
        <v>53</v>
      </c>
      <c r="C64" s="1">
        <v>9063</v>
      </c>
      <c r="D64" s="2">
        <v>44951.600497685002</v>
      </c>
      <c r="E64" s="3">
        <v>44951.600497685002</v>
      </c>
      <c r="F64" s="3">
        <v>44951.920138889</v>
      </c>
      <c r="G64" s="4">
        <v>0</v>
      </c>
      <c r="H64" s="5">
        <v>7.68</v>
      </c>
      <c r="I64" s="5">
        <f t="shared" si="0"/>
        <v>7.68</v>
      </c>
      <c r="J64" s="5"/>
      <c r="K64" s="1" t="s">
        <v>20</v>
      </c>
      <c r="L64">
        <v>1</v>
      </c>
    </row>
    <row r="65" spans="1:12" x14ac:dyDescent="0.25">
      <c r="A65" s="1" t="s">
        <v>34</v>
      </c>
      <c r="B65" s="1" t="s">
        <v>35</v>
      </c>
      <c r="C65" s="1">
        <v>4307</v>
      </c>
      <c r="D65" s="2">
        <v>44951.621539352003</v>
      </c>
      <c r="E65" s="3">
        <v>44951.621539352003</v>
      </c>
      <c r="F65" s="3">
        <v>44951.922222221998</v>
      </c>
      <c r="G65" s="4">
        <v>0</v>
      </c>
      <c r="H65" s="5">
        <v>7.22</v>
      </c>
      <c r="I65" s="5">
        <f t="shared" si="0"/>
        <v>7.22</v>
      </c>
      <c r="J65" s="5"/>
      <c r="K65" s="1" t="s">
        <v>28</v>
      </c>
      <c r="L65">
        <v>1</v>
      </c>
    </row>
    <row r="66" spans="1:12" x14ac:dyDescent="0.25">
      <c r="A66" s="1" t="s">
        <v>24</v>
      </c>
      <c r="B66" s="1" t="s">
        <v>25</v>
      </c>
      <c r="C66" s="1">
        <v>9979</v>
      </c>
      <c r="D66" s="2">
        <v>44951.846527777998</v>
      </c>
      <c r="E66" s="3">
        <v>44951.846527777998</v>
      </c>
      <c r="F66" s="3">
        <v>44952.375694444003</v>
      </c>
      <c r="G66" s="4">
        <v>0</v>
      </c>
      <c r="H66" s="5">
        <v>12.7</v>
      </c>
      <c r="I66" s="5">
        <f t="shared" si="0"/>
        <v>4.6999999999999993</v>
      </c>
      <c r="J66" s="5">
        <v>8</v>
      </c>
      <c r="K66" s="1" t="s">
        <v>16</v>
      </c>
      <c r="L66">
        <v>1</v>
      </c>
    </row>
    <row r="67" spans="1:12" x14ac:dyDescent="0.25">
      <c r="A67" s="1" t="s">
        <v>52</v>
      </c>
      <c r="B67" s="1" t="s">
        <v>53</v>
      </c>
      <c r="C67" s="1">
        <v>9063</v>
      </c>
      <c r="D67" s="2">
        <v>44951.920393519002</v>
      </c>
      <c r="E67" s="3">
        <v>44951.920393519002</v>
      </c>
      <c r="F67" s="3">
        <v>44952.421527778002</v>
      </c>
      <c r="G67" s="4">
        <v>0</v>
      </c>
      <c r="H67" s="5">
        <v>12.04</v>
      </c>
      <c r="I67" s="5">
        <f t="shared" ref="I67:I130" si="1">+H67-J67</f>
        <v>4.0399999999999991</v>
      </c>
      <c r="J67" s="5">
        <v>8</v>
      </c>
      <c r="K67" s="1" t="s">
        <v>20</v>
      </c>
      <c r="L67">
        <v>1</v>
      </c>
    </row>
    <row r="68" spans="1:12" x14ac:dyDescent="0.25">
      <c r="A68" s="1" t="s">
        <v>60</v>
      </c>
      <c r="B68" s="1" t="s">
        <v>61</v>
      </c>
      <c r="C68" s="1"/>
      <c r="D68" s="2">
        <v>44951.927465278</v>
      </c>
      <c r="E68" s="3">
        <v>44951.927465278</v>
      </c>
      <c r="F68" s="3">
        <v>44952.277777777999</v>
      </c>
      <c r="G68" s="4">
        <v>0</v>
      </c>
      <c r="H68" s="5">
        <v>8.42</v>
      </c>
      <c r="I68" s="5">
        <f t="shared" si="1"/>
        <v>0.41999999999999993</v>
      </c>
      <c r="J68" s="5">
        <v>8</v>
      </c>
      <c r="K68" s="1" t="s">
        <v>28</v>
      </c>
      <c r="L68">
        <v>1</v>
      </c>
    </row>
    <row r="69" spans="1:12" x14ac:dyDescent="0.25">
      <c r="A69" s="1" t="s">
        <v>60</v>
      </c>
      <c r="B69" s="1" t="s">
        <v>61</v>
      </c>
      <c r="C69" s="1"/>
      <c r="D69" s="2">
        <v>44952.278194443999</v>
      </c>
      <c r="E69" s="3">
        <v>44952.278194443999</v>
      </c>
      <c r="F69" s="3">
        <v>44952.480555556001</v>
      </c>
      <c r="G69" s="4">
        <v>0</v>
      </c>
      <c r="H69" s="5">
        <v>4.87</v>
      </c>
      <c r="I69" s="5">
        <f t="shared" si="1"/>
        <v>4.87</v>
      </c>
      <c r="J69" s="5"/>
      <c r="K69" s="1" t="s">
        <v>28</v>
      </c>
      <c r="L69">
        <v>1</v>
      </c>
    </row>
    <row r="70" spans="1:12" x14ac:dyDescent="0.25">
      <c r="A70" s="1" t="s">
        <v>45</v>
      </c>
      <c r="B70" s="1" t="s">
        <v>46</v>
      </c>
      <c r="C70" s="1">
        <v>9254</v>
      </c>
      <c r="D70" s="2">
        <v>44952.291805556</v>
      </c>
      <c r="E70" s="3">
        <v>44952.291805556</v>
      </c>
      <c r="F70" s="3">
        <v>44952.606944444</v>
      </c>
      <c r="G70" s="4">
        <v>0</v>
      </c>
      <c r="H70" s="5">
        <v>7.57</v>
      </c>
      <c r="I70" s="5">
        <f t="shared" si="1"/>
        <v>7.57</v>
      </c>
      <c r="J70" s="5"/>
      <c r="K70" s="1" t="s">
        <v>28</v>
      </c>
      <c r="L70">
        <v>1</v>
      </c>
    </row>
    <row r="71" spans="1:12" x14ac:dyDescent="0.25">
      <c r="A71" s="1" t="s">
        <v>64</v>
      </c>
      <c r="B71" s="1" t="s">
        <v>65</v>
      </c>
      <c r="C71" s="1">
        <v>2788</v>
      </c>
      <c r="D71" s="2">
        <v>44952.346180556</v>
      </c>
      <c r="E71" s="3">
        <v>44952.346180556</v>
      </c>
      <c r="F71" s="3">
        <v>44952.604861111002</v>
      </c>
      <c r="G71" s="4">
        <v>0</v>
      </c>
      <c r="H71" s="5">
        <v>6.22</v>
      </c>
      <c r="I71" s="5">
        <f t="shared" si="1"/>
        <v>6.22</v>
      </c>
      <c r="J71" s="5"/>
      <c r="K71" s="1" t="s">
        <v>16</v>
      </c>
      <c r="L71">
        <v>1</v>
      </c>
    </row>
    <row r="72" spans="1:12" x14ac:dyDescent="0.25">
      <c r="A72" s="1" t="s">
        <v>36</v>
      </c>
      <c r="B72" s="1" t="s">
        <v>37</v>
      </c>
      <c r="C72" s="1">
        <v>1255</v>
      </c>
      <c r="D72" s="2">
        <v>44952.356388888998</v>
      </c>
      <c r="E72" s="3">
        <v>44952.356388888998</v>
      </c>
      <c r="F72" s="3">
        <v>44952.456250000003</v>
      </c>
      <c r="G72" s="4">
        <v>0</v>
      </c>
      <c r="H72" s="5">
        <v>2.4</v>
      </c>
      <c r="I72" s="5">
        <f t="shared" si="1"/>
        <v>2.4</v>
      </c>
      <c r="J72" s="5"/>
      <c r="K72" s="1" t="s">
        <v>20</v>
      </c>
      <c r="L72">
        <v>1</v>
      </c>
    </row>
    <row r="73" spans="1:12" x14ac:dyDescent="0.25">
      <c r="A73" s="1" t="s">
        <v>49</v>
      </c>
      <c r="B73" s="1" t="s">
        <v>50</v>
      </c>
      <c r="C73" s="1">
        <v>9123</v>
      </c>
      <c r="D73" s="2">
        <v>44952.535914352004</v>
      </c>
      <c r="E73" s="3">
        <v>44952.535914352004</v>
      </c>
      <c r="F73" s="3">
        <v>44952.559027777999</v>
      </c>
      <c r="G73" s="4">
        <v>0</v>
      </c>
      <c r="H73" s="5">
        <v>0.56999999999999995</v>
      </c>
      <c r="I73" s="5">
        <f t="shared" si="1"/>
        <v>0.56999999999999995</v>
      </c>
      <c r="J73" s="5"/>
      <c r="K73" s="1" t="s">
        <v>51</v>
      </c>
      <c r="L73">
        <v>1</v>
      </c>
    </row>
    <row r="74" spans="1:12" x14ac:dyDescent="0.25">
      <c r="A74" s="1" t="s">
        <v>14</v>
      </c>
      <c r="B74" s="1" t="s">
        <v>15</v>
      </c>
      <c r="C74" s="1">
        <v>7742</v>
      </c>
      <c r="D74" s="2">
        <v>44952.544247685</v>
      </c>
      <c r="E74" s="3">
        <v>44952.544247685</v>
      </c>
      <c r="F74" s="3">
        <v>44952.750694444003</v>
      </c>
      <c r="G74" s="4">
        <v>0</v>
      </c>
      <c r="H74" s="5">
        <v>4.97</v>
      </c>
      <c r="I74" s="5">
        <f t="shared" si="1"/>
        <v>4.97</v>
      </c>
      <c r="J74" s="5"/>
      <c r="K74" s="1" t="s">
        <v>16</v>
      </c>
      <c r="L74">
        <v>1</v>
      </c>
    </row>
    <row r="75" spans="1:12" x14ac:dyDescent="0.25">
      <c r="A75" s="1" t="s">
        <v>34</v>
      </c>
      <c r="B75" s="1" t="s">
        <v>35</v>
      </c>
      <c r="C75" s="1">
        <v>4307</v>
      </c>
      <c r="D75" s="2">
        <v>44952.583854167002</v>
      </c>
      <c r="E75" s="3">
        <v>44952.583854167002</v>
      </c>
      <c r="F75" s="3">
        <v>44952.872222222002</v>
      </c>
      <c r="G75" s="4">
        <v>0</v>
      </c>
      <c r="H75" s="5">
        <v>6.93</v>
      </c>
      <c r="I75" s="5">
        <f t="shared" si="1"/>
        <v>6.93</v>
      </c>
      <c r="J75" s="5"/>
      <c r="K75" s="1" t="s">
        <v>28</v>
      </c>
      <c r="L75">
        <v>1</v>
      </c>
    </row>
    <row r="76" spans="1:12" x14ac:dyDescent="0.25">
      <c r="A76" s="1" t="s">
        <v>32</v>
      </c>
      <c r="B76" s="1" t="s">
        <v>33</v>
      </c>
      <c r="C76" s="1">
        <v>1272</v>
      </c>
      <c r="D76" s="2">
        <v>44952.600798610998</v>
      </c>
      <c r="E76" s="3">
        <v>44952.600798610998</v>
      </c>
      <c r="F76" s="3">
        <v>44952.918749999997</v>
      </c>
      <c r="G76" s="4">
        <v>0</v>
      </c>
      <c r="H76" s="5">
        <v>7.63</v>
      </c>
      <c r="I76" s="5">
        <f t="shared" si="1"/>
        <v>7.63</v>
      </c>
      <c r="J76" s="5"/>
      <c r="K76" s="1" t="s">
        <v>20</v>
      </c>
      <c r="L76">
        <v>1</v>
      </c>
    </row>
    <row r="77" spans="1:12" x14ac:dyDescent="0.25">
      <c r="A77" s="1" t="s">
        <v>41</v>
      </c>
      <c r="B77" s="1" t="s">
        <v>42</v>
      </c>
      <c r="C77" s="1" t="s">
        <v>43</v>
      </c>
      <c r="D77" s="2">
        <v>44952.608645833003</v>
      </c>
      <c r="E77" s="3">
        <v>44952.608645833003</v>
      </c>
      <c r="F77" s="3">
        <v>44952.838888888997</v>
      </c>
      <c r="G77" s="4">
        <v>0</v>
      </c>
      <c r="H77" s="5">
        <v>5.53</v>
      </c>
      <c r="I77" s="5">
        <f t="shared" si="1"/>
        <v>5.53</v>
      </c>
      <c r="J77" s="5"/>
      <c r="K77" s="1" t="s">
        <v>16</v>
      </c>
      <c r="L77">
        <v>1</v>
      </c>
    </row>
    <row r="78" spans="1:12" x14ac:dyDescent="0.25">
      <c r="A78" s="1" t="s">
        <v>30</v>
      </c>
      <c r="B78" s="1" t="s">
        <v>31</v>
      </c>
      <c r="C78" s="1">
        <v>5966</v>
      </c>
      <c r="D78" s="2">
        <v>44952.610706018997</v>
      </c>
      <c r="E78" s="3">
        <v>44952.610706018997</v>
      </c>
      <c r="F78" s="3">
        <v>44952.919444444</v>
      </c>
      <c r="G78" s="4">
        <v>0</v>
      </c>
      <c r="H78" s="5">
        <v>7.42</v>
      </c>
      <c r="I78" s="5">
        <f t="shared" si="1"/>
        <v>7.42</v>
      </c>
      <c r="J78" s="5"/>
      <c r="K78" s="1" t="s">
        <v>16</v>
      </c>
      <c r="L78">
        <v>1</v>
      </c>
    </row>
    <row r="79" spans="1:12" x14ac:dyDescent="0.25">
      <c r="A79" s="1" t="s">
        <v>60</v>
      </c>
      <c r="B79" s="1" t="s">
        <v>61</v>
      </c>
      <c r="C79" s="1"/>
      <c r="D79" s="2">
        <v>44952.621527777999</v>
      </c>
      <c r="E79" s="3">
        <v>44952.621527777999</v>
      </c>
      <c r="F79" s="3">
        <v>44952.916666666999</v>
      </c>
      <c r="G79" s="4">
        <v>0</v>
      </c>
      <c r="H79" s="5">
        <v>7.08</v>
      </c>
      <c r="I79" s="5">
        <f t="shared" si="1"/>
        <v>7.08</v>
      </c>
      <c r="J79" s="5"/>
      <c r="K79" s="1" t="s">
        <v>28</v>
      </c>
      <c r="L79">
        <v>1</v>
      </c>
    </row>
    <row r="80" spans="1:12" x14ac:dyDescent="0.25">
      <c r="A80" s="1" t="s">
        <v>47</v>
      </c>
      <c r="B80" s="1" t="s">
        <v>48</v>
      </c>
      <c r="C80" s="1">
        <v>2301</v>
      </c>
      <c r="D80" s="2">
        <v>44952.625798610999</v>
      </c>
      <c r="E80" s="3">
        <v>44952.625798610999</v>
      </c>
      <c r="F80" s="3">
        <v>44952.920138889</v>
      </c>
      <c r="G80" s="4">
        <v>0</v>
      </c>
      <c r="H80" s="5">
        <v>7.07</v>
      </c>
      <c r="I80" s="5">
        <f t="shared" si="1"/>
        <v>7.07</v>
      </c>
      <c r="J80" s="5"/>
      <c r="K80" s="1" t="s">
        <v>28</v>
      </c>
      <c r="L80">
        <v>1</v>
      </c>
    </row>
    <row r="81" spans="1:12" x14ac:dyDescent="0.25">
      <c r="A81" s="1" t="s">
        <v>26</v>
      </c>
      <c r="B81" s="1" t="s">
        <v>27</v>
      </c>
      <c r="C81" s="1"/>
      <c r="D81" s="2">
        <v>44952.915856480999</v>
      </c>
      <c r="E81" s="3">
        <v>44952.915856480999</v>
      </c>
      <c r="F81" s="3">
        <v>44953.25</v>
      </c>
      <c r="G81" s="4">
        <v>0</v>
      </c>
      <c r="H81" s="5">
        <v>8.0299999999999994</v>
      </c>
      <c r="I81" s="5">
        <f t="shared" si="1"/>
        <v>2.9999999999999361E-2</v>
      </c>
      <c r="J81" s="5">
        <v>8</v>
      </c>
      <c r="K81" s="1" t="s">
        <v>20</v>
      </c>
      <c r="L81">
        <v>1</v>
      </c>
    </row>
    <row r="82" spans="1:12" x14ac:dyDescent="0.25">
      <c r="A82" s="1" t="s">
        <v>55</v>
      </c>
      <c r="B82" s="1" t="s">
        <v>56</v>
      </c>
      <c r="C82" s="1">
        <v>2001</v>
      </c>
      <c r="D82" s="2">
        <v>44952.917743056001</v>
      </c>
      <c r="E82" s="3">
        <v>44952.917743056001</v>
      </c>
      <c r="F82" s="3">
        <v>44953.254166667</v>
      </c>
      <c r="G82" s="4">
        <v>0</v>
      </c>
      <c r="H82" s="5">
        <v>8.08</v>
      </c>
      <c r="I82" s="5">
        <f t="shared" si="1"/>
        <v>8.0000000000000071E-2</v>
      </c>
      <c r="J82" s="5">
        <v>8</v>
      </c>
      <c r="K82" s="1" t="s">
        <v>16</v>
      </c>
      <c r="L82">
        <v>1</v>
      </c>
    </row>
    <row r="83" spans="1:12" x14ac:dyDescent="0.25">
      <c r="A83" s="1" t="s">
        <v>36</v>
      </c>
      <c r="B83" s="1" t="s">
        <v>37</v>
      </c>
      <c r="C83" s="1">
        <v>1255</v>
      </c>
      <c r="D83" s="2">
        <v>44952.918969906998</v>
      </c>
      <c r="E83" s="3">
        <v>44952.918969906998</v>
      </c>
      <c r="F83" s="3">
        <v>44953.256249999999</v>
      </c>
      <c r="G83" s="4">
        <v>0</v>
      </c>
      <c r="H83" s="5">
        <v>8.1</v>
      </c>
      <c r="I83" s="5">
        <f t="shared" si="1"/>
        <v>9.9999999999999645E-2</v>
      </c>
      <c r="J83" s="5">
        <v>8</v>
      </c>
      <c r="K83" s="1" t="s">
        <v>28</v>
      </c>
      <c r="L83">
        <v>1</v>
      </c>
    </row>
    <row r="84" spans="1:12" x14ac:dyDescent="0.25">
      <c r="A84" s="1" t="s">
        <v>26</v>
      </c>
      <c r="B84" s="1" t="s">
        <v>27</v>
      </c>
      <c r="C84" s="1"/>
      <c r="D84" s="2">
        <v>44953.250370369999</v>
      </c>
      <c r="E84" s="3">
        <v>44953.250370369999</v>
      </c>
      <c r="F84" s="3">
        <v>44953.418749999997</v>
      </c>
      <c r="G84" s="4">
        <v>0</v>
      </c>
      <c r="H84" s="5">
        <v>4.05</v>
      </c>
      <c r="I84" s="5">
        <f t="shared" si="1"/>
        <v>4.05</v>
      </c>
      <c r="J84" s="5"/>
      <c r="K84" s="1" t="s">
        <v>20</v>
      </c>
      <c r="L84">
        <v>1</v>
      </c>
    </row>
    <row r="85" spans="1:12" x14ac:dyDescent="0.25">
      <c r="A85" s="1" t="s">
        <v>55</v>
      </c>
      <c r="B85" s="1" t="s">
        <v>56</v>
      </c>
      <c r="C85" s="1">
        <v>2001</v>
      </c>
      <c r="D85" s="2">
        <v>44953.254872685</v>
      </c>
      <c r="E85" s="3">
        <v>44953.254872685</v>
      </c>
      <c r="F85" s="3">
        <v>44953.378472222001</v>
      </c>
      <c r="G85" s="4">
        <v>0</v>
      </c>
      <c r="H85" s="5">
        <v>2.97</v>
      </c>
      <c r="I85" s="5">
        <f t="shared" si="1"/>
        <v>2.97</v>
      </c>
      <c r="J85" s="5"/>
      <c r="K85" s="1" t="s">
        <v>16</v>
      </c>
      <c r="L85">
        <v>1</v>
      </c>
    </row>
    <row r="86" spans="1:12" x14ac:dyDescent="0.25">
      <c r="A86" s="1" t="s">
        <v>36</v>
      </c>
      <c r="B86" s="1" t="s">
        <v>37</v>
      </c>
      <c r="C86" s="1">
        <v>1255</v>
      </c>
      <c r="D86" s="2">
        <v>44953.256712962997</v>
      </c>
      <c r="E86" s="3">
        <v>44953.256712962997</v>
      </c>
      <c r="F86" s="3">
        <v>44953.515277778002</v>
      </c>
      <c r="G86" s="4">
        <v>0</v>
      </c>
      <c r="H86" s="5">
        <v>6.22</v>
      </c>
      <c r="I86" s="5">
        <f t="shared" si="1"/>
        <v>6.22</v>
      </c>
      <c r="J86" s="5"/>
      <c r="K86" s="1" t="s">
        <v>28</v>
      </c>
      <c r="L86">
        <v>1</v>
      </c>
    </row>
    <row r="87" spans="1:12" x14ac:dyDescent="0.25">
      <c r="A87" s="1" t="s">
        <v>34</v>
      </c>
      <c r="B87" s="1" t="s">
        <v>35</v>
      </c>
      <c r="C87" s="1">
        <v>4307</v>
      </c>
      <c r="D87" s="2">
        <v>44953.293472222002</v>
      </c>
      <c r="E87" s="3">
        <v>44953.293472222002</v>
      </c>
      <c r="F87" s="3">
        <v>44953.619444443997</v>
      </c>
      <c r="G87" s="4">
        <v>0</v>
      </c>
      <c r="H87" s="5">
        <v>7.83</v>
      </c>
      <c r="I87" s="5">
        <f t="shared" si="1"/>
        <v>7.83</v>
      </c>
      <c r="J87" s="5"/>
      <c r="K87" s="1" t="s">
        <v>28</v>
      </c>
      <c r="L87">
        <v>1</v>
      </c>
    </row>
    <row r="88" spans="1:12" x14ac:dyDescent="0.25">
      <c r="A88" s="1" t="s">
        <v>41</v>
      </c>
      <c r="B88" s="1" t="s">
        <v>42</v>
      </c>
      <c r="C88" s="1" t="s">
        <v>43</v>
      </c>
      <c r="D88" s="2">
        <v>44953.333159722002</v>
      </c>
      <c r="E88" s="3">
        <v>44953.333159722002</v>
      </c>
      <c r="F88" s="3">
        <v>44953.603472221999</v>
      </c>
      <c r="G88" s="4">
        <v>0</v>
      </c>
      <c r="H88" s="5">
        <v>6.5</v>
      </c>
      <c r="I88" s="5">
        <f t="shared" si="1"/>
        <v>6.5</v>
      </c>
      <c r="J88" s="5"/>
      <c r="K88" s="1" t="s">
        <v>20</v>
      </c>
      <c r="L88">
        <v>1</v>
      </c>
    </row>
    <row r="89" spans="1:12" x14ac:dyDescent="0.25">
      <c r="A89" s="1" t="s">
        <v>47</v>
      </c>
      <c r="B89" s="1" t="s">
        <v>48</v>
      </c>
      <c r="C89" s="1">
        <v>2301</v>
      </c>
      <c r="D89" s="2">
        <v>44953.579733796003</v>
      </c>
      <c r="E89" s="3">
        <v>44953.579733796003</v>
      </c>
      <c r="F89" s="3">
        <v>44953.875</v>
      </c>
      <c r="G89" s="4">
        <v>0</v>
      </c>
      <c r="H89" s="5">
        <v>7.1</v>
      </c>
      <c r="I89" s="5">
        <f t="shared" si="1"/>
        <v>7.1</v>
      </c>
      <c r="J89" s="5"/>
      <c r="K89" s="1" t="s">
        <v>28</v>
      </c>
      <c r="L89">
        <v>1</v>
      </c>
    </row>
    <row r="90" spans="1:12" x14ac:dyDescent="0.25">
      <c r="A90" s="1" t="s">
        <v>22</v>
      </c>
      <c r="B90" s="1" t="s">
        <v>23</v>
      </c>
      <c r="C90" s="1">
        <v>4548</v>
      </c>
      <c r="D90" s="2">
        <v>44953.601053241</v>
      </c>
      <c r="E90" s="3">
        <v>44953.601053241</v>
      </c>
      <c r="F90" s="3">
        <v>44953.918055556001</v>
      </c>
      <c r="G90" s="4">
        <v>0</v>
      </c>
      <c r="H90" s="5">
        <v>7.62</v>
      </c>
      <c r="I90" s="5">
        <f t="shared" si="1"/>
        <v>7.62</v>
      </c>
      <c r="J90" s="5"/>
      <c r="K90" s="1" t="s">
        <v>16</v>
      </c>
      <c r="L90">
        <v>1</v>
      </c>
    </row>
    <row r="91" spans="1:12" x14ac:dyDescent="0.25">
      <c r="A91" s="1" t="s">
        <v>52</v>
      </c>
      <c r="B91" s="1" t="s">
        <v>53</v>
      </c>
      <c r="C91" s="1">
        <v>9063</v>
      </c>
      <c r="D91" s="2">
        <v>44953.601701389001</v>
      </c>
      <c r="E91" s="3">
        <v>44953.601701389001</v>
      </c>
      <c r="F91" s="3">
        <v>44953.927083333001</v>
      </c>
      <c r="G91" s="4">
        <v>0</v>
      </c>
      <c r="H91" s="5">
        <v>7.82</v>
      </c>
      <c r="I91" s="5">
        <f t="shared" si="1"/>
        <v>7.82</v>
      </c>
      <c r="J91" s="5"/>
      <c r="K91" s="1" t="s">
        <v>20</v>
      </c>
      <c r="L91">
        <v>1</v>
      </c>
    </row>
    <row r="92" spans="1:12" x14ac:dyDescent="0.25">
      <c r="A92" s="1" t="s">
        <v>55</v>
      </c>
      <c r="B92" s="1" t="s">
        <v>56</v>
      </c>
      <c r="C92" s="1">
        <v>2001</v>
      </c>
      <c r="D92" s="2">
        <v>44953.631412037001</v>
      </c>
      <c r="E92" s="3">
        <v>44953.631412037001</v>
      </c>
      <c r="F92" s="3">
        <v>44953.934722222002</v>
      </c>
      <c r="G92" s="4">
        <v>0</v>
      </c>
      <c r="H92" s="5">
        <v>7.28</v>
      </c>
      <c r="I92" s="5">
        <f t="shared" si="1"/>
        <v>7.28</v>
      </c>
      <c r="J92" s="5"/>
      <c r="K92" s="1" t="s">
        <v>28</v>
      </c>
      <c r="L92">
        <v>1</v>
      </c>
    </row>
    <row r="93" spans="1:12" x14ac:dyDescent="0.25">
      <c r="A93" s="1" t="s">
        <v>32</v>
      </c>
      <c r="B93" s="1" t="s">
        <v>33</v>
      </c>
      <c r="C93" s="1">
        <v>1272</v>
      </c>
      <c r="D93" s="2">
        <v>44953.688229166997</v>
      </c>
      <c r="E93" s="3">
        <v>44953.688229166997</v>
      </c>
      <c r="F93" s="3">
        <v>44953.913888889001</v>
      </c>
      <c r="G93" s="4">
        <v>0</v>
      </c>
      <c r="H93" s="5">
        <v>5.42</v>
      </c>
      <c r="I93" s="5">
        <f t="shared" si="1"/>
        <v>5.42</v>
      </c>
      <c r="J93" s="5"/>
      <c r="K93" s="1" t="s">
        <v>16</v>
      </c>
      <c r="L93">
        <v>1</v>
      </c>
    </row>
    <row r="94" spans="1:12" x14ac:dyDescent="0.25">
      <c r="A94" s="1" t="s">
        <v>62</v>
      </c>
      <c r="B94" s="1" t="s">
        <v>63</v>
      </c>
      <c r="C94" s="1">
        <v>6100</v>
      </c>
      <c r="D94" s="2">
        <v>44953.914560185003</v>
      </c>
      <c r="E94" s="3">
        <v>44953.914560185003</v>
      </c>
      <c r="F94" s="3">
        <v>44954.334722222004</v>
      </c>
      <c r="G94" s="4">
        <v>0</v>
      </c>
      <c r="H94" s="5">
        <v>10.1</v>
      </c>
      <c r="I94" s="5">
        <f t="shared" si="1"/>
        <v>2.0999999999999996</v>
      </c>
      <c r="J94" s="5">
        <v>8</v>
      </c>
      <c r="K94" s="1" t="s">
        <v>28</v>
      </c>
      <c r="L94">
        <v>1</v>
      </c>
    </row>
    <row r="95" spans="1:12" x14ac:dyDescent="0.25">
      <c r="A95" s="1" t="s">
        <v>36</v>
      </c>
      <c r="B95" s="1" t="s">
        <v>37</v>
      </c>
      <c r="C95" s="1">
        <v>1255</v>
      </c>
      <c r="D95" s="2">
        <v>44953.918495370002</v>
      </c>
      <c r="E95" s="3">
        <v>44953.918495370002</v>
      </c>
      <c r="F95" s="3">
        <v>44954.270833333001</v>
      </c>
      <c r="G95" s="4">
        <v>0</v>
      </c>
      <c r="H95" s="5">
        <v>8.4700000000000006</v>
      </c>
      <c r="I95" s="5">
        <f t="shared" si="1"/>
        <v>0.47000000000000064</v>
      </c>
      <c r="J95" s="5">
        <v>8</v>
      </c>
      <c r="K95" s="1" t="s">
        <v>16</v>
      </c>
      <c r="L95">
        <v>1</v>
      </c>
    </row>
    <row r="96" spans="1:12" x14ac:dyDescent="0.25">
      <c r="A96" s="1" t="s">
        <v>32</v>
      </c>
      <c r="B96" s="1" t="s">
        <v>33</v>
      </c>
      <c r="C96" s="1">
        <v>1272</v>
      </c>
      <c r="D96" s="2">
        <v>44953.9221875</v>
      </c>
      <c r="E96" s="3">
        <v>44953.9221875</v>
      </c>
      <c r="F96" s="3">
        <v>44954.417361111002</v>
      </c>
      <c r="G96" s="4">
        <v>0</v>
      </c>
      <c r="H96" s="5">
        <v>11.9</v>
      </c>
      <c r="I96" s="5">
        <f t="shared" si="1"/>
        <v>3.9000000000000004</v>
      </c>
      <c r="J96" s="5">
        <v>8</v>
      </c>
      <c r="K96" s="1" t="s">
        <v>20</v>
      </c>
      <c r="L96">
        <v>1</v>
      </c>
    </row>
    <row r="97" spans="1:12" x14ac:dyDescent="0.25">
      <c r="A97" s="1" t="s">
        <v>36</v>
      </c>
      <c r="B97" s="1" t="s">
        <v>37</v>
      </c>
      <c r="C97" s="1">
        <v>1255</v>
      </c>
      <c r="D97" s="2">
        <v>44954.271203703996</v>
      </c>
      <c r="E97" s="3">
        <v>44954.271203703996</v>
      </c>
      <c r="F97" s="3">
        <v>44954.383333332997</v>
      </c>
      <c r="G97" s="4">
        <v>0</v>
      </c>
      <c r="H97" s="5">
        <v>2.7</v>
      </c>
      <c r="I97" s="5">
        <f t="shared" si="1"/>
        <v>2.7</v>
      </c>
      <c r="J97" s="5"/>
      <c r="K97" s="1" t="s">
        <v>16</v>
      </c>
      <c r="L97">
        <v>1</v>
      </c>
    </row>
    <row r="98" spans="1:12" x14ac:dyDescent="0.25">
      <c r="A98" s="1" t="s">
        <v>45</v>
      </c>
      <c r="B98" s="1" t="s">
        <v>46</v>
      </c>
      <c r="C98" s="1">
        <v>9254</v>
      </c>
      <c r="D98" s="2">
        <v>44954.290694443996</v>
      </c>
      <c r="E98" s="3">
        <v>44954.290694443996</v>
      </c>
      <c r="F98" s="3">
        <v>44954.602083332997</v>
      </c>
      <c r="G98" s="4">
        <v>0</v>
      </c>
      <c r="H98" s="5">
        <v>7.48</v>
      </c>
      <c r="I98" s="5">
        <f t="shared" si="1"/>
        <v>7.48</v>
      </c>
      <c r="J98" s="5"/>
      <c r="K98" s="1" t="s">
        <v>28</v>
      </c>
      <c r="L98">
        <v>1</v>
      </c>
    </row>
    <row r="99" spans="1:12" x14ac:dyDescent="0.25">
      <c r="A99" s="1" t="s">
        <v>41</v>
      </c>
      <c r="B99" s="1" t="s">
        <v>42</v>
      </c>
      <c r="C99" s="1" t="s">
        <v>43</v>
      </c>
      <c r="D99" s="2">
        <v>44954.333078704003</v>
      </c>
      <c r="E99" s="3">
        <v>44954.333078704003</v>
      </c>
      <c r="F99" s="3">
        <v>44954.625694444003</v>
      </c>
      <c r="G99" s="4">
        <v>0</v>
      </c>
      <c r="H99" s="5">
        <v>7.03</v>
      </c>
      <c r="I99" s="5">
        <f t="shared" si="1"/>
        <v>7.03</v>
      </c>
      <c r="J99" s="5"/>
      <c r="K99" s="1" t="s">
        <v>28</v>
      </c>
      <c r="L99">
        <v>1</v>
      </c>
    </row>
    <row r="100" spans="1:12" x14ac:dyDescent="0.25">
      <c r="A100" s="1" t="s">
        <v>30</v>
      </c>
      <c r="B100" s="1" t="s">
        <v>31</v>
      </c>
      <c r="C100" s="1">
        <v>5966</v>
      </c>
      <c r="D100" s="2">
        <v>44954.381342592998</v>
      </c>
      <c r="E100" s="3">
        <v>44954.381342592998</v>
      </c>
      <c r="F100" s="3">
        <v>44954.795833333003</v>
      </c>
      <c r="G100" s="4">
        <v>0</v>
      </c>
      <c r="H100" s="5">
        <v>9.9499999999999993</v>
      </c>
      <c r="I100" s="5">
        <f t="shared" si="1"/>
        <v>9.9499999999999993</v>
      </c>
      <c r="J100" s="5"/>
      <c r="K100" s="1" t="s">
        <v>16</v>
      </c>
      <c r="L100">
        <v>1</v>
      </c>
    </row>
    <row r="101" spans="1:12" x14ac:dyDescent="0.25">
      <c r="A101" s="1" t="s">
        <v>22</v>
      </c>
      <c r="B101" s="1" t="s">
        <v>23</v>
      </c>
      <c r="C101" s="1">
        <v>4548</v>
      </c>
      <c r="D101" s="2">
        <v>44954.413356481004</v>
      </c>
      <c r="E101" s="3">
        <v>44954.413356481004</v>
      </c>
      <c r="F101" s="3">
        <v>44954.920833333003</v>
      </c>
      <c r="G101" s="4">
        <v>0</v>
      </c>
      <c r="H101" s="5">
        <v>12.18</v>
      </c>
      <c r="I101" s="5">
        <f t="shared" si="1"/>
        <v>12.18</v>
      </c>
      <c r="J101" s="5"/>
      <c r="K101" s="1" t="s">
        <v>20</v>
      </c>
      <c r="L101">
        <v>1</v>
      </c>
    </row>
    <row r="102" spans="1:12" x14ac:dyDescent="0.25">
      <c r="A102" s="1" t="s">
        <v>55</v>
      </c>
      <c r="B102" s="1" t="s">
        <v>56</v>
      </c>
      <c r="C102" s="1">
        <v>2001</v>
      </c>
      <c r="D102" s="2">
        <v>44954.590995370003</v>
      </c>
      <c r="E102" s="3">
        <v>44954.590995370003</v>
      </c>
      <c r="F102" s="3">
        <v>44954.881944444001</v>
      </c>
      <c r="G102" s="4">
        <v>0</v>
      </c>
      <c r="H102" s="5">
        <v>6.98</v>
      </c>
      <c r="I102" s="5">
        <f t="shared" si="1"/>
        <v>6.98</v>
      </c>
      <c r="J102" s="5"/>
      <c r="K102" s="1" t="s">
        <v>28</v>
      </c>
      <c r="L102">
        <v>1</v>
      </c>
    </row>
    <row r="103" spans="1:12" x14ac:dyDescent="0.25">
      <c r="A103" s="1" t="s">
        <v>62</v>
      </c>
      <c r="B103" s="1" t="s">
        <v>63</v>
      </c>
      <c r="C103" s="1">
        <v>6100</v>
      </c>
      <c r="D103" s="2">
        <v>44954.623206019001</v>
      </c>
      <c r="E103" s="3">
        <v>44954.623206019001</v>
      </c>
      <c r="F103" s="3">
        <v>44954.913888889001</v>
      </c>
      <c r="G103" s="4">
        <v>0</v>
      </c>
      <c r="H103" s="5">
        <v>6.98</v>
      </c>
      <c r="I103" s="5">
        <f t="shared" si="1"/>
        <v>6.98</v>
      </c>
      <c r="J103" s="5"/>
      <c r="K103" s="1" t="s">
        <v>28</v>
      </c>
      <c r="L103">
        <v>1</v>
      </c>
    </row>
    <row r="104" spans="1:12" x14ac:dyDescent="0.25">
      <c r="A104" s="1" t="s">
        <v>26</v>
      </c>
      <c r="B104" s="1" t="s">
        <v>27</v>
      </c>
      <c r="C104" s="1"/>
      <c r="D104" s="2">
        <v>44954.667627315001</v>
      </c>
      <c r="E104" s="3">
        <v>44954.667627315001</v>
      </c>
      <c r="F104" s="3">
        <v>44954.919444444</v>
      </c>
      <c r="G104" s="4">
        <v>0</v>
      </c>
      <c r="H104" s="5">
        <v>6.05</v>
      </c>
      <c r="I104" s="5">
        <f t="shared" si="1"/>
        <v>6.05</v>
      </c>
      <c r="J104" s="5"/>
      <c r="K104" s="1" t="s">
        <v>28</v>
      </c>
      <c r="L104">
        <v>1</v>
      </c>
    </row>
    <row r="105" spans="1:12" x14ac:dyDescent="0.25">
      <c r="A105" s="1" t="s">
        <v>36</v>
      </c>
      <c r="B105" s="1" t="s">
        <v>37</v>
      </c>
      <c r="C105" s="1">
        <v>1255</v>
      </c>
      <c r="D105" s="2">
        <v>44954.670115740999</v>
      </c>
      <c r="E105" s="3">
        <v>44954.670115740999</v>
      </c>
      <c r="F105" s="3">
        <v>44954.916666666999</v>
      </c>
      <c r="G105" s="4">
        <v>0</v>
      </c>
      <c r="H105" s="5">
        <v>5.93</v>
      </c>
      <c r="I105" s="5">
        <f t="shared" si="1"/>
        <v>5.93</v>
      </c>
      <c r="J105" s="5"/>
      <c r="K105" s="1" t="s">
        <v>16</v>
      </c>
      <c r="L105">
        <v>1</v>
      </c>
    </row>
    <row r="106" spans="1:12" x14ac:dyDescent="0.25">
      <c r="A106" s="1" t="s">
        <v>24</v>
      </c>
      <c r="B106" s="1" t="s">
        <v>25</v>
      </c>
      <c r="C106" s="1">
        <v>9979</v>
      </c>
      <c r="D106" s="2">
        <v>44954.915555555999</v>
      </c>
      <c r="E106" s="3">
        <v>44954.915555555999</v>
      </c>
      <c r="F106" s="3">
        <v>44955.420833333003</v>
      </c>
      <c r="G106" s="4">
        <v>0</v>
      </c>
      <c r="H106" s="5">
        <v>12.13</v>
      </c>
      <c r="I106" s="5">
        <f t="shared" si="1"/>
        <v>4.1300000000000008</v>
      </c>
      <c r="J106" s="5">
        <v>8</v>
      </c>
      <c r="K106" s="1" t="s">
        <v>16</v>
      </c>
      <c r="L106">
        <v>1</v>
      </c>
    </row>
    <row r="107" spans="1:12" x14ac:dyDescent="0.25">
      <c r="A107" s="1" t="s">
        <v>26</v>
      </c>
      <c r="B107" s="1" t="s">
        <v>27</v>
      </c>
      <c r="C107" s="1"/>
      <c r="D107" s="2">
        <v>44954.920162037</v>
      </c>
      <c r="E107" s="3">
        <v>44954.920162037</v>
      </c>
      <c r="F107" s="3">
        <v>44955.252777777998</v>
      </c>
      <c r="G107" s="4">
        <v>0</v>
      </c>
      <c r="H107" s="5">
        <v>7.99</v>
      </c>
      <c r="I107" s="5">
        <f t="shared" si="1"/>
        <v>0</v>
      </c>
      <c r="J107" s="5">
        <v>7.99</v>
      </c>
      <c r="K107" s="1" t="s">
        <v>28</v>
      </c>
      <c r="L107">
        <v>1</v>
      </c>
    </row>
    <row r="108" spans="1:12" x14ac:dyDescent="0.25">
      <c r="A108" s="1" t="s">
        <v>22</v>
      </c>
      <c r="B108" s="1" t="s">
        <v>23</v>
      </c>
      <c r="C108" s="1">
        <v>4548</v>
      </c>
      <c r="D108" s="2">
        <v>44954.921226851999</v>
      </c>
      <c r="E108" s="3">
        <v>44954.921226851999</v>
      </c>
      <c r="F108" s="3">
        <v>44955.356944444</v>
      </c>
      <c r="G108" s="4">
        <v>0</v>
      </c>
      <c r="H108" s="5">
        <v>10.47</v>
      </c>
      <c r="I108" s="5">
        <f t="shared" si="1"/>
        <v>2.4700000000000006</v>
      </c>
      <c r="J108" s="5">
        <v>8</v>
      </c>
      <c r="K108" s="1" t="s">
        <v>20</v>
      </c>
      <c r="L108">
        <v>1</v>
      </c>
    </row>
    <row r="109" spans="1:12" x14ac:dyDescent="0.25">
      <c r="A109" s="1" t="s">
        <v>26</v>
      </c>
      <c r="B109" s="1" t="s">
        <v>27</v>
      </c>
      <c r="C109" s="1"/>
      <c r="D109" s="2">
        <v>44955.253437500003</v>
      </c>
      <c r="E109" s="3">
        <v>44955.253437500003</v>
      </c>
      <c r="F109" s="3">
        <v>44955.375</v>
      </c>
      <c r="G109" s="4">
        <v>0</v>
      </c>
      <c r="H109" s="5">
        <v>2.93</v>
      </c>
      <c r="I109" s="5">
        <f t="shared" si="1"/>
        <v>2.93</v>
      </c>
      <c r="J109" s="5"/>
      <c r="K109" s="1" t="s">
        <v>28</v>
      </c>
      <c r="L109">
        <v>2</v>
      </c>
    </row>
    <row r="110" spans="1:12" x14ac:dyDescent="0.25">
      <c r="A110" s="1" t="s">
        <v>45</v>
      </c>
      <c r="B110" s="1" t="s">
        <v>46</v>
      </c>
      <c r="C110" s="1">
        <v>9254</v>
      </c>
      <c r="D110" s="2">
        <v>44955.328576389002</v>
      </c>
      <c r="E110" s="3">
        <v>44955.328576389002</v>
      </c>
      <c r="F110" s="3">
        <v>44955.606944444</v>
      </c>
      <c r="G110" s="4">
        <v>0</v>
      </c>
      <c r="H110" s="5">
        <v>6.68</v>
      </c>
      <c r="I110" s="5">
        <f t="shared" si="1"/>
        <v>6.68</v>
      </c>
      <c r="J110" s="5"/>
      <c r="K110" s="1" t="s">
        <v>28</v>
      </c>
      <c r="L110">
        <v>2</v>
      </c>
    </row>
    <row r="111" spans="1:12" x14ac:dyDescent="0.25">
      <c r="A111" s="1" t="s">
        <v>47</v>
      </c>
      <c r="B111" s="1" t="s">
        <v>48</v>
      </c>
      <c r="C111" s="1">
        <v>2301</v>
      </c>
      <c r="D111" s="2">
        <v>44955.339282407003</v>
      </c>
      <c r="E111" s="3">
        <v>44955.339282407003</v>
      </c>
      <c r="F111" s="3">
        <v>44955.629861111003</v>
      </c>
      <c r="G111" s="4">
        <v>0</v>
      </c>
      <c r="H111" s="5">
        <v>6.98</v>
      </c>
      <c r="I111" s="5">
        <f t="shared" si="1"/>
        <v>6.98</v>
      </c>
      <c r="J111" s="5"/>
      <c r="K111" s="1" t="s">
        <v>28</v>
      </c>
      <c r="L111">
        <v>2</v>
      </c>
    </row>
    <row r="112" spans="1:12" x14ac:dyDescent="0.25">
      <c r="A112" s="1" t="s">
        <v>41</v>
      </c>
      <c r="B112" s="1" t="s">
        <v>42</v>
      </c>
      <c r="C112" s="1" t="s">
        <v>43</v>
      </c>
      <c r="D112" s="2">
        <v>44955.355775463002</v>
      </c>
      <c r="E112" s="3">
        <v>44955.355775463002</v>
      </c>
      <c r="F112" s="3">
        <v>44955.599305556003</v>
      </c>
      <c r="G112" s="4">
        <v>0</v>
      </c>
      <c r="H112" s="5">
        <v>5.85</v>
      </c>
      <c r="I112" s="5">
        <f t="shared" si="1"/>
        <v>5.85</v>
      </c>
      <c r="J112" s="5"/>
      <c r="K112" s="1" t="s">
        <v>20</v>
      </c>
      <c r="L112">
        <v>2</v>
      </c>
    </row>
    <row r="113" spans="1:12" x14ac:dyDescent="0.25">
      <c r="A113" s="1" t="s">
        <v>24</v>
      </c>
      <c r="B113" s="1" t="s">
        <v>25</v>
      </c>
      <c r="C113" s="1">
        <v>9979</v>
      </c>
      <c r="D113" s="2">
        <v>44955.420972221997</v>
      </c>
      <c r="E113" s="3">
        <v>44955.420972221997</v>
      </c>
      <c r="F113" s="3">
        <v>44955.727777777996</v>
      </c>
      <c r="G113" s="4">
        <v>0</v>
      </c>
      <c r="H113" s="5">
        <v>7.37</v>
      </c>
      <c r="I113" s="5">
        <f t="shared" si="1"/>
        <v>7.37</v>
      </c>
      <c r="J113" s="5"/>
      <c r="K113" s="1" t="s">
        <v>16</v>
      </c>
      <c r="L113">
        <v>2</v>
      </c>
    </row>
    <row r="114" spans="1:12" x14ac:dyDescent="0.25">
      <c r="A114" s="1" t="s">
        <v>32</v>
      </c>
      <c r="B114" s="1" t="s">
        <v>33</v>
      </c>
      <c r="C114" s="1">
        <v>1272</v>
      </c>
      <c r="D114" s="2">
        <v>44955.600254630001</v>
      </c>
      <c r="E114" s="3">
        <v>44955.600254630001</v>
      </c>
      <c r="F114" s="3">
        <v>44955.929861110999</v>
      </c>
      <c r="G114" s="4">
        <v>0</v>
      </c>
      <c r="H114" s="5">
        <v>7.92</v>
      </c>
      <c r="I114" s="5">
        <f t="shared" si="1"/>
        <v>7.92</v>
      </c>
      <c r="J114" s="5"/>
      <c r="K114" s="1" t="s">
        <v>20</v>
      </c>
      <c r="L114">
        <v>2</v>
      </c>
    </row>
    <row r="115" spans="1:12" x14ac:dyDescent="0.25">
      <c r="A115" s="1" t="s">
        <v>41</v>
      </c>
      <c r="B115" s="1" t="s">
        <v>42</v>
      </c>
      <c r="C115" s="1" t="s">
        <v>43</v>
      </c>
      <c r="D115" s="2">
        <v>44955.606990740998</v>
      </c>
      <c r="E115" s="3">
        <v>44955.606990740998</v>
      </c>
      <c r="F115" s="3">
        <v>44955.666666666999</v>
      </c>
      <c r="G115" s="4">
        <v>0</v>
      </c>
      <c r="H115" s="5">
        <v>1.43</v>
      </c>
      <c r="I115" s="5">
        <f t="shared" si="1"/>
        <v>1.43</v>
      </c>
      <c r="J115" s="5"/>
      <c r="K115" s="1" t="s">
        <v>28</v>
      </c>
      <c r="L115">
        <v>2</v>
      </c>
    </row>
    <row r="116" spans="1:12" x14ac:dyDescent="0.25">
      <c r="A116" s="1" t="s">
        <v>62</v>
      </c>
      <c r="B116" s="1" t="s">
        <v>63</v>
      </c>
      <c r="C116" s="1">
        <v>6100</v>
      </c>
      <c r="D116" s="2">
        <v>44955.664432869999</v>
      </c>
      <c r="E116" s="3">
        <v>44955.664432869999</v>
      </c>
      <c r="F116" s="3">
        <v>44955.916666666999</v>
      </c>
      <c r="G116" s="4">
        <v>0</v>
      </c>
      <c r="H116" s="5">
        <v>6.07</v>
      </c>
      <c r="I116" s="5">
        <f t="shared" si="1"/>
        <v>6.07</v>
      </c>
      <c r="J116" s="5"/>
      <c r="K116" s="1" t="s">
        <v>28</v>
      </c>
      <c r="L116">
        <v>2</v>
      </c>
    </row>
    <row r="117" spans="1:12" x14ac:dyDescent="0.25">
      <c r="A117" s="1" t="s">
        <v>26</v>
      </c>
      <c r="B117" s="1" t="s">
        <v>27</v>
      </c>
      <c r="C117" s="1"/>
      <c r="D117" s="2">
        <v>44955.665636573998</v>
      </c>
      <c r="E117" s="3">
        <v>44955.665636573998</v>
      </c>
      <c r="F117" s="3">
        <v>44955.915972221999</v>
      </c>
      <c r="G117" s="4">
        <v>0</v>
      </c>
      <c r="H117" s="5">
        <v>6.02</v>
      </c>
      <c r="I117" s="5">
        <f t="shared" si="1"/>
        <v>6.02</v>
      </c>
      <c r="J117" s="5"/>
      <c r="K117" s="1" t="s">
        <v>28</v>
      </c>
      <c r="L117">
        <v>2</v>
      </c>
    </row>
    <row r="118" spans="1:12" x14ac:dyDescent="0.25">
      <c r="A118" s="1" t="s">
        <v>57</v>
      </c>
      <c r="B118" s="1" t="s">
        <v>58</v>
      </c>
      <c r="C118" s="1" t="s">
        <v>59</v>
      </c>
      <c r="D118" s="2">
        <v>44955.72849537</v>
      </c>
      <c r="E118" s="3">
        <v>44955.72849537</v>
      </c>
      <c r="F118" s="3">
        <v>44955.918055556001</v>
      </c>
      <c r="G118" s="4">
        <v>0</v>
      </c>
      <c r="H118" s="5">
        <v>4.55</v>
      </c>
      <c r="I118" s="5">
        <f t="shared" si="1"/>
        <v>4.55</v>
      </c>
      <c r="J118" s="5"/>
      <c r="K118" s="1" t="s">
        <v>16</v>
      </c>
      <c r="L118">
        <v>2</v>
      </c>
    </row>
    <row r="119" spans="1:12" x14ac:dyDescent="0.25">
      <c r="A119" s="1" t="s">
        <v>60</v>
      </c>
      <c r="B119" s="1" t="s">
        <v>61</v>
      </c>
      <c r="C119" s="1"/>
      <c r="D119" s="2">
        <v>44955.913414351999</v>
      </c>
      <c r="E119" s="3">
        <v>44955.913414351999</v>
      </c>
      <c r="F119" s="3">
        <v>44956.356249999997</v>
      </c>
      <c r="G119" s="4">
        <v>0</v>
      </c>
      <c r="H119" s="5">
        <v>10.63</v>
      </c>
      <c r="I119" s="5">
        <f t="shared" si="1"/>
        <v>2.6300000000000008</v>
      </c>
      <c r="J119" s="5">
        <v>8</v>
      </c>
      <c r="K119" s="1" t="s">
        <v>28</v>
      </c>
      <c r="L119">
        <v>2</v>
      </c>
    </row>
    <row r="120" spans="1:12" x14ac:dyDescent="0.25">
      <c r="A120" s="1" t="s">
        <v>24</v>
      </c>
      <c r="B120" s="1" t="s">
        <v>25</v>
      </c>
      <c r="C120" s="1">
        <v>9979</v>
      </c>
      <c r="D120" s="2">
        <v>44955.914803241001</v>
      </c>
      <c r="E120" s="3">
        <v>44955.914803241001</v>
      </c>
      <c r="F120" s="3">
        <v>44956.375694444003</v>
      </c>
      <c r="G120" s="4">
        <v>0</v>
      </c>
      <c r="H120" s="5">
        <v>11.07</v>
      </c>
      <c r="I120" s="5">
        <f t="shared" si="1"/>
        <v>3.0700000000000003</v>
      </c>
      <c r="J120" s="5">
        <v>8</v>
      </c>
      <c r="K120" s="1" t="s">
        <v>16</v>
      </c>
      <c r="L120">
        <v>2</v>
      </c>
    </row>
    <row r="121" spans="1:12" x14ac:dyDescent="0.25">
      <c r="A121" s="1" t="s">
        <v>57</v>
      </c>
      <c r="B121" s="1" t="s">
        <v>58</v>
      </c>
      <c r="C121" s="1" t="s">
        <v>59</v>
      </c>
      <c r="D121" s="2">
        <v>44955.928090278001</v>
      </c>
      <c r="E121" s="3">
        <v>44955.928090278001</v>
      </c>
      <c r="F121" s="3">
        <v>44956.404861110997</v>
      </c>
      <c r="G121" s="4">
        <v>0</v>
      </c>
      <c r="H121" s="5">
        <v>11.45</v>
      </c>
      <c r="I121" s="5">
        <f t="shared" si="1"/>
        <v>3.4499999999999993</v>
      </c>
      <c r="J121" s="5">
        <v>8</v>
      </c>
      <c r="K121" s="1" t="s">
        <v>20</v>
      </c>
      <c r="L121">
        <v>2</v>
      </c>
    </row>
    <row r="122" spans="1:12" x14ac:dyDescent="0.25">
      <c r="A122" s="1" t="s">
        <v>34</v>
      </c>
      <c r="B122" s="1" t="s">
        <v>35</v>
      </c>
      <c r="C122" s="1">
        <v>4307</v>
      </c>
      <c r="D122" s="2">
        <v>44956.289016203998</v>
      </c>
      <c r="E122" s="3">
        <v>44956.289016203998</v>
      </c>
      <c r="F122" s="3">
        <v>44956.626388889003</v>
      </c>
      <c r="G122" s="4">
        <v>0</v>
      </c>
      <c r="H122" s="5">
        <v>8.1</v>
      </c>
      <c r="I122" s="5">
        <f t="shared" si="1"/>
        <v>8.1</v>
      </c>
      <c r="J122" s="5"/>
      <c r="K122" s="1" t="s">
        <v>28</v>
      </c>
      <c r="L122">
        <v>2</v>
      </c>
    </row>
    <row r="123" spans="1:12" x14ac:dyDescent="0.25">
      <c r="A123" s="1" t="s">
        <v>64</v>
      </c>
      <c r="B123" s="1" t="s">
        <v>65</v>
      </c>
      <c r="C123" s="1">
        <v>2788</v>
      </c>
      <c r="D123" s="2">
        <v>44956.352222221998</v>
      </c>
      <c r="E123" s="3">
        <v>44956.352222221998</v>
      </c>
      <c r="F123" s="3">
        <v>44956.607638889</v>
      </c>
      <c r="G123" s="4">
        <v>0</v>
      </c>
      <c r="H123" s="5">
        <v>6.13</v>
      </c>
      <c r="I123" s="5">
        <f t="shared" si="1"/>
        <v>6.13</v>
      </c>
      <c r="J123" s="5"/>
      <c r="K123" s="1" t="s">
        <v>20</v>
      </c>
      <c r="L123">
        <v>2</v>
      </c>
    </row>
    <row r="124" spans="1:12" x14ac:dyDescent="0.25">
      <c r="A124" s="1" t="s">
        <v>36</v>
      </c>
      <c r="B124" s="1" t="s">
        <v>37</v>
      </c>
      <c r="C124" s="1">
        <v>1255</v>
      </c>
      <c r="D124" s="2">
        <v>44956.378449074</v>
      </c>
      <c r="E124" s="3">
        <v>44956.378449074</v>
      </c>
      <c r="F124" s="3">
        <v>44956.627083332998</v>
      </c>
      <c r="G124" s="4">
        <v>0</v>
      </c>
      <c r="H124" s="5">
        <v>5.98</v>
      </c>
      <c r="I124" s="5">
        <f t="shared" si="1"/>
        <v>5.98</v>
      </c>
      <c r="J124" s="5"/>
      <c r="K124" s="1" t="s">
        <v>28</v>
      </c>
      <c r="L124">
        <v>2</v>
      </c>
    </row>
    <row r="125" spans="1:12" x14ac:dyDescent="0.25">
      <c r="A125" s="1" t="s">
        <v>30</v>
      </c>
      <c r="B125" s="1" t="s">
        <v>31</v>
      </c>
      <c r="C125" s="1">
        <v>5966</v>
      </c>
      <c r="D125" s="2">
        <v>44956.456921295998</v>
      </c>
      <c r="E125" s="3">
        <v>44956.456921295998</v>
      </c>
      <c r="F125" s="3">
        <v>44956.802083333001</v>
      </c>
      <c r="G125" s="4">
        <v>0</v>
      </c>
      <c r="H125" s="5">
        <v>8.3000000000000007</v>
      </c>
      <c r="I125" s="5">
        <f t="shared" si="1"/>
        <v>8.3000000000000007</v>
      </c>
      <c r="J125" s="5"/>
      <c r="K125" s="1" t="s">
        <v>16</v>
      </c>
      <c r="L125">
        <v>2</v>
      </c>
    </row>
    <row r="126" spans="1:12" x14ac:dyDescent="0.25">
      <c r="A126" s="1" t="s">
        <v>14</v>
      </c>
      <c r="B126" s="1" t="s">
        <v>15</v>
      </c>
      <c r="C126" s="1">
        <v>7742</v>
      </c>
      <c r="D126" s="2">
        <v>44956.543344906997</v>
      </c>
      <c r="E126" s="3">
        <v>44956.543344906997</v>
      </c>
      <c r="F126" s="3">
        <v>44956.751388889003</v>
      </c>
      <c r="G126" s="4">
        <v>0</v>
      </c>
      <c r="H126" s="5">
        <v>5</v>
      </c>
      <c r="I126" s="5">
        <f t="shared" si="1"/>
        <v>5</v>
      </c>
      <c r="J126" s="5"/>
      <c r="K126" s="1" t="s">
        <v>16</v>
      </c>
      <c r="L126">
        <v>2</v>
      </c>
    </row>
    <row r="127" spans="1:12" x14ac:dyDescent="0.25">
      <c r="A127" s="1" t="s">
        <v>47</v>
      </c>
      <c r="B127" s="1" t="s">
        <v>48</v>
      </c>
      <c r="C127" s="1">
        <v>2301</v>
      </c>
      <c r="D127" s="2">
        <v>44956.594907407001</v>
      </c>
      <c r="E127" s="3">
        <v>44956.594907407001</v>
      </c>
      <c r="F127" s="3">
        <v>44956.875</v>
      </c>
      <c r="G127" s="4">
        <v>0</v>
      </c>
      <c r="H127" s="5">
        <v>6.73</v>
      </c>
      <c r="I127" s="5">
        <f t="shared" si="1"/>
        <v>6.73</v>
      </c>
      <c r="J127" s="5"/>
      <c r="K127" s="1" t="s">
        <v>28</v>
      </c>
      <c r="L127">
        <v>2</v>
      </c>
    </row>
    <row r="128" spans="1:12" x14ac:dyDescent="0.25">
      <c r="A128" s="1" t="s">
        <v>18</v>
      </c>
      <c r="B128" s="1" t="s">
        <v>19</v>
      </c>
      <c r="C128" s="1">
        <v>5096</v>
      </c>
      <c r="D128" s="2">
        <v>44956.607638889</v>
      </c>
      <c r="E128" s="3">
        <v>44956.607638889</v>
      </c>
      <c r="F128" s="3">
        <v>44957.414583332997</v>
      </c>
      <c r="G128" s="4">
        <v>0</v>
      </c>
      <c r="H128" s="5">
        <v>19.37</v>
      </c>
      <c r="I128" s="5">
        <f t="shared" si="1"/>
        <v>11.370000000000001</v>
      </c>
      <c r="J128" s="5">
        <v>8</v>
      </c>
      <c r="K128" s="1" t="s">
        <v>20</v>
      </c>
      <c r="L128">
        <v>2</v>
      </c>
    </row>
    <row r="129" spans="1:12" x14ac:dyDescent="0.25">
      <c r="A129" s="1" t="s">
        <v>41</v>
      </c>
      <c r="B129" s="1" t="s">
        <v>42</v>
      </c>
      <c r="C129" s="1" t="s">
        <v>43</v>
      </c>
      <c r="D129" s="2">
        <v>44956.626342593001</v>
      </c>
      <c r="E129" s="3">
        <v>44956.626342593001</v>
      </c>
      <c r="F129" s="3">
        <v>44956.913888889001</v>
      </c>
      <c r="G129" s="4">
        <v>0</v>
      </c>
      <c r="H129" s="5">
        <v>6.92</v>
      </c>
      <c r="I129" s="5">
        <f t="shared" si="1"/>
        <v>6.92</v>
      </c>
      <c r="J129" s="5"/>
      <c r="K129" s="1" t="s">
        <v>28</v>
      </c>
      <c r="L129">
        <v>2</v>
      </c>
    </row>
    <row r="130" spans="1:12" x14ac:dyDescent="0.25">
      <c r="A130" s="1" t="s">
        <v>32</v>
      </c>
      <c r="B130" s="1" t="s">
        <v>33</v>
      </c>
      <c r="C130" s="1">
        <v>1272</v>
      </c>
      <c r="D130" s="2">
        <v>44956.665324073998</v>
      </c>
      <c r="E130" s="3">
        <v>44956.665324073998</v>
      </c>
      <c r="F130" s="3">
        <v>44956.915972221999</v>
      </c>
      <c r="G130" s="4">
        <v>0</v>
      </c>
      <c r="H130" s="5">
        <v>6.02</v>
      </c>
      <c r="I130" s="5">
        <f t="shared" si="1"/>
        <v>6.02</v>
      </c>
      <c r="J130" s="5"/>
      <c r="K130" s="1" t="s">
        <v>28</v>
      </c>
      <c r="L130">
        <v>2</v>
      </c>
    </row>
    <row r="131" spans="1:12" x14ac:dyDescent="0.25">
      <c r="A131" s="1" t="s">
        <v>57</v>
      </c>
      <c r="B131" s="1" t="s">
        <v>58</v>
      </c>
      <c r="C131" s="1" t="s">
        <v>59</v>
      </c>
      <c r="D131" s="2">
        <v>44956.75</v>
      </c>
      <c r="E131" s="3">
        <v>44956.75</v>
      </c>
      <c r="F131" s="3">
        <v>44957.375</v>
      </c>
      <c r="G131" s="4">
        <v>0</v>
      </c>
      <c r="H131" s="5">
        <v>15</v>
      </c>
      <c r="I131" s="5">
        <f t="shared" ref="I131:I194" si="2">+H131-J131</f>
        <v>7</v>
      </c>
      <c r="J131" s="5">
        <v>8</v>
      </c>
      <c r="K131" s="1" t="s">
        <v>16</v>
      </c>
      <c r="L131">
        <v>2</v>
      </c>
    </row>
    <row r="132" spans="1:12" x14ac:dyDescent="0.25">
      <c r="A132" s="1" t="s">
        <v>62</v>
      </c>
      <c r="B132" s="1" t="s">
        <v>63</v>
      </c>
      <c r="C132" s="1">
        <v>6100</v>
      </c>
      <c r="D132" s="2">
        <v>44956.913842593</v>
      </c>
      <c r="E132" s="3">
        <v>44956.913842593</v>
      </c>
      <c r="F132" s="3">
        <v>44957.3</v>
      </c>
      <c r="G132" s="4">
        <v>0</v>
      </c>
      <c r="H132" s="5">
        <v>9.2799999999999994</v>
      </c>
      <c r="I132" s="5">
        <f t="shared" si="2"/>
        <v>1.2799999999999994</v>
      </c>
      <c r="J132" s="5">
        <v>8</v>
      </c>
      <c r="K132" s="1" t="s">
        <v>28</v>
      </c>
      <c r="L132">
        <v>2</v>
      </c>
    </row>
    <row r="133" spans="1:12" x14ac:dyDescent="0.25">
      <c r="A133" s="1" t="s">
        <v>60</v>
      </c>
      <c r="B133" s="1" t="s">
        <v>61</v>
      </c>
      <c r="C133" s="1"/>
      <c r="D133" s="2">
        <v>44957.289895832997</v>
      </c>
      <c r="E133" s="3">
        <v>44957.289895832997</v>
      </c>
      <c r="F133" s="3">
        <v>44957.629166667</v>
      </c>
      <c r="G133" s="4">
        <v>0</v>
      </c>
      <c r="H133" s="5">
        <v>8.15</v>
      </c>
      <c r="I133" s="5">
        <f t="shared" si="2"/>
        <v>8.15</v>
      </c>
      <c r="J133" s="5"/>
      <c r="K133" s="1" t="s">
        <v>28</v>
      </c>
      <c r="L133">
        <v>2</v>
      </c>
    </row>
    <row r="134" spans="1:12" x14ac:dyDescent="0.25">
      <c r="A134" s="1" t="s">
        <v>64</v>
      </c>
      <c r="B134" s="1" t="s">
        <v>65</v>
      </c>
      <c r="C134" s="1">
        <v>2788</v>
      </c>
      <c r="D134" s="2">
        <v>44957.357280092998</v>
      </c>
      <c r="E134" s="3">
        <v>44957.357280092998</v>
      </c>
      <c r="F134" s="3">
        <v>44957.606249999997</v>
      </c>
      <c r="G134" s="4">
        <v>0</v>
      </c>
      <c r="H134" s="5">
        <v>5.98</v>
      </c>
      <c r="I134" s="5">
        <f t="shared" si="2"/>
        <v>5.98</v>
      </c>
      <c r="J134" s="5"/>
      <c r="K134" s="1" t="s">
        <v>20</v>
      </c>
      <c r="L134">
        <v>2</v>
      </c>
    </row>
    <row r="135" spans="1:12" x14ac:dyDescent="0.25">
      <c r="A135" s="1" t="s">
        <v>41</v>
      </c>
      <c r="B135" s="1" t="s">
        <v>42</v>
      </c>
      <c r="C135" s="1" t="s">
        <v>43</v>
      </c>
      <c r="D135" s="2">
        <v>44957.374953703998</v>
      </c>
      <c r="E135" s="3">
        <v>44957.374953703998</v>
      </c>
      <c r="F135" s="3">
        <v>44957.563194444003</v>
      </c>
      <c r="G135" s="4">
        <v>0</v>
      </c>
      <c r="H135" s="5">
        <v>4.53</v>
      </c>
      <c r="I135" s="5">
        <f t="shared" si="2"/>
        <v>4.53</v>
      </c>
      <c r="J135" s="5"/>
      <c r="K135" s="1" t="s">
        <v>28</v>
      </c>
      <c r="L135">
        <v>2</v>
      </c>
    </row>
    <row r="136" spans="1:12" x14ac:dyDescent="0.25">
      <c r="A136" s="1" t="s">
        <v>32</v>
      </c>
      <c r="B136" s="1" t="s">
        <v>33</v>
      </c>
      <c r="C136" s="1">
        <v>1272</v>
      </c>
      <c r="D136" s="2">
        <v>44957.581192129997</v>
      </c>
      <c r="E136" s="3">
        <v>44957.581192129997</v>
      </c>
      <c r="F136" s="3">
        <v>44957.877083332998</v>
      </c>
      <c r="G136" s="4">
        <v>0</v>
      </c>
      <c r="H136" s="5">
        <v>7.12</v>
      </c>
      <c r="I136" s="5">
        <f t="shared" si="2"/>
        <v>7.12</v>
      </c>
      <c r="J136" s="5"/>
      <c r="K136" s="1" t="s">
        <v>28</v>
      </c>
      <c r="L136">
        <v>2</v>
      </c>
    </row>
    <row r="137" spans="1:12" x14ac:dyDescent="0.25">
      <c r="A137" s="1" t="s">
        <v>30</v>
      </c>
      <c r="B137" s="1" t="s">
        <v>31</v>
      </c>
      <c r="C137" s="1">
        <v>5966</v>
      </c>
      <c r="D137" s="2">
        <v>44957.602314814998</v>
      </c>
      <c r="E137" s="3">
        <v>44957.602314814998</v>
      </c>
      <c r="F137" s="3">
        <v>44957.923611111</v>
      </c>
      <c r="G137" s="4">
        <v>0</v>
      </c>
      <c r="H137" s="5">
        <v>7.72</v>
      </c>
      <c r="I137" s="5">
        <f t="shared" si="2"/>
        <v>7.72</v>
      </c>
      <c r="J137" s="5"/>
      <c r="K137" s="1" t="s">
        <v>20</v>
      </c>
      <c r="L137">
        <v>2</v>
      </c>
    </row>
    <row r="138" spans="1:12" x14ac:dyDescent="0.25">
      <c r="A138" s="1" t="s">
        <v>41</v>
      </c>
      <c r="B138" s="1" t="s">
        <v>42</v>
      </c>
      <c r="C138" s="1" t="s">
        <v>43</v>
      </c>
      <c r="D138" s="2">
        <v>44957.606180556002</v>
      </c>
      <c r="E138" s="3">
        <v>44957.606180556002</v>
      </c>
      <c r="F138" s="3">
        <v>44957.914583332997</v>
      </c>
      <c r="G138" s="4">
        <v>0</v>
      </c>
      <c r="H138" s="5">
        <v>7.42</v>
      </c>
      <c r="I138" s="5">
        <f t="shared" si="2"/>
        <v>7.42</v>
      </c>
      <c r="J138" s="5"/>
      <c r="K138" s="1" t="s">
        <v>16</v>
      </c>
      <c r="L138">
        <v>2</v>
      </c>
    </row>
    <row r="139" spans="1:12" x14ac:dyDescent="0.25">
      <c r="A139" s="1" t="s">
        <v>34</v>
      </c>
      <c r="B139" s="1" t="s">
        <v>35</v>
      </c>
      <c r="C139" s="1">
        <v>4307</v>
      </c>
      <c r="D139" s="2">
        <v>44957.623194444001</v>
      </c>
      <c r="E139" s="3">
        <v>44957.623194444001</v>
      </c>
      <c r="F139" s="3">
        <v>44957.793749999997</v>
      </c>
      <c r="G139" s="4">
        <v>0</v>
      </c>
      <c r="H139" s="5">
        <v>4.0999999999999996</v>
      </c>
      <c r="I139" s="5">
        <f t="shared" si="2"/>
        <v>4.0999999999999996</v>
      </c>
      <c r="J139" s="5"/>
      <c r="K139" s="1" t="s">
        <v>28</v>
      </c>
      <c r="L139">
        <v>2</v>
      </c>
    </row>
    <row r="140" spans="1:12" x14ac:dyDescent="0.25">
      <c r="A140" s="1" t="s">
        <v>34</v>
      </c>
      <c r="B140" s="1" t="s">
        <v>35</v>
      </c>
      <c r="C140" s="1">
        <v>4307</v>
      </c>
      <c r="D140" s="2">
        <v>44957.794456019001</v>
      </c>
      <c r="E140" s="3">
        <v>44957.794456019001</v>
      </c>
      <c r="F140" s="3">
        <v>44957.922222221998</v>
      </c>
      <c r="G140" s="4">
        <v>0</v>
      </c>
      <c r="H140" s="5">
        <v>3.07</v>
      </c>
      <c r="I140" s="5">
        <f t="shared" si="2"/>
        <v>3.07</v>
      </c>
      <c r="J140" s="5"/>
      <c r="K140" s="1" t="s">
        <v>28</v>
      </c>
      <c r="L140">
        <v>2</v>
      </c>
    </row>
    <row r="141" spans="1:12" x14ac:dyDescent="0.25">
      <c r="A141" s="1" t="s">
        <v>62</v>
      </c>
      <c r="B141" s="1" t="s">
        <v>63</v>
      </c>
      <c r="C141" s="1">
        <v>6100</v>
      </c>
      <c r="D141" s="2">
        <v>44957.914768518996</v>
      </c>
      <c r="E141" s="3">
        <v>44957.914768518996</v>
      </c>
      <c r="F141" s="3">
        <v>44958.335416667003</v>
      </c>
      <c r="G141" s="4">
        <v>0</v>
      </c>
      <c r="H141" s="5">
        <v>10.1</v>
      </c>
      <c r="I141" s="5">
        <f t="shared" si="2"/>
        <v>2.0999999999999996</v>
      </c>
      <c r="J141" s="5">
        <v>8</v>
      </c>
      <c r="K141" s="1" t="s">
        <v>28</v>
      </c>
      <c r="L141">
        <v>2</v>
      </c>
    </row>
    <row r="142" spans="1:12" x14ac:dyDescent="0.25">
      <c r="A142" s="1" t="s">
        <v>24</v>
      </c>
      <c r="B142" s="1" t="s">
        <v>25</v>
      </c>
      <c r="C142" s="1">
        <v>9979</v>
      </c>
      <c r="D142" s="2">
        <v>44957.914837962999</v>
      </c>
      <c r="E142" s="3">
        <v>44957.914837962999</v>
      </c>
      <c r="F142" s="3">
        <v>44958.379861111003</v>
      </c>
      <c r="G142" s="4">
        <v>0</v>
      </c>
      <c r="H142" s="5">
        <v>11.17</v>
      </c>
      <c r="I142" s="5">
        <f t="shared" si="2"/>
        <v>3.17</v>
      </c>
      <c r="J142" s="5">
        <v>8</v>
      </c>
      <c r="K142" s="1" t="s">
        <v>16</v>
      </c>
      <c r="L142">
        <v>2</v>
      </c>
    </row>
    <row r="143" spans="1:12" x14ac:dyDescent="0.25">
      <c r="A143" s="1" t="s">
        <v>57</v>
      </c>
      <c r="B143" s="1" t="s">
        <v>58</v>
      </c>
      <c r="C143" s="1" t="s">
        <v>59</v>
      </c>
      <c r="D143" s="2">
        <v>44957.918020833</v>
      </c>
      <c r="E143" s="3">
        <v>44957.918020833</v>
      </c>
      <c r="F143" s="3">
        <v>44958.420833333003</v>
      </c>
      <c r="G143" s="4">
        <v>0</v>
      </c>
      <c r="H143" s="5">
        <v>12.08</v>
      </c>
      <c r="I143" s="5">
        <f t="shared" si="2"/>
        <v>4.08</v>
      </c>
      <c r="J143" s="5">
        <v>8</v>
      </c>
      <c r="K143" s="1" t="s">
        <v>20</v>
      </c>
      <c r="L143">
        <v>2</v>
      </c>
    </row>
    <row r="144" spans="1:12" x14ac:dyDescent="0.25">
      <c r="A144" s="1" t="s">
        <v>45</v>
      </c>
      <c r="B144" s="1" t="s">
        <v>46</v>
      </c>
      <c r="C144" s="1">
        <v>9254</v>
      </c>
      <c r="D144" s="2">
        <v>44958.291782407003</v>
      </c>
      <c r="E144" s="3">
        <v>44958.291782407003</v>
      </c>
      <c r="F144" s="3">
        <v>44958.602777777996</v>
      </c>
      <c r="G144" s="4">
        <v>0</v>
      </c>
      <c r="H144" s="5">
        <v>7.47</v>
      </c>
      <c r="I144" s="5">
        <f t="shared" si="2"/>
        <v>7.47</v>
      </c>
      <c r="J144" s="5"/>
      <c r="K144" s="1" t="s">
        <v>28</v>
      </c>
      <c r="L144">
        <v>2</v>
      </c>
    </row>
    <row r="145" spans="1:12" x14ac:dyDescent="0.25">
      <c r="A145" s="1" t="s">
        <v>55</v>
      </c>
      <c r="B145" s="1" t="s">
        <v>56</v>
      </c>
      <c r="C145" s="1">
        <v>2001</v>
      </c>
      <c r="D145" s="2">
        <v>44958.370601852002</v>
      </c>
      <c r="E145" s="3">
        <v>44958.370601852002</v>
      </c>
      <c r="F145" s="3">
        <v>44958.613194443999</v>
      </c>
      <c r="G145" s="4">
        <v>0</v>
      </c>
      <c r="H145" s="5">
        <v>5.83</v>
      </c>
      <c r="I145" s="5">
        <f t="shared" si="2"/>
        <v>5.83</v>
      </c>
      <c r="J145" s="5"/>
      <c r="K145" s="1" t="s">
        <v>20</v>
      </c>
      <c r="L145">
        <v>2</v>
      </c>
    </row>
    <row r="146" spans="1:12" x14ac:dyDescent="0.25">
      <c r="A146" s="1" t="s">
        <v>60</v>
      </c>
      <c r="B146" s="1" t="s">
        <v>61</v>
      </c>
      <c r="C146" s="1"/>
      <c r="D146" s="2">
        <v>44958.375</v>
      </c>
      <c r="E146" s="3">
        <v>44958.375</v>
      </c>
      <c r="F146" s="3">
        <v>44958.917361111002</v>
      </c>
      <c r="G146" s="4">
        <v>0</v>
      </c>
      <c r="H146" s="5">
        <v>13.02</v>
      </c>
      <c r="I146" s="5">
        <f t="shared" si="2"/>
        <v>13.02</v>
      </c>
      <c r="J146" s="5"/>
      <c r="K146" s="1" t="s">
        <v>28</v>
      </c>
      <c r="L146">
        <v>2</v>
      </c>
    </row>
    <row r="147" spans="1:12" x14ac:dyDescent="0.25">
      <c r="A147" s="1" t="s">
        <v>36</v>
      </c>
      <c r="B147" s="1" t="s">
        <v>37</v>
      </c>
      <c r="C147" s="1">
        <v>1255</v>
      </c>
      <c r="D147" s="2">
        <v>44958.393738425999</v>
      </c>
      <c r="E147" s="3">
        <v>44958.393738425999</v>
      </c>
      <c r="F147" s="3">
        <v>44958.484722221998</v>
      </c>
      <c r="G147" s="4">
        <v>0</v>
      </c>
      <c r="H147" s="5">
        <v>2.2000000000000002</v>
      </c>
      <c r="I147" s="5">
        <f t="shared" si="2"/>
        <v>2.2000000000000002</v>
      </c>
      <c r="J147" s="5"/>
      <c r="K147" s="1" t="s">
        <v>16</v>
      </c>
      <c r="L147">
        <v>2</v>
      </c>
    </row>
    <row r="148" spans="1:12" x14ac:dyDescent="0.25">
      <c r="A148" s="1" t="s">
        <v>30</v>
      </c>
      <c r="B148" s="1" t="s">
        <v>31</v>
      </c>
      <c r="C148" s="1">
        <v>5966</v>
      </c>
      <c r="D148" s="2">
        <v>44958.494062500002</v>
      </c>
      <c r="E148" s="3">
        <v>44958.494062500002</v>
      </c>
      <c r="F148" s="3">
        <v>44958.920138889</v>
      </c>
      <c r="G148" s="4">
        <v>0</v>
      </c>
      <c r="H148" s="5">
        <v>10.23</v>
      </c>
      <c r="I148" s="5">
        <f t="shared" si="2"/>
        <v>10.23</v>
      </c>
      <c r="J148" s="5"/>
      <c r="K148" s="1" t="s">
        <v>20</v>
      </c>
      <c r="L148">
        <v>2</v>
      </c>
    </row>
    <row r="149" spans="1:12" x14ac:dyDescent="0.25">
      <c r="A149" s="1" t="s">
        <v>14</v>
      </c>
      <c r="B149" s="1" t="s">
        <v>15</v>
      </c>
      <c r="C149" s="1">
        <v>7742</v>
      </c>
      <c r="D149" s="2">
        <v>44958.541180556</v>
      </c>
      <c r="E149" s="3">
        <v>44958.541180556</v>
      </c>
      <c r="F149" s="3">
        <v>44958.752083332998</v>
      </c>
      <c r="G149" s="4">
        <v>0</v>
      </c>
      <c r="H149" s="5">
        <v>5.07</v>
      </c>
      <c r="I149" s="5">
        <f t="shared" si="2"/>
        <v>5.07</v>
      </c>
      <c r="J149" s="5"/>
      <c r="K149" s="1" t="s">
        <v>16</v>
      </c>
      <c r="L149">
        <v>2</v>
      </c>
    </row>
    <row r="150" spans="1:12" x14ac:dyDescent="0.25">
      <c r="A150" s="1" t="s">
        <v>52</v>
      </c>
      <c r="B150" s="1" t="s">
        <v>53</v>
      </c>
      <c r="C150" s="1">
        <v>9063</v>
      </c>
      <c r="D150" s="2">
        <v>44958.541666666999</v>
      </c>
      <c r="E150" s="3">
        <v>44958.541666666999</v>
      </c>
      <c r="F150" s="3">
        <v>44958.666666666999</v>
      </c>
      <c r="G150" s="4">
        <v>0</v>
      </c>
      <c r="H150" s="5">
        <v>3</v>
      </c>
      <c r="I150" s="5">
        <f t="shared" si="2"/>
        <v>3</v>
      </c>
      <c r="J150" s="5"/>
      <c r="K150" s="1" t="s">
        <v>54</v>
      </c>
      <c r="L150">
        <v>2</v>
      </c>
    </row>
    <row r="151" spans="1:12" x14ac:dyDescent="0.25">
      <c r="A151" s="1" t="s">
        <v>34</v>
      </c>
      <c r="B151" s="1" t="s">
        <v>35</v>
      </c>
      <c r="C151" s="1">
        <v>4307</v>
      </c>
      <c r="D151" s="2">
        <v>44958.573703704002</v>
      </c>
      <c r="E151" s="3">
        <v>44958.573703704002</v>
      </c>
      <c r="F151" s="3">
        <v>44958.878472222001</v>
      </c>
      <c r="G151" s="4">
        <v>0</v>
      </c>
      <c r="H151" s="5">
        <v>7.32</v>
      </c>
      <c r="I151" s="5">
        <f t="shared" si="2"/>
        <v>7.32</v>
      </c>
      <c r="J151" s="5"/>
      <c r="K151" s="1" t="s">
        <v>28</v>
      </c>
      <c r="L151">
        <v>2</v>
      </c>
    </row>
    <row r="152" spans="1:12" x14ac:dyDescent="0.25">
      <c r="A152" s="1" t="s">
        <v>64</v>
      </c>
      <c r="B152" s="1" t="s">
        <v>65</v>
      </c>
      <c r="C152" s="1">
        <v>2788</v>
      </c>
      <c r="D152" s="2">
        <v>44958.603599536997</v>
      </c>
      <c r="E152" s="3">
        <v>44958.603599536997</v>
      </c>
      <c r="F152" s="3">
        <v>44958.836111110999</v>
      </c>
      <c r="G152" s="4">
        <v>0</v>
      </c>
      <c r="H152" s="5">
        <v>5.58</v>
      </c>
      <c r="I152" s="5">
        <f t="shared" si="2"/>
        <v>5.58</v>
      </c>
      <c r="J152" s="5"/>
      <c r="K152" s="1" t="s">
        <v>16</v>
      </c>
      <c r="L152">
        <v>2</v>
      </c>
    </row>
    <row r="153" spans="1:12" x14ac:dyDescent="0.25">
      <c r="A153" s="1" t="s">
        <v>49</v>
      </c>
      <c r="B153" s="1" t="s">
        <v>50</v>
      </c>
      <c r="C153" s="1">
        <v>9123</v>
      </c>
      <c r="D153" s="2">
        <v>44958.607997685001</v>
      </c>
      <c r="E153" s="3">
        <v>44958.607997685001</v>
      </c>
      <c r="F153" s="3">
        <v>44958.685416667002</v>
      </c>
      <c r="G153" s="4">
        <v>0</v>
      </c>
      <c r="H153" s="5">
        <v>1.87</v>
      </c>
      <c r="I153" s="5">
        <f t="shared" si="2"/>
        <v>1.87</v>
      </c>
      <c r="J153" s="5"/>
      <c r="K153" s="1" t="s">
        <v>51</v>
      </c>
      <c r="L153">
        <v>2</v>
      </c>
    </row>
    <row r="154" spans="1:12" x14ac:dyDescent="0.25">
      <c r="A154" s="1" t="s">
        <v>41</v>
      </c>
      <c r="B154" s="1" t="s">
        <v>42</v>
      </c>
      <c r="C154" s="1" t="s">
        <v>43</v>
      </c>
      <c r="D154" s="2">
        <v>44958.610555555999</v>
      </c>
      <c r="E154" s="3">
        <v>44958.610555555999</v>
      </c>
      <c r="F154" s="3">
        <v>44958.913194444001</v>
      </c>
      <c r="G154" s="4">
        <v>0</v>
      </c>
      <c r="H154" s="5">
        <v>7.27</v>
      </c>
      <c r="I154" s="5">
        <f t="shared" si="2"/>
        <v>7.27</v>
      </c>
      <c r="J154" s="5"/>
      <c r="K154" s="1" t="s">
        <v>20</v>
      </c>
      <c r="L154">
        <v>2</v>
      </c>
    </row>
    <row r="155" spans="1:12" x14ac:dyDescent="0.25">
      <c r="A155" s="1" t="s">
        <v>47</v>
      </c>
      <c r="B155" s="1" t="s">
        <v>48</v>
      </c>
      <c r="C155" s="1">
        <v>2301</v>
      </c>
      <c r="D155" s="2">
        <v>44958.669247685</v>
      </c>
      <c r="E155" s="3">
        <v>44958.669247685</v>
      </c>
      <c r="F155" s="3">
        <v>44958.915972221999</v>
      </c>
      <c r="G155" s="4">
        <v>0</v>
      </c>
      <c r="H155" s="5">
        <v>5.93</v>
      </c>
      <c r="I155" s="5">
        <f t="shared" si="2"/>
        <v>5.93</v>
      </c>
      <c r="J155" s="5"/>
      <c r="K155" s="1" t="s">
        <v>28</v>
      </c>
      <c r="L155">
        <v>2</v>
      </c>
    </row>
    <row r="156" spans="1:12" x14ac:dyDescent="0.25">
      <c r="A156" s="1" t="s">
        <v>32</v>
      </c>
      <c r="B156" s="1" t="s">
        <v>33</v>
      </c>
      <c r="C156" s="1">
        <v>1272</v>
      </c>
      <c r="D156" s="2">
        <v>44958.912604167002</v>
      </c>
      <c r="E156" s="3">
        <v>44958.912604167002</v>
      </c>
      <c r="F156" s="3">
        <v>44959.413888889001</v>
      </c>
      <c r="G156" s="4">
        <v>0</v>
      </c>
      <c r="H156" s="5">
        <v>12.03</v>
      </c>
      <c r="I156" s="5">
        <f t="shared" si="2"/>
        <v>4.0299999999999994</v>
      </c>
      <c r="J156" s="5">
        <v>8</v>
      </c>
      <c r="K156" s="1" t="s">
        <v>20</v>
      </c>
      <c r="L156">
        <v>2</v>
      </c>
    </row>
    <row r="157" spans="1:12" x14ac:dyDescent="0.25">
      <c r="A157" s="1" t="s">
        <v>62</v>
      </c>
      <c r="B157" s="1" t="s">
        <v>63</v>
      </c>
      <c r="C157" s="1">
        <v>6100</v>
      </c>
      <c r="D157" s="2">
        <v>44958.914120369998</v>
      </c>
      <c r="E157" s="3">
        <v>44958.914120369998</v>
      </c>
      <c r="F157" s="3">
        <v>44959.334027778001</v>
      </c>
      <c r="G157" s="4">
        <v>0</v>
      </c>
      <c r="H157" s="5">
        <v>10.09</v>
      </c>
      <c r="I157" s="5">
        <f t="shared" si="2"/>
        <v>2.09</v>
      </c>
      <c r="J157" s="5">
        <v>8</v>
      </c>
      <c r="K157" s="1" t="s">
        <v>28</v>
      </c>
      <c r="L157">
        <v>2</v>
      </c>
    </row>
    <row r="158" spans="1:12" x14ac:dyDescent="0.25">
      <c r="A158" s="1" t="s">
        <v>30</v>
      </c>
      <c r="B158" s="1" t="s">
        <v>31</v>
      </c>
      <c r="C158" s="1">
        <v>5966</v>
      </c>
      <c r="D158" s="2">
        <v>44958.920497685001</v>
      </c>
      <c r="E158" s="3">
        <v>44958.920497685001</v>
      </c>
      <c r="F158" s="3">
        <v>44959.390972221998</v>
      </c>
      <c r="G158" s="4">
        <v>0</v>
      </c>
      <c r="H158" s="5">
        <v>11.3</v>
      </c>
      <c r="I158" s="5">
        <f t="shared" si="2"/>
        <v>3.3000000000000007</v>
      </c>
      <c r="J158" s="5">
        <v>8</v>
      </c>
      <c r="K158" s="1" t="s">
        <v>16</v>
      </c>
      <c r="L158">
        <v>2</v>
      </c>
    </row>
    <row r="159" spans="1:12" x14ac:dyDescent="0.25">
      <c r="A159" s="1" t="s">
        <v>45</v>
      </c>
      <c r="B159" s="1" t="s">
        <v>46</v>
      </c>
      <c r="C159" s="1">
        <v>9254</v>
      </c>
      <c r="D159" s="2">
        <v>44959.289131944002</v>
      </c>
      <c r="E159" s="3">
        <v>44959.289131944002</v>
      </c>
      <c r="F159" s="3">
        <v>44959.608333333003</v>
      </c>
      <c r="G159" s="4">
        <v>0</v>
      </c>
      <c r="H159" s="5">
        <v>7.67</v>
      </c>
      <c r="I159" s="5">
        <f t="shared" si="2"/>
        <v>7.67</v>
      </c>
      <c r="J159" s="5"/>
      <c r="K159" s="1" t="s">
        <v>28</v>
      </c>
      <c r="L159">
        <v>2</v>
      </c>
    </row>
    <row r="160" spans="1:12" x14ac:dyDescent="0.25">
      <c r="A160" s="1" t="s">
        <v>41</v>
      </c>
      <c r="B160" s="1" t="s">
        <v>42</v>
      </c>
      <c r="C160" s="1" t="s">
        <v>43</v>
      </c>
      <c r="D160" s="2">
        <v>44959.354282407003</v>
      </c>
      <c r="E160" s="3">
        <v>44959.354282407003</v>
      </c>
      <c r="F160" s="3">
        <v>44959.584027778001</v>
      </c>
      <c r="G160" s="4">
        <v>0</v>
      </c>
      <c r="H160" s="5">
        <v>5.52</v>
      </c>
      <c r="I160" s="5">
        <f t="shared" si="2"/>
        <v>5.52</v>
      </c>
      <c r="J160" s="5"/>
      <c r="K160" s="1" t="s">
        <v>20</v>
      </c>
      <c r="L160">
        <v>2</v>
      </c>
    </row>
    <row r="161" spans="1:12" x14ac:dyDescent="0.25">
      <c r="A161" s="1" t="s">
        <v>49</v>
      </c>
      <c r="B161" s="1" t="s">
        <v>50</v>
      </c>
      <c r="C161" s="1">
        <v>9123</v>
      </c>
      <c r="D161" s="2">
        <v>44959.400081018997</v>
      </c>
      <c r="E161" s="3">
        <v>44959.400081018997</v>
      </c>
      <c r="F161" s="3">
        <v>44959.527083333</v>
      </c>
      <c r="G161" s="4">
        <v>0</v>
      </c>
      <c r="H161" s="5">
        <v>3.05</v>
      </c>
      <c r="I161" s="5">
        <f t="shared" si="2"/>
        <v>3.05</v>
      </c>
      <c r="J161" s="5"/>
      <c r="K161" s="1" t="s">
        <v>51</v>
      </c>
      <c r="L161">
        <v>2</v>
      </c>
    </row>
    <row r="162" spans="1:12" x14ac:dyDescent="0.25">
      <c r="A162" s="1" t="s">
        <v>52</v>
      </c>
      <c r="B162" s="1" t="s">
        <v>53</v>
      </c>
      <c r="C162" s="1">
        <v>9063</v>
      </c>
      <c r="D162" s="2">
        <v>44959.432905093003</v>
      </c>
      <c r="E162" s="3">
        <v>44959.432905093003</v>
      </c>
      <c r="F162" s="3">
        <v>44959.516666666997</v>
      </c>
      <c r="G162" s="4">
        <v>0</v>
      </c>
      <c r="H162" s="5">
        <v>2.02</v>
      </c>
      <c r="I162" s="5">
        <f t="shared" si="2"/>
        <v>2.02</v>
      </c>
      <c r="J162" s="5"/>
      <c r="K162" s="1" t="s">
        <v>20</v>
      </c>
      <c r="L162">
        <v>2</v>
      </c>
    </row>
    <row r="163" spans="1:12" x14ac:dyDescent="0.25">
      <c r="A163" s="1" t="s">
        <v>34</v>
      </c>
      <c r="B163" s="1" t="s">
        <v>35</v>
      </c>
      <c r="C163" s="1">
        <v>4307</v>
      </c>
      <c r="D163" s="2">
        <v>44959.527060184999</v>
      </c>
      <c r="E163" s="3">
        <v>44959.527060184999</v>
      </c>
      <c r="F163" s="3">
        <v>44959.893055556</v>
      </c>
      <c r="G163" s="4">
        <v>0</v>
      </c>
      <c r="H163" s="5">
        <v>8.8000000000000007</v>
      </c>
      <c r="I163" s="5">
        <f t="shared" si="2"/>
        <v>8.8000000000000007</v>
      </c>
      <c r="J163" s="5"/>
      <c r="K163" s="1" t="s">
        <v>28</v>
      </c>
      <c r="L163">
        <v>2</v>
      </c>
    </row>
    <row r="164" spans="1:12" x14ac:dyDescent="0.25">
      <c r="A164" s="1" t="s">
        <v>14</v>
      </c>
      <c r="B164" s="1" t="s">
        <v>15</v>
      </c>
      <c r="C164" s="1">
        <v>7742</v>
      </c>
      <c r="D164" s="2">
        <v>44959.541782407003</v>
      </c>
      <c r="E164" s="3">
        <v>44959.541782407003</v>
      </c>
      <c r="F164" s="3">
        <v>44959.750694444003</v>
      </c>
      <c r="G164" s="4">
        <v>0</v>
      </c>
      <c r="H164" s="5">
        <v>5.0199999999999996</v>
      </c>
      <c r="I164" s="5">
        <f t="shared" si="2"/>
        <v>5.0199999999999996</v>
      </c>
      <c r="J164" s="5"/>
      <c r="K164" s="1" t="s">
        <v>16</v>
      </c>
      <c r="L164">
        <v>2</v>
      </c>
    </row>
    <row r="165" spans="1:12" x14ac:dyDescent="0.25">
      <c r="A165" s="1" t="s">
        <v>52</v>
      </c>
      <c r="B165" s="1" t="s">
        <v>53</v>
      </c>
      <c r="C165" s="1">
        <v>9063</v>
      </c>
      <c r="D165" s="2">
        <v>44959.583819444</v>
      </c>
      <c r="E165" s="3">
        <v>44959.583819444</v>
      </c>
      <c r="F165" s="3">
        <v>44959.920833333003</v>
      </c>
      <c r="G165" s="4">
        <v>0</v>
      </c>
      <c r="H165" s="5">
        <v>8.1</v>
      </c>
      <c r="I165" s="5">
        <f t="shared" si="2"/>
        <v>8.1</v>
      </c>
      <c r="J165" s="5"/>
      <c r="K165" s="1" t="s">
        <v>20</v>
      </c>
      <c r="L165">
        <v>2</v>
      </c>
    </row>
    <row r="166" spans="1:12" x14ac:dyDescent="0.25">
      <c r="A166" s="1" t="s">
        <v>64</v>
      </c>
      <c r="B166" s="1" t="s">
        <v>65</v>
      </c>
      <c r="C166" s="1">
        <v>2788</v>
      </c>
      <c r="D166" s="2">
        <v>44959.602777777996</v>
      </c>
      <c r="E166" s="3">
        <v>44959.602777777996</v>
      </c>
      <c r="F166" s="3">
        <v>44959.833333333001</v>
      </c>
      <c r="G166" s="4">
        <v>0</v>
      </c>
      <c r="H166" s="5">
        <v>5.53</v>
      </c>
      <c r="I166" s="5">
        <f t="shared" si="2"/>
        <v>5.53</v>
      </c>
      <c r="J166" s="5"/>
      <c r="K166" s="1" t="s">
        <v>16</v>
      </c>
      <c r="L166">
        <v>2</v>
      </c>
    </row>
    <row r="167" spans="1:12" x14ac:dyDescent="0.25">
      <c r="A167" s="1" t="s">
        <v>60</v>
      </c>
      <c r="B167" s="1" t="s">
        <v>61</v>
      </c>
      <c r="C167" s="1"/>
      <c r="D167" s="2">
        <v>44959.621759258996</v>
      </c>
      <c r="E167" s="3">
        <v>44959.621759258996</v>
      </c>
      <c r="F167" s="3">
        <v>44959.920138889</v>
      </c>
      <c r="G167" s="4">
        <v>0</v>
      </c>
      <c r="H167" s="5">
        <v>7.17</v>
      </c>
      <c r="I167" s="5">
        <f t="shared" si="2"/>
        <v>7.17</v>
      </c>
      <c r="J167" s="5"/>
      <c r="K167" s="1" t="s">
        <v>28</v>
      </c>
      <c r="L167">
        <v>2</v>
      </c>
    </row>
    <row r="168" spans="1:12" x14ac:dyDescent="0.25">
      <c r="A168" s="1" t="s">
        <v>30</v>
      </c>
      <c r="B168" s="1" t="s">
        <v>31</v>
      </c>
      <c r="C168" s="1">
        <v>5966</v>
      </c>
      <c r="D168" s="2">
        <v>44959.663229167003</v>
      </c>
      <c r="E168" s="3">
        <v>44959.663229167003</v>
      </c>
      <c r="F168" s="3">
        <v>44959.923611111</v>
      </c>
      <c r="G168" s="4">
        <v>0</v>
      </c>
      <c r="H168" s="5">
        <v>6.25</v>
      </c>
      <c r="I168" s="5">
        <f t="shared" si="2"/>
        <v>6.25</v>
      </c>
      <c r="J168" s="5"/>
      <c r="K168" s="1" t="s">
        <v>16</v>
      </c>
      <c r="L168">
        <v>2</v>
      </c>
    </row>
    <row r="169" spans="1:12" x14ac:dyDescent="0.25">
      <c r="A169" s="1" t="s">
        <v>47</v>
      </c>
      <c r="B169" s="1" t="s">
        <v>48</v>
      </c>
      <c r="C169" s="1">
        <v>2301</v>
      </c>
      <c r="D169" s="2">
        <v>44959.669583333001</v>
      </c>
      <c r="E169" s="3">
        <v>44959.669583333001</v>
      </c>
      <c r="F169" s="3">
        <v>44959.916666666999</v>
      </c>
      <c r="G169" s="4">
        <v>0</v>
      </c>
      <c r="H169" s="5">
        <v>5.93</v>
      </c>
      <c r="I169" s="5">
        <f t="shared" si="2"/>
        <v>5.93</v>
      </c>
      <c r="J169" s="5"/>
      <c r="K169" s="1" t="s">
        <v>28</v>
      </c>
      <c r="L169">
        <v>2</v>
      </c>
    </row>
    <row r="170" spans="1:12" x14ac:dyDescent="0.25">
      <c r="A170" s="1" t="s">
        <v>26</v>
      </c>
      <c r="B170" s="1" t="s">
        <v>27</v>
      </c>
      <c r="C170" s="1"/>
      <c r="D170" s="2">
        <v>44959.916041666998</v>
      </c>
      <c r="E170" s="3">
        <v>44959.916041666998</v>
      </c>
      <c r="F170" s="3">
        <v>44960.296527778002</v>
      </c>
      <c r="G170" s="4">
        <v>0</v>
      </c>
      <c r="H170" s="5">
        <v>9.14</v>
      </c>
      <c r="I170" s="5">
        <f t="shared" si="2"/>
        <v>1.1400000000000006</v>
      </c>
      <c r="J170" s="5">
        <v>8</v>
      </c>
      <c r="K170" s="1" t="s">
        <v>20</v>
      </c>
      <c r="L170">
        <v>2</v>
      </c>
    </row>
    <row r="171" spans="1:12" x14ac:dyDescent="0.25">
      <c r="A171" s="1" t="s">
        <v>36</v>
      </c>
      <c r="B171" s="1" t="s">
        <v>37</v>
      </c>
      <c r="C171" s="1">
        <v>1255</v>
      </c>
      <c r="D171" s="2">
        <v>44959.919791667002</v>
      </c>
      <c r="E171" s="3">
        <v>44959.919791667002</v>
      </c>
      <c r="F171" s="3">
        <v>44960.263888889</v>
      </c>
      <c r="G171" s="4">
        <v>0</v>
      </c>
      <c r="H171" s="5">
        <v>8.26</v>
      </c>
      <c r="I171" s="5">
        <f t="shared" si="2"/>
        <v>0.25999999999999979</v>
      </c>
      <c r="J171" s="5">
        <v>8</v>
      </c>
      <c r="K171" s="1" t="s">
        <v>16</v>
      </c>
      <c r="L171">
        <v>2</v>
      </c>
    </row>
    <row r="172" spans="1:12" x14ac:dyDescent="0.25">
      <c r="A172" s="1" t="s">
        <v>60</v>
      </c>
      <c r="B172" s="1" t="s">
        <v>61</v>
      </c>
      <c r="C172" s="1"/>
      <c r="D172" s="2">
        <v>44959.920520833002</v>
      </c>
      <c r="E172" s="3">
        <v>44959.920520833002</v>
      </c>
      <c r="F172" s="3">
        <v>44960.347222222001</v>
      </c>
      <c r="G172" s="4">
        <v>0</v>
      </c>
      <c r="H172" s="5">
        <v>10.25</v>
      </c>
      <c r="I172" s="5">
        <f t="shared" si="2"/>
        <v>2.25</v>
      </c>
      <c r="J172" s="5">
        <v>8</v>
      </c>
      <c r="K172" s="1" t="s">
        <v>28</v>
      </c>
      <c r="L172">
        <v>2</v>
      </c>
    </row>
    <row r="173" spans="1:12" x14ac:dyDescent="0.25">
      <c r="A173" s="1" t="s">
        <v>36</v>
      </c>
      <c r="B173" s="1" t="s">
        <v>37</v>
      </c>
      <c r="C173" s="1">
        <v>1255</v>
      </c>
      <c r="D173" s="2">
        <v>44960.264444444001</v>
      </c>
      <c r="E173" s="3">
        <v>44960.264444444001</v>
      </c>
      <c r="F173" s="3">
        <v>44960.393750000003</v>
      </c>
      <c r="G173" s="4">
        <v>0</v>
      </c>
      <c r="H173" s="5">
        <v>3.12</v>
      </c>
      <c r="I173" s="5">
        <f t="shared" si="2"/>
        <v>3.12</v>
      </c>
      <c r="J173" s="5"/>
      <c r="K173" s="1" t="s">
        <v>16</v>
      </c>
      <c r="L173">
        <v>2</v>
      </c>
    </row>
    <row r="174" spans="1:12" x14ac:dyDescent="0.25">
      <c r="A174" s="1" t="s">
        <v>45</v>
      </c>
      <c r="B174" s="1" t="s">
        <v>46</v>
      </c>
      <c r="C174" s="1">
        <v>9254</v>
      </c>
      <c r="D174" s="2">
        <v>44960.290601852001</v>
      </c>
      <c r="E174" s="3">
        <v>44960.290601852001</v>
      </c>
      <c r="F174" s="3">
        <v>44960.601388889001</v>
      </c>
      <c r="G174" s="4">
        <v>0</v>
      </c>
      <c r="H174" s="5">
        <v>7.47</v>
      </c>
      <c r="I174" s="5">
        <f t="shared" si="2"/>
        <v>7.47</v>
      </c>
      <c r="J174" s="5"/>
      <c r="K174" s="1" t="s">
        <v>28</v>
      </c>
      <c r="L174">
        <v>2</v>
      </c>
    </row>
    <row r="175" spans="1:12" x14ac:dyDescent="0.25">
      <c r="A175" s="1" t="s">
        <v>26</v>
      </c>
      <c r="B175" s="1" t="s">
        <v>27</v>
      </c>
      <c r="C175" s="1"/>
      <c r="D175" s="2">
        <v>44960.297071759</v>
      </c>
      <c r="E175" s="3">
        <v>44960.297071759</v>
      </c>
      <c r="F175" s="3">
        <v>44960.416666666999</v>
      </c>
      <c r="G175" s="4">
        <v>0</v>
      </c>
      <c r="H175" s="5">
        <v>2.88</v>
      </c>
      <c r="I175" s="5">
        <f t="shared" si="2"/>
        <v>2.88</v>
      </c>
      <c r="J175" s="5"/>
      <c r="K175" s="1" t="s">
        <v>20</v>
      </c>
      <c r="L175">
        <v>2</v>
      </c>
    </row>
    <row r="176" spans="1:12" x14ac:dyDescent="0.25">
      <c r="A176" s="1" t="s">
        <v>55</v>
      </c>
      <c r="B176" s="1" t="s">
        <v>56</v>
      </c>
      <c r="C176" s="1">
        <v>2001</v>
      </c>
      <c r="D176" s="2">
        <v>44960.364097222002</v>
      </c>
      <c r="E176" s="3">
        <v>44960.364097222002</v>
      </c>
      <c r="F176" s="3">
        <v>44960.611111111</v>
      </c>
      <c r="G176" s="4">
        <v>0</v>
      </c>
      <c r="H176" s="5">
        <v>5.93</v>
      </c>
      <c r="I176" s="5">
        <f t="shared" si="2"/>
        <v>5.93</v>
      </c>
      <c r="J176" s="5"/>
      <c r="K176" s="1" t="s">
        <v>20</v>
      </c>
      <c r="L176">
        <v>2</v>
      </c>
    </row>
    <row r="177" spans="1:12" x14ac:dyDescent="0.25">
      <c r="A177" s="1" t="s">
        <v>32</v>
      </c>
      <c r="B177" s="1" t="s">
        <v>33</v>
      </c>
      <c r="C177" s="1">
        <v>1272</v>
      </c>
      <c r="D177" s="2">
        <v>44960.587835648003</v>
      </c>
      <c r="E177" s="3">
        <v>44960.587835648003</v>
      </c>
      <c r="F177" s="3">
        <v>44960.875694444003</v>
      </c>
      <c r="G177" s="4">
        <v>0</v>
      </c>
      <c r="H177" s="5">
        <v>6.92</v>
      </c>
      <c r="I177" s="5">
        <f t="shared" si="2"/>
        <v>6.92</v>
      </c>
      <c r="J177" s="5"/>
      <c r="K177" s="1" t="s">
        <v>28</v>
      </c>
      <c r="L177">
        <v>2</v>
      </c>
    </row>
    <row r="178" spans="1:12" x14ac:dyDescent="0.25">
      <c r="A178" s="1" t="s">
        <v>52</v>
      </c>
      <c r="B178" s="1" t="s">
        <v>53</v>
      </c>
      <c r="C178" s="1">
        <v>9063</v>
      </c>
      <c r="D178" s="2">
        <v>44960.605462963002</v>
      </c>
      <c r="E178" s="3">
        <v>44960.605462963002</v>
      </c>
      <c r="F178" s="3">
        <v>44960.921527778002</v>
      </c>
      <c r="G178" s="4">
        <v>0</v>
      </c>
      <c r="H178" s="5">
        <v>7.6</v>
      </c>
      <c r="I178" s="5">
        <f t="shared" si="2"/>
        <v>7.6</v>
      </c>
      <c r="J178" s="5"/>
      <c r="K178" s="1" t="s">
        <v>20</v>
      </c>
      <c r="L178">
        <v>2</v>
      </c>
    </row>
    <row r="179" spans="1:12" x14ac:dyDescent="0.25">
      <c r="A179" s="1" t="s">
        <v>55</v>
      </c>
      <c r="B179" s="1" t="s">
        <v>56</v>
      </c>
      <c r="C179" s="1">
        <v>2001</v>
      </c>
      <c r="D179" s="2">
        <v>44960.611493056</v>
      </c>
      <c r="E179" s="3">
        <v>44960.611493056</v>
      </c>
      <c r="F179" s="3">
        <v>44960.706944443999</v>
      </c>
      <c r="G179" s="4">
        <v>0</v>
      </c>
      <c r="H179" s="5">
        <v>2.2999999999999998</v>
      </c>
      <c r="I179" s="5">
        <f t="shared" si="2"/>
        <v>2.2999999999999998</v>
      </c>
      <c r="J179" s="5"/>
      <c r="K179" s="1" t="s">
        <v>16</v>
      </c>
      <c r="L179">
        <v>2</v>
      </c>
    </row>
    <row r="180" spans="1:12" x14ac:dyDescent="0.25">
      <c r="A180" s="1" t="s">
        <v>47</v>
      </c>
      <c r="B180" s="1" t="s">
        <v>48</v>
      </c>
      <c r="C180" s="1">
        <v>2301</v>
      </c>
      <c r="D180" s="2">
        <v>44960.654490740999</v>
      </c>
      <c r="E180" s="3">
        <v>44960.654490740999</v>
      </c>
      <c r="F180" s="3">
        <v>44960.916666666999</v>
      </c>
      <c r="G180" s="4">
        <v>0</v>
      </c>
      <c r="H180" s="5">
        <v>6.3</v>
      </c>
      <c r="I180" s="5">
        <f t="shared" si="2"/>
        <v>6.3</v>
      </c>
      <c r="J180" s="5"/>
      <c r="K180" s="1" t="s">
        <v>28</v>
      </c>
      <c r="L180">
        <v>2</v>
      </c>
    </row>
    <row r="181" spans="1:12" x14ac:dyDescent="0.25">
      <c r="A181" s="1" t="s">
        <v>30</v>
      </c>
      <c r="B181" s="1" t="s">
        <v>31</v>
      </c>
      <c r="C181" s="1">
        <v>5966</v>
      </c>
      <c r="D181" s="2">
        <v>44960.673298611</v>
      </c>
      <c r="E181" s="3">
        <v>44960.673298611</v>
      </c>
      <c r="F181" s="3">
        <v>44961.361111111</v>
      </c>
      <c r="G181" s="4">
        <v>0</v>
      </c>
      <c r="H181" s="5">
        <v>16.52</v>
      </c>
      <c r="I181" s="5">
        <f t="shared" si="2"/>
        <v>8.52</v>
      </c>
      <c r="J181" s="5">
        <v>8</v>
      </c>
      <c r="K181" s="1" t="s">
        <v>16</v>
      </c>
      <c r="L181">
        <v>2</v>
      </c>
    </row>
    <row r="182" spans="1:12" x14ac:dyDescent="0.25">
      <c r="A182" s="1" t="s">
        <v>36</v>
      </c>
      <c r="B182" s="1" t="s">
        <v>37</v>
      </c>
      <c r="C182" s="1">
        <v>1255</v>
      </c>
      <c r="D182" s="2">
        <v>44960.915555555999</v>
      </c>
      <c r="E182" s="3">
        <v>44960.915555555999</v>
      </c>
      <c r="F182" s="3">
        <v>44961.277083333</v>
      </c>
      <c r="G182" s="4">
        <v>0</v>
      </c>
      <c r="H182" s="5">
        <v>8.68</v>
      </c>
      <c r="I182" s="5">
        <f t="shared" si="2"/>
        <v>0.67999999999999972</v>
      </c>
      <c r="J182" s="5">
        <v>8</v>
      </c>
      <c r="K182" s="1" t="s">
        <v>28</v>
      </c>
      <c r="L182">
        <v>2</v>
      </c>
    </row>
    <row r="183" spans="1:12" x14ac:dyDescent="0.25">
      <c r="A183" s="1" t="s">
        <v>52</v>
      </c>
      <c r="B183" s="1" t="s">
        <v>53</v>
      </c>
      <c r="C183" s="1">
        <v>9063</v>
      </c>
      <c r="D183" s="2">
        <v>44960.922141203999</v>
      </c>
      <c r="E183" s="3">
        <v>44960.922141203999</v>
      </c>
      <c r="F183" s="3">
        <v>44961.361111111</v>
      </c>
      <c r="G183" s="4">
        <v>0</v>
      </c>
      <c r="H183" s="5">
        <v>10.55</v>
      </c>
      <c r="I183" s="5">
        <f t="shared" si="2"/>
        <v>2.5500000000000007</v>
      </c>
      <c r="J183" s="5">
        <v>8</v>
      </c>
      <c r="K183" s="1" t="s">
        <v>20</v>
      </c>
      <c r="L183">
        <v>2</v>
      </c>
    </row>
    <row r="184" spans="1:12" x14ac:dyDescent="0.25">
      <c r="A184" s="1" t="s">
        <v>36</v>
      </c>
      <c r="B184" s="1" t="s">
        <v>37</v>
      </c>
      <c r="C184" s="1">
        <v>1255</v>
      </c>
      <c r="D184" s="2">
        <v>44961.277488426</v>
      </c>
      <c r="E184" s="3">
        <v>44961.277488426</v>
      </c>
      <c r="F184" s="3">
        <v>44961.345833332998</v>
      </c>
      <c r="G184" s="4">
        <v>0</v>
      </c>
      <c r="H184" s="5">
        <v>1.65</v>
      </c>
      <c r="I184" s="5">
        <f t="shared" si="2"/>
        <v>1.65</v>
      </c>
      <c r="J184" s="5"/>
      <c r="K184" s="1" t="s">
        <v>28</v>
      </c>
      <c r="L184">
        <v>2</v>
      </c>
    </row>
    <row r="185" spans="1:12" x14ac:dyDescent="0.25">
      <c r="A185" s="1" t="s">
        <v>34</v>
      </c>
      <c r="B185" s="1" t="s">
        <v>35</v>
      </c>
      <c r="C185" s="1">
        <v>4307</v>
      </c>
      <c r="D185" s="2">
        <v>44961.319560185002</v>
      </c>
      <c r="E185" s="3">
        <v>44961.319560185002</v>
      </c>
      <c r="F185" s="3">
        <v>44961.645138888998</v>
      </c>
      <c r="G185" s="4">
        <v>0</v>
      </c>
      <c r="H185" s="5">
        <v>7.82</v>
      </c>
      <c r="I185" s="5">
        <f t="shared" si="2"/>
        <v>7.82</v>
      </c>
      <c r="J185" s="5"/>
      <c r="K185" s="1" t="s">
        <v>28</v>
      </c>
      <c r="L185">
        <v>2</v>
      </c>
    </row>
    <row r="186" spans="1:12" x14ac:dyDescent="0.25">
      <c r="A186" s="1" t="s">
        <v>64</v>
      </c>
      <c r="B186" s="1" t="s">
        <v>65</v>
      </c>
      <c r="C186" s="1">
        <v>2788</v>
      </c>
      <c r="D186" s="2">
        <v>44961.331030093002</v>
      </c>
      <c r="E186" s="3">
        <v>44961.331030093002</v>
      </c>
      <c r="F186" s="3">
        <v>44961.712500000001</v>
      </c>
      <c r="G186" s="4">
        <v>0</v>
      </c>
      <c r="H186" s="5">
        <v>9.17</v>
      </c>
      <c r="I186" s="5">
        <f t="shared" si="2"/>
        <v>9.17</v>
      </c>
      <c r="J186" s="5"/>
      <c r="K186" s="1" t="s">
        <v>16</v>
      </c>
      <c r="L186">
        <v>2</v>
      </c>
    </row>
    <row r="187" spans="1:12" x14ac:dyDescent="0.25">
      <c r="A187" s="1" t="s">
        <v>45</v>
      </c>
      <c r="B187" s="1" t="s">
        <v>46</v>
      </c>
      <c r="C187" s="1">
        <v>9254</v>
      </c>
      <c r="D187" s="2">
        <v>44961.331643518999</v>
      </c>
      <c r="E187" s="3">
        <v>44961.331643518999</v>
      </c>
      <c r="F187" s="3">
        <v>44961.625</v>
      </c>
      <c r="G187" s="4">
        <v>0</v>
      </c>
      <c r="H187" s="5">
        <v>7.05</v>
      </c>
      <c r="I187" s="5">
        <f t="shared" si="2"/>
        <v>7.05</v>
      </c>
      <c r="J187" s="5"/>
      <c r="K187" s="1" t="s">
        <v>28</v>
      </c>
      <c r="L187">
        <v>2</v>
      </c>
    </row>
    <row r="188" spans="1:12" x14ac:dyDescent="0.25">
      <c r="A188" s="1" t="s">
        <v>55</v>
      </c>
      <c r="B188" s="1" t="s">
        <v>56</v>
      </c>
      <c r="C188" s="1">
        <v>2001</v>
      </c>
      <c r="D188" s="2">
        <v>44961.356909722002</v>
      </c>
      <c r="E188" s="3">
        <v>44961.356909722002</v>
      </c>
      <c r="F188" s="3">
        <v>44961.600694444001</v>
      </c>
      <c r="G188" s="4">
        <v>0</v>
      </c>
      <c r="H188" s="5">
        <v>5.87</v>
      </c>
      <c r="I188" s="5">
        <f t="shared" si="2"/>
        <v>5.87</v>
      </c>
      <c r="J188" s="5"/>
      <c r="K188" s="1" t="s">
        <v>20</v>
      </c>
      <c r="L188">
        <v>2</v>
      </c>
    </row>
    <row r="189" spans="1:12" x14ac:dyDescent="0.25">
      <c r="A189" s="1" t="s">
        <v>26</v>
      </c>
      <c r="B189" s="1" t="s">
        <v>27</v>
      </c>
      <c r="C189" s="1"/>
      <c r="D189" s="2">
        <v>44961.579351852</v>
      </c>
      <c r="E189" s="3">
        <v>44961.579351852</v>
      </c>
      <c r="F189" s="3">
        <v>44961.875</v>
      </c>
      <c r="G189" s="4">
        <v>0</v>
      </c>
      <c r="H189" s="5">
        <v>7.1</v>
      </c>
      <c r="I189" s="5">
        <f t="shared" si="2"/>
        <v>7.1</v>
      </c>
      <c r="J189" s="5"/>
      <c r="K189" s="1" t="s">
        <v>28</v>
      </c>
      <c r="L189">
        <v>2</v>
      </c>
    </row>
    <row r="190" spans="1:12" x14ac:dyDescent="0.25">
      <c r="A190" s="1" t="s">
        <v>22</v>
      </c>
      <c r="B190" s="1" t="s">
        <v>23</v>
      </c>
      <c r="C190" s="1">
        <v>4548</v>
      </c>
      <c r="D190" s="2">
        <v>44961.600995369998</v>
      </c>
      <c r="E190" s="3">
        <v>44961.600995369998</v>
      </c>
      <c r="F190" s="3">
        <v>44961.916666666999</v>
      </c>
      <c r="G190" s="4">
        <v>0</v>
      </c>
      <c r="H190" s="5">
        <v>7.58</v>
      </c>
      <c r="I190" s="5">
        <f t="shared" si="2"/>
        <v>7.58</v>
      </c>
      <c r="J190" s="5"/>
      <c r="K190" s="1" t="s">
        <v>20</v>
      </c>
      <c r="L190">
        <v>2</v>
      </c>
    </row>
    <row r="191" spans="1:12" x14ac:dyDescent="0.25">
      <c r="A191" s="1" t="s">
        <v>47</v>
      </c>
      <c r="B191" s="1" t="s">
        <v>48</v>
      </c>
      <c r="C191" s="1">
        <v>2301</v>
      </c>
      <c r="D191" s="2">
        <v>44961.630335647998</v>
      </c>
      <c r="E191" s="3">
        <v>44961.630335647998</v>
      </c>
      <c r="F191" s="3">
        <v>44961.916666666999</v>
      </c>
      <c r="G191" s="4">
        <v>0</v>
      </c>
      <c r="H191" s="5">
        <v>6.88</v>
      </c>
      <c r="I191" s="5">
        <f t="shared" si="2"/>
        <v>6.88</v>
      </c>
      <c r="J191" s="5"/>
      <c r="K191" s="1" t="s">
        <v>28</v>
      </c>
      <c r="L191">
        <v>2</v>
      </c>
    </row>
    <row r="192" spans="1:12" x14ac:dyDescent="0.25">
      <c r="A192" s="1" t="s">
        <v>30</v>
      </c>
      <c r="B192" s="1" t="s">
        <v>31</v>
      </c>
      <c r="C192" s="1">
        <v>5966</v>
      </c>
      <c r="D192" s="2">
        <v>44961.662187499998</v>
      </c>
      <c r="E192" s="3">
        <v>44961.662187499998</v>
      </c>
      <c r="F192" s="3">
        <v>44961.929861110999</v>
      </c>
      <c r="G192" s="4">
        <v>0</v>
      </c>
      <c r="H192" s="5">
        <v>6.43</v>
      </c>
      <c r="I192" s="5">
        <f t="shared" si="2"/>
        <v>6.43</v>
      </c>
      <c r="J192" s="5"/>
      <c r="K192" s="1" t="s">
        <v>16</v>
      </c>
      <c r="L192">
        <v>2</v>
      </c>
    </row>
    <row r="193" spans="1:12" x14ac:dyDescent="0.25">
      <c r="A193" s="1" t="s">
        <v>60</v>
      </c>
      <c r="B193" s="1" t="s">
        <v>61</v>
      </c>
      <c r="C193" s="1"/>
      <c r="D193" s="2">
        <v>44961.663518519003</v>
      </c>
      <c r="E193" s="3">
        <v>44961.663518519003</v>
      </c>
      <c r="F193" s="3">
        <v>44961.919444444</v>
      </c>
      <c r="G193" s="4">
        <v>0</v>
      </c>
      <c r="H193" s="5">
        <v>6.15</v>
      </c>
      <c r="I193" s="5">
        <f t="shared" si="2"/>
        <v>6.15</v>
      </c>
      <c r="J193" s="5"/>
      <c r="K193" s="1" t="s">
        <v>28</v>
      </c>
      <c r="L193">
        <v>2</v>
      </c>
    </row>
    <row r="194" spans="1:12" x14ac:dyDescent="0.25">
      <c r="A194" s="1" t="s">
        <v>22</v>
      </c>
      <c r="B194" s="1" t="s">
        <v>23</v>
      </c>
      <c r="C194" s="1">
        <v>4548</v>
      </c>
      <c r="D194" s="2">
        <v>44961.917303241004</v>
      </c>
      <c r="E194" s="3">
        <v>44961.917303241004</v>
      </c>
      <c r="F194" s="3">
        <v>44962</v>
      </c>
      <c r="G194" s="4">
        <v>0</v>
      </c>
      <c r="H194" s="5">
        <v>2</v>
      </c>
      <c r="I194" s="5">
        <f t="shared" si="2"/>
        <v>0</v>
      </c>
      <c r="J194" s="5">
        <v>2</v>
      </c>
      <c r="K194" s="1" t="s">
        <v>20</v>
      </c>
      <c r="L194">
        <v>2</v>
      </c>
    </row>
    <row r="195" spans="1:12" x14ac:dyDescent="0.25">
      <c r="A195" s="1" t="s">
        <v>60</v>
      </c>
      <c r="B195" s="1" t="s">
        <v>61</v>
      </c>
      <c r="C195" s="1"/>
      <c r="D195" s="2">
        <v>44961.920081019001</v>
      </c>
      <c r="E195" s="3">
        <v>44961.920081019001</v>
      </c>
      <c r="F195" s="3">
        <v>44962</v>
      </c>
      <c r="G195" s="4">
        <v>0</v>
      </c>
      <c r="H195" s="5">
        <v>1.93</v>
      </c>
      <c r="I195" s="5">
        <f t="shared" ref="I195:I196" si="3">+H195-J195</f>
        <v>0</v>
      </c>
      <c r="J195" s="5">
        <v>1.93</v>
      </c>
      <c r="K195" s="1" t="s">
        <v>28</v>
      </c>
      <c r="L195">
        <v>2</v>
      </c>
    </row>
    <row r="196" spans="1:12" x14ac:dyDescent="0.25">
      <c r="A196" s="1" t="s">
        <v>24</v>
      </c>
      <c r="B196" s="1" t="s">
        <v>25</v>
      </c>
      <c r="C196" s="1">
        <v>9979</v>
      </c>
      <c r="D196" s="2">
        <v>44961.923611111</v>
      </c>
      <c r="E196" s="3">
        <v>44961.923611111</v>
      </c>
      <c r="F196" s="3">
        <v>44962</v>
      </c>
      <c r="G196" s="4">
        <v>0</v>
      </c>
      <c r="H196" s="5">
        <v>1.83</v>
      </c>
      <c r="I196" s="5">
        <f t="shared" si="3"/>
        <v>0</v>
      </c>
      <c r="J196" s="5">
        <v>1.83</v>
      </c>
      <c r="K196" s="1" t="s">
        <v>16</v>
      </c>
      <c r="L196">
        <v>2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K196">
    <sortCondition ref="D2:D1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4"/>
  <sheetViews>
    <sheetView workbookViewId="0">
      <pane ySplit="1" topLeftCell="A2" activePane="bottomLeft" state="frozen"/>
      <selection pane="bottomLeft" sqref="A1:I1"/>
    </sheetView>
  </sheetViews>
  <sheetFormatPr defaultRowHeight="15" x14ac:dyDescent="0.25"/>
  <cols>
    <col min="1" max="9" width="13.7109375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11</v>
      </c>
      <c r="E1" s="7" t="s">
        <v>13</v>
      </c>
      <c r="F1" s="8" t="s">
        <v>7</v>
      </c>
      <c r="G1" s="8" t="s">
        <v>8</v>
      </c>
      <c r="H1" s="8" t="s">
        <v>9</v>
      </c>
      <c r="I1" s="8" t="s">
        <v>10</v>
      </c>
    </row>
    <row r="2" spans="1:9" x14ac:dyDescent="0.25">
      <c r="A2" s="10" t="s">
        <v>14</v>
      </c>
      <c r="B2" s="10" t="s">
        <v>15</v>
      </c>
      <c r="C2" s="10">
        <v>7742</v>
      </c>
      <c r="D2" s="10" t="s">
        <v>16</v>
      </c>
      <c r="E2" s="10" t="s">
        <v>66</v>
      </c>
      <c r="F2" s="11">
        <v>31.16</v>
      </c>
      <c r="G2" s="11"/>
      <c r="H2" s="11"/>
      <c r="I2" s="12"/>
    </row>
    <row r="3" spans="1:9" x14ac:dyDescent="0.25">
      <c r="A3" s="1" t="s">
        <v>14</v>
      </c>
      <c r="B3" s="1" t="s">
        <v>15</v>
      </c>
      <c r="C3" s="1">
        <v>7742</v>
      </c>
      <c r="D3" s="1" t="s">
        <v>16</v>
      </c>
      <c r="E3" s="1" t="s">
        <v>17</v>
      </c>
      <c r="F3" s="5">
        <v>31.16</v>
      </c>
      <c r="G3" s="5"/>
      <c r="H3" s="5"/>
      <c r="I3" s="6"/>
    </row>
    <row r="4" spans="1:9" x14ac:dyDescent="0.25">
      <c r="A4" s="10" t="s">
        <v>18</v>
      </c>
      <c r="B4" s="10" t="s">
        <v>19</v>
      </c>
      <c r="C4" s="10">
        <v>5096</v>
      </c>
      <c r="D4" s="10" t="s">
        <v>20</v>
      </c>
      <c r="E4" s="10" t="s">
        <v>66</v>
      </c>
      <c r="F4" s="11">
        <v>35.369999999999997</v>
      </c>
      <c r="G4" s="11"/>
      <c r="H4" s="11"/>
      <c r="I4" s="12"/>
    </row>
    <row r="5" spans="1:9" x14ac:dyDescent="0.25">
      <c r="A5" s="1" t="s">
        <v>18</v>
      </c>
      <c r="B5" s="1" t="s">
        <v>19</v>
      </c>
      <c r="C5" s="1">
        <v>5096</v>
      </c>
      <c r="D5" s="1" t="s">
        <v>20</v>
      </c>
      <c r="E5" s="1" t="s">
        <v>21</v>
      </c>
      <c r="F5" s="5">
        <v>35.369999999999997</v>
      </c>
      <c r="G5" s="5"/>
      <c r="H5" s="5"/>
      <c r="I5" s="6"/>
    </row>
    <row r="6" spans="1:9" x14ac:dyDescent="0.25">
      <c r="A6" s="10" t="s">
        <v>18</v>
      </c>
      <c r="B6" s="10" t="s">
        <v>19</v>
      </c>
      <c r="C6" s="10">
        <v>5096</v>
      </c>
      <c r="D6" s="10" t="s">
        <v>16</v>
      </c>
      <c r="E6" s="10" t="s">
        <v>66</v>
      </c>
      <c r="F6" s="11">
        <v>0.87</v>
      </c>
      <c r="G6" s="11"/>
      <c r="H6" s="11"/>
      <c r="I6" s="12"/>
    </row>
    <row r="7" spans="1:9" x14ac:dyDescent="0.25">
      <c r="A7" s="1" t="s">
        <v>18</v>
      </c>
      <c r="B7" s="1" t="s">
        <v>19</v>
      </c>
      <c r="C7" s="1">
        <v>5096</v>
      </c>
      <c r="D7" s="1" t="s">
        <v>16</v>
      </c>
      <c r="E7" s="1" t="s">
        <v>67</v>
      </c>
      <c r="F7" s="5">
        <v>0.87</v>
      </c>
      <c r="G7" s="5"/>
      <c r="H7" s="5"/>
      <c r="I7" s="6"/>
    </row>
    <row r="8" spans="1:9" x14ac:dyDescent="0.25">
      <c r="A8" s="10" t="s">
        <v>22</v>
      </c>
      <c r="B8" s="10" t="s">
        <v>23</v>
      </c>
      <c r="C8" s="10">
        <v>4548</v>
      </c>
      <c r="D8" s="10" t="s">
        <v>20</v>
      </c>
      <c r="E8" s="10" t="s">
        <v>66</v>
      </c>
      <c r="F8" s="11">
        <v>42.33</v>
      </c>
      <c r="G8" s="11"/>
      <c r="H8" s="11"/>
      <c r="I8" s="12"/>
    </row>
    <row r="9" spans="1:9" x14ac:dyDescent="0.25">
      <c r="A9" s="1" t="s">
        <v>22</v>
      </c>
      <c r="B9" s="1" t="s">
        <v>23</v>
      </c>
      <c r="C9" s="1">
        <v>4548</v>
      </c>
      <c r="D9" s="1" t="s">
        <v>20</v>
      </c>
      <c r="E9" s="1" t="s">
        <v>21</v>
      </c>
      <c r="F9" s="5">
        <v>42.33</v>
      </c>
      <c r="G9" s="5"/>
      <c r="H9" s="5"/>
      <c r="I9" s="6"/>
    </row>
    <row r="10" spans="1:9" x14ac:dyDescent="0.25">
      <c r="A10" s="10" t="s">
        <v>22</v>
      </c>
      <c r="B10" s="10" t="s">
        <v>23</v>
      </c>
      <c r="C10" s="10">
        <v>4548</v>
      </c>
      <c r="D10" s="10" t="s">
        <v>16</v>
      </c>
      <c r="E10" s="10" t="s">
        <v>66</v>
      </c>
      <c r="F10" s="11">
        <v>33.79</v>
      </c>
      <c r="G10" s="11"/>
      <c r="H10" s="11"/>
      <c r="I10" s="12"/>
    </row>
    <row r="11" spans="1:9" x14ac:dyDescent="0.25">
      <c r="A11" s="1" t="s">
        <v>22</v>
      </c>
      <c r="B11" s="1" t="s">
        <v>23</v>
      </c>
      <c r="C11" s="1">
        <v>4548</v>
      </c>
      <c r="D11" s="1" t="s">
        <v>16</v>
      </c>
      <c r="E11" s="1" t="s">
        <v>67</v>
      </c>
      <c r="F11" s="5">
        <v>11.03</v>
      </c>
      <c r="G11" s="5"/>
      <c r="H11" s="5"/>
      <c r="I11" s="6"/>
    </row>
    <row r="12" spans="1:9" x14ac:dyDescent="0.25">
      <c r="A12" s="1" t="s">
        <v>22</v>
      </c>
      <c r="B12" s="1" t="s">
        <v>23</v>
      </c>
      <c r="C12" s="1">
        <v>4548</v>
      </c>
      <c r="D12" s="1" t="s">
        <v>16</v>
      </c>
      <c r="E12" s="1" t="s">
        <v>21</v>
      </c>
      <c r="F12" s="5">
        <v>19.66</v>
      </c>
      <c r="G12" s="5"/>
      <c r="H12" s="5"/>
      <c r="I12" s="6"/>
    </row>
    <row r="13" spans="1:9" x14ac:dyDescent="0.25">
      <c r="A13" s="1" t="s">
        <v>22</v>
      </c>
      <c r="B13" s="1" t="s">
        <v>23</v>
      </c>
      <c r="C13" s="1">
        <v>4548</v>
      </c>
      <c r="D13" s="1" t="s">
        <v>16</v>
      </c>
      <c r="E13" s="1" t="s">
        <v>17</v>
      </c>
      <c r="F13" s="5">
        <v>3.1</v>
      </c>
      <c r="G13" s="5"/>
      <c r="H13" s="5"/>
      <c r="I13" s="6"/>
    </row>
    <row r="14" spans="1:9" x14ac:dyDescent="0.25">
      <c r="A14" s="10" t="s">
        <v>24</v>
      </c>
      <c r="B14" s="10" t="s">
        <v>25</v>
      </c>
      <c r="C14" s="10">
        <v>9979</v>
      </c>
      <c r="D14" s="10" t="s">
        <v>16</v>
      </c>
      <c r="E14" s="10" t="s">
        <v>66</v>
      </c>
      <c r="F14" s="11">
        <v>77.19</v>
      </c>
      <c r="G14" s="11"/>
      <c r="H14" s="11"/>
      <c r="I14" s="12"/>
    </row>
    <row r="15" spans="1:9" x14ac:dyDescent="0.25">
      <c r="A15" s="1" t="s">
        <v>24</v>
      </c>
      <c r="B15" s="1" t="s">
        <v>25</v>
      </c>
      <c r="C15" s="1">
        <v>9979</v>
      </c>
      <c r="D15" s="1" t="s">
        <v>16</v>
      </c>
      <c r="E15" s="1" t="s">
        <v>21</v>
      </c>
      <c r="F15" s="5">
        <v>64.489999999999995</v>
      </c>
      <c r="G15" s="5"/>
      <c r="H15" s="5"/>
      <c r="I15" s="6"/>
    </row>
    <row r="16" spans="1:9" x14ac:dyDescent="0.25">
      <c r="A16" s="1" t="s">
        <v>24</v>
      </c>
      <c r="B16" s="1" t="s">
        <v>25</v>
      </c>
      <c r="C16" s="1">
        <v>9979</v>
      </c>
      <c r="D16" s="1" t="s">
        <v>16</v>
      </c>
      <c r="E16" s="1" t="s">
        <v>17</v>
      </c>
      <c r="F16" s="5">
        <v>12.7</v>
      </c>
      <c r="G16" s="5"/>
      <c r="H16" s="5"/>
      <c r="I16" s="6"/>
    </row>
    <row r="17" spans="1:9" x14ac:dyDescent="0.25">
      <c r="A17" s="10" t="s">
        <v>26</v>
      </c>
      <c r="B17" s="10" t="s">
        <v>27</v>
      </c>
      <c r="C17" s="10"/>
      <c r="D17" s="10" t="s">
        <v>20</v>
      </c>
      <c r="E17" s="10" t="s">
        <v>66</v>
      </c>
      <c r="F17" s="11">
        <v>24.1</v>
      </c>
      <c r="G17" s="11"/>
      <c r="H17" s="11"/>
      <c r="I17" s="12"/>
    </row>
    <row r="18" spans="1:9" x14ac:dyDescent="0.25">
      <c r="A18" s="1" t="s">
        <v>26</v>
      </c>
      <c r="B18" s="1" t="s">
        <v>27</v>
      </c>
      <c r="C18" s="1"/>
      <c r="D18" s="1" t="s">
        <v>20</v>
      </c>
      <c r="E18" s="1" t="s">
        <v>21</v>
      </c>
      <c r="F18" s="5">
        <v>24.1</v>
      </c>
      <c r="G18" s="5"/>
      <c r="H18" s="5"/>
      <c r="I18" s="6"/>
    </row>
    <row r="19" spans="1:9" x14ac:dyDescent="0.25">
      <c r="A19" s="10" t="s">
        <v>26</v>
      </c>
      <c r="B19" s="10" t="s">
        <v>27</v>
      </c>
      <c r="C19" s="10"/>
      <c r="D19" s="10" t="s">
        <v>28</v>
      </c>
      <c r="E19" s="10" t="s">
        <v>66</v>
      </c>
      <c r="F19" s="11">
        <v>46.24</v>
      </c>
      <c r="G19" s="11"/>
      <c r="H19" s="11"/>
      <c r="I19" s="12"/>
    </row>
    <row r="20" spans="1:9" x14ac:dyDescent="0.25">
      <c r="A20" s="1" t="s">
        <v>26</v>
      </c>
      <c r="B20" s="1" t="s">
        <v>27</v>
      </c>
      <c r="C20" s="1"/>
      <c r="D20" s="1" t="s">
        <v>28</v>
      </c>
      <c r="E20" s="1" t="s">
        <v>29</v>
      </c>
      <c r="F20" s="5">
        <v>13.14</v>
      </c>
      <c r="G20" s="5"/>
      <c r="H20" s="5"/>
      <c r="I20" s="6"/>
    </row>
    <row r="21" spans="1:9" x14ac:dyDescent="0.25">
      <c r="A21" s="1" t="s">
        <v>26</v>
      </c>
      <c r="B21" s="1" t="s">
        <v>27</v>
      </c>
      <c r="C21" s="1"/>
      <c r="D21" s="1" t="s">
        <v>28</v>
      </c>
      <c r="E21" s="1" t="s">
        <v>21</v>
      </c>
      <c r="F21" s="5">
        <v>27.05</v>
      </c>
      <c r="G21" s="5"/>
      <c r="H21" s="5"/>
      <c r="I21" s="6"/>
    </row>
    <row r="22" spans="1:9" x14ac:dyDescent="0.25">
      <c r="A22" s="1" t="s">
        <v>26</v>
      </c>
      <c r="B22" s="1" t="s">
        <v>27</v>
      </c>
      <c r="C22" s="1"/>
      <c r="D22" s="1" t="s">
        <v>28</v>
      </c>
      <c r="E22" s="1" t="s">
        <v>17</v>
      </c>
      <c r="F22" s="5">
        <v>6.05</v>
      </c>
      <c r="G22" s="5"/>
      <c r="H22" s="5"/>
      <c r="I22" s="6"/>
    </row>
    <row r="23" spans="1:9" x14ac:dyDescent="0.25">
      <c r="A23" s="10" t="s">
        <v>26</v>
      </c>
      <c r="B23" s="10" t="s">
        <v>27</v>
      </c>
      <c r="C23" s="10"/>
      <c r="D23" s="10" t="s">
        <v>16</v>
      </c>
      <c r="E23" s="10" t="s">
        <v>66</v>
      </c>
      <c r="F23" s="11">
        <v>0.9</v>
      </c>
      <c r="G23" s="11"/>
      <c r="H23" s="11"/>
      <c r="I23" s="12"/>
    </row>
    <row r="24" spans="1:9" x14ac:dyDescent="0.25">
      <c r="A24" s="1" t="s">
        <v>26</v>
      </c>
      <c r="B24" s="1" t="s">
        <v>27</v>
      </c>
      <c r="C24" s="1"/>
      <c r="D24" s="1" t="s">
        <v>16</v>
      </c>
      <c r="E24" s="1" t="s">
        <v>67</v>
      </c>
      <c r="F24" s="5">
        <v>0.9</v>
      </c>
      <c r="G24" s="5"/>
      <c r="H24" s="5"/>
      <c r="I24" s="6"/>
    </row>
    <row r="25" spans="1:9" x14ac:dyDescent="0.25">
      <c r="A25" s="10" t="s">
        <v>30</v>
      </c>
      <c r="B25" s="10" t="s">
        <v>31</v>
      </c>
      <c r="C25" s="10">
        <v>5966</v>
      </c>
      <c r="D25" s="10" t="s">
        <v>20</v>
      </c>
      <c r="E25" s="10" t="s">
        <v>66</v>
      </c>
      <c r="F25" s="11">
        <v>17.95</v>
      </c>
      <c r="G25" s="11"/>
      <c r="H25" s="11"/>
      <c r="I25" s="12"/>
    </row>
    <row r="26" spans="1:9" x14ac:dyDescent="0.25">
      <c r="A26" s="1" t="s">
        <v>30</v>
      </c>
      <c r="B26" s="1" t="s">
        <v>31</v>
      </c>
      <c r="C26" s="1">
        <v>5966</v>
      </c>
      <c r="D26" s="1" t="s">
        <v>20</v>
      </c>
      <c r="E26" s="1" t="s">
        <v>21</v>
      </c>
      <c r="F26" s="5">
        <v>17.95</v>
      </c>
      <c r="G26" s="5"/>
      <c r="H26" s="5"/>
      <c r="I26" s="6"/>
    </row>
    <row r="27" spans="1:9" x14ac:dyDescent="0.25">
      <c r="A27" s="10" t="s">
        <v>30</v>
      </c>
      <c r="B27" s="10" t="s">
        <v>31</v>
      </c>
      <c r="C27" s="10">
        <v>5966</v>
      </c>
      <c r="D27" s="10" t="s">
        <v>16</v>
      </c>
      <c r="E27" s="10" t="s">
        <v>66</v>
      </c>
      <c r="F27" s="11">
        <v>89.45</v>
      </c>
      <c r="G27" s="11"/>
      <c r="H27" s="11"/>
      <c r="I27" s="12"/>
    </row>
    <row r="28" spans="1:9" x14ac:dyDescent="0.25">
      <c r="A28" s="1" t="s">
        <v>30</v>
      </c>
      <c r="B28" s="1" t="s">
        <v>31</v>
      </c>
      <c r="C28" s="1">
        <v>5966</v>
      </c>
      <c r="D28" s="1" t="s">
        <v>16</v>
      </c>
      <c r="E28" s="1" t="s">
        <v>21</v>
      </c>
      <c r="F28" s="5">
        <v>69.349999999999994</v>
      </c>
      <c r="G28" s="5"/>
      <c r="H28" s="5"/>
      <c r="I28" s="6"/>
    </row>
    <row r="29" spans="1:9" x14ac:dyDescent="0.25">
      <c r="A29" s="1" t="s">
        <v>30</v>
      </c>
      <c r="B29" s="1" t="s">
        <v>31</v>
      </c>
      <c r="C29" s="1">
        <v>5966</v>
      </c>
      <c r="D29" s="1" t="s">
        <v>16</v>
      </c>
      <c r="E29" s="1" t="s">
        <v>17</v>
      </c>
      <c r="F29" s="5">
        <v>20.100000000000001</v>
      </c>
      <c r="G29" s="5"/>
      <c r="H29" s="5"/>
      <c r="I29" s="6"/>
    </row>
    <row r="30" spans="1:9" x14ac:dyDescent="0.25">
      <c r="A30" s="10" t="s">
        <v>32</v>
      </c>
      <c r="B30" s="10" t="s">
        <v>33</v>
      </c>
      <c r="C30" s="10">
        <v>1272</v>
      </c>
      <c r="D30" s="10" t="s">
        <v>20</v>
      </c>
      <c r="E30" s="10" t="s">
        <v>66</v>
      </c>
      <c r="F30" s="11">
        <v>47.31</v>
      </c>
      <c r="G30" s="11"/>
      <c r="H30" s="11"/>
      <c r="I30" s="12"/>
    </row>
    <row r="31" spans="1:9" x14ac:dyDescent="0.25">
      <c r="A31" s="1" t="s">
        <v>32</v>
      </c>
      <c r="B31" s="1" t="s">
        <v>33</v>
      </c>
      <c r="C31" s="1">
        <v>1272</v>
      </c>
      <c r="D31" s="1" t="s">
        <v>20</v>
      </c>
      <c r="E31" s="1" t="s">
        <v>21</v>
      </c>
      <c r="F31" s="5">
        <v>47.31</v>
      </c>
      <c r="G31" s="5"/>
      <c r="H31" s="5"/>
      <c r="I31" s="6"/>
    </row>
    <row r="32" spans="1:9" x14ac:dyDescent="0.25">
      <c r="A32" s="10" t="s">
        <v>32</v>
      </c>
      <c r="B32" s="10" t="s">
        <v>33</v>
      </c>
      <c r="C32" s="10">
        <v>1272</v>
      </c>
      <c r="D32" s="10" t="s">
        <v>28</v>
      </c>
      <c r="E32" s="10" t="s">
        <v>66</v>
      </c>
      <c r="F32" s="11">
        <v>32.14</v>
      </c>
      <c r="G32" s="11"/>
      <c r="H32" s="11"/>
      <c r="I32" s="12"/>
    </row>
    <row r="33" spans="1:9" x14ac:dyDescent="0.25">
      <c r="A33" s="1" t="s">
        <v>32</v>
      </c>
      <c r="B33" s="1" t="s">
        <v>33</v>
      </c>
      <c r="C33" s="1">
        <v>1272</v>
      </c>
      <c r="D33" s="1" t="s">
        <v>28</v>
      </c>
      <c r="E33" s="1" t="s">
        <v>67</v>
      </c>
      <c r="F33" s="5">
        <v>5.95</v>
      </c>
      <c r="G33" s="5"/>
      <c r="H33" s="5"/>
      <c r="I33" s="6"/>
    </row>
    <row r="34" spans="1:9" x14ac:dyDescent="0.25">
      <c r="A34" s="1" t="s">
        <v>32</v>
      </c>
      <c r="B34" s="1" t="s">
        <v>33</v>
      </c>
      <c r="C34" s="1">
        <v>1272</v>
      </c>
      <c r="D34" s="1" t="s">
        <v>28</v>
      </c>
      <c r="E34" s="1" t="s">
        <v>21</v>
      </c>
      <c r="F34" s="5">
        <v>14.04</v>
      </c>
      <c r="G34" s="5"/>
      <c r="H34" s="5"/>
      <c r="I34" s="6"/>
    </row>
    <row r="35" spans="1:9" x14ac:dyDescent="0.25">
      <c r="A35" s="1" t="s">
        <v>32</v>
      </c>
      <c r="B35" s="1" t="s">
        <v>33</v>
      </c>
      <c r="C35" s="1">
        <v>1272</v>
      </c>
      <c r="D35" s="1" t="s">
        <v>28</v>
      </c>
      <c r="E35" s="1" t="s">
        <v>17</v>
      </c>
      <c r="F35" s="5">
        <v>12.15</v>
      </c>
      <c r="G35" s="5"/>
      <c r="H35" s="5"/>
      <c r="I35" s="6"/>
    </row>
    <row r="36" spans="1:9" x14ac:dyDescent="0.25">
      <c r="A36" s="10" t="s">
        <v>32</v>
      </c>
      <c r="B36" s="10" t="s">
        <v>33</v>
      </c>
      <c r="C36" s="10">
        <v>1272</v>
      </c>
      <c r="D36" s="10" t="s">
        <v>16</v>
      </c>
      <c r="E36" s="10" t="s">
        <v>66</v>
      </c>
      <c r="F36" s="11">
        <v>6.29</v>
      </c>
      <c r="G36" s="11"/>
      <c r="H36" s="11"/>
      <c r="I36" s="12"/>
    </row>
    <row r="37" spans="1:9" x14ac:dyDescent="0.25">
      <c r="A37" s="1" t="s">
        <v>32</v>
      </c>
      <c r="B37" s="1" t="s">
        <v>33</v>
      </c>
      <c r="C37" s="1">
        <v>1272</v>
      </c>
      <c r="D37" s="1" t="s">
        <v>16</v>
      </c>
      <c r="E37" s="1" t="s">
        <v>67</v>
      </c>
      <c r="F37" s="5">
        <v>0.87</v>
      </c>
      <c r="G37" s="5"/>
      <c r="H37" s="5"/>
      <c r="I37" s="6"/>
    </row>
    <row r="38" spans="1:9" x14ac:dyDescent="0.25">
      <c r="A38" s="1" t="s">
        <v>32</v>
      </c>
      <c r="B38" s="1" t="s">
        <v>33</v>
      </c>
      <c r="C38" s="1">
        <v>1272</v>
      </c>
      <c r="D38" s="1" t="s">
        <v>16</v>
      </c>
      <c r="E38" s="1" t="s">
        <v>17</v>
      </c>
      <c r="F38" s="5">
        <v>5.42</v>
      </c>
      <c r="G38" s="5"/>
      <c r="H38" s="5"/>
      <c r="I38" s="6"/>
    </row>
    <row r="39" spans="1:9" x14ac:dyDescent="0.25">
      <c r="A39" s="10" t="s">
        <v>34</v>
      </c>
      <c r="B39" s="10" t="s">
        <v>35</v>
      </c>
      <c r="C39" s="10">
        <v>4307</v>
      </c>
      <c r="D39" s="10" t="s">
        <v>28</v>
      </c>
      <c r="E39" s="10" t="s">
        <v>66</v>
      </c>
      <c r="F39" s="11">
        <v>78.8</v>
      </c>
      <c r="G39" s="11"/>
      <c r="H39" s="11"/>
      <c r="I39" s="12"/>
    </row>
    <row r="40" spans="1:9" x14ac:dyDescent="0.25">
      <c r="A40" s="1" t="s">
        <v>34</v>
      </c>
      <c r="B40" s="1" t="s">
        <v>35</v>
      </c>
      <c r="C40" s="1">
        <v>4307</v>
      </c>
      <c r="D40" s="1" t="s">
        <v>28</v>
      </c>
      <c r="E40" s="1" t="s">
        <v>67</v>
      </c>
      <c r="F40" s="5">
        <v>7.63</v>
      </c>
      <c r="G40" s="5"/>
      <c r="H40" s="5"/>
      <c r="I40" s="6"/>
    </row>
    <row r="41" spans="1:9" x14ac:dyDescent="0.25">
      <c r="A41" s="1" t="s">
        <v>34</v>
      </c>
      <c r="B41" s="1" t="s">
        <v>35</v>
      </c>
      <c r="C41" s="1">
        <v>4307</v>
      </c>
      <c r="D41" s="1" t="s">
        <v>28</v>
      </c>
      <c r="E41" s="1" t="s">
        <v>29</v>
      </c>
      <c r="F41" s="5">
        <v>33.17</v>
      </c>
      <c r="G41" s="5"/>
      <c r="H41" s="5"/>
      <c r="I41" s="6"/>
    </row>
    <row r="42" spans="1:9" x14ac:dyDescent="0.25">
      <c r="A42" s="1" t="s">
        <v>34</v>
      </c>
      <c r="B42" s="1" t="s">
        <v>35</v>
      </c>
      <c r="C42" s="1">
        <v>4307</v>
      </c>
      <c r="D42" s="1" t="s">
        <v>28</v>
      </c>
      <c r="E42" s="1" t="s">
        <v>21</v>
      </c>
      <c r="F42" s="5">
        <v>38</v>
      </c>
      <c r="G42" s="5"/>
      <c r="H42" s="5"/>
      <c r="I42" s="6"/>
    </row>
    <row r="43" spans="1:9" x14ac:dyDescent="0.25">
      <c r="A43" s="10" t="s">
        <v>36</v>
      </c>
      <c r="B43" s="10" t="s">
        <v>37</v>
      </c>
      <c r="C43" s="10">
        <v>1255</v>
      </c>
      <c r="D43" s="10" t="s">
        <v>20</v>
      </c>
      <c r="E43" s="10" t="s">
        <v>66</v>
      </c>
      <c r="F43" s="11">
        <v>2.4</v>
      </c>
      <c r="G43" s="11"/>
      <c r="H43" s="11"/>
      <c r="I43" s="12"/>
    </row>
    <row r="44" spans="1:9" x14ac:dyDescent="0.25">
      <c r="A44" s="1" t="s">
        <v>36</v>
      </c>
      <c r="B44" s="1" t="s">
        <v>37</v>
      </c>
      <c r="C44" s="1">
        <v>1255</v>
      </c>
      <c r="D44" s="1" t="s">
        <v>20</v>
      </c>
      <c r="E44" s="1" t="s">
        <v>21</v>
      </c>
      <c r="F44" s="5">
        <v>2.4</v>
      </c>
      <c r="G44" s="5"/>
      <c r="H44" s="5"/>
      <c r="I44" s="6"/>
    </row>
    <row r="45" spans="1:9" x14ac:dyDescent="0.25">
      <c r="A45" s="10" t="s">
        <v>36</v>
      </c>
      <c r="B45" s="10" t="s">
        <v>37</v>
      </c>
      <c r="C45" s="10">
        <v>1255</v>
      </c>
      <c r="D45" s="10" t="s">
        <v>28</v>
      </c>
      <c r="E45" s="10" t="s">
        <v>66</v>
      </c>
      <c r="F45" s="11">
        <v>40.43</v>
      </c>
      <c r="G45" s="11"/>
      <c r="H45" s="11"/>
      <c r="I45" s="12"/>
    </row>
    <row r="46" spans="1:9" x14ac:dyDescent="0.25">
      <c r="A46" s="1" t="s">
        <v>36</v>
      </c>
      <c r="B46" s="1" t="s">
        <v>37</v>
      </c>
      <c r="C46" s="1">
        <v>1255</v>
      </c>
      <c r="D46" s="1" t="s">
        <v>28</v>
      </c>
      <c r="E46" s="1" t="s">
        <v>21</v>
      </c>
      <c r="F46" s="5">
        <v>40.43</v>
      </c>
      <c r="G46" s="5"/>
      <c r="H46" s="5"/>
      <c r="I46" s="6"/>
    </row>
    <row r="47" spans="1:9" x14ac:dyDescent="0.25">
      <c r="A47" s="10" t="s">
        <v>36</v>
      </c>
      <c r="B47" s="10" t="s">
        <v>37</v>
      </c>
      <c r="C47" s="10">
        <v>1255</v>
      </c>
      <c r="D47" s="10" t="s">
        <v>16</v>
      </c>
      <c r="E47" s="10" t="s">
        <v>66</v>
      </c>
      <c r="F47" s="11">
        <v>30.68</v>
      </c>
      <c r="G47" s="11"/>
      <c r="H47" s="11"/>
      <c r="I47" s="12"/>
    </row>
    <row r="48" spans="1:9" x14ac:dyDescent="0.25">
      <c r="A48" s="1" t="s">
        <v>36</v>
      </c>
      <c r="B48" s="1" t="s">
        <v>37</v>
      </c>
      <c r="C48" s="1">
        <v>1255</v>
      </c>
      <c r="D48" s="1" t="s">
        <v>16</v>
      </c>
      <c r="E48" s="1" t="s">
        <v>21</v>
      </c>
      <c r="F48" s="5">
        <v>24.75</v>
      </c>
      <c r="G48" s="5"/>
      <c r="H48" s="5"/>
      <c r="I48" s="6"/>
    </row>
    <row r="49" spans="1:9" x14ac:dyDescent="0.25">
      <c r="A49" s="1" t="s">
        <v>36</v>
      </c>
      <c r="B49" s="1" t="s">
        <v>37</v>
      </c>
      <c r="C49" s="1">
        <v>1255</v>
      </c>
      <c r="D49" s="1" t="s">
        <v>16</v>
      </c>
      <c r="E49" s="1" t="s">
        <v>17</v>
      </c>
      <c r="F49" s="5">
        <v>5.93</v>
      </c>
      <c r="G49" s="5"/>
      <c r="H49" s="5"/>
      <c r="I49" s="6"/>
    </row>
    <row r="50" spans="1:9" x14ac:dyDescent="0.25">
      <c r="A50" s="10" t="s">
        <v>39</v>
      </c>
      <c r="B50" s="10" t="s">
        <v>40</v>
      </c>
      <c r="C50" s="10">
        <v>4413</v>
      </c>
      <c r="D50" s="10" t="s">
        <v>28</v>
      </c>
      <c r="E50" s="10" t="s">
        <v>66</v>
      </c>
      <c r="F50" s="11">
        <v>6.68</v>
      </c>
      <c r="G50" s="11"/>
      <c r="H50" s="11"/>
      <c r="I50" s="12"/>
    </row>
    <row r="51" spans="1:9" x14ac:dyDescent="0.25">
      <c r="A51" s="1" t="s">
        <v>39</v>
      </c>
      <c r="B51" s="1" t="s">
        <v>40</v>
      </c>
      <c r="C51" s="1">
        <v>4413</v>
      </c>
      <c r="D51" s="1" t="s">
        <v>28</v>
      </c>
      <c r="E51" s="1" t="s">
        <v>17</v>
      </c>
      <c r="F51" s="5">
        <v>6.68</v>
      </c>
      <c r="G51" s="5"/>
      <c r="H51" s="5"/>
      <c r="I51" s="6"/>
    </row>
    <row r="52" spans="1:9" x14ac:dyDescent="0.25">
      <c r="A52" s="10" t="s">
        <v>39</v>
      </c>
      <c r="B52" s="10" t="s">
        <v>40</v>
      </c>
      <c r="C52" s="10">
        <v>4413</v>
      </c>
      <c r="D52" s="10" t="s">
        <v>16</v>
      </c>
      <c r="E52" s="10" t="s">
        <v>66</v>
      </c>
      <c r="F52" s="11">
        <v>0.85</v>
      </c>
      <c r="G52" s="11"/>
      <c r="H52" s="11"/>
      <c r="I52" s="12"/>
    </row>
    <row r="53" spans="1:9" x14ac:dyDescent="0.25">
      <c r="A53" s="1" t="s">
        <v>39</v>
      </c>
      <c r="B53" s="1" t="s">
        <v>40</v>
      </c>
      <c r="C53" s="1">
        <v>4413</v>
      </c>
      <c r="D53" s="1" t="s">
        <v>16</v>
      </c>
      <c r="E53" s="1" t="s">
        <v>21</v>
      </c>
      <c r="F53" s="5">
        <v>0.85</v>
      </c>
      <c r="G53" s="5"/>
      <c r="H53" s="5"/>
      <c r="I53" s="6"/>
    </row>
    <row r="54" spans="1:9" x14ac:dyDescent="0.25">
      <c r="A54" s="10" t="s">
        <v>41</v>
      </c>
      <c r="B54" s="10" t="s">
        <v>42</v>
      </c>
      <c r="C54" s="10" t="s">
        <v>43</v>
      </c>
      <c r="D54" s="10" t="s">
        <v>20</v>
      </c>
      <c r="E54" s="10" t="s">
        <v>66</v>
      </c>
      <c r="F54" s="11">
        <v>31.07</v>
      </c>
      <c r="G54" s="11"/>
      <c r="H54" s="11"/>
      <c r="I54" s="12"/>
    </row>
    <row r="55" spans="1:9" x14ac:dyDescent="0.25">
      <c r="A55" s="1" t="s">
        <v>41</v>
      </c>
      <c r="B55" s="1" t="s">
        <v>42</v>
      </c>
      <c r="C55" s="1" t="s">
        <v>43</v>
      </c>
      <c r="D55" s="1" t="s">
        <v>20</v>
      </c>
      <c r="E55" s="1" t="s">
        <v>44</v>
      </c>
      <c r="F55" s="5">
        <v>5.52</v>
      </c>
      <c r="G55" s="5"/>
      <c r="H55" s="5"/>
      <c r="I55" s="6"/>
    </row>
    <row r="56" spans="1:9" x14ac:dyDescent="0.25">
      <c r="A56" s="1" t="s">
        <v>41</v>
      </c>
      <c r="B56" s="1" t="s">
        <v>42</v>
      </c>
      <c r="C56" s="1" t="s">
        <v>43</v>
      </c>
      <c r="D56" s="1" t="s">
        <v>20</v>
      </c>
      <c r="E56" s="1" t="s">
        <v>21</v>
      </c>
      <c r="F56" s="5">
        <v>25.55</v>
      </c>
      <c r="G56" s="5"/>
      <c r="H56" s="5"/>
      <c r="I56" s="6"/>
    </row>
    <row r="57" spans="1:9" x14ac:dyDescent="0.25">
      <c r="A57" s="10" t="s">
        <v>41</v>
      </c>
      <c r="B57" s="10" t="s">
        <v>42</v>
      </c>
      <c r="C57" s="10" t="s">
        <v>43</v>
      </c>
      <c r="D57" s="10" t="s">
        <v>28</v>
      </c>
      <c r="E57" s="10" t="s">
        <v>66</v>
      </c>
      <c r="F57" s="11">
        <v>27.06</v>
      </c>
      <c r="G57" s="11"/>
      <c r="H57" s="11"/>
      <c r="I57" s="12"/>
    </row>
    <row r="58" spans="1:9" x14ac:dyDescent="0.25">
      <c r="A58" s="1" t="s">
        <v>41</v>
      </c>
      <c r="B58" s="1" t="s">
        <v>42</v>
      </c>
      <c r="C58" s="1" t="s">
        <v>43</v>
      </c>
      <c r="D58" s="1" t="s">
        <v>28</v>
      </c>
      <c r="E58" s="1" t="s">
        <v>29</v>
      </c>
      <c r="F58" s="5">
        <v>13.95</v>
      </c>
      <c r="G58" s="5"/>
      <c r="H58" s="5"/>
      <c r="I58" s="6"/>
    </row>
    <row r="59" spans="1:9" x14ac:dyDescent="0.25">
      <c r="A59" s="1" t="s">
        <v>41</v>
      </c>
      <c r="B59" s="1" t="s">
        <v>42</v>
      </c>
      <c r="C59" s="1" t="s">
        <v>43</v>
      </c>
      <c r="D59" s="1" t="s">
        <v>28</v>
      </c>
      <c r="E59" s="1" t="s">
        <v>21</v>
      </c>
      <c r="F59" s="5">
        <v>13.11</v>
      </c>
      <c r="G59" s="5"/>
      <c r="H59" s="5"/>
      <c r="I59" s="6"/>
    </row>
    <row r="60" spans="1:9" x14ac:dyDescent="0.25">
      <c r="A60" s="10" t="s">
        <v>41</v>
      </c>
      <c r="B60" s="10" t="s">
        <v>42</v>
      </c>
      <c r="C60" s="10" t="s">
        <v>43</v>
      </c>
      <c r="D60" s="10" t="s">
        <v>16</v>
      </c>
      <c r="E60" s="10" t="s">
        <v>66</v>
      </c>
      <c r="F60" s="11">
        <v>19.72</v>
      </c>
      <c r="G60" s="11"/>
      <c r="H60" s="11"/>
      <c r="I60" s="12"/>
    </row>
    <row r="61" spans="1:9" x14ac:dyDescent="0.25">
      <c r="A61" s="1" t="s">
        <v>41</v>
      </c>
      <c r="B61" s="1" t="s">
        <v>42</v>
      </c>
      <c r="C61" s="1" t="s">
        <v>43</v>
      </c>
      <c r="D61" s="1" t="s">
        <v>16</v>
      </c>
      <c r="E61" s="1" t="s">
        <v>21</v>
      </c>
      <c r="F61" s="5">
        <v>5.53</v>
      </c>
      <c r="G61" s="5"/>
      <c r="H61" s="5"/>
      <c r="I61" s="6"/>
    </row>
    <row r="62" spans="1:9" x14ac:dyDescent="0.25">
      <c r="A62" s="1" t="s">
        <v>41</v>
      </c>
      <c r="B62" s="1" t="s">
        <v>42</v>
      </c>
      <c r="C62" s="1" t="s">
        <v>43</v>
      </c>
      <c r="D62" s="1" t="s">
        <v>16</v>
      </c>
      <c r="E62" s="1" t="s">
        <v>17</v>
      </c>
      <c r="F62" s="5">
        <v>14.19</v>
      </c>
      <c r="G62" s="5"/>
      <c r="H62" s="5"/>
      <c r="I62" s="6"/>
    </row>
    <row r="63" spans="1:9" x14ac:dyDescent="0.25">
      <c r="A63" s="10" t="s">
        <v>45</v>
      </c>
      <c r="B63" s="10" t="s">
        <v>46</v>
      </c>
      <c r="C63" s="10">
        <v>9254</v>
      </c>
      <c r="D63" s="10" t="s">
        <v>28</v>
      </c>
      <c r="E63" s="10" t="s">
        <v>66</v>
      </c>
      <c r="F63" s="11">
        <v>73.92</v>
      </c>
      <c r="G63" s="11"/>
      <c r="H63" s="11"/>
      <c r="I63" s="12"/>
    </row>
    <row r="64" spans="1:9" x14ac:dyDescent="0.25">
      <c r="A64" s="1" t="s">
        <v>45</v>
      </c>
      <c r="B64" s="1" t="s">
        <v>46</v>
      </c>
      <c r="C64" s="1">
        <v>9254</v>
      </c>
      <c r="D64" s="1" t="s">
        <v>28</v>
      </c>
      <c r="E64" s="1" t="s">
        <v>29</v>
      </c>
      <c r="F64" s="5">
        <v>7.05</v>
      </c>
      <c r="G64" s="5"/>
      <c r="H64" s="5"/>
      <c r="I64" s="6"/>
    </row>
    <row r="65" spans="1:9" x14ac:dyDescent="0.25">
      <c r="A65" s="1" t="s">
        <v>45</v>
      </c>
      <c r="B65" s="1" t="s">
        <v>46</v>
      </c>
      <c r="C65" s="1">
        <v>9254</v>
      </c>
      <c r="D65" s="1" t="s">
        <v>28</v>
      </c>
      <c r="E65" s="1" t="s">
        <v>21</v>
      </c>
      <c r="F65" s="5">
        <v>66.87</v>
      </c>
      <c r="G65" s="5"/>
      <c r="H65" s="5"/>
      <c r="I65" s="6"/>
    </row>
    <row r="66" spans="1:9" x14ac:dyDescent="0.25">
      <c r="A66" s="10" t="s">
        <v>47</v>
      </c>
      <c r="B66" s="10" t="s">
        <v>48</v>
      </c>
      <c r="C66" s="10">
        <v>2301</v>
      </c>
      <c r="D66" s="10" t="s">
        <v>28</v>
      </c>
      <c r="E66" s="10" t="s">
        <v>66</v>
      </c>
      <c r="F66" s="11">
        <v>74.099999999999994</v>
      </c>
      <c r="G66" s="11"/>
      <c r="H66" s="11"/>
      <c r="I66" s="12"/>
    </row>
    <row r="67" spans="1:9" x14ac:dyDescent="0.25">
      <c r="A67" s="1" t="s">
        <v>47</v>
      </c>
      <c r="B67" s="1" t="s">
        <v>48</v>
      </c>
      <c r="C67" s="1">
        <v>2301</v>
      </c>
      <c r="D67" s="1" t="s">
        <v>28</v>
      </c>
      <c r="E67" s="1" t="s">
        <v>29</v>
      </c>
      <c r="F67" s="5">
        <v>27.94</v>
      </c>
      <c r="G67" s="5"/>
      <c r="H67" s="5"/>
      <c r="I67" s="6"/>
    </row>
    <row r="68" spans="1:9" x14ac:dyDescent="0.25">
      <c r="A68" s="1" t="s">
        <v>47</v>
      </c>
      <c r="B68" s="1" t="s">
        <v>48</v>
      </c>
      <c r="C68" s="1">
        <v>2301</v>
      </c>
      <c r="D68" s="1" t="s">
        <v>28</v>
      </c>
      <c r="E68" s="1" t="s">
        <v>21</v>
      </c>
      <c r="F68" s="5">
        <v>20.93</v>
      </c>
      <c r="G68" s="5"/>
      <c r="H68" s="5"/>
      <c r="I68" s="6"/>
    </row>
    <row r="69" spans="1:9" x14ac:dyDescent="0.25">
      <c r="A69" s="1" t="s">
        <v>47</v>
      </c>
      <c r="B69" s="1" t="s">
        <v>48</v>
      </c>
      <c r="C69" s="1">
        <v>2301</v>
      </c>
      <c r="D69" s="1" t="s">
        <v>28</v>
      </c>
      <c r="E69" s="1" t="s">
        <v>17</v>
      </c>
      <c r="F69" s="5">
        <v>25.23</v>
      </c>
      <c r="G69" s="5"/>
      <c r="H69" s="5"/>
      <c r="I69" s="6"/>
    </row>
    <row r="70" spans="1:9" x14ac:dyDescent="0.25">
      <c r="A70" s="10" t="s">
        <v>49</v>
      </c>
      <c r="B70" s="10" t="s">
        <v>50</v>
      </c>
      <c r="C70" s="10">
        <v>9123</v>
      </c>
      <c r="D70" s="10" t="s">
        <v>51</v>
      </c>
      <c r="E70" s="10" t="s">
        <v>66</v>
      </c>
      <c r="F70" s="11">
        <v>10.66</v>
      </c>
      <c r="G70" s="11"/>
      <c r="H70" s="11"/>
      <c r="I70" s="12"/>
    </row>
    <row r="71" spans="1:9" x14ac:dyDescent="0.25">
      <c r="A71" s="1" t="s">
        <v>49</v>
      </c>
      <c r="B71" s="1" t="s">
        <v>50</v>
      </c>
      <c r="C71" s="1">
        <v>9123</v>
      </c>
      <c r="D71" s="1" t="s">
        <v>51</v>
      </c>
      <c r="E71" s="1" t="s">
        <v>21</v>
      </c>
      <c r="F71" s="5">
        <v>10.66</v>
      </c>
      <c r="G71" s="5"/>
      <c r="H71" s="5"/>
      <c r="I71" s="6"/>
    </row>
    <row r="72" spans="1:9" x14ac:dyDescent="0.25">
      <c r="A72" s="10" t="s">
        <v>52</v>
      </c>
      <c r="B72" s="10" t="s">
        <v>53</v>
      </c>
      <c r="C72" s="10">
        <v>9063</v>
      </c>
      <c r="D72" s="10" t="s">
        <v>20</v>
      </c>
      <c r="E72" s="10" t="s">
        <v>66</v>
      </c>
      <c r="F72" s="11">
        <v>75.099999999999994</v>
      </c>
      <c r="G72" s="11"/>
      <c r="H72" s="11"/>
      <c r="I72" s="12"/>
    </row>
    <row r="73" spans="1:9" x14ac:dyDescent="0.25">
      <c r="A73" s="1" t="s">
        <v>52</v>
      </c>
      <c r="B73" s="1" t="s">
        <v>53</v>
      </c>
      <c r="C73" s="1">
        <v>9063</v>
      </c>
      <c r="D73" s="1" t="s">
        <v>20</v>
      </c>
      <c r="E73" s="1" t="s">
        <v>67</v>
      </c>
      <c r="F73" s="5">
        <v>5.94</v>
      </c>
      <c r="G73" s="5"/>
      <c r="H73" s="5"/>
      <c r="I73" s="6"/>
    </row>
    <row r="74" spans="1:9" x14ac:dyDescent="0.25">
      <c r="A74" s="1" t="s">
        <v>52</v>
      </c>
      <c r="B74" s="1" t="s">
        <v>53</v>
      </c>
      <c r="C74" s="1">
        <v>9063</v>
      </c>
      <c r="D74" s="1" t="s">
        <v>20</v>
      </c>
      <c r="E74" s="1" t="s">
        <v>21</v>
      </c>
      <c r="F74" s="5">
        <v>69.16</v>
      </c>
      <c r="G74" s="5"/>
      <c r="H74" s="5"/>
      <c r="I74" s="6"/>
    </row>
    <row r="75" spans="1:9" x14ac:dyDescent="0.25">
      <c r="A75" s="10" t="s">
        <v>52</v>
      </c>
      <c r="B75" s="10" t="s">
        <v>53</v>
      </c>
      <c r="C75" s="10">
        <v>9063</v>
      </c>
      <c r="D75" s="10" t="s">
        <v>54</v>
      </c>
      <c r="E75" s="10" t="s">
        <v>66</v>
      </c>
      <c r="F75" s="11">
        <v>3</v>
      </c>
      <c r="G75" s="11"/>
      <c r="H75" s="11"/>
      <c r="I75" s="12"/>
    </row>
    <row r="76" spans="1:9" x14ac:dyDescent="0.25">
      <c r="A76" s="1" t="s">
        <v>52</v>
      </c>
      <c r="B76" s="1" t="s">
        <v>53</v>
      </c>
      <c r="C76" s="1">
        <v>9063</v>
      </c>
      <c r="D76" s="1" t="s">
        <v>54</v>
      </c>
      <c r="E76" s="1" t="s">
        <v>67</v>
      </c>
      <c r="F76" s="5">
        <v>3</v>
      </c>
      <c r="G76" s="5"/>
      <c r="H76" s="5"/>
      <c r="I76" s="6"/>
    </row>
    <row r="77" spans="1:9" x14ac:dyDescent="0.25">
      <c r="A77" s="10" t="s">
        <v>55</v>
      </c>
      <c r="B77" s="10" t="s">
        <v>56</v>
      </c>
      <c r="C77" s="10">
        <v>2001</v>
      </c>
      <c r="D77" s="10" t="s">
        <v>20</v>
      </c>
      <c r="E77" s="10" t="s">
        <v>66</v>
      </c>
      <c r="F77" s="11">
        <v>29.49</v>
      </c>
      <c r="G77" s="11"/>
      <c r="H77" s="11"/>
      <c r="I77" s="12"/>
    </row>
    <row r="78" spans="1:9" x14ac:dyDescent="0.25">
      <c r="A78" s="1" t="s">
        <v>55</v>
      </c>
      <c r="B78" s="1" t="s">
        <v>56</v>
      </c>
      <c r="C78" s="1">
        <v>2001</v>
      </c>
      <c r="D78" s="1" t="s">
        <v>20</v>
      </c>
      <c r="E78" s="1" t="s">
        <v>21</v>
      </c>
      <c r="F78" s="5">
        <v>29.49</v>
      </c>
      <c r="G78" s="5"/>
      <c r="H78" s="5"/>
      <c r="I78" s="6"/>
    </row>
    <row r="79" spans="1:9" x14ac:dyDescent="0.25">
      <c r="A79" s="10" t="s">
        <v>55</v>
      </c>
      <c r="B79" s="10" t="s">
        <v>56</v>
      </c>
      <c r="C79" s="10">
        <v>2001</v>
      </c>
      <c r="D79" s="10" t="s">
        <v>28</v>
      </c>
      <c r="E79" s="10" t="s">
        <v>66</v>
      </c>
      <c r="F79" s="11">
        <v>14.26</v>
      </c>
      <c r="G79" s="11"/>
      <c r="H79" s="11"/>
      <c r="I79" s="12"/>
    </row>
    <row r="80" spans="1:9" x14ac:dyDescent="0.25">
      <c r="A80" s="1" t="s">
        <v>55</v>
      </c>
      <c r="B80" s="1" t="s">
        <v>56</v>
      </c>
      <c r="C80" s="1">
        <v>2001</v>
      </c>
      <c r="D80" s="1" t="s">
        <v>28</v>
      </c>
      <c r="E80" s="1" t="s">
        <v>29</v>
      </c>
      <c r="F80" s="5">
        <v>7.28</v>
      </c>
      <c r="G80" s="5"/>
      <c r="H80" s="5"/>
      <c r="I80" s="6"/>
    </row>
    <row r="81" spans="1:9" x14ac:dyDescent="0.25">
      <c r="A81" s="1" t="s">
        <v>55</v>
      </c>
      <c r="B81" s="1" t="s">
        <v>56</v>
      </c>
      <c r="C81" s="1">
        <v>2001</v>
      </c>
      <c r="D81" s="1" t="s">
        <v>28</v>
      </c>
      <c r="E81" s="1" t="s">
        <v>21</v>
      </c>
      <c r="F81" s="5">
        <v>6.98</v>
      </c>
      <c r="G81" s="5"/>
      <c r="H81" s="5"/>
      <c r="I81" s="6"/>
    </row>
    <row r="82" spans="1:9" x14ac:dyDescent="0.25">
      <c r="A82" s="10" t="s">
        <v>55</v>
      </c>
      <c r="B82" s="10" t="s">
        <v>56</v>
      </c>
      <c r="C82" s="10">
        <v>2001</v>
      </c>
      <c r="D82" s="10" t="s">
        <v>16</v>
      </c>
      <c r="E82" s="10" t="s">
        <v>66</v>
      </c>
      <c r="F82" s="11">
        <v>14.18</v>
      </c>
      <c r="G82" s="11"/>
      <c r="H82" s="11"/>
      <c r="I82" s="12"/>
    </row>
    <row r="83" spans="1:9" x14ac:dyDescent="0.25">
      <c r="A83" s="1" t="s">
        <v>55</v>
      </c>
      <c r="B83" s="1" t="s">
        <v>56</v>
      </c>
      <c r="C83" s="1">
        <v>2001</v>
      </c>
      <c r="D83" s="1" t="s">
        <v>16</v>
      </c>
      <c r="E83" s="1" t="s">
        <v>67</v>
      </c>
      <c r="F83" s="5">
        <v>0.83</v>
      </c>
      <c r="G83" s="5"/>
      <c r="H83" s="5"/>
      <c r="I83" s="6"/>
    </row>
    <row r="84" spans="1:9" x14ac:dyDescent="0.25">
      <c r="A84" s="1" t="s">
        <v>55</v>
      </c>
      <c r="B84" s="1" t="s">
        <v>56</v>
      </c>
      <c r="C84" s="1">
        <v>2001</v>
      </c>
      <c r="D84" s="1" t="s">
        <v>16</v>
      </c>
      <c r="E84" s="1" t="s">
        <v>21</v>
      </c>
      <c r="F84" s="5">
        <v>13.35</v>
      </c>
      <c r="G84" s="5"/>
      <c r="H84" s="5"/>
      <c r="I84" s="6"/>
    </row>
    <row r="85" spans="1:9" x14ac:dyDescent="0.25">
      <c r="A85" s="10" t="s">
        <v>57</v>
      </c>
      <c r="B85" s="10" t="s">
        <v>58</v>
      </c>
      <c r="C85" s="10" t="s">
        <v>59</v>
      </c>
      <c r="D85" s="10" t="s">
        <v>20</v>
      </c>
      <c r="E85" s="10" t="s">
        <v>66</v>
      </c>
      <c r="F85" s="11">
        <v>23.53</v>
      </c>
      <c r="G85" s="11"/>
      <c r="H85" s="11"/>
      <c r="I85" s="12"/>
    </row>
    <row r="86" spans="1:9" x14ac:dyDescent="0.25">
      <c r="A86" s="1" t="s">
        <v>57</v>
      </c>
      <c r="B86" s="1" t="s">
        <v>58</v>
      </c>
      <c r="C86" s="1" t="s">
        <v>59</v>
      </c>
      <c r="D86" s="1" t="s">
        <v>20</v>
      </c>
      <c r="E86" s="1" t="s">
        <v>21</v>
      </c>
      <c r="F86" s="5">
        <v>23.53</v>
      </c>
      <c r="G86" s="5"/>
      <c r="H86" s="5"/>
      <c r="I86" s="6"/>
    </row>
    <row r="87" spans="1:9" x14ac:dyDescent="0.25">
      <c r="A87" s="10" t="s">
        <v>57</v>
      </c>
      <c r="B87" s="10" t="s">
        <v>58</v>
      </c>
      <c r="C87" s="10" t="s">
        <v>59</v>
      </c>
      <c r="D87" s="10" t="s">
        <v>16</v>
      </c>
      <c r="E87" s="10" t="s">
        <v>66</v>
      </c>
      <c r="F87" s="11">
        <v>37.619999999999997</v>
      </c>
      <c r="G87" s="11"/>
      <c r="H87" s="11"/>
      <c r="I87" s="12"/>
    </row>
    <row r="88" spans="1:9" x14ac:dyDescent="0.25">
      <c r="A88" s="1" t="s">
        <v>57</v>
      </c>
      <c r="B88" s="1" t="s">
        <v>58</v>
      </c>
      <c r="C88" s="1" t="s">
        <v>59</v>
      </c>
      <c r="D88" s="1" t="s">
        <v>16</v>
      </c>
      <c r="E88" s="1" t="s">
        <v>67</v>
      </c>
      <c r="F88" s="5">
        <v>5.92</v>
      </c>
      <c r="G88" s="5"/>
      <c r="H88" s="5"/>
      <c r="I88" s="6"/>
    </row>
    <row r="89" spans="1:9" x14ac:dyDescent="0.25">
      <c r="A89" s="1" t="s">
        <v>57</v>
      </c>
      <c r="B89" s="1" t="s">
        <v>58</v>
      </c>
      <c r="C89" s="1" t="s">
        <v>59</v>
      </c>
      <c r="D89" s="1" t="s">
        <v>16</v>
      </c>
      <c r="E89" s="1" t="s">
        <v>21</v>
      </c>
      <c r="F89" s="5">
        <v>15</v>
      </c>
      <c r="G89" s="5"/>
      <c r="H89" s="5"/>
      <c r="I89" s="6"/>
    </row>
    <row r="90" spans="1:9" x14ac:dyDescent="0.25">
      <c r="A90" s="1" t="s">
        <v>57</v>
      </c>
      <c r="B90" s="1" t="s">
        <v>58</v>
      </c>
      <c r="C90" s="1" t="s">
        <v>59</v>
      </c>
      <c r="D90" s="1" t="s">
        <v>16</v>
      </c>
      <c r="E90" s="1" t="s">
        <v>17</v>
      </c>
      <c r="F90" s="5">
        <v>16.7</v>
      </c>
      <c r="G90" s="5"/>
      <c r="H90" s="5"/>
      <c r="I90" s="6"/>
    </row>
    <row r="91" spans="1:9" x14ac:dyDescent="0.25">
      <c r="A91" s="10" t="s">
        <v>60</v>
      </c>
      <c r="B91" s="10" t="s">
        <v>61</v>
      </c>
      <c r="C91" s="10"/>
      <c r="D91" s="10" t="s">
        <v>28</v>
      </c>
      <c r="E91" s="10" t="s">
        <v>66</v>
      </c>
      <c r="F91" s="11">
        <v>108.24</v>
      </c>
      <c r="G91" s="11"/>
      <c r="H91" s="11"/>
      <c r="I91" s="12"/>
    </row>
    <row r="92" spans="1:9" x14ac:dyDescent="0.25">
      <c r="A92" s="1" t="s">
        <v>60</v>
      </c>
      <c r="B92" s="1" t="s">
        <v>61</v>
      </c>
      <c r="C92" s="1"/>
      <c r="D92" s="1" t="s">
        <v>28</v>
      </c>
      <c r="E92" s="1" t="s">
        <v>67</v>
      </c>
      <c r="F92" s="5">
        <v>6.15</v>
      </c>
      <c r="G92" s="5"/>
      <c r="H92" s="5"/>
      <c r="I92" s="6"/>
    </row>
    <row r="93" spans="1:9" x14ac:dyDescent="0.25">
      <c r="A93" s="1" t="s">
        <v>60</v>
      </c>
      <c r="B93" s="1" t="s">
        <v>61</v>
      </c>
      <c r="C93" s="1"/>
      <c r="D93" s="1" t="s">
        <v>28</v>
      </c>
      <c r="E93" s="1" t="s">
        <v>29</v>
      </c>
      <c r="F93" s="5">
        <v>7.08</v>
      </c>
      <c r="G93" s="5"/>
      <c r="H93" s="5"/>
      <c r="I93" s="6"/>
    </row>
    <row r="94" spans="1:9" x14ac:dyDescent="0.25">
      <c r="A94" s="1" t="s">
        <v>60</v>
      </c>
      <c r="B94" s="1" t="s">
        <v>61</v>
      </c>
      <c r="C94" s="1"/>
      <c r="D94" s="1" t="s">
        <v>28</v>
      </c>
      <c r="E94" s="1" t="s">
        <v>21</v>
      </c>
      <c r="F94" s="5">
        <v>95.01</v>
      </c>
      <c r="G94" s="5"/>
      <c r="H94" s="5"/>
      <c r="I94" s="6"/>
    </row>
    <row r="95" spans="1:9" x14ac:dyDescent="0.25">
      <c r="A95" s="10" t="s">
        <v>62</v>
      </c>
      <c r="B95" s="10" t="s">
        <v>63</v>
      </c>
      <c r="C95" s="10">
        <v>6100</v>
      </c>
      <c r="D95" s="10" t="s">
        <v>28</v>
      </c>
      <c r="E95" s="10" t="s">
        <v>66</v>
      </c>
      <c r="F95" s="11">
        <v>74.81</v>
      </c>
      <c r="G95" s="11"/>
      <c r="H95" s="11"/>
      <c r="I95" s="12"/>
    </row>
    <row r="96" spans="1:9" x14ac:dyDescent="0.25">
      <c r="A96" s="1" t="s">
        <v>62</v>
      </c>
      <c r="B96" s="1" t="s">
        <v>63</v>
      </c>
      <c r="C96" s="1">
        <v>6100</v>
      </c>
      <c r="D96" s="1" t="s">
        <v>28</v>
      </c>
      <c r="E96" s="1" t="s">
        <v>29</v>
      </c>
      <c r="F96" s="5">
        <v>6.98</v>
      </c>
      <c r="G96" s="5"/>
      <c r="H96" s="5"/>
      <c r="I96" s="6"/>
    </row>
    <row r="97" spans="1:9" x14ac:dyDescent="0.25">
      <c r="A97" s="1" t="s">
        <v>62</v>
      </c>
      <c r="B97" s="1" t="s">
        <v>63</v>
      </c>
      <c r="C97" s="1">
        <v>6100</v>
      </c>
      <c r="D97" s="1" t="s">
        <v>28</v>
      </c>
      <c r="E97" s="1" t="s">
        <v>21</v>
      </c>
      <c r="F97" s="5">
        <v>46.84</v>
      </c>
      <c r="G97" s="5"/>
      <c r="H97" s="5"/>
      <c r="I97" s="6"/>
    </row>
    <row r="98" spans="1:9" x14ac:dyDescent="0.25">
      <c r="A98" s="1" t="s">
        <v>62</v>
      </c>
      <c r="B98" s="1" t="s">
        <v>63</v>
      </c>
      <c r="C98" s="1">
        <v>6100</v>
      </c>
      <c r="D98" s="1" t="s">
        <v>28</v>
      </c>
      <c r="E98" s="1" t="s">
        <v>17</v>
      </c>
      <c r="F98" s="5">
        <v>20.99</v>
      </c>
      <c r="G98" s="5"/>
      <c r="H98" s="5"/>
      <c r="I98" s="6"/>
    </row>
    <row r="99" spans="1:9" x14ac:dyDescent="0.25">
      <c r="A99" s="10" t="s">
        <v>64</v>
      </c>
      <c r="B99" s="10" t="s">
        <v>65</v>
      </c>
      <c r="C99" s="10">
        <v>2788</v>
      </c>
      <c r="D99" s="10" t="s">
        <v>20</v>
      </c>
      <c r="E99" s="10" t="s">
        <v>66</v>
      </c>
      <c r="F99" s="11">
        <v>24.26</v>
      </c>
      <c r="G99" s="11"/>
      <c r="H99" s="11"/>
      <c r="I99" s="12"/>
    </row>
    <row r="100" spans="1:9" x14ac:dyDescent="0.25">
      <c r="A100" s="1" t="s">
        <v>64</v>
      </c>
      <c r="B100" s="1" t="s">
        <v>65</v>
      </c>
      <c r="C100" s="1">
        <v>2788</v>
      </c>
      <c r="D100" s="1" t="s">
        <v>20</v>
      </c>
      <c r="E100" s="1" t="s">
        <v>44</v>
      </c>
      <c r="F100" s="5">
        <v>12.28</v>
      </c>
      <c r="G100" s="5"/>
      <c r="H100" s="5"/>
      <c r="I100" s="6"/>
    </row>
    <row r="101" spans="1:9" x14ac:dyDescent="0.25">
      <c r="A101" s="1" t="s">
        <v>64</v>
      </c>
      <c r="B101" s="1" t="s">
        <v>65</v>
      </c>
      <c r="C101" s="1">
        <v>2788</v>
      </c>
      <c r="D101" s="1" t="s">
        <v>20</v>
      </c>
      <c r="E101" s="1" t="s">
        <v>21</v>
      </c>
      <c r="F101" s="5">
        <v>11.98</v>
      </c>
      <c r="G101" s="5"/>
      <c r="H101" s="5"/>
      <c r="I101" s="6"/>
    </row>
    <row r="102" spans="1:9" x14ac:dyDescent="0.25">
      <c r="A102" s="10" t="s">
        <v>64</v>
      </c>
      <c r="B102" s="10" t="s">
        <v>65</v>
      </c>
      <c r="C102" s="10">
        <v>2788</v>
      </c>
      <c r="D102" s="10" t="s">
        <v>16</v>
      </c>
      <c r="E102" s="10" t="s">
        <v>66</v>
      </c>
      <c r="F102" s="11">
        <v>38.619999999999997</v>
      </c>
      <c r="G102" s="11"/>
      <c r="H102" s="11"/>
      <c r="I102" s="12"/>
    </row>
    <row r="103" spans="1:9" x14ac:dyDescent="0.25">
      <c r="A103" s="1" t="s">
        <v>64</v>
      </c>
      <c r="B103" s="1" t="s">
        <v>65</v>
      </c>
      <c r="C103" s="1">
        <v>2788</v>
      </c>
      <c r="D103" s="1" t="s">
        <v>16</v>
      </c>
      <c r="E103" s="1" t="s">
        <v>44</v>
      </c>
      <c r="F103" s="5">
        <v>11.11</v>
      </c>
      <c r="G103" s="5"/>
      <c r="H103" s="5"/>
      <c r="I103" s="6"/>
    </row>
    <row r="104" spans="1:9" x14ac:dyDescent="0.25">
      <c r="A104" s="1" t="s">
        <v>64</v>
      </c>
      <c r="B104" s="1" t="s">
        <v>65</v>
      </c>
      <c r="C104" s="1">
        <v>2788</v>
      </c>
      <c r="D104" s="1" t="s">
        <v>16</v>
      </c>
      <c r="E104" s="1" t="s">
        <v>21</v>
      </c>
      <c r="F104" s="5">
        <v>27.51</v>
      </c>
      <c r="G104" s="5"/>
      <c r="H104" s="5"/>
      <c r="I104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workbookViewId="0">
      <pane ySplit="1" topLeftCell="A2" activePane="bottomLeft" state="frozen"/>
      <selection pane="bottomLeft" sqref="A1:F1"/>
    </sheetView>
  </sheetViews>
  <sheetFormatPr defaultRowHeight="15" x14ac:dyDescent="0.25"/>
  <cols>
    <col min="1" max="6" width="13.7109375" customWidth="1"/>
  </cols>
  <sheetData>
    <row r="1" spans="1:6" x14ac:dyDescent="0.25">
      <c r="A1" s="7" t="s">
        <v>11</v>
      </c>
      <c r="B1" s="7" t="s">
        <v>13</v>
      </c>
      <c r="C1" s="8" t="s">
        <v>7</v>
      </c>
      <c r="D1" s="8" t="s">
        <v>8</v>
      </c>
      <c r="E1" s="8" t="s">
        <v>9</v>
      </c>
      <c r="F1" s="8" t="s">
        <v>10</v>
      </c>
    </row>
    <row r="2" spans="1:6" x14ac:dyDescent="0.25">
      <c r="A2" s="10" t="s">
        <v>20</v>
      </c>
      <c r="B2" s="10" t="s">
        <v>66</v>
      </c>
      <c r="C2" s="11">
        <v>352.91</v>
      </c>
      <c r="D2" s="11"/>
      <c r="E2" s="11"/>
      <c r="F2" s="12"/>
    </row>
    <row r="3" spans="1:6" x14ac:dyDescent="0.25">
      <c r="A3" s="1" t="s">
        <v>20</v>
      </c>
      <c r="B3" s="1" t="s">
        <v>44</v>
      </c>
      <c r="C3" s="5">
        <v>17.8</v>
      </c>
      <c r="D3" s="5"/>
      <c r="E3" s="5"/>
      <c r="F3" s="6"/>
    </row>
    <row r="4" spans="1:6" x14ac:dyDescent="0.25">
      <c r="A4" s="1" t="s">
        <v>20</v>
      </c>
      <c r="B4" s="1" t="s">
        <v>67</v>
      </c>
      <c r="C4" s="5">
        <v>5.94</v>
      </c>
      <c r="D4" s="5"/>
      <c r="E4" s="5"/>
      <c r="F4" s="6"/>
    </row>
    <row r="5" spans="1:6" x14ac:dyDescent="0.25">
      <c r="A5" s="1" t="s">
        <v>20</v>
      </c>
      <c r="B5" s="1" t="s">
        <v>21</v>
      </c>
      <c r="C5" s="5">
        <v>329.17</v>
      </c>
      <c r="D5" s="5"/>
      <c r="E5" s="5"/>
      <c r="F5" s="6"/>
    </row>
    <row r="6" spans="1:6" x14ac:dyDescent="0.25">
      <c r="A6" s="10" t="s">
        <v>54</v>
      </c>
      <c r="B6" s="10" t="s">
        <v>66</v>
      </c>
      <c r="C6" s="11">
        <v>3</v>
      </c>
      <c r="D6" s="11"/>
      <c r="E6" s="11"/>
      <c r="F6" s="12"/>
    </row>
    <row r="7" spans="1:6" x14ac:dyDescent="0.25">
      <c r="A7" s="1" t="s">
        <v>54</v>
      </c>
      <c r="B7" s="1" t="s">
        <v>67</v>
      </c>
      <c r="C7" s="5">
        <v>3</v>
      </c>
      <c r="D7" s="5"/>
      <c r="E7" s="5"/>
      <c r="F7" s="6"/>
    </row>
    <row r="8" spans="1:6" x14ac:dyDescent="0.25">
      <c r="A8" s="10" t="s">
        <v>51</v>
      </c>
      <c r="B8" s="10" t="s">
        <v>66</v>
      </c>
      <c r="C8" s="11">
        <v>10.66</v>
      </c>
      <c r="D8" s="11"/>
      <c r="E8" s="11"/>
      <c r="F8" s="12"/>
    </row>
    <row r="9" spans="1:6" x14ac:dyDescent="0.25">
      <c r="A9" s="1" t="s">
        <v>51</v>
      </c>
      <c r="B9" s="1" t="s">
        <v>21</v>
      </c>
      <c r="C9" s="5">
        <v>10.66</v>
      </c>
      <c r="D9" s="5"/>
      <c r="E9" s="5"/>
      <c r="F9" s="6"/>
    </row>
    <row r="10" spans="1:6" x14ac:dyDescent="0.25">
      <c r="A10" s="10" t="s">
        <v>28</v>
      </c>
      <c r="B10" s="10" t="s">
        <v>66</v>
      </c>
      <c r="C10" s="11">
        <v>576.67999999999995</v>
      </c>
      <c r="D10" s="11"/>
      <c r="E10" s="11"/>
      <c r="F10" s="12"/>
    </row>
    <row r="11" spans="1:6" x14ac:dyDescent="0.25">
      <c r="A11" s="1" t="s">
        <v>28</v>
      </c>
      <c r="B11" s="1" t="s">
        <v>67</v>
      </c>
      <c r="C11" s="5">
        <v>19.73</v>
      </c>
      <c r="D11" s="5"/>
      <c r="E11" s="5"/>
      <c r="F11" s="6"/>
    </row>
    <row r="12" spans="1:6" x14ac:dyDescent="0.25">
      <c r="A12" s="1" t="s">
        <v>28</v>
      </c>
      <c r="B12" s="1" t="s">
        <v>29</v>
      </c>
      <c r="C12" s="5">
        <v>116.59</v>
      </c>
      <c r="D12" s="5"/>
      <c r="E12" s="5"/>
      <c r="F12" s="6"/>
    </row>
    <row r="13" spans="1:6" x14ac:dyDescent="0.25">
      <c r="A13" s="1" t="s">
        <v>28</v>
      </c>
      <c r="B13" s="1" t="s">
        <v>21</v>
      </c>
      <c r="C13" s="5">
        <v>369.26</v>
      </c>
      <c r="D13" s="5"/>
      <c r="E13" s="5"/>
      <c r="F13" s="6"/>
    </row>
    <row r="14" spans="1:6" x14ac:dyDescent="0.25">
      <c r="A14" s="1" t="s">
        <v>28</v>
      </c>
      <c r="B14" s="1" t="s">
        <v>17</v>
      </c>
      <c r="C14" s="5">
        <v>71.099999999999994</v>
      </c>
      <c r="D14" s="5"/>
      <c r="E14" s="5"/>
      <c r="F14" s="6"/>
    </row>
    <row r="15" spans="1:6" x14ac:dyDescent="0.25">
      <c r="A15" s="10" t="s">
        <v>16</v>
      </c>
      <c r="B15" s="10" t="s">
        <v>66</v>
      </c>
      <c r="C15" s="11">
        <v>381.32</v>
      </c>
      <c r="D15" s="11"/>
      <c r="E15" s="11"/>
      <c r="F15" s="12"/>
    </row>
    <row r="16" spans="1:6" x14ac:dyDescent="0.25">
      <c r="A16" s="1" t="s">
        <v>16</v>
      </c>
      <c r="B16" s="1" t="s">
        <v>44</v>
      </c>
      <c r="C16" s="5">
        <v>11.11</v>
      </c>
      <c r="D16" s="5"/>
      <c r="E16" s="5"/>
      <c r="F16" s="6"/>
    </row>
    <row r="17" spans="1:6" x14ac:dyDescent="0.25">
      <c r="A17" s="1" t="s">
        <v>16</v>
      </c>
      <c r="B17" s="1" t="s">
        <v>67</v>
      </c>
      <c r="C17" s="5">
        <v>20.420000000000002</v>
      </c>
      <c r="D17" s="5"/>
      <c r="E17" s="5"/>
      <c r="F17" s="6"/>
    </row>
    <row r="18" spans="1:6" x14ac:dyDescent="0.25">
      <c r="A18" s="1" t="s">
        <v>16</v>
      </c>
      <c r="B18" s="1" t="s">
        <v>21</v>
      </c>
      <c r="C18" s="5">
        <v>240.49</v>
      </c>
      <c r="D18" s="5"/>
      <c r="E18" s="5"/>
      <c r="F18" s="6"/>
    </row>
    <row r="19" spans="1:6" x14ac:dyDescent="0.25">
      <c r="A19" s="1" t="s">
        <v>16</v>
      </c>
      <c r="B19" s="1" t="s">
        <v>17</v>
      </c>
      <c r="C19" s="5">
        <v>109.3</v>
      </c>
      <c r="D19" s="5"/>
      <c r="E19" s="5"/>
      <c r="F19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"/>
  <sheetViews>
    <sheetView workbookViewId="0">
      <pane ySplit="1" topLeftCell="A2" activePane="bottomLeft" state="frozen"/>
      <selection pane="bottomLeft" sqref="A1:F1"/>
    </sheetView>
  </sheetViews>
  <sheetFormatPr defaultRowHeight="15" x14ac:dyDescent="0.25"/>
  <cols>
    <col min="1" max="6" width="13.7109375" customWidth="1"/>
  </cols>
  <sheetData>
    <row r="1" spans="1:6" x14ac:dyDescent="0.25">
      <c r="A1" s="7" t="s">
        <v>12</v>
      </c>
      <c r="B1" s="7" t="s">
        <v>13</v>
      </c>
      <c r="C1" s="8" t="s">
        <v>7</v>
      </c>
      <c r="D1" s="8" t="s">
        <v>8</v>
      </c>
      <c r="E1" s="8" t="s">
        <v>9</v>
      </c>
      <c r="F1" s="8" t="s">
        <v>10</v>
      </c>
    </row>
    <row r="2" spans="1:6" x14ac:dyDescent="0.25">
      <c r="A2" s="10" t="s">
        <v>20</v>
      </c>
      <c r="B2" s="10" t="s">
        <v>66</v>
      </c>
      <c r="C2" s="11">
        <v>10.23</v>
      </c>
      <c r="D2" s="11"/>
      <c r="E2" s="11"/>
      <c r="F2" s="12"/>
    </row>
    <row r="3" spans="1:6" x14ac:dyDescent="0.25">
      <c r="A3" s="1" t="s">
        <v>20</v>
      </c>
      <c r="B3" s="1" t="s">
        <v>21</v>
      </c>
      <c r="C3" s="5">
        <v>10.23</v>
      </c>
      <c r="D3" s="5"/>
      <c r="E3" s="5"/>
      <c r="F3" s="6"/>
    </row>
    <row r="4" spans="1:6" x14ac:dyDescent="0.25">
      <c r="A4" s="10" t="s">
        <v>68</v>
      </c>
      <c r="B4" s="10" t="s">
        <v>66</v>
      </c>
      <c r="C4" s="11">
        <v>1132.3800000000001</v>
      </c>
      <c r="D4" s="11"/>
      <c r="E4" s="11"/>
      <c r="F4" s="12"/>
    </row>
    <row r="5" spans="1:6" x14ac:dyDescent="0.25">
      <c r="A5" s="1" t="s">
        <v>68</v>
      </c>
      <c r="B5" s="1" t="s">
        <v>44</v>
      </c>
      <c r="C5" s="5">
        <v>28.91</v>
      </c>
      <c r="D5" s="5"/>
      <c r="E5" s="5"/>
      <c r="F5" s="6"/>
    </row>
    <row r="6" spans="1:6" x14ac:dyDescent="0.25">
      <c r="A6" s="1" t="s">
        <v>68</v>
      </c>
      <c r="B6" s="1" t="s">
        <v>67</v>
      </c>
      <c r="C6" s="5">
        <v>37.159999999999997</v>
      </c>
      <c r="D6" s="5"/>
      <c r="E6" s="5"/>
      <c r="F6" s="6"/>
    </row>
    <row r="7" spans="1:6" x14ac:dyDescent="0.25">
      <c r="A7" s="1" t="s">
        <v>68</v>
      </c>
      <c r="B7" s="1" t="s">
        <v>29</v>
      </c>
      <c r="C7" s="5">
        <v>109.51</v>
      </c>
      <c r="D7" s="5"/>
      <c r="E7" s="5"/>
      <c r="F7" s="6"/>
    </row>
    <row r="8" spans="1:6" x14ac:dyDescent="0.25">
      <c r="A8" s="1" t="s">
        <v>68</v>
      </c>
      <c r="B8" s="1" t="s">
        <v>21</v>
      </c>
      <c r="C8" s="5">
        <v>782.83</v>
      </c>
      <c r="D8" s="5"/>
      <c r="E8" s="5"/>
      <c r="F8" s="6"/>
    </row>
    <row r="9" spans="1:6" x14ac:dyDescent="0.25">
      <c r="A9" s="1" t="s">
        <v>68</v>
      </c>
      <c r="B9" s="1" t="s">
        <v>17</v>
      </c>
      <c r="C9" s="5">
        <v>173.97</v>
      </c>
      <c r="D9" s="5"/>
      <c r="E9" s="5"/>
      <c r="F9" s="6"/>
    </row>
    <row r="10" spans="1:6" x14ac:dyDescent="0.25">
      <c r="A10" s="10" t="s">
        <v>38</v>
      </c>
      <c r="B10" s="10" t="s">
        <v>66</v>
      </c>
      <c r="C10" s="11">
        <v>106.62</v>
      </c>
      <c r="D10" s="11"/>
      <c r="E10" s="11"/>
      <c r="F10" s="12"/>
    </row>
    <row r="11" spans="1:6" x14ac:dyDescent="0.25">
      <c r="A11" s="1" t="s">
        <v>38</v>
      </c>
      <c r="B11" s="1" t="s">
        <v>29</v>
      </c>
      <c r="C11" s="5">
        <v>7.08</v>
      </c>
      <c r="D11" s="5"/>
      <c r="E11" s="5"/>
      <c r="F11" s="6"/>
    </row>
    <row r="12" spans="1:6" x14ac:dyDescent="0.25">
      <c r="A12" s="1" t="s">
        <v>38</v>
      </c>
      <c r="B12" s="1" t="s">
        <v>21</v>
      </c>
      <c r="C12" s="5">
        <v>99.54</v>
      </c>
      <c r="D12" s="5"/>
      <c r="E12" s="5"/>
      <c r="F12" s="6"/>
    </row>
    <row r="13" spans="1:6" x14ac:dyDescent="0.25">
      <c r="A13" s="10" t="s">
        <v>16</v>
      </c>
      <c r="B13" s="10" t="s">
        <v>66</v>
      </c>
      <c r="C13" s="11">
        <v>75.34</v>
      </c>
      <c r="D13" s="11"/>
      <c r="E13" s="11"/>
      <c r="F13" s="12"/>
    </row>
    <row r="14" spans="1:6" x14ac:dyDescent="0.25">
      <c r="A14" s="1" t="s">
        <v>16</v>
      </c>
      <c r="B14" s="1" t="s">
        <v>67</v>
      </c>
      <c r="C14" s="5">
        <v>11.93</v>
      </c>
      <c r="D14" s="5"/>
      <c r="E14" s="5"/>
      <c r="F14" s="6"/>
    </row>
    <row r="15" spans="1:6" x14ac:dyDescent="0.25">
      <c r="A15" s="1" t="s">
        <v>16</v>
      </c>
      <c r="B15" s="1" t="s">
        <v>21</v>
      </c>
      <c r="C15" s="5">
        <v>56.98</v>
      </c>
      <c r="D15" s="5"/>
      <c r="E15" s="5"/>
      <c r="F15" s="6"/>
    </row>
    <row r="16" spans="1:6" x14ac:dyDescent="0.25">
      <c r="A16" s="1" t="s">
        <v>16</v>
      </c>
      <c r="B16" s="1" t="s">
        <v>17</v>
      </c>
      <c r="C16" s="5">
        <v>6.43</v>
      </c>
      <c r="D16" s="5"/>
      <c r="E16" s="5"/>
      <c r="F16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Entries</vt:lpstr>
      <vt:lpstr>Summary By User</vt:lpstr>
      <vt:lpstr>Summary By Schedule</vt:lpstr>
      <vt:lpstr>Summary By Site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McMullin Family</cp:lastModifiedBy>
  <dcterms:created xsi:type="dcterms:W3CDTF">2023-02-08T22:15:41Z</dcterms:created>
  <dcterms:modified xsi:type="dcterms:W3CDTF">2023-02-08T22:58:23Z</dcterms:modified>
  <cp:category/>
</cp:coreProperties>
</file>