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01f0321605a4312/Desktop/BootCamp/Module_1/Crowdfunding_Analysis/"/>
    </mc:Choice>
  </mc:AlternateContent>
  <xr:revisionPtr revIDLastSave="17" documentId="13_ncr:1_{D754642E-E684-4F4D-953B-1821B0424A6E}" xr6:coauthVersionLast="47" xr6:coauthVersionMax="47" xr10:uidLastSave="{45F7393C-C1EA-44A9-A40F-2BDA584E5E1B}"/>
  <bookViews>
    <workbookView xWindow="-120" yWindow="-120" windowWidth="20730" windowHeight="11160" tabRatio="84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 Chart" sheetId="12" r:id="rId9"/>
    <sheet name="Success_US_Photo_Kickstarts" sheetId="9" r:id="rId10"/>
    <sheet name="Fail_US_Photo_Kickstarts" sheetId="10" r:id="rId11"/>
    <sheet name="Descriptive_Statistics_Photo" sheetId="11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11" r:id="rId13"/>
    <pivotCache cacheId="1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B7" i="8"/>
  <c r="B6" i="8"/>
  <c r="B5" i="8"/>
  <c r="C4" i="8"/>
  <c r="B4" i="8"/>
  <c r="C6" i="11"/>
  <c r="B6" i="11"/>
  <c r="C5" i="11"/>
  <c r="B5" i="11"/>
  <c r="C3" i="11"/>
  <c r="B3" i="11"/>
  <c r="C2" i="11"/>
  <c r="B2" i="11"/>
  <c r="P1187" i="1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25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<sst xmlns="http://schemas.openxmlformats.org/spreadsheetml/2006/main" count="39155" uniqueCount="8398">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</sst>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2" fontId="0" fillId="0" borderId="0" xfId="0" applyNumberFormat="1"/>
    <xf numFmtId="172" fontId="1" fillId="0" borderId="0" xfId="0" applyNumberFormat="1" applyFont="1" applyAlignment="1">
      <alignment horizontal="center"/>
    </xf>
  </cellXfs>
  <cellStyles count="1">
    <cellStyle name="Normal" xfId="0" builtinId="0"/>
  </cellStyles>
  <dxfs count="40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693044619422571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3-4A84-9DEB-D05FB259AA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3-4A84-9DEB-D05FB259AA5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3-4A84-9DEB-D05FB259AA5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3-4A84-9DEB-D05FB259A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1218879"/>
        <c:axId val="731219295"/>
      </c:barChart>
      <c:catAx>
        <c:axId val="73121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19295"/>
        <c:crosses val="autoZero"/>
        <c:auto val="1"/>
        <c:lblAlgn val="ctr"/>
        <c:lblOffset val="100"/>
        <c:noMultiLvlLbl val="0"/>
      </c:catAx>
      <c:valAx>
        <c:axId val="73121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1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2-4C19-ACA5-D32652463DF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2-4C19-ACA5-D32652463DF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2-4C19-ACA5-D32652463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7752527"/>
        <c:axId val="747745455"/>
      </c:barChart>
      <c:catAx>
        <c:axId val="74775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45455"/>
        <c:crosses val="autoZero"/>
        <c:auto val="1"/>
        <c:lblAlgn val="ctr"/>
        <c:lblOffset val="100"/>
        <c:noMultiLvlLbl val="0"/>
      </c:catAx>
      <c:valAx>
        <c:axId val="74774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5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19-452E-A2FA-F54E9132B3C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19-452E-A2FA-F54E9132B3C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19-452E-A2FA-F54E9132B3C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19-452E-A2FA-F54E9132B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457087"/>
        <c:axId val="738457503"/>
      </c:lineChart>
      <c:catAx>
        <c:axId val="73845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57503"/>
        <c:crosses val="autoZero"/>
        <c:auto val="1"/>
        <c:lblAlgn val="ctr"/>
        <c:lblOffset val="100"/>
        <c:noMultiLvlLbl val="0"/>
      </c:catAx>
      <c:valAx>
        <c:axId val="73845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5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plotArea>
      <cx:plotAreaRegion>
        <cx:series layoutId="boxWhisker" uniqueId="{3B6E16DD-070E-466B-94D8-BDA8B0BD01B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7880B1-D4EA-4B17-B1BF-3982223F7AD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ABDCD3-D294-40AE-8BB1-E8B33EC99A95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15</xdr:row>
      <xdr:rowOff>71437</xdr:rowOff>
    </xdr:from>
    <xdr:to>
      <xdr:col>4</xdr:col>
      <xdr:colOff>466725</xdr:colOff>
      <xdr:row>29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5E61C-7CC1-4D38-97D9-36250963E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5</xdr:row>
      <xdr:rowOff>33336</xdr:rowOff>
    </xdr:from>
    <xdr:to>
      <xdr:col>15</xdr:col>
      <xdr:colOff>266699</xdr:colOff>
      <xdr:row>21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0E5A3-B120-428D-9F45-2204FC656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147637</xdr:rowOff>
    </xdr:from>
    <xdr:to>
      <xdr:col>13</xdr:col>
      <xdr:colOff>533400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539DC-08DE-46BE-BBF0-F9EC93CE2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4F0092-B7D5-4AC3-884B-0A916757D1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875261-FAB1-4754-AE58-90DDB1B4FA3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495.904466203705" createdVersion="7" refreshedVersion="7" minRefreshableVersion="3" recordCount="4114" xr:uid="{CE8A69CF-9A8F-4F56-B1CB-2394A367193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495.931510648152" createdVersion="7" refreshedVersion="7" minRefreshableVersion="3" recordCount="4114" xr:uid="{5B9C36DA-4232-42ED-B6DC-C86B2232A63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68244-3847-4BBD-927D-E3C3BDC56038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3D06D-B810-4C96-82DD-0CBE3024834E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B960F-341A-4300-8B76-D83882EE3420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140625" bestFit="1" customWidth="1"/>
    <col min="16" max="16" width="17" customWidth="1"/>
    <col min="17" max="17" width="41.140625" customWidth="1"/>
    <col min="18" max="18" width="16.85546875" bestFit="1" customWidth="1"/>
    <col min="19" max="19" width="23.28515625" style="16" bestFit="1" customWidth="1"/>
    <col min="20" max="20" width="22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1:F1048576">
    <cfRule type="cellIs" dxfId="39" priority="3" operator="equal">
      <formula>"canceled"</formula>
    </cfRule>
    <cfRule type="cellIs" dxfId="38" priority="4" operator="equal">
      <formula>"cancelled"</formula>
    </cfRule>
    <cfRule type="cellIs" dxfId="37" priority="5" operator="equal">
      <formula>"failed"</formula>
    </cfRule>
    <cfRule type="cellIs" dxfId="36" priority="6" operator="equal">
      <formula>"successful"</formula>
    </cfRule>
    <cfRule type="cellIs" dxfId="35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A2855-3E59-4134-9A10-5A0FFC319266}">
  <dimension ref="A1:F6"/>
  <sheetViews>
    <sheetView workbookViewId="0">
      <selection activeCell="D3" sqref="D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EAC3F-F840-45A0-A38A-FFFA56A53732}">
  <dimension ref="A1:E7"/>
  <sheetViews>
    <sheetView workbookViewId="0">
      <selection activeCell="K4" sqref="K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A467F-8605-46B4-9CD5-C6DBF7E7988E}">
  <dimension ref="A1:F18"/>
  <sheetViews>
    <sheetView workbookViewId="0">
      <selection activeCell="H21" sqref="H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CC3BA-EEB0-4CC8-9C12-C21DA0F01CA4}">
  <dimension ref="A1:T6"/>
  <sheetViews>
    <sheetView workbookViewId="0"/>
  </sheetViews>
  <sheetFormatPr defaultRowHeight="15" x14ac:dyDescent="0.25"/>
  <cols>
    <col min="1" max="1" width="33.5703125" bestFit="1" customWidth="1"/>
    <col min="2" max="2" width="128.42578125" bestFit="1" customWidth="1"/>
    <col min="3" max="3" width="10.7109375" customWidth="1"/>
    <col min="4" max="4" width="12.140625" customWidth="1"/>
    <col min="5" max="5" width="17" bestFit="1" customWidth="1"/>
    <col min="6" max="6" width="20" customWidth="1"/>
  </cols>
  <sheetData>
    <row r="1" spans="1:20" x14ac:dyDescent="0.25">
      <c r="A1" s="1" t="s">
        <v>8380</v>
      </c>
      <c r="B1" s="8" t="s">
        <v>4110</v>
      </c>
      <c r="C1" s="2" t="s">
        <v>8381</v>
      </c>
      <c r="D1" s="4" t="s">
        <v>8382</v>
      </c>
      <c r="E1" s="6" t="s">
        <v>8307</v>
      </c>
      <c r="F1" s="1" t="s">
        <v>8383</v>
      </c>
      <c r="G1" s="1"/>
      <c r="H1" s="1"/>
      <c r="I1" s="1"/>
      <c r="J1" s="1"/>
      <c r="K1" s="1"/>
      <c r="L1" s="1"/>
      <c r="M1" s="1"/>
      <c r="N1" s="1"/>
      <c r="O1" s="1"/>
      <c r="P1" s="1"/>
      <c r="Q1" s="10"/>
      <c r="R1" s="1"/>
      <c r="S1" s="15"/>
      <c r="T1" s="15"/>
    </row>
    <row r="2" spans="1:20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4,FALSE)</f>
        <v>2020</v>
      </c>
      <c r="E2">
        <f>VLOOKUP(A2, Kickstarter!B:P,15, FALSE)</f>
        <v>51.79</v>
      </c>
      <c r="F2">
        <f>VLOOKUP(A2,Kickstarter!B:L,11,FALSE)</f>
        <v>39</v>
      </c>
    </row>
    <row r="3" spans="1:20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4,FALSE)</f>
        <v>2020</v>
      </c>
      <c r="E3">
        <f>VLOOKUP(A3, Kickstarter!B:P,15, FALSE)</f>
        <v>36.07</v>
      </c>
      <c r="F3">
        <f>VLOOKUP(A3,Kickstarter!B:L,11,FALSE)</f>
        <v>56</v>
      </c>
    </row>
    <row r="4" spans="1:20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4,FALSE)</f>
        <v>2576</v>
      </c>
      <c r="E4">
        <f>VLOOKUP(A4, Kickstarter!B:P,15, FALSE)</f>
        <v>33.03</v>
      </c>
      <c r="F4">
        <f>VLOOKUP(A4,Kickstarter!B:L,11,FALSE)</f>
        <v>78</v>
      </c>
    </row>
    <row r="5" spans="1:20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4,FALSE)</f>
        <v>1168</v>
      </c>
      <c r="E5">
        <f>VLOOKUP(A5, Kickstarter!B:P,15, FALSE)</f>
        <v>44.92</v>
      </c>
      <c r="F5">
        <f>VLOOKUP(A5,Kickstarter!B:L,11,FALSE)</f>
        <v>26</v>
      </c>
    </row>
    <row r="6" spans="1:20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4,FALSE)</f>
        <v>4137</v>
      </c>
      <c r="E6">
        <f>VLOOKUP(A6, Kickstarter!B:P,15, FALSE)</f>
        <v>36.61</v>
      </c>
      <c r="F6">
        <f>VLOOKUP(A6,Kickstarter!B:L,11,FALSE)</f>
        <v>113</v>
      </c>
    </row>
  </sheetData>
  <conditionalFormatting sqref="F1">
    <cfRule type="cellIs" dxfId="34" priority="2" operator="equal">
      <formula>"canceled"</formula>
    </cfRule>
    <cfRule type="cellIs" dxfId="33" priority="3" operator="equal">
      <formula>"cancelled"</formula>
    </cfRule>
    <cfRule type="cellIs" dxfId="32" priority="4" operator="equal">
      <formula>"failed"</formula>
    </cfRule>
    <cfRule type="cellIs" dxfId="31" priority="5" operator="equal">
      <formula>"successful"</formula>
    </cfRule>
    <cfRule type="cellIs" dxfId="30" priority="6" operator="equal">
      <formula>"live"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FA6A-CC49-4234-8FDE-C4D45966BB22}">
  <dimension ref="A1:T413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2" max="2" width="22.28515625" customWidth="1"/>
    <col min="3" max="3" width="41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285156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6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6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5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4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6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29" priority="2" operator="equal">
      <formula>"canceled"</formula>
    </cfRule>
    <cfRule type="cellIs" dxfId="28" priority="3" operator="equal">
      <formula>"cancelled"</formula>
    </cfRule>
    <cfRule type="cellIs" dxfId="27" priority="4" operator="equal">
      <formula>"failed"</formula>
    </cfRule>
    <cfRule type="cellIs" dxfId="26" priority="5" operator="equal">
      <formula>"successful"</formula>
    </cfRule>
    <cfRule type="cellIs" dxfId="25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DD7DE-8C91-4C43-8EFC-E8382BCDDBD5}">
  <dimension ref="A1:T251"/>
  <sheetViews>
    <sheetView workbookViewId="0">
      <selection activeCell="J4" sqref="J4"/>
    </sheetView>
  </sheetViews>
  <sheetFormatPr defaultRowHeight="15" x14ac:dyDescent="0.25"/>
  <cols>
    <col min="2" max="2" width="22.85546875" customWidth="1"/>
    <col min="3" max="3" width="36.42578125" customWidth="1"/>
    <col min="4" max="4" width="20.140625" customWidth="1"/>
    <col min="5" max="5" width="14" customWidth="1"/>
    <col min="6" max="6" width="9.42578125" customWidth="1"/>
    <col min="9" max="9" width="11" bestFit="1" customWidth="1"/>
    <col min="10" max="10" width="11.85546875" bestFit="1" customWidth="1"/>
    <col min="11" max="11" width="9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60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7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6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6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6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6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6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6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6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6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6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7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60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6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7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3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60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6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6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60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6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6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60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6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6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60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6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6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6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60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6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6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6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6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7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6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7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6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6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6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6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6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6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24" priority="2" operator="equal">
      <formula>"canceled"</formula>
    </cfRule>
    <cfRule type="cellIs" dxfId="23" priority="3" operator="equal">
      <formula>"cancelled"</formula>
    </cfRule>
    <cfRule type="cellIs" dxfId="22" priority="4" operator="equal">
      <formula>"failed"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C332-95CA-43EC-9EA3-41769F5C6D65}">
  <dimension ref="A1:C14"/>
  <sheetViews>
    <sheetView workbookViewId="0">
      <selection activeCell="E18" sqref="E18"/>
    </sheetView>
  </sheetViews>
  <sheetFormatPr defaultRowHeight="15" x14ac:dyDescent="0.25"/>
  <cols>
    <col min="1" max="1" width="29.140625" customWidth="1"/>
    <col min="2" max="2" width="20.7109375" style="19" customWidth="1"/>
    <col min="3" max="3" width="22.28515625" style="19" customWidth="1"/>
  </cols>
  <sheetData>
    <row r="1" spans="1:3" s="18" customFormat="1" x14ac:dyDescent="0.25">
      <c r="B1" s="20" t="s">
        <v>8384</v>
      </c>
      <c r="C1" s="20" t="s">
        <v>8385</v>
      </c>
    </row>
    <row r="2" spans="1:3" x14ac:dyDescent="0.25">
      <c r="A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8391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8392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8393</v>
      </c>
      <c r="B7" s="19">
        <f>B5-B6</f>
        <v>3500</v>
      </c>
      <c r="C7" s="19">
        <f>C5-C6</f>
        <v>8000</v>
      </c>
    </row>
    <row r="9" spans="1:3" x14ac:dyDescent="0.25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8395</v>
      </c>
      <c r="B12" s="19">
        <f>QUARTILE('Successful US Kickstarters'!E:E,3)</f>
        <v>5697</v>
      </c>
      <c r="C12" s="19">
        <f>_xlfn.QUARTILE.EXC('Failed US Kickstarters'!E:E,3)</f>
        <v>501</v>
      </c>
    </row>
    <row r="13" spans="1:3" x14ac:dyDescent="0.25">
      <c r="A13" t="s">
        <v>8396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t="s">
        <v>8397</v>
      </c>
      <c r="B14" s="19">
        <f>B12-B13</f>
        <v>3980.4925000000003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E070-7645-4C7E-ADBF-5EC35F5AD696}">
  <dimension ref="A1:T104"/>
  <sheetViews>
    <sheetView workbookViewId="0">
      <selection activeCell="C3" sqref="C3"/>
    </sheetView>
  </sheetViews>
  <sheetFormatPr defaultRowHeight="15" x14ac:dyDescent="0.25"/>
  <cols>
    <col min="2" max="2" width="34.140625" customWidth="1"/>
    <col min="3" max="3" width="33.42578125" customWidth="1"/>
    <col min="4" max="4" width="12.5703125" bestFit="1" customWidth="1"/>
    <col min="5" max="5" width="11.140625" bestFit="1" customWidth="1"/>
    <col min="6" max="6" width="18.5703125" customWidth="1"/>
    <col min="9" max="9" width="11" bestFit="1" customWidth="1"/>
    <col min="10" max="10" width="11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75" x14ac:dyDescent="0.25">
      <c r="A2">
        <v>1185</v>
      </c>
      <c r="B2" s="9" t="s">
        <v>1186</v>
      </c>
      <c r="C2" s="3" t="s">
        <v>5295</v>
      </c>
      <c r="D2" s="5">
        <v>12500</v>
      </c>
      <c r="E2" s="7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>
        <v>105</v>
      </c>
      <c r="P2">
        <v>118.74</v>
      </c>
      <c r="Q2" s="11" t="s">
        <v>8336</v>
      </c>
      <c r="R2" t="s">
        <v>8337</v>
      </c>
      <c r="S2" s="16">
        <v>42130.865150462967</v>
      </c>
      <c r="T2" s="16">
        <v>42163.166666666672</v>
      </c>
    </row>
    <row r="3" spans="1:20" ht="75" x14ac:dyDescent="0.25">
      <c r="A3">
        <v>1187</v>
      </c>
      <c r="B3" s="9" t="s">
        <v>1188</v>
      </c>
      <c r="C3" s="3" t="s">
        <v>5297</v>
      </c>
      <c r="D3" s="5">
        <v>8750</v>
      </c>
      <c r="E3" s="7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>
        <v>104</v>
      </c>
      <c r="P3">
        <v>130.16</v>
      </c>
      <c r="Q3" s="11" t="s">
        <v>8336</v>
      </c>
      <c r="R3" t="s">
        <v>8337</v>
      </c>
      <c r="S3" s="16">
        <v>42109.894942129627</v>
      </c>
      <c r="T3" s="16">
        <v>42141.75</v>
      </c>
    </row>
    <row r="4" spans="1:20" ht="60" x14ac:dyDescent="0.25">
      <c r="A4">
        <v>1189</v>
      </c>
      <c r="B4" s="9" t="s">
        <v>1190</v>
      </c>
      <c r="C4" s="3" t="s">
        <v>5299</v>
      </c>
      <c r="D4" s="5">
        <v>9000</v>
      </c>
      <c r="E4" s="7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>
        <v>108</v>
      </c>
      <c r="P4">
        <v>112.79</v>
      </c>
      <c r="Q4" s="11" t="s">
        <v>8336</v>
      </c>
      <c r="R4" t="s">
        <v>8337</v>
      </c>
      <c r="S4" s="16">
        <v>42529.979108796295</v>
      </c>
      <c r="T4" s="16">
        <v>42550.979108796295</v>
      </c>
    </row>
    <row r="5" spans="1:20" ht="45" x14ac:dyDescent="0.25">
      <c r="A5">
        <v>1190</v>
      </c>
      <c r="B5" s="9" t="s">
        <v>1191</v>
      </c>
      <c r="C5" s="3" t="s">
        <v>5300</v>
      </c>
      <c r="D5" s="5">
        <v>500</v>
      </c>
      <c r="E5" s="7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>
        <v>135</v>
      </c>
      <c r="P5">
        <v>51.92</v>
      </c>
      <c r="Q5" s="11" t="s">
        <v>8336</v>
      </c>
      <c r="R5" t="s">
        <v>8337</v>
      </c>
      <c r="S5" s="16">
        <v>41852.665798611109</v>
      </c>
      <c r="T5" s="16">
        <v>41882.665798611109</v>
      </c>
    </row>
    <row r="6" spans="1:20" ht="60" x14ac:dyDescent="0.25">
      <c r="A6">
        <v>1191</v>
      </c>
      <c r="B6" s="9" t="s">
        <v>1192</v>
      </c>
      <c r="C6" s="3" t="s">
        <v>5301</v>
      </c>
      <c r="D6" s="5">
        <v>2700</v>
      </c>
      <c r="E6" s="7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>
        <v>109</v>
      </c>
      <c r="P6">
        <v>89.24</v>
      </c>
      <c r="Q6" s="11" t="s">
        <v>8336</v>
      </c>
      <c r="R6" t="s">
        <v>8337</v>
      </c>
      <c r="S6" s="16">
        <v>42419.603703703702</v>
      </c>
      <c r="T6" s="16">
        <v>42449.562037037031</v>
      </c>
    </row>
    <row r="7" spans="1:20" ht="60" x14ac:dyDescent="0.25">
      <c r="A7">
        <v>1193</v>
      </c>
      <c r="B7" s="9" t="s">
        <v>1194</v>
      </c>
      <c r="C7" s="3" t="s">
        <v>5303</v>
      </c>
      <c r="D7" s="5">
        <v>21000</v>
      </c>
      <c r="E7" s="7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>
        <v>104</v>
      </c>
      <c r="P7">
        <v>79.97</v>
      </c>
      <c r="Q7" s="11" t="s">
        <v>8336</v>
      </c>
      <c r="R7" t="s">
        <v>8337</v>
      </c>
      <c r="S7" s="16">
        <v>42409.776076388895</v>
      </c>
      <c r="T7" s="16">
        <v>42469.734409722223</v>
      </c>
    </row>
    <row r="8" spans="1:20" ht="75" x14ac:dyDescent="0.25">
      <c r="A8">
        <v>1197</v>
      </c>
      <c r="B8" s="9" t="s">
        <v>1198</v>
      </c>
      <c r="C8" s="3" t="s">
        <v>5307</v>
      </c>
      <c r="D8" s="5">
        <v>15000</v>
      </c>
      <c r="E8" s="7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>
        <v>253</v>
      </c>
      <c r="P8">
        <v>121</v>
      </c>
      <c r="Q8" s="11" t="s">
        <v>8336</v>
      </c>
      <c r="R8" t="s">
        <v>8337</v>
      </c>
      <c r="S8" s="16">
        <v>42503.66474537037</v>
      </c>
      <c r="T8" s="16">
        <v>42534.249305555553</v>
      </c>
    </row>
    <row r="9" spans="1:20" ht="60" x14ac:dyDescent="0.25">
      <c r="A9">
        <v>1198</v>
      </c>
      <c r="B9" s="9" t="s">
        <v>1199</v>
      </c>
      <c r="C9" s="3" t="s">
        <v>5308</v>
      </c>
      <c r="D9" s="5">
        <v>3500</v>
      </c>
      <c r="E9" s="7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>
        <v>261</v>
      </c>
      <c r="P9">
        <v>54.62</v>
      </c>
      <c r="Q9" s="11" t="s">
        <v>8336</v>
      </c>
      <c r="R9" t="s">
        <v>8337</v>
      </c>
      <c r="S9" s="16">
        <v>42333.619050925925</v>
      </c>
      <c r="T9" s="16">
        <v>42369.125</v>
      </c>
    </row>
    <row r="10" spans="1:20" ht="60" x14ac:dyDescent="0.25">
      <c r="A10">
        <v>1200</v>
      </c>
      <c r="B10" s="9" t="s">
        <v>1201</v>
      </c>
      <c r="C10" s="3" t="s">
        <v>5310</v>
      </c>
      <c r="D10" s="5">
        <v>4800</v>
      </c>
      <c r="E10" s="7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>
        <v>126</v>
      </c>
      <c r="P10">
        <v>58.53</v>
      </c>
      <c r="Q10" s="11" t="s">
        <v>8336</v>
      </c>
      <c r="R10" t="s">
        <v>8337</v>
      </c>
      <c r="S10" s="16">
        <v>42089.477500000001</v>
      </c>
      <c r="T10" s="16">
        <v>42110.477500000001</v>
      </c>
    </row>
    <row r="11" spans="1:20" ht="60" x14ac:dyDescent="0.25">
      <c r="A11">
        <v>1203</v>
      </c>
      <c r="B11" s="9" t="s">
        <v>1204</v>
      </c>
      <c r="C11" s="3" t="s">
        <v>5313</v>
      </c>
      <c r="D11" s="5">
        <v>16300</v>
      </c>
      <c r="E11" s="7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>
        <v>102</v>
      </c>
      <c r="P11">
        <v>165.35</v>
      </c>
      <c r="Q11" s="11" t="s">
        <v>8336</v>
      </c>
      <c r="R11" t="s">
        <v>8337</v>
      </c>
      <c r="S11" s="16">
        <v>42125.614895833336</v>
      </c>
      <c r="T11" s="16">
        <v>42155.614895833336</v>
      </c>
    </row>
    <row r="12" spans="1:20" ht="60" x14ac:dyDescent="0.25">
      <c r="A12">
        <v>1204</v>
      </c>
      <c r="B12" s="9" t="s">
        <v>1205</v>
      </c>
      <c r="C12" s="3" t="s">
        <v>5314</v>
      </c>
      <c r="D12" s="5">
        <v>13000</v>
      </c>
      <c r="E12" s="7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>
        <v>103</v>
      </c>
      <c r="P12">
        <v>234.79</v>
      </c>
      <c r="Q12" s="11" t="s">
        <v>8336</v>
      </c>
      <c r="R12" t="s">
        <v>8337</v>
      </c>
      <c r="S12" s="16">
        <v>42297.748067129629</v>
      </c>
      <c r="T12" s="16">
        <v>42342.208333333328</v>
      </c>
    </row>
    <row r="13" spans="1:20" ht="60" x14ac:dyDescent="0.25">
      <c r="A13">
        <v>1208</v>
      </c>
      <c r="B13" s="9" t="s">
        <v>1209</v>
      </c>
      <c r="C13" s="3" t="s">
        <v>5318</v>
      </c>
      <c r="D13" s="5">
        <v>10000</v>
      </c>
      <c r="E13" s="7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>
        <v>155</v>
      </c>
      <c r="P13">
        <v>207.07</v>
      </c>
      <c r="Q13" s="11" t="s">
        <v>8336</v>
      </c>
      <c r="R13" t="s">
        <v>8337</v>
      </c>
      <c r="S13" s="16">
        <v>42423.709074074075</v>
      </c>
      <c r="T13" s="16">
        <v>42453.667407407411</v>
      </c>
    </row>
    <row r="14" spans="1:20" ht="60" x14ac:dyDescent="0.25">
      <c r="A14">
        <v>1209</v>
      </c>
      <c r="B14" s="9" t="s">
        <v>1210</v>
      </c>
      <c r="C14" s="3" t="s">
        <v>5319</v>
      </c>
      <c r="D14" s="5">
        <v>6000</v>
      </c>
      <c r="E14" s="7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>
        <v>106</v>
      </c>
      <c r="P14">
        <v>138.26</v>
      </c>
      <c r="Q14" s="11" t="s">
        <v>8336</v>
      </c>
      <c r="R14" t="s">
        <v>8337</v>
      </c>
      <c r="S14" s="16">
        <v>42761.846122685187</v>
      </c>
      <c r="T14" s="16">
        <v>42791.846122685187</v>
      </c>
    </row>
    <row r="15" spans="1:20" ht="75" x14ac:dyDescent="0.25">
      <c r="A15">
        <v>1212</v>
      </c>
      <c r="B15" s="9" t="s">
        <v>1213</v>
      </c>
      <c r="C15" s="3" t="s">
        <v>5322</v>
      </c>
      <c r="D15" s="5">
        <v>2500</v>
      </c>
      <c r="E15" s="7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>
        <v>129</v>
      </c>
      <c r="P15">
        <v>38.869999999999997</v>
      </c>
      <c r="Q15" s="11" t="s">
        <v>8336</v>
      </c>
      <c r="R15" t="s">
        <v>8337</v>
      </c>
      <c r="S15" s="16">
        <v>42318.950173611112</v>
      </c>
      <c r="T15" s="16">
        <v>42335.041666666672</v>
      </c>
    </row>
    <row r="16" spans="1:20" ht="75" x14ac:dyDescent="0.25">
      <c r="A16">
        <v>1214</v>
      </c>
      <c r="B16" s="9" t="s">
        <v>1215</v>
      </c>
      <c r="C16" s="3" t="s">
        <v>5324</v>
      </c>
      <c r="D16" s="5">
        <v>2000</v>
      </c>
      <c r="E16" s="7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>
        <v>132</v>
      </c>
      <c r="P16">
        <v>105.44</v>
      </c>
      <c r="Q16" s="11" t="s">
        <v>8336</v>
      </c>
      <c r="R16" t="s">
        <v>8337</v>
      </c>
      <c r="S16" s="16">
        <v>42104.840335648143</v>
      </c>
      <c r="T16" s="16">
        <v>42164.840335648143</v>
      </c>
    </row>
    <row r="17" spans="1:20" ht="60" x14ac:dyDescent="0.25">
      <c r="A17">
        <v>1215</v>
      </c>
      <c r="B17" s="9" t="s">
        <v>1216</v>
      </c>
      <c r="C17" s="3" t="s">
        <v>5325</v>
      </c>
      <c r="D17" s="5">
        <v>5000</v>
      </c>
      <c r="E17" s="7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>
        <v>786</v>
      </c>
      <c r="P17">
        <v>71.59</v>
      </c>
      <c r="Q17" s="11" t="s">
        <v>8336</v>
      </c>
      <c r="R17" t="s">
        <v>8337</v>
      </c>
      <c r="S17" s="16">
        <v>41759.923101851848</v>
      </c>
      <c r="T17" s="16">
        <v>41789.923101851848</v>
      </c>
    </row>
    <row r="18" spans="1:20" ht="30" x14ac:dyDescent="0.25">
      <c r="A18">
        <v>1216</v>
      </c>
      <c r="B18" s="9" t="s">
        <v>1217</v>
      </c>
      <c r="C18" s="3" t="s">
        <v>5326</v>
      </c>
      <c r="D18" s="5">
        <v>14000</v>
      </c>
      <c r="E18" s="7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>
        <v>146</v>
      </c>
      <c r="P18">
        <v>91.88</v>
      </c>
      <c r="Q18" s="11" t="s">
        <v>8336</v>
      </c>
      <c r="R18" t="s">
        <v>8337</v>
      </c>
      <c r="S18" s="16">
        <v>42247.616400462968</v>
      </c>
      <c r="T18" s="16">
        <v>42279.960416666669</v>
      </c>
    </row>
    <row r="19" spans="1:20" ht="60" x14ac:dyDescent="0.25">
      <c r="A19">
        <v>1217</v>
      </c>
      <c r="B19" s="9" t="s">
        <v>1218</v>
      </c>
      <c r="C19" s="3" t="s">
        <v>5327</v>
      </c>
      <c r="D19" s="5">
        <v>26500</v>
      </c>
      <c r="E19" s="7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>
        <v>103</v>
      </c>
      <c r="P19">
        <v>148.57</v>
      </c>
      <c r="Q19" s="11" t="s">
        <v>8336</v>
      </c>
      <c r="R19" t="s">
        <v>8337</v>
      </c>
      <c r="S19" s="16">
        <v>42535.809490740736</v>
      </c>
      <c r="T19" s="16">
        <v>42565.809490740736</v>
      </c>
    </row>
    <row r="20" spans="1:20" ht="60" x14ac:dyDescent="0.25">
      <c r="A20">
        <v>1218</v>
      </c>
      <c r="B20" s="9" t="s">
        <v>1219</v>
      </c>
      <c r="C20" s="3" t="s">
        <v>5328</v>
      </c>
      <c r="D20" s="5">
        <v>9000</v>
      </c>
      <c r="E20" s="7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>
        <v>172</v>
      </c>
      <c r="P20">
        <v>174.21</v>
      </c>
      <c r="Q20" s="11" t="s">
        <v>8336</v>
      </c>
      <c r="R20" t="s">
        <v>8337</v>
      </c>
      <c r="S20" s="16">
        <v>42278.662037037036</v>
      </c>
      <c r="T20" s="16">
        <v>42309.125</v>
      </c>
    </row>
    <row r="21" spans="1:20" ht="45" x14ac:dyDescent="0.25">
      <c r="A21">
        <v>1219</v>
      </c>
      <c r="B21" s="9" t="s">
        <v>1220</v>
      </c>
      <c r="C21" s="3" t="s">
        <v>5329</v>
      </c>
      <c r="D21" s="5">
        <v>16350</v>
      </c>
      <c r="E21" s="7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>
        <v>159</v>
      </c>
      <c r="P21">
        <v>102.86</v>
      </c>
      <c r="Q21" s="11" t="s">
        <v>8336</v>
      </c>
      <c r="R21" t="s">
        <v>8337</v>
      </c>
      <c r="S21" s="16">
        <v>42633.461956018517</v>
      </c>
      <c r="T21" s="16">
        <v>42663.461956018517</v>
      </c>
    </row>
    <row r="22" spans="1:20" ht="45" x14ac:dyDescent="0.25">
      <c r="A22">
        <v>1223</v>
      </c>
      <c r="B22" s="9" t="s">
        <v>1224</v>
      </c>
      <c r="C22" s="3" t="s">
        <v>5333</v>
      </c>
      <c r="D22" s="5">
        <v>19800</v>
      </c>
      <c r="E22" s="7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>
        <v>112</v>
      </c>
      <c r="P22">
        <v>116.21</v>
      </c>
      <c r="Q22" s="11" t="s">
        <v>8336</v>
      </c>
      <c r="R22" t="s">
        <v>8337</v>
      </c>
      <c r="S22" s="16">
        <v>42654.177187499998</v>
      </c>
      <c r="T22" s="16">
        <v>42684.218854166669</v>
      </c>
    </row>
    <row r="23" spans="1:20" ht="60" x14ac:dyDescent="0.25">
      <c r="A23">
        <v>1507</v>
      </c>
      <c r="B23" s="9" t="s">
        <v>1508</v>
      </c>
      <c r="C23" s="3" t="s">
        <v>5617</v>
      </c>
      <c r="D23" s="5">
        <v>1200</v>
      </c>
      <c r="E23" s="7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>
        <v>215</v>
      </c>
      <c r="P23">
        <v>78.180000000000007</v>
      </c>
      <c r="Q23" s="11" t="s">
        <v>8336</v>
      </c>
      <c r="R23" t="s">
        <v>8337</v>
      </c>
      <c r="S23" s="16">
        <v>40254.450335648151</v>
      </c>
      <c r="T23" s="16">
        <v>40313.340277777781</v>
      </c>
    </row>
    <row r="24" spans="1:20" ht="60" x14ac:dyDescent="0.25">
      <c r="A24">
        <v>1508</v>
      </c>
      <c r="B24" s="9" t="s">
        <v>1509</v>
      </c>
      <c r="C24" s="3" t="s">
        <v>5618</v>
      </c>
      <c r="D24" s="5">
        <v>18500</v>
      </c>
      <c r="E24" s="7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>
        <v>111</v>
      </c>
      <c r="P24">
        <v>97.11</v>
      </c>
      <c r="Q24" s="11" t="s">
        <v>8336</v>
      </c>
      <c r="R24" t="s">
        <v>8337</v>
      </c>
      <c r="S24" s="16">
        <v>41786.614363425928</v>
      </c>
      <c r="T24" s="16">
        <v>41817.614363425928</v>
      </c>
    </row>
    <row r="25" spans="1:20" ht="60" x14ac:dyDescent="0.25">
      <c r="A25">
        <v>1511</v>
      </c>
      <c r="B25" s="9" t="s">
        <v>1512</v>
      </c>
      <c r="C25" s="3" t="s">
        <v>5621</v>
      </c>
      <c r="D25" s="5">
        <v>14000</v>
      </c>
      <c r="E25" s="7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>
        <v>112</v>
      </c>
      <c r="P25">
        <v>75.98</v>
      </c>
      <c r="Q25" s="11" t="s">
        <v>8336</v>
      </c>
      <c r="R25" t="s">
        <v>8337</v>
      </c>
      <c r="S25" s="16">
        <v>42296.583379629628</v>
      </c>
      <c r="T25" s="16">
        <v>42326.625046296293</v>
      </c>
    </row>
    <row r="26" spans="1:20" ht="60" x14ac:dyDescent="0.25">
      <c r="A26">
        <v>1512</v>
      </c>
      <c r="B26" s="9" t="s">
        <v>1513</v>
      </c>
      <c r="C26" s="3" t="s">
        <v>5622</v>
      </c>
      <c r="D26" s="5">
        <v>3500</v>
      </c>
      <c r="E26" s="7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>
        <v>559</v>
      </c>
      <c r="P26">
        <v>58.38</v>
      </c>
      <c r="Q26" s="11" t="s">
        <v>8336</v>
      </c>
      <c r="R26" t="s">
        <v>8337</v>
      </c>
      <c r="S26" s="16">
        <v>42741.684479166666</v>
      </c>
      <c r="T26" s="16">
        <v>42771.684479166666</v>
      </c>
    </row>
    <row r="27" spans="1:20" ht="60" x14ac:dyDescent="0.25">
      <c r="A27">
        <v>1514</v>
      </c>
      <c r="B27" s="9" t="s">
        <v>1515</v>
      </c>
      <c r="C27" s="3" t="s">
        <v>5624</v>
      </c>
      <c r="D27" s="5">
        <v>25000</v>
      </c>
      <c r="E27" s="7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>
        <v>106</v>
      </c>
      <c r="P27">
        <v>151.24</v>
      </c>
      <c r="Q27" s="11" t="s">
        <v>8336</v>
      </c>
      <c r="R27" t="s">
        <v>8337</v>
      </c>
      <c r="S27" s="16">
        <v>42234.597685185188</v>
      </c>
      <c r="T27" s="16">
        <v>42274.597685185188</v>
      </c>
    </row>
    <row r="28" spans="1:20" ht="60" x14ac:dyDescent="0.25">
      <c r="A28">
        <v>1516</v>
      </c>
      <c r="B28" s="9" t="s">
        <v>1517</v>
      </c>
      <c r="C28" s="3" t="s">
        <v>5626</v>
      </c>
      <c r="D28" s="5">
        <v>17000</v>
      </c>
      <c r="E28" s="7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>
        <v>109</v>
      </c>
      <c r="P28">
        <v>159.24</v>
      </c>
      <c r="Q28" s="11" t="s">
        <v>8336</v>
      </c>
      <c r="R28" t="s">
        <v>8337</v>
      </c>
      <c r="S28" s="16">
        <v>42619.466342592597</v>
      </c>
      <c r="T28" s="16">
        <v>42649.583333333328</v>
      </c>
    </row>
    <row r="29" spans="1:20" ht="60" x14ac:dyDescent="0.25">
      <c r="A29">
        <v>1517</v>
      </c>
      <c r="B29" s="9" t="s">
        <v>1518</v>
      </c>
      <c r="C29" s="3" t="s">
        <v>5627</v>
      </c>
      <c r="D29" s="5">
        <v>15000</v>
      </c>
      <c r="E29" s="7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>
        <v>162</v>
      </c>
      <c r="P29">
        <v>39.51</v>
      </c>
      <c r="Q29" s="11" t="s">
        <v>8336</v>
      </c>
      <c r="R29" t="s">
        <v>8337</v>
      </c>
      <c r="S29" s="16">
        <v>41948.56658564815</v>
      </c>
      <c r="T29" s="16">
        <v>41979.25</v>
      </c>
    </row>
    <row r="30" spans="1:20" ht="45" x14ac:dyDescent="0.25">
      <c r="A30">
        <v>1518</v>
      </c>
      <c r="B30" s="9" t="s">
        <v>1519</v>
      </c>
      <c r="C30" s="3" t="s">
        <v>5628</v>
      </c>
      <c r="D30" s="5">
        <v>15000</v>
      </c>
      <c r="E30" s="7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>
        <v>205</v>
      </c>
      <c r="P30">
        <v>130.53</v>
      </c>
      <c r="Q30" s="11" t="s">
        <v>8336</v>
      </c>
      <c r="R30" t="s">
        <v>8337</v>
      </c>
      <c r="S30" s="16">
        <v>41760.8200462963</v>
      </c>
      <c r="T30" s="16">
        <v>41790.8200462963</v>
      </c>
    </row>
    <row r="31" spans="1:20" ht="60" x14ac:dyDescent="0.25">
      <c r="A31">
        <v>1519</v>
      </c>
      <c r="B31" s="9" t="s">
        <v>1520</v>
      </c>
      <c r="C31" s="3" t="s">
        <v>5629</v>
      </c>
      <c r="D31" s="5">
        <v>9000</v>
      </c>
      <c r="E31" s="7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>
        <v>103</v>
      </c>
      <c r="P31">
        <v>64.16</v>
      </c>
      <c r="Q31" s="11" t="s">
        <v>8336</v>
      </c>
      <c r="R31" t="s">
        <v>8337</v>
      </c>
      <c r="S31" s="16">
        <v>41782.741701388892</v>
      </c>
      <c r="T31" s="16">
        <v>41810.915972222225</v>
      </c>
    </row>
    <row r="32" spans="1:20" ht="45" x14ac:dyDescent="0.25">
      <c r="A32">
        <v>1520</v>
      </c>
      <c r="B32" s="9" t="s">
        <v>1521</v>
      </c>
      <c r="C32" s="3" t="s">
        <v>5630</v>
      </c>
      <c r="D32" s="5">
        <v>18000</v>
      </c>
      <c r="E32" s="7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>
        <v>103</v>
      </c>
      <c r="P32">
        <v>111.53</v>
      </c>
      <c r="Q32" s="11" t="s">
        <v>8336</v>
      </c>
      <c r="R32" t="s">
        <v>8337</v>
      </c>
      <c r="S32" s="16">
        <v>41955.857789351852</v>
      </c>
      <c r="T32" s="16">
        <v>41992.166666666672</v>
      </c>
    </row>
    <row r="33" spans="1:20" ht="60" x14ac:dyDescent="0.25">
      <c r="A33">
        <v>1521</v>
      </c>
      <c r="B33" s="9" t="s">
        <v>1522</v>
      </c>
      <c r="C33" s="3" t="s">
        <v>5631</v>
      </c>
      <c r="D33" s="5">
        <v>37500</v>
      </c>
      <c r="E33" s="7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>
        <v>107</v>
      </c>
      <c r="P33">
        <v>170.45</v>
      </c>
      <c r="Q33" s="11" t="s">
        <v>8336</v>
      </c>
      <c r="R33" t="s">
        <v>8337</v>
      </c>
      <c r="S33" s="16">
        <v>42493.167719907404</v>
      </c>
      <c r="T33" s="16">
        <v>42528.167719907404</v>
      </c>
    </row>
    <row r="34" spans="1:20" ht="75" x14ac:dyDescent="0.25">
      <c r="A34">
        <v>1522</v>
      </c>
      <c r="B34" s="9" t="s">
        <v>1523</v>
      </c>
      <c r="C34" s="3" t="s">
        <v>5632</v>
      </c>
      <c r="D34" s="5">
        <v>43500</v>
      </c>
      <c r="E34" s="7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>
        <v>139</v>
      </c>
      <c r="P34">
        <v>133.74</v>
      </c>
      <c r="Q34" s="11" t="s">
        <v>8336</v>
      </c>
      <c r="R34" t="s">
        <v>8337</v>
      </c>
      <c r="S34" s="16">
        <v>41899.830312500002</v>
      </c>
      <c r="T34" s="16">
        <v>41929.830312500002</v>
      </c>
    </row>
    <row r="35" spans="1:20" ht="75" x14ac:dyDescent="0.25">
      <c r="A35">
        <v>1523</v>
      </c>
      <c r="B35" s="9" t="s">
        <v>1524</v>
      </c>
      <c r="C35" s="3" t="s">
        <v>5633</v>
      </c>
      <c r="D35" s="5">
        <v>18500</v>
      </c>
      <c r="E35" s="7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>
        <v>125</v>
      </c>
      <c r="P35">
        <v>95.83</v>
      </c>
      <c r="Q35" s="11" t="s">
        <v>8336</v>
      </c>
      <c r="R35" t="s">
        <v>8337</v>
      </c>
      <c r="S35" s="16">
        <v>41964.751342592594</v>
      </c>
      <c r="T35" s="16">
        <v>41996</v>
      </c>
    </row>
    <row r="36" spans="1:20" ht="75" x14ac:dyDescent="0.25">
      <c r="A36">
        <v>1525</v>
      </c>
      <c r="B36" s="9" t="s">
        <v>1526</v>
      </c>
      <c r="C36" s="3" t="s">
        <v>5635</v>
      </c>
      <c r="D36" s="5">
        <v>2600</v>
      </c>
      <c r="E36" s="7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>
        <v>174</v>
      </c>
      <c r="P36">
        <v>32.32</v>
      </c>
      <c r="Q36" s="11" t="s">
        <v>8336</v>
      </c>
      <c r="R36" t="s">
        <v>8337</v>
      </c>
      <c r="S36" s="16">
        <v>42570.702986111108</v>
      </c>
      <c r="T36" s="16">
        <v>42600.702986111108</v>
      </c>
    </row>
    <row r="37" spans="1:20" ht="75" x14ac:dyDescent="0.25">
      <c r="A37">
        <v>1526</v>
      </c>
      <c r="B37" s="9" t="s">
        <v>1527</v>
      </c>
      <c r="C37" s="3" t="s">
        <v>5636</v>
      </c>
      <c r="D37" s="5">
        <v>23000</v>
      </c>
      <c r="E37" s="7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>
        <v>120</v>
      </c>
      <c r="P37">
        <v>98.84</v>
      </c>
      <c r="Q37" s="11" t="s">
        <v>8336</v>
      </c>
      <c r="R37" t="s">
        <v>8337</v>
      </c>
      <c r="S37" s="16">
        <v>42339.276006944448</v>
      </c>
      <c r="T37" s="16">
        <v>42388.276006944448</v>
      </c>
    </row>
    <row r="38" spans="1:20" ht="45" x14ac:dyDescent="0.25">
      <c r="A38">
        <v>1527</v>
      </c>
      <c r="B38" s="9" t="s">
        <v>1528</v>
      </c>
      <c r="C38" s="3" t="s">
        <v>5637</v>
      </c>
      <c r="D38" s="5">
        <v>3500</v>
      </c>
      <c r="E38" s="7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>
        <v>110</v>
      </c>
      <c r="P38">
        <v>55.22</v>
      </c>
      <c r="Q38" s="11" t="s">
        <v>8336</v>
      </c>
      <c r="R38" t="s">
        <v>8337</v>
      </c>
      <c r="S38" s="16">
        <v>42780.600532407407</v>
      </c>
      <c r="T38" s="16">
        <v>42808.558865740735</v>
      </c>
    </row>
    <row r="39" spans="1:20" ht="45" x14ac:dyDescent="0.25">
      <c r="A39">
        <v>1528</v>
      </c>
      <c r="B39" s="9" t="s">
        <v>1529</v>
      </c>
      <c r="C39" s="3" t="s">
        <v>5638</v>
      </c>
      <c r="D39" s="5">
        <v>3000</v>
      </c>
      <c r="E39" s="7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>
        <v>282</v>
      </c>
      <c r="P39">
        <v>52.79</v>
      </c>
      <c r="Q39" s="11" t="s">
        <v>8336</v>
      </c>
      <c r="R39" t="s">
        <v>8337</v>
      </c>
      <c r="S39" s="16">
        <v>42736.732893518521</v>
      </c>
      <c r="T39" s="16">
        <v>42767</v>
      </c>
    </row>
    <row r="40" spans="1:20" ht="45" x14ac:dyDescent="0.25">
      <c r="A40">
        <v>1529</v>
      </c>
      <c r="B40" s="9" t="s">
        <v>1530</v>
      </c>
      <c r="C40" s="3" t="s">
        <v>5639</v>
      </c>
      <c r="D40" s="5">
        <v>19000</v>
      </c>
      <c r="E40" s="7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>
        <v>101</v>
      </c>
      <c r="P40">
        <v>135.66999999999999</v>
      </c>
      <c r="Q40" s="11" t="s">
        <v>8336</v>
      </c>
      <c r="R40" t="s">
        <v>8337</v>
      </c>
      <c r="S40" s="16">
        <v>42052.628703703704</v>
      </c>
      <c r="T40" s="16">
        <v>42082.587037037039</v>
      </c>
    </row>
    <row r="41" spans="1:20" ht="75" x14ac:dyDescent="0.25">
      <c r="A41">
        <v>1530</v>
      </c>
      <c r="B41" s="9" t="s">
        <v>1531</v>
      </c>
      <c r="C41" s="3" t="s">
        <v>5640</v>
      </c>
      <c r="D41" s="5">
        <v>35000</v>
      </c>
      <c r="E41" s="7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>
        <v>135</v>
      </c>
      <c r="P41">
        <v>53.99</v>
      </c>
      <c r="Q41" s="11" t="s">
        <v>8336</v>
      </c>
      <c r="R41" t="s">
        <v>8337</v>
      </c>
      <c r="S41" s="16">
        <v>42275.767303240747</v>
      </c>
      <c r="T41" s="16">
        <v>42300.767303240747</v>
      </c>
    </row>
    <row r="42" spans="1:20" ht="60" x14ac:dyDescent="0.25">
      <c r="A42">
        <v>1531</v>
      </c>
      <c r="B42" s="9" t="s">
        <v>1532</v>
      </c>
      <c r="C42" s="3" t="s">
        <v>5641</v>
      </c>
      <c r="D42" s="5">
        <v>2350</v>
      </c>
      <c r="E42" s="7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>
        <v>176</v>
      </c>
      <c r="P42">
        <v>56.64</v>
      </c>
      <c r="Q42" s="11" t="s">
        <v>8336</v>
      </c>
      <c r="R42" t="s">
        <v>8337</v>
      </c>
      <c r="S42" s="16">
        <v>41941.802384259259</v>
      </c>
      <c r="T42" s="16">
        <v>41974.125</v>
      </c>
    </row>
    <row r="43" spans="1:20" ht="45" x14ac:dyDescent="0.25">
      <c r="A43">
        <v>1533</v>
      </c>
      <c r="B43" s="9" t="s">
        <v>1534</v>
      </c>
      <c r="C43" s="3" t="s">
        <v>5643</v>
      </c>
      <c r="D43" s="5">
        <v>45000</v>
      </c>
      <c r="E43" s="7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>
        <v>145</v>
      </c>
      <c r="P43">
        <v>88.26</v>
      </c>
      <c r="Q43" s="11" t="s">
        <v>8336</v>
      </c>
      <c r="R43" t="s">
        <v>8337</v>
      </c>
      <c r="S43" s="16">
        <v>42443.00204861111</v>
      </c>
      <c r="T43" s="16">
        <v>42492.165972222225</v>
      </c>
    </row>
    <row r="44" spans="1:20" ht="60" x14ac:dyDescent="0.25">
      <c r="A44">
        <v>1534</v>
      </c>
      <c r="B44" s="9" t="s">
        <v>1535</v>
      </c>
      <c r="C44" s="3" t="s">
        <v>5644</v>
      </c>
      <c r="D44" s="5">
        <v>7500</v>
      </c>
      <c r="E44" s="7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>
        <v>418</v>
      </c>
      <c r="P44">
        <v>84.91</v>
      </c>
      <c r="Q44" s="11" t="s">
        <v>8336</v>
      </c>
      <c r="R44" t="s">
        <v>8337</v>
      </c>
      <c r="S44" s="16">
        <v>42221.67432870371</v>
      </c>
      <c r="T44" s="16">
        <v>42251.67432870371</v>
      </c>
    </row>
    <row r="45" spans="1:20" ht="60" x14ac:dyDescent="0.25">
      <c r="A45">
        <v>1535</v>
      </c>
      <c r="B45" s="9" t="s">
        <v>1536</v>
      </c>
      <c r="C45" s="3" t="s">
        <v>5645</v>
      </c>
      <c r="D45" s="5">
        <v>4000</v>
      </c>
      <c r="E45" s="7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>
        <v>132</v>
      </c>
      <c r="P45">
        <v>48.15</v>
      </c>
      <c r="Q45" s="11" t="s">
        <v>8336</v>
      </c>
      <c r="R45" t="s">
        <v>8337</v>
      </c>
      <c r="S45" s="16">
        <v>42484.829062500001</v>
      </c>
      <c r="T45" s="16">
        <v>42513.916666666672</v>
      </c>
    </row>
    <row r="46" spans="1:20" ht="75" x14ac:dyDescent="0.25">
      <c r="A46">
        <v>1536</v>
      </c>
      <c r="B46" s="9" t="s">
        <v>1537</v>
      </c>
      <c r="C46" s="3" t="s">
        <v>5646</v>
      </c>
      <c r="D46" s="5">
        <v>12000</v>
      </c>
      <c r="E46" s="7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>
        <v>250</v>
      </c>
      <c r="P46">
        <v>66.02</v>
      </c>
      <c r="Q46" s="11" t="s">
        <v>8336</v>
      </c>
      <c r="R46" t="s">
        <v>8337</v>
      </c>
      <c r="S46" s="16">
        <v>42213.802199074074</v>
      </c>
      <c r="T46" s="16">
        <v>42243.802199074074</v>
      </c>
    </row>
    <row r="47" spans="1:20" ht="60" x14ac:dyDescent="0.25">
      <c r="A47">
        <v>1538</v>
      </c>
      <c r="B47" s="9" t="s">
        <v>1539</v>
      </c>
      <c r="C47" s="3" t="s">
        <v>5648</v>
      </c>
      <c r="D47" s="5">
        <v>7000</v>
      </c>
      <c r="E47" s="7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>
        <v>103</v>
      </c>
      <c r="P47">
        <v>156.16999999999999</v>
      </c>
      <c r="Q47" s="11" t="s">
        <v>8336</v>
      </c>
      <c r="R47" t="s">
        <v>8337</v>
      </c>
      <c r="S47" s="16">
        <v>41981.782060185185</v>
      </c>
      <c r="T47" s="16">
        <v>42026.782060185185</v>
      </c>
    </row>
    <row r="48" spans="1:20" ht="60" x14ac:dyDescent="0.25">
      <c r="A48">
        <v>1539</v>
      </c>
      <c r="B48" s="9" t="s">
        <v>1540</v>
      </c>
      <c r="C48" s="3" t="s">
        <v>5649</v>
      </c>
      <c r="D48" s="5">
        <v>20000</v>
      </c>
      <c r="E48" s="7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>
        <v>136</v>
      </c>
      <c r="P48">
        <v>95.76</v>
      </c>
      <c r="Q48" s="11" t="s">
        <v>8336</v>
      </c>
      <c r="R48" t="s">
        <v>8337</v>
      </c>
      <c r="S48" s="16">
        <v>42705.919201388882</v>
      </c>
      <c r="T48" s="16">
        <v>42738.919201388882</v>
      </c>
    </row>
    <row r="49" spans="1:20" ht="75" x14ac:dyDescent="0.25">
      <c r="A49">
        <v>1540</v>
      </c>
      <c r="B49" s="9" t="s">
        <v>1541</v>
      </c>
      <c r="C49" s="3" t="s">
        <v>5650</v>
      </c>
      <c r="D49" s="5">
        <v>15000</v>
      </c>
      <c r="E49" s="7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>
        <v>118</v>
      </c>
      <c r="P49">
        <v>180.41</v>
      </c>
      <c r="Q49" s="11" t="s">
        <v>8336</v>
      </c>
      <c r="R49" t="s">
        <v>8337</v>
      </c>
      <c r="S49" s="16">
        <v>41939.00712962963</v>
      </c>
      <c r="T49" s="16">
        <v>41969.052083333328</v>
      </c>
    </row>
    <row r="50" spans="1:20" ht="60" x14ac:dyDescent="0.25">
      <c r="A50">
        <v>1742</v>
      </c>
      <c r="B50" s="9" t="s">
        <v>1743</v>
      </c>
      <c r="C50" s="3" t="s">
        <v>5852</v>
      </c>
      <c r="D50" s="5">
        <v>2000</v>
      </c>
      <c r="E50" s="7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>
        <v>109</v>
      </c>
      <c r="P50">
        <v>63.97</v>
      </c>
      <c r="Q50" s="11" t="s">
        <v>8336</v>
      </c>
      <c r="R50" t="s">
        <v>8337</v>
      </c>
      <c r="S50" s="16">
        <v>42710.876967592587</v>
      </c>
      <c r="T50" s="16">
        <v>42742.875</v>
      </c>
    </row>
    <row r="51" spans="1:20" ht="60" x14ac:dyDescent="0.25">
      <c r="A51">
        <v>1743</v>
      </c>
      <c r="B51" s="9" t="s">
        <v>1744</v>
      </c>
      <c r="C51" s="3" t="s">
        <v>5853</v>
      </c>
      <c r="D51" s="5">
        <v>6000</v>
      </c>
      <c r="E51" s="7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>
        <v>100</v>
      </c>
      <c r="P51">
        <v>89.93</v>
      </c>
      <c r="Q51" s="11" t="s">
        <v>8336</v>
      </c>
      <c r="R51" t="s">
        <v>8337</v>
      </c>
      <c r="S51" s="16">
        <v>42586.925636574073</v>
      </c>
      <c r="T51" s="16">
        <v>42609.165972222225</v>
      </c>
    </row>
    <row r="52" spans="1:20" ht="75" x14ac:dyDescent="0.25">
      <c r="A52">
        <v>1745</v>
      </c>
      <c r="B52" s="9" t="s">
        <v>1746</v>
      </c>
      <c r="C52" s="3" t="s">
        <v>5855</v>
      </c>
      <c r="D52" s="5">
        <v>7000</v>
      </c>
      <c r="E52" s="7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>
        <v>114</v>
      </c>
      <c r="P52">
        <v>89.67</v>
      </c>
      <c r="Q52" s="11" t="s">
        <v>8336</v>
      </c>
      <c r="R52" t="s">
        <v>8337</v>
      </c>
      <c r="S52" s="16">
        <v>42690.259699074071</v>
      </c>
      <c r="T52" s="16">
        <v>42726.083333333328</v>
      </c>
    </row>
    <row r="53" spans="1:20" ht="60" x14ac:dyDescent="0.25">
      <c r="A53">
        <v>1746</v>
      </c>
      <c r="B53" s="9" t="s">
        <v>1747</v>
      </c>
      <c r="C53" s="3" t="s">
        <v>5856</v>
      </c>
      <c r="D53" s="5">
        <v>15000</v>
      </c>
      <c r="E53" s="7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>
        <v>148</v>
      </c>
      <c r="P53">
        <v>207.62</v>
      </c>
      <c r="Q53" s="11" t="s">
        <v>8336</v>
      </c>
      <c r="R53" t="s">
        <v>8337</v>
      </c>
      <c r="S53" s="16">
        <v>42668.176701388889</v>
      </c>
      <c r="T53" s="16">
        <v>42698.083333333328</v>
      </c>
    </row>
    <row r="54" spans="1:20" ht="75" x14ac:dyDescent="0.25">
      <c r="A54">
        <v>1750</v>
      </c>
      <c r="B54" s="9" t="s">
        <v>1751</v>
      </c>
      <c r="C54" s="3" t="s">
        <v>5860</v>
      </c>
      <c r="D54" s="5">
        <v>5000</v>
      </c>
      <c r="E54" s="7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>
        <v>202</v>
      </c>
      <c r="P54">
        <v>80.650000000000006</v>
      </c>
      <c r="Q54" s="11" t="s">
        <v>8336</v>
      </c>
      <c r="R54" t="s">
        <v>8337</v>
      </c>
      <c r="S54" s="16">
        <v>42454.836851851855</v>
      </c>
      <c r="T54" s="16">
        <v>42479.836851851855</v>
      </c>
    </row>
    <row r="55" spans="1:20" ht="45" x14ac:dyDescent="0.25">
      <c r="A55">
        <v>1751</v>
      </c>
      <c r="B55" s="9" t="s">
        <v>1752</v>
      </c>
      <c r="C55" s="3" t="s">
        <v>5861</v>
      </c>
      <c r="D55" s="5">
        <v>10000</v>
      </c>
      <c r="E55" s="7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>
        <v>103</v>
      </c>
      <c r="P55">
        <v>168.69</v>
      </c>
      <c r="Q55" s="11" t="s">
        <v>8336</v>
      </c>
      <c r="R55" t="s">
        <v>8337</v>
      </c>
      <c r="S55" s="16">
        <v>42052.7815162037</v>
      </c>
      <c r="T55" s="16">
        <v>42082.739849537036</v>
      </c>
    </row>
    <row r="56" spans="1:20" ht="60" x14ac:dyDescent="0.25">
      <c r="A56">
        <v>1755</v>
      </c>
      <c r="B56" s="9" t="s">
        <v>1756</v>
      </c>
      <c r="C56" s="3" t="s">
        <v>5865</v>
      </c>
      <c r="D56" s="5">
        <v>25</v>
      </c>
      <c r="E56" s="7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>
        <v>120</v>
      </c>
      <c r="P56">
        <v>7.5</v>
      </c>
      <c r="Q56" s="11" t="s">
        <v>8336</v>
      </c>
      <c r="R56" t="s">
        <v>8337</v>
      </c>
      <c r="S56" s="16">
        <v>42252.788900462961</v>
      </c>
      <c r="T56" s="16">
        <v>42282.788900462961</v>
      </c>
    </row>
    <row r="57" spans="1:20" ht="60" x14ac:dyDescent="0.25">
      <c r="A57">
        <v>1756</v>
      </c>
      <c r="B57" s="9" t="s">
        <v>1757</v>
      </c>
      <c r="C57" s="3" t="s">
        <v>5866</v>
      </c>
      <c r="D57" s="5">
        <v>5500</v>
      </c>
      <c r="E57" s="7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>
        <v>103</v>
      </c>
      <c r="P57">
        <v>47.13</v>
      </c>
      <c r="Q57" s="11" t="s">
        <v>8336</v>
      </c>
      <c r="R57" t="s">
        <v>8337</v>
      </c>
      <c r="S57" s="16">
        <v>42571.167465277773</v>
      </c>
      <c r="T57" s="16">
        <v>42611.167465277773</v>
      </c>
    </row>
    <row r="58" spans="1:20" ht="45" x14ac:dyDescent="0.25">
      <c r="A58">
        <v>1757</v>
      </c>
      <c r="B58" s="9" t="s">
        <v>1758</v>
      </c>
      <c r="C58" s="3" t="s">
        <v>5867</v>
      </c>
      <c r="D58" s="5">
        <v>5000</v>
      </c>
      <c r="E58" s="7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>
        <v>116</v>
      </c>
      <c r="P58">
        <v>414.29</v>
      </c>
      <c r="Q58" s="11" t="s">
        <v>8336</v>
      </c>
      <c r="R58" t="s">
        <v>8337</v>
      </c>
      <c r="S58" s="16">
        <v>42733.827349537038</v>
      </c>
      <c r="T58" s="16">
        <v>42763.811805555553</v>
      </c>
    </row>
    <row r="59" spans="1:20" ht="60" x14ac:dyDescent="0.25">
      <c r="A59">
        <v>1758</v>
      </c>
      <c r="B59" s="9" t="s">
        <v>1759</v>
      </c>
      <c r="C59" s="3" t="s">
        <v>5868</v>
      </c>
      <c r="D59" s="5">
        <v>1000</v>
      </c>
      <c r="E59" s="7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>
        <v>115</v>
      </c>
      <c r="P59">
        <v>42.48</v>
      </c>
      <c r="Q59" s="11" t="s">
        <v>8336</v>
      </c>
      <c r="R59" t="s">
        <v>8337</v>
      </c>
      <c r="S59" s="16">
        <v>42505.955925925926</v>
      </c>
      <c r="T59" s="16">
        <v>42565.955925925926</v>
      </c>
    </row>
    <row r="60" spans="1:20" ht="30" x14ac:dyDescent="0.25">
      <c r="A60">
        <v>1759</v>
      </c>
      <c r="B60" s="9" t="s">
        <v>1760</v>
      </c>
      <c r="C60" s="3" t="s">
        <v>5869</v>
      </c>
      <c r="D60" s="5">
        <v>5000</v>
      </c>
      <c r="E60" s="7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>
        <v>107</v>
      </c>
      <c r="P60">
        <v>108.78</v>
      </c>
      <c r="Q60" s="11" t="s">
        <v>8336</v>
      </c>
      <c r="R60" t="s">
        <v>8337</v>
      </c>
      <c r="S60" s="16">
        <v>42068.829039351855</v>
      </c>
      <c r="T60" s="16">
        <v>42088.787372685183</v>
      </c>
    </row>
    <row r="61" spans="1:20" ht="75" x14ac:dyDescent="0.25">
      <c r="A61">
        <v>1760</v>
      </c>
      <c r="B61" s="9" t="s">
        <v>1761</v>
      </c>
      <c r="C61" s="3" t="s">
        <v>5870</v>
      </c>
      <c r="D61" s="5">
        <v>5000</v>
      </c>
      <c r="E61" s="7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>
        <v>165</v>
      </c>
      <c r="P61">
        <v>81.099999999999994</v>
      </c>
      <c r="Q61" s="11" t="s">
        <v>8336</v>
      </c>
      <c r="R61" t="s">
        <v>8337</v>
      </c>
      <c r="S61" s="16">
        <v>42405.67260416667</v>
      </c>
      <c r="T61" s="16">
        <v>42425.67260416667</v>
      </c>
    </row>
    <row r="62" spans="1:20" ht="30" x14ac:dyDescent="0.25">
      <c r="A62">
        <v>1762</v>
      </c>
      <c r="B62" s="9" t="s">
        <v>1763</v>
      </c>
      <c r="C62" s="3" t="s">
        <v>5872</v>
      </c>
      <c r="D62" s="5">
        <v>100</v>
      </c>
      <c r="E62" s="7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>
        <v>885</v>
      </c>
      <c r="P62">
        <v>35.4</v>
      </c>
      <c r="Q62" s="11" t="s">
        <v>8336</v>
      </c>
      <c r="R62" t="s">
        <v>8337</v>
      </c>
      <c r="S62" s="16">
        <v>42410.982002314813</v>
      </c>
      <c r="T62" s="16">
        <v>42440.982002314813</v>
      </c>
    </row>
    <row r="63" spans="1:20" ht="60" x14ac:dyDescent="0.25">
      <c r="A63">
        <v>1763</v>
      </c>
      <c r="B63" s="9" t="s">
        <v>1764</v>
      </c>
      <c r="C63" s="3" t="s">
        <v>5873</v>
      </c>
      <c r="D63" s="5">
        <v>12000</v>
      </c>
      <c r="E63" s="7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>
        <v>102</v>
      </c>
      <c r="P63">
        <v>103.64</v>
      </c>
      <c r="Q63" s="11" t="s">
        <v>8336</v>
      </c>
      <c r="R63" t="s">
        <v>8337</v>
      </c>
      <c r="S63" s="16">
        <v>42636.868518518517</v>
      </c>
      <c r="T63" s="16">
        <v>42666.868518518517</v>
      </c>
    </row>
    <row r="64" spans="1:20" x14ac:dyDescent="0.25">
      <c r="B64" s="9"/>
      <c r="C64" s="3"/>
      <c r="D64" s="5"/>
      <c r="E64" s="7"/>
      <c r="Q64" s="11"/>
      <c r="S64" s="16"/>
      <c r="T64" s="16"/>
    </row>
    <row r="65" spans="2:20" x14ac:dyDescent="0.25">
      <c r="B65" s="9"/>
      <c r="C65" s="3"/>
      <c r="D65" s="5"/>
      <c r="E65" s="7"/>
      <c r="Q65" s="11"/>
      <c r="S65" s="16"/>
      <c r="T65" s="16"/>
    </row>
    <row r="66" spans="2:20" x14ac:dyDescent="0.25">
      <c r="B66" s="9"/>
      <c r="C66" s="3"/>
      <c r="D66" s="5"/>
      <c r="E66" s="7"/>
      <c r="Q66" s="11"/>
      <c r="S66" s="16"/>
      <c r="T66" s="16"/>
    </row>
    <row r="67" spans="2:20" x14ac:dyDescent="0.25">
      <c r="B67" s="9"/>
      <c r="C67" s="3"/>
      <c r="D67" s="5"/>
      <c r="E67" s="7"/>
      <c r="Q67" s="11"/>
      <c r="S67" s="16"/>
      <c r="T67" s="16"/>
    </row>
    <row r="68" spans="2:20" x14ac:dyDescent="0.25">
      <c r="B68" s="9"/>
      <c r="C68" s="3"/>
      <c r="D68" s="5"/>
      <c r="E68" s="7"/>
      <c r="Q68" s="11"/>
      <c r="S68" s="16"/>
      <c r="T68" s="16"/>
    </row>
    <row r="69" spans="2:20" x14ac:dyDescent="0.25">
      <c r="B69" s="9"/>
      <c r="C69" s="3"/>
      <c r="D69" s="5"/>
      <c r="E69" s="7"/>
      <c r="Q69" s="11"/>
      <c r="S69" s="16"/>
      <c r="T69" s="16"/>
    </row>
    <row r="70" spans="2:20" x14ac:dyDescent="0.25">
      <c r="B70" s="9"/>
      <c r="C70" s="3"/>
      <c r="D70" s="5"/>
      <c r="E70" s="7"/>
      <c r="Q70" s="11"/>
      <c r="S70" s="16"/>
      <c r="T70" s="16"/>
    </row>
    <row r="71" spans="2:20" x14ac:dyDescent="0.25">
      <c r="B71" s="9"/>
      <c r="C71" s="3"/>
      <c r="D71" s="5"/>
      <c r="E71" s="7"/>
      <c r="Q71" s="11"/>
      <c r="S71" s="16"/>
      <c r="T71" s="16"/>
    </row>
    <row r="72" spans="2:20" x14ac:dyDescent="0.25">
      <c r="B72" s="9"/>
      <c r="C72" s="3"/>
      <c r="D72" s="5"/>
      <c r="E72" s="7"/>
      <c r="Q72" s="11"/>
      <c r="S72" s="16"/>
      <c r="T72" s="16"/>
    </row>
    <row r="73" spans="2:20" x14ac:dyDescent="0.25">
      <c r="B73" s="9"/>
      <c r="C73" s="3"/>
      <c r="D73" s="5"/>
      <c r="E73" s="7"/>
      <c r="Q73" s="11"/>
      <c r="S73" s="16"/>
      <c r="T73" s="16"/>
    </row>
    <row r="74" spans="2:20" x14ac:dyDescent="0.25">
      <c r="B74" s="9"/>
      <c r="C74" s="3"/>
      <c r="D74" s="5"/>
      <c r="E74" s="7"/>
      <c r="Q74" s="11"/>
      <c r="S74" s="16"/>
      <c r="T74" s="16"/>
    </row>
    <row r="75" spans="2:20" x14ac:dyDescent="0.25">
      <c r="B75" s="9"/>
      <c r="C75" s="3"/>
      <c r="D75" s="5"/>
      <c r="E75" s="7"/>
      <c r="Q75" s="11"/>
      <c r="S75" s="16"/>
      <c r="T75" s="16"/>
    </row>
    <row r="76" spans="2:20" x14ac:dyDescent="0.25">
      <c r="B76" s="9"/>
      <c r="C76" s="3"/>
      <c r="D76" s="5"/>
      <c r="E76" s="7"/>
      <c r="Q76" s="11"/>
      <c r="S76" s="16"/>
      <c r="T76" s="16"/>
    </row>
    <row r="77" spans="2:20" x14ac:dyDescent="0.25">
      <c r="B77" s="9"/>
      <c r="C77" s="3"/>
      <c r="D77" s="5"/>
      <c r="E77" s="7"/>
      <c r="Q77" s="11"/>
      <c r="S77" s="16"/>
      <c r="T77" s="16"/>
    </row>
    <row r="78" spans="2:20" x14ac:dyDescent="0.25">
      <c r="B78" s="9"/>
      <c r="C78" s="3"/>
      <c r="D78" s="5"/>
      <c r="E78" s="7"/>
      <c r="Q78" s="11"/>
      <c r="S78" s="16"/>
      <c r="T78" s="16"/>
    </row>
    <row r="79" spans="2:20" x14ac:dyDescent="0.25">
      <c r="B79" s="9"/>
      <c r="C79" s="3"/>
      <c r="D79" s="5"/>
      <c r="E79" s="7"/>
      <c r="Q79" s="11"/>
      <c r="S79" s="16"/>
      <c r="T79" s="16"/>
    </row>
    <row r="80" spans="2:20" x14ac:dyDescent="0.25">
      <c r="B80" s="9"/>
      <c r="C80" s="3"/>
      <c r="D80" s="5"/>
      <c r="E80" s="7"/>
      <c r="Q80" s="11"/>
      <c r="S80" s="16"/>
      <c r="T80" s="16"/>
    </row>
    <row r="81" spans="2:20" x14ac:dyDescent="0.25">
      <c r="B81" s="9"/>
      <c r="C81" s="3"/>
      <c r="D81" s="5"/>
      <c r="E81" s="7"/>
      <c r="Q81" s="11"/>
      <c r="S81" s="16"/>
      <c r="T81" s="16"/>
    </row>
    <row r="82" spans="2:20" x14ac:dyDescent="0.25">
      <c r="B82" s="9"/>
      <c r="C82" s="3"/>
      <c r="D82" s="5"/>
      <c r="E82" s="7"/>
      <c r="Q82" s="11"/>
      <c r="S82" s="16"/>
      <c r="T82" s="16"/>
    </row>
    <row r="83" spans="2:20" x14ac:dyDescent="0.25">
      <c r="B83" s="9"/>
      <c r="C83" s="3"/>
      <c r="D83" s="5"/>
      <c r="E83" s="7"/>
      <c r="Q83" s="11"/>
      <c r="S83" s="16"/>
      <c r="T83" s="16"/>
    </row>
    <row r="84" spans="2:20" x14ac:dyDescent="0.25">
      <c r="B84" s="9"/>
      <c r="C84" s="3"/>
      <c r="D84" s="5"/>
      <c r="E84" s="7"/>
      <c r="Q84" s="11"/>
      <c r="S84" s="16"/>
      <c r="T84" s="16"/>
    </row>
    <row r="85" spans="2:20" x14ac:dyDescent="0.25">
      <c r="B85" s="9"/>
      <c r="C85" s="3"/>
      <c r="D85" s="5"/>
      <c r="E85" s="7"/>
      <c r="Q85" s="11"/>
      <c r="S85" s="16"/>
      <c r="T85" s="16"/>
    </row>
    <row r="86" spans="2:20" x14ac:dyDescent="0.25">
      <c r="B86" s="9"/>
      <c r="C86" s="3"/>
      <c r="D86" s="5"/>
      <c r="E86" s="7"/>
      <c r="Q86" s="11"/>
      <c r="S86" s="16"/>
      <c r="T86" s="16"/>
    </row>
    <row r="87" spans="2:20" x14ac:dyDescent="0.25">
      <c r="B87" s="9"/>
      <c r="C87" s="3"/>
      <c r="D87" s="5"/>
      <c r="E87" s="7"/>
      <c r="Q87" s="11"/>
      <c r="S87" s="16"/>
      <c r="T87" s="16"/>
    </row>
    <row r="88" spans="2:20" x14ac:dyDescent="0.25">
      <c r="B88" s="9"/>
      <c r="C88" s="3"/>
      <c r="D88" s="5"/>
      <c r="E88" s="7"/>
      <c r="Q88" s="11"/>
      <c r="S88" s="16"/>
      <c r="T88" s="16"/>
    </row>
    <row r="89" spans="2:20" x14ac:dyDescent="0.25">
      <c r="B89" s="9"/>
      <c r="C89" s="3"/>
      <c r="D89" s="5"/>
      <c r="E89" s="7"/>
      <c r="Q89" s="11"/>
      <c r="S89" s="16"/>
      <c r="T89" s="16"/>
    </row>
    <row r="90" spans="2:20" x14ac:dyDescent="0.25">
      <c r="B90" s="9"/>
      <c r="C90" s="3"/>
      <c r="D90" s="5"/>
      <c r="E90" s="7"/>
      <c r="Q90" s="11"/>
      <c r="S90" s="16"/>
      <c r="T90" s="16"/>
    </row>
    <row r="91" spans="2:20" x14ac:dyDescent="0.25">
      <c r="B91" s="9"/>
      <c r="C91" s="3"/>
      <c r="D91" s="5"/>
      <c r="E91" s="7"/>
      <c r="Q91" s="11"/>
      <c r="S91" s="16"/>
      <c r="T91" s="16"/>
    </row>
    <row r="92" spans="2:20" x14ac:dyDescent="0.25">
      <c r="B92" s="9"/>
      <c r="C92" s="3"/>
      <c r="D92" s="5"/>
      <c r="E92" s="7"/>
      <c r="Q92" s="11"/>
      <c r="S92" s="16"/>
      <c r="T92" s="16"/>
    </row>
    <row r="93" spans="2:20" x14ac:dyDescent="0.25">
      <c r="B93" s="9"/>
      <c r="C93" s="3"/>
      <c r="D93" s="5"/>
      <c r="E93" s="7"/>
      <c r="Q93" s="11"/>
      <c r="S93" s="16"/>
      <c r="T93" s="16"/>
    </row>
    <row r="94" spans="2:20" x14ac:dyDescent="0.25">
      <c r="B94" s="9"/>
      <c r="C94" s="3"/>
      <c r="D94" s="5"/>
      <c r="E94" s="7"/>
      <c r="Q94" s="11"/>
      <c r="S94" s="16"/>
      <c r="T94" s="16"/>
    </row>
    <row r="95" spans="2:20" x14ac:dyDescent="0.25">
      <c r="B95" s="9"/>
      <c r="C95" s="3"/>
      <c r="D95" s="5"/>
      <c r="E95" s="7"/>
      <c r="Q95" s="11"/>
      <c r="S95" s="16"/>
      <c r="T95" s="16"/>
    </row>
    <row r="96" spans="2:20" x14ac:dyDescent="0.25">
      <c r="B96" s="9"/>
      <c r="C96" s="3"/>
      <c r="D96" s="5"/>
      <c r="E96" s="7"/>
      <c r="Q96" s="11"/>
      <c r="S96" s="16"/>
      <c r="T96" s="16"/>
    </row>
    <row r="97" spans="2:20" x14ac:dyDescent="0.25">
      <c r="B97" s="9"/>
      <c r="C97" s="3"/>
      <c r="D97" s="5"/>
      <c r="E97" s="7"/>
      <c r="Q97" s="11"/>
      <c r="S97" s="16"/>
      <c r="T97" s="16"/>
    </row>
    <row r="98" spans="2:20" x14ac:dyDescent="0.25">
      <c r="B98" s="9"/>
      <c r="C98" s="3"/>
      <c r="D98" s="5"/>
      <c r="E98" s="7"/>
      <c r="Q98" s="11"/>
      <c r="S98" s="16"/>
      <c r="T98" s="16"/>
    </row>
    <row r="99" spans="2:20" x14ac:dyDescent="0.25">
      <c r="B99" s="9"/>
      <c r="C99" s="3"/>
      <c r="D99" s="5"/>
      <c r="E99" s="7"/>
      <c r="Q99" s="11"/>
      <c r="S99" s="16"/>
      <c r="T99" s="16"/>
    </row>
    <row r="100" spans="2:20" x14ac:dyDescent="0.25">
      <c r="B100" s="9"/>
      <c r="C100" s="3"/>
      <c r="D100" s="5"/>
      <c r="E100" s="7"/>
      <c r="Q100" s="11"/>
      <c r="S100" s="16"/>
      <c r="T100" s="16"/>
    </row>
    <row r="101" spans="2:20" x14ac:dyDescent="0.25">
      <c r="B101" s="9"/>
      <c r="C101" s="3"/>
      <c r="D101" s="5"/>
      <c r="E101" s="7"/>
      <c r="Q101" s="11"/>
      <c r="S101" s="16"/>
      <c r="T101" s="16"/>
    </row>
    <row r="102" spans="2:20" x14ac:dyDescent="0.25">
      <c r="B102" s="9"/>
      <c r="C102" s="3"/>
      <c r="D102" s="5"/>
      <c r="E102" s="7"/>
      <c r="Q102" s="11"/>
      <c r="S102" s="16"/>
      <c r="T102" s="16"/>
    </row>
    <row r="103" spans="2:20" x14ac:dyDescent="0.25">
      <c r="B103" s="9"/>
      <c r="C103" s="3"/>
      <c r="D103" s="5"/>
      <c r="E103" s="7"/>
      <c r="Q103" s="11"/>
      <c r="S103" s="16"/>
      <c r="T103" s="16"/>
    </row>
    <row r="104" spans="2:20" x14ac:dyDescent="0.25">
      <c r="B104" s="9"/>
      <c r="C104" s="3"/>
      <c r="D104" s="5"/>
      <c r="E104" s="7"/>
      <c r="Q104" s="11"/>
      <c r="S104" s="16"/>
      <c r="T104" s="16"/>
    </row>
  </sheetData>
  <conditionalFormatting sqref="F64:F104">
    <cfRule type="cellIs" dxfId="14" priority="8" operator="equal">
      <formula>"canceled"</formula>
    </cfRule>
    <cfRule type="cellIs" dxfId="13" priority="9" operator="equal">
      <formula>"cancelled"</formula>
    </cfRule>
    <cfRule type="cellIs" dxfId="12" priority="10" operator="equal">
      <formula>"failed"</formula>
    </cfRule>
    <cfRule type="cellIs" dxfId="11" priority="11" operator="equal">
      <formula>"successful"</formula>
    </cfRule>
    <cfRule type="cellIs" dxfId="10" priority="12" operator="equal">
      <formula>"live"</formula>
    </cfRule>
  </conditionalFormatting>
  <conditionalFormatting sqref="O64:O104">
    <cfRule type="colorScale" priority="7">
      <colorScale>
        <cfvo type="min"/>
        <cfvo type="percentile" val="90"/>
        <color rgb="FFFF0000"/>
        <color rgb="FF002060"/>
      </colorScale>
    </cfRule>
  </conditionalFormatting>
  <conditionalFormatting sqref="F1:F63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63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125BA-D5C1-4A29-A2E3-395F383068A9}">
  <dimension ref="A1:T35"/>
  <sheetViews>
    <sheetView workbookViewId="0">
      <selection activeCell="C6" sqref="C6"/>
    </sheetView>
  </sheetViews>
  <sheetFormatPr defaultRowHeight="15" x14ac:dyDescent="0.25"/>
  <cols>
    <col min="2" max="2" width="28.7109375" customWidth="1"/>
    <col min="3" max="3" width="44.42578125" customWidth="1"/>
    <col min="4" max="4" width="11.5703125" bestFit="1" customWidth="1"/>
    <col min="9" max="9" width="11" bestFit="1" customWidth="1"/>
    <col min="10" max="10" width="11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5" x14ac:dyDescent="0.25">
      <c r="A2">
        <v>1765</v>
      </c>
      <c r="B2" s="9" t="s">
        <v>1766</v>
      </c>
      <c r="C2" s="3" t="s">
        <v>5875</v>
      </c>
      <c r="D2" s="5">
        <v>12500</v>
      </c>
      <c r="E2" s="7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s="11" t="s">
        <v>8336</v>
      </c>
      <c r="R2" t="s">
        <v>8337</v>
      </c>
      <c r="S2" s="16">
        <v>41834.980462962965</v>
      </c>
      <c r="T2" s="16">
        <v>41864.980462962965</v>
      </c>
    </row>
    <row r="3" spans="1:20" ht="30" x14ac:dyDescent="0.25">
      <c r="A3">
        <v>1767</v>
      </c>
      <c r="B3" s="9" t="s">
        <v>1768</v>
      </c>
      <c r="C3" s="3" t="s">
        <v>5877</v>
      </c>
      <c r="D3" s="5">
        <v>5000</v>
      </c>
      <c r="E3" s="7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s="11" t="s">
        <v>8336</v>
      </c>
      <c r="R3" t="s">
        <v>8337</v>
      </c>
      <c r="S3" s="16">
        <v>41824.658379629633</v>
      </c>
      <c r="T3" s="16">
        <v>41854.658379629633</v>
      </c>
    </row>
    <row r="4" spans="1:20" ht="45" x14ac:dyDescent="0.25">
      <c r="A4">
        <v>1768</v>
      </c>
      <c r="B4" s="9" t="s">
        <v>1769</v>
      </c>
      <c r="C4" s="3" t="s">
        <v>5878</v>
      </c>
      <c r="D4" s="5">
        <v>5000</v>
      </c>
      <c r="E4" s="7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s="11" t="s">
        <v>8336</v>
      </c>
      <c r="R4" t="s">
        <v>8337</v>
      </c>
      <c r="S4" s="16">
        <v>41849.560694444444</v>
      </c>
      <c r="T4" s="16">
        <v>41909.560694444444</v>
      </c>
    </row>
    <row r="5" spans="1:20" ht="45" x14ac:dyDescent="0.25">
      <c r="A5">
        <v>1769</v>
      </c>
      <c r="B5" s="9" t="s">
        <v>1770</v>
      </c>
      <c r="C5" s="3" t="s">
        <v>5879</v>
      </c>
      <c r="D5" s="5">
        <v>40000</v>
      </c>
      <c r="E5" s="7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s="11" t="s">
        <v>8336</v>
      </c>
      <c r="R5" t="s">
        <v>8337</v>
      </c>
      <c r="S5" s="16">
        <v>41987.818969907406</v>
      </c>
      <c r="T5" s="16">
        <v>42017.818969907406</v>
      </c>
    </row>
    <row r="6" spans="1:20" ht="45" x14ac:dyDescent="0.25">
      <c r="A6">
        <v>1770</v>
      </c>
      <c r="B6" s="9" t="s">
        <v>1771</v>
      </c>
      <c r="C6" s="3" t="s">
        <v>5880</v>
      </c>
      <c r="D6" s="5">
        <v>24500</v>
      </c>
      <c r="E6" s="7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s="11" t="s">
        <v>8336</v>
      </c>
      <c r="R6" t="s">
        <v>8337</v>
      </c>
      <c r="S6" s="16">
        <v>41891.780023148152</v>
      </c>
      <c r="T6" s="16">
        <v>41926.780023148152</v>
      </c>
    </row>
    <row r="7" spans="1:20" ht="45" x14ac:dyDescent="0.25">
      <c r="A7">
        <v>1773</v>
      </c>
      <c r="B7" s="9" t="s">
        <v>1774</v>
      </c>
      <c r="C7" s="3" t="s">
        <v>5883</v>
      </c>
      <c r="D7" s="5">
        <v>30000</v>
      </c>
      <c r="E7" s="7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s="11" t="s">
        <v>8336</v>
      </c>
      <c r="R7" t="s">
        <v>8337</v>
      </c>
      <c r="S7" s="16">
        <v>41978.760393518518</v>
      </c>
      <c r="T7" s="16">
        <v>42023.760393518518</v>
      </c>
    </row>
    <row r="8" spans="1:20" ht="45" x14ac:dyDescent="0.25">
      <c r="A8">
        <v>1774</v>
      </c>
      <c r="B8" s="9" t="s">
        <v>1775</v>
      </c>
      <c r="C8" s="3" t="s">
        <v>5884</v>
      </c>
      <c r="D8" s="5">
        <v>2500</v>
      </c>
      <c r="E8" s="7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s="11" t="s">
        <v>8336</v>
      </c>
      <c r="R8" t="s">
        <v>8337</v>
      </c>
      <c r="S8" s="16">
        <v>41930.218657407408</v>
      </c>
      <c r="T8" s="16">
        <v>41972.624305555553</v>
      </c>
    </row>
    <row r="9" spans="1:20" ht="45" x14ac:dyDescent="0.25">
      <c r="A9">
        <v>1775</v>
      </c>
      <c r="B9" s="9" t="s">
        <v>1776</v>
      </c>
      <c r="C9" s="3" t="s">
        <v>5885</v>
      </c>
      <c r="D9" s="5">
        <v>32500</v>
      </c>
      <c r="E9" s="7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s="11" t="s">
        <v>8336</v>
      </c>
      <c r="R9" t="s">
        <v>8337</v>
      </c>
      <c r="S9" s="16">
        <v>41891.976388888892</v>
      </c>
      <c r="T9" s="16">
        <v>41936.976388888892</v>
      </c>
    </row>
    <row r="10" spans="1:20" ht="45" x14ac:dyDescent="0.25">
      <c r="A10">
        <v>1778</v>
      </c>
      <c r="B10" s="9" t="s">
        <v>1779</v>
      </c>
      <c r="C10" s="3" t="s">
        <v>5888</v>
      </c>
      <c r="D10" s="5">
        <v>50000</v>
      </c>
      <c r="E10" s="7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s="11" t="s">
        <v>8336</v>
      </c>
      <c r="R10" t="s">
        <v>8337</v>
      </c>
      <c r="S10" s="16">
        <v>42045.86336805555</v>
      </c>
      <c r="T10" s="16">
        <v>42090.821701388893</v>
      </c>
    </row>
    <row r="11" spans="1:20" ht="45" x14ac:dyDescent="0.25">
      <c r="A11">
        <v>1779</v>
      </c>
      <c r="B11" s="9" t="s">
        <v>1780</v>
      </c>
      <c r="C11" s="3" t="s">
        <v>5889</v>
      </c>
      <c r="D11" s="5">
        <v>11000</v>
      </c>
      <c r="E11" s="7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s="11" t="s">
        <v>8336</v>
      </c>
      <c r="R11" t="s">
        <v>8337</v>
      </c>
      <c r="S11" s="16">
        <v>42585.691898148143</v>
      </c>
      <c r="T11" s="16">
        <v>42615.691898148143</v>
      </c>
    </row>
    <row r="12" spans="1:20" ht="45" x14ac:dyDescent="0.25">
      <c r="A12">
        <v>1780</v>
      </c>
      <c r="B12" s="9" t="s">
        <v>1781</v>
      </c>
      <c r="C12" s="3" t="s">
        <v>5890</v>
      </c>
      <c r="D12" s="5">
        <v>30000</v>
      </c>
      <c r="E12" s="7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s="11" t="s">
        <v>8336</v>
      </c>
      <c r="R12" t="s">
        <v>8337</v>
      </c>
      <c r="S12" s="16">
        <v>42493.600810185191</v>
      </c>
      <c r="T12" s="16">
        <v>42553.600810185191</v>
      </c>
    </row>
    <row r="13" spans="1:20" ht="45" x14ac:dyDescent="0.25">
      <c r="A13">
        <v>1781</v>
      </c>
      <c r="B13" s="9" t="s">
        <v>1782</v>
      </c>
      <c r="C13" s="3" t="s">
        <v>5891</v>
      </c>
      <c r="D13" s="5">
        <v>5500</v>
      </c>
      <c r="E13" s="7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s="11" t="s">
        <v>8336</v>
      </c>
      <c r="R13" t="s">
        <v>8337</v>
      </c>
      <c r="S13" s="16">
        <v>42597.617418981477</v>
      </c>
      <c r="T13" s="16">
        <v>42628.617418981477</v>
      </c>
    </row>
    <row r="14" spans="1:20" ht="60" x14ac:dyDescent="0.25">
      <c r="A14">
        <v>1782</v>
      </c>
      <c r="B14" s="9" t="s">
        <v>1783</v>
      </c>
      <c r="C14" s="3" t="s">
        <v>5892</v>
      </c>
      <c r="D14" s="5">
        <v>35000</v>
      </c>
      <c r="E14" s="7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s="11" t="s">
        <v>8336</v>
      </c>
      <c r="R14" t="s">
        <v>8337</v>
      </c>
      <c r="S14" s="16">
        <v>42388.575104166666</v>
      </c>
      <c r="T14" s="16">
        <v>42421.575104166666</v>
      </c>
    </row>
    <row r="15" spans="1:20" ht="45" x14ac:dyDescent="0.25">
      <c r="A15">
        <v>1783</v>
      </c>
      <c r="B15" s="9" t="s">
        <v>1784</v>
      </c>
      <c r="C15" s="3" t="s">
        <v>5893</v>
      </c>
      <c r="D15" s="5">
        <v>40000</v>
      </c>
      <c r="E15" s="7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s="11" t="s">
        <v>8336</v>
      </c>
      <c r="R15" t="s">
        <v>8337</v>
      </c>
      <c r="S15" s="16">
        <v>42115.949976851851</v>
      </c>
      <c r="T15" s="16">
        <v>42145.949976851851</v>
      </c>
    </row>
    <row r="16" spans="1:20" ht="45" x14ac:dyDescent="0.25">
      <c r="A16">
        <v>1784</v>
      </c>
      <c r="B16" s="9" t="s">
        <v>1785</v>
      </c>
      <c r="C16" s="3" t="s">
        <v>5894</v>
      </c>
      <c r="D16" s="5">
        <v>5000</v>
      </c>
      <c r="E16" s="7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s="11" t="s">
        <v>8336</v>
      </c>
      <c r="R16" t="s">
        <v>8337</v>
      </c>
      <c r="S16" s="16">
        <v>42003.655555555553</v>
      </c>
      <c r="T16" s="16">
        <v>42035.142361111109</v>
      </c>
    </row>
    <row r="17" spans="1:20" ht="45" x14ac:dyDescent="0.25">
      <c r="A17">
        <v>1785</v>
      </c>
      <c r="B17" s="9" t="s">
        <v>1786</v>
      </c>
      <c r="C17" s="3" t="s">
        <v>5895</v>
      </c>
      <c r="D17" s="5">
        <v>24000</v>
      </c>
      <c r="E17" s="7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s="11" t="s">
        <v>8336</v>
      </c>
      <c r="R17" t="s">
        <v>8337</v>
      </c>
      <c r="S17" s="16">
        <v>41897.134895833333</v>
      </c>
      <c r="T17" s="16">
        <v>41928</v>
      </c>
    </row>
    <row r="18" spans="1:20" ht="45" x14ac:dyDescent="0.25">
      <c r="A18">
        <v>1787</v>
      </c>
      <c r="B18" s="9" t="s">
        <v>1788</v>
      </c>
      <c r="C18" s="3" t="s">
        <v>5897</v>
      </c>
      <c r="D18" s="5">
        <v>10000</v>
      </c>
      <c r="E18" s="7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s="11" t="s">
        <v>8336</v>
      </c>
      <c r="R18" t="s">
        <v>8337</v>
      </c>
      <c r="S18" s="16">
        <v>42068.65552083333</v>
      </c>
      <c r="T18" s="16">
        <v>42098.613854166666</v>
      </c>
    </row>
    <row r="19" spans="1:20" ht="45" x14ac:dyDescent="0.25">
      <c r="A19">
        <v>1789</v>
      </c>
      <c r="B19" s="9" t="s">
        <v>1790</v>
      </c>
      <c r="C19" s="3" t="s">
        <v>5899</v>
      </c>
      <c r="D19" s="5">
        <v>8000</v>
      </c>
      <c r="E19" s="7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s="11" t="s">
        <v>8336</v>
      </c>
      <c r="R19" t="s">
        <v>8337</v>
      </c>
      <c r="S19" s="16">
        <v>41956.250034722223</v>
      </c>
      <c r="T19" s="16">
        <v>42016.250034722223</v>
      </c>
    </row>
    <row r="20" spans="1:20" ht="45" x14ac:dyDescent="0.25">
      <c r="A20">
        <v>1790</v>
      </c>
      <c r="B20" s="9" t="s">
        <v>1791</v>
      </c>
      <c r="C20" s="3" t="s">
        <v>5900</v>
      </c>
      <c r="D20" s="5">
        <v>33000</v>
      </c>
      <c r="E20" s="7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s="11" t="s">
        <v>8336</v>
      </c>
      <c r="R20" t="s">
        <v>8337</v>
      </c>
      <c r="S20" s="16">
        <v>42010.674513888895</v>
      </c>
      <c r="T20" s="16">
        <v>42040.674513888895</v>
      </c>
    </row>
    <row r="21" spans="1:20" ht="30" x14ac:dyDescent="0.25">
      <c r="A21">
        <v>1792</v>
      </c>
      <c r="B21" s="9" t="s">
        <v>1793</v>
      </c>
      <c r="C21" s="3" t="s">
        <v>5902</v>
      </c>
      <c r="D21" s="5">
        <v>25000</v>
      </c>
      <c r="E21" s="7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s="11" t="s">
        <v>8336</v>
      </c>
      <c r="R21" t="s">
        <v>8337</v>
      </c>
      <c r="S21" s="16">
        <v>42189.031041666662</v>
      </c>
      <c r="T21" s="16">
        <v>42226.290972222225</v>
      </c>
    </row>
    <row r="22" spans="1:20" ht="45" x14ac:dyDescent="0.25">
      <c r="A22">
        <v>1794</v>
      </c>
      <c r="B22" s="9" t="s">
        <v>1795</v>
      </c>
      <c r="C22" s="3" t="s">
        <v>5904</v>
      </c>
      <c r="D22" s="5">
        <v>9000</v>
      </c>
      <c r="E22" s="7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s="11" t="s">
        <v>8336</v>
      </c>
      <c r="R22" t="s">
        <v>8337</v>
      </c>
      <c r="S22" s="16">
        <v>42011.551180555558</v>
      </c>
      <c r="T22" s="16">
        <v>42046.551180555558</v>
      </c>
    </row>
    <row r="23" spans="1:20" ht="45" x14ac:dyDescent="0.25">
      <c r="A23">
        <v>1797</v>
      </c>
      <c r="B23" s="9" t="s">
        <v>1798</v>
      </c>
      <c r="C23" s="3" t="s">
        <v>5907</v>
      </c>
      <c r="D23" s="5">
        <v>10000</v>
      </c>
      <c r="E23" s="7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s="11" t="s">
        <v>8336</v>
      </c>
      <c r="R23" t="s">
        <v>8337</v>
      </c>
      <c r="S23" s="16">
        <v>42689.56931712963</v>
      </c>
      <c r="T23" s="16">
        <v>42719.56931712963</v>
      </c>
    </row>
    <row r="24" spans="1:20" ht="45" x14ac:dyDescent="0.25">
      <c r="A24">
        <v>1798</v>
      </c>
      <c r="B24" s="9" t="s">
        <v>1799</v>
      </c>
      <c r="C24" s="3" t="s">
        <v>5908</v>
      </c>
      <c r="D24" s="5">
        <v>16000</v>
      </c>
      <c r="E24" s="7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s="11" t="s">
        <v>8336</v>
      </c>
      <c r="R24" t="s">
        <v>8337</v>
      </c>
      <c r="S24" s="16">
        <v>42344.32677083333</v>
      </c>
      <c r="T24" s="16">
        <v>42404.32677083333</v>
      </c>
    </row>
    <row r="25" spans="1:20" ht="45" x14ac:dyDescent="0.25">
      <c r="A25">
        <v>1803</v>
      </c>
      <c r="B25" s="9" t="s">
        <v>1804</v>
      </c>
      <c r="C25" s="3" t="s">
        <v>5913</v>
      </c>
      <c r="D25" s="5">
        <v>17500</v>
      </c>
      <c r="E25" s="7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s="11" t="s">
        <v>8336</v>
      </c>
      <c r="R25" t="s">
        <v>8337</v>
      </c>
      <c r="S25" s="16">
        <v>42018.071550925932</v>
      </c>
      <c r="T25" s="16">
        <v>42049.071550925932</v>
      </c>
    </row>
    <row r="26" spans="1:20" ht="45" x14ac:dyDescent="0.25">
      <c r="A26">
        <v>1804</v>
      </c>
      <c r="B26" s="9" t="s">
        <v>1805</v>
      </c>
      <c r="C26" s="3" t="s">
        <v>5914</v>
      </c>
      <c r="D26" s="5">
        <v>15500</v>
      </c>
      <c r="E26" s="7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s="11" t="s">
        <v>8336</v>
      </c>
      <c r="R26" t="s">
        <v>8337</v>
      </c>
      <c r="S26" s="16">
        <v>42282.678287037037</v>
      </c>
      <c r="T26" s="16">
        <v>42322.719953703709</v>
      </c>
    </row>
    <row r="27" spans="1:20" ht="30" x14ac:dyDescent="0.25">
      <c r="A27">
        <v>1807</v>
      </c>
      <c r="B27" s="9" t="s">
        <v>1808</v>
      </c>
      <c r="C27" s="3" t="s">
        <v>5917</v>
      </c>
      <c r="D27" s="5">
        <v>5000</v>
      </c>
      <c r="E27" s="7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s="11" t="s">
        <v>8336</v>
      </c>
      <c r="R27" t="s">
        <v>8337</v>
      </c>
      <c r="S27" s="16">
        <v>41880.068437499998</v>
      </c>
      <c r="T27" s="16">
        <v>41910.068437499998</v>
      </c>
    </row>
    <row r="28" spans="1:20" ht="45" x14ac:dyDescent="0.25">
      <c r="A28">
        <v>1808</v>
      </c>
      <c r="B28" s="9" t="s">
        <v>1809</v>
      </c>
      <c r="C28" s="3" t="s">
        <v>5918</v>
      </c>
      <c r="D28" s="5">
        <v>28000</v>
      </c>
      <c r="E28" s="7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s="11" t="s">
        <v>8336</v>
      </c>
      <c r="R28" t="s">
        <v>8337</v>
      </c>
      <c r="S28" s="16">
        <v>42742.680902777778</v>
      </c>
      <c r="T28" s="16">
        <v>42777.680902777778</v>
      </c>
    </row>
    <row r="29" spans="1:20" ht="45" x14ac:dyDescent="0.25">
      <c r="A29">
        <v>1810</v>
      </c>
      <c r="B29" s="9" t="s">
        <v>1811</v>
      </c>
      <c r="C29" s="3" t="s">
        <v>5920</v>
      </c>
      <c r="D29" s="5">
        <v>450</v>
      </c>
      <c r="E29" s="7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s="11" t="s">
        <v>8336</v>
      </c>
      <c r="R29" t="s">
        <v>8337</v>
      </c>
      <c r="S29" s="16">
        <v>41860.91002314815</v>
      </c>
      <c r="T29" s="16">
        <v>41872.91002314815</v>
      </c>
    </row>
    <row r="30" spans="1:20" ht="45" x14ac:dyDescent="0.25">
      <c r="A30">
        <v>1811</v>
      </c>
      <c r="B30" s="9" t="s">
        <v>1812</v>
      </c>
      <c r="C30" s="3" t="s">
        <v>5921</v>
      </c>
      <c r="D30" s="5">
        <v>54000</v>
      </c>
      <c r="E30" s="7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s="11" t="s">
        <v>8336</v>
      </c>
      <c r="R30" t="s">
        <v>8337</v>
      </c>
      <c r="S30" s="16">
        <v>41876.433680555558</v>
      </c>
      <c r="T30" s="16">
        <v>41936.166666666664</v>
      </c>
    </row>
    <row r="31" spans="1:20" ht="60" x14ac:dyDescent="0.25">
      <c r="A31">
        <v>1815</v>
      </c>
      <c r="B31" s="9" t="s">
        <v>1816</v>
      </c>
      <c r="C31" s="3" t="s">
        <v>5925</v>
      </c>
      <c r="D31" s="5">
        <v>3000</v>
      </c>
      <c r="E31" s="7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s="11" t="s">
        <v>8336</v>
      </c>
      <c r="R31" t="s">
        <v>8337</v>
      </c>
      <c r="S31" s="16">
        <v>42172.906678240746</v>
      </c>
      <c r="T31" s="16">
        <v>42186.906678240746</v>
      </c>
    </row>
    <row r="32" spans="1:20" ht="30" x14ac:dyDescent="0.25">
      <c r="A32">
        <v>1817</v>
      </c>
      <c r="B32" s="9" t="s">
        <v>1818</v>
      </c>
      <c r="C32" s="3" t="s">
        <v>5927</v>
      </c>
      <c r="D32" s="5">
        <v>18000</v>
      </c>
      <c r="E32" s="7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s="11" t="s">
        <v>8336</v>
      </c>
      <c r="R32" t="s">
        <v>8337</v>
      </c>
      <c r="S32" s="16">
        <v>42705.662118055552</v>
      </c>
      <c r="T32" s="16">
        <v>42765.290972222225</v>
      </c>
    </row>
    <row r="33" spans="1:20" ht="30" x14ac:dyDescent="0.25">
      <c r="A33">
        <v>1818</v>
      </c>
      <c r="B33" s="9" t="s">
        <v>1819</v>
      </c>
      <c r="C33" s="3" t="s">
        <v>5928</v>
      </c>
      <c r="D33" s="5">
        <v>15000</v>
      </c>
      <c r="E33" s="7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s="11" t="s">
        <v>8336</v>
      </c>
      <c r="R33" t="s">
        <v>8337</v>
      </c>
      <c r="S33" s="16">
        <v>42067.234375</v>
      </c>
      <c r="T33" s="16">
        <v>42097.192708333328</v>
      </c>
    </row>
    <row r="34" spans="1:20" ht="45" x14ac:dyDescent="0.25">
      <c r="A34">
        <v>1819</v>
      </c>
      <c r="B34" s="9" t="s">
        <v>1820</v>
      </c>
      <c r="C34" s="3" t="s">
        <v>5929</v>
      </c>
      <c r="D34" s="5">
        <v>1200</v>
      </c>
      <c r="E34" s="7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s="11" t="s">
        <v>8336</v>
      </c>
      <c r="R34" t="s">
        <v>8337</v>
      </c>
      <c r="S34" s="16">
        <v>41820.752268518518</v>
      </c>
      <c r="T34" s="16">
        <v>41850.752268518518</v>
      </c>
    </row>
    <row r="35" spans="1:20" ht="60" x14ac:dyDescent="0.25">
      <c r="A35">
        <v>1820</v>
      </c>
      <c r="B35" s="9" t="s">
        <v>1821</v>
      </c>
      <c r="C35" s="3" t="s">
        <v>5930</v>
      </c>
      <c r="D35" s="5">
        <v>26000</v>
      </c>
      <c r="E35" s="7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s="11" t="s">
        <v>8336</v>
      </c>
      <c r="R35" t="s">
        <v>8337</v>
      </c>
      <c r="S35" s="16">
        <v>42065.084375000006</v>
      </c>
      <c r="T35" s="16">
        <v>42095.042708333334</v>
      </c>
    </row>
  </sheetData>
  <conditionalFormatting sqref="F1:F35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35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BEA61-D9B7-4422-A02E-7FD7D5808D64}">
  <dimension ref="A1:C6"/>
  <sheetViews>
    <sheetView workbookViewId="0">
      <selection activeCell="L16" sqref="L16"/>
    </sheetView>
  </sheetViews>
  <sheetFormatPr defaultRowHeight="15" x14ac:dyDescent="0.25"/>
  <cols>
    <col min="1" max="1" width="19.28515625" customWidth="1"/>
    <col min="2" max="2" width="16.7109375" style="19" customWidth="1"/>
    <col min="3" max="3" width="22.85546875" style="19" customWidth="1"/>
  </cols>
  <sheetData>
    <row r="1" spans="1:3" x14ac:dyDescent="0.25">
      <c r="B1" s="20" t="s">
        <v>8384</v>
      </c>
      <c r="C1" s="20" t="s">
        <v>8385</v>
      </c>
    </row>
    <row r="2" spans="1:3" x14ac:dyDescent="0.25">
      <c r="A2" t="s">
        <v>8386</v>
      </c>
      <c r="B2" s="19">
        <f>AVERAGE(Success_US_Photo_Kickstarts!D:D)</f>
        <v>11797.983870967742</v>
      </c>
      <c r="C2" s="19">
        <f>AVERAGE(Fail_US_Photo_Kickstarts!D:D)</f>
        <v>19033.823529411766</v>
      </c>
    </row>
    <row r="3" spans="1:3" x14ac:dyDescent="0.25">
      <c r="A3" t="s">
        <v>8387</v>
      </c>
      <c r="B3" s="19">
        <f>MEDIAN(Success_US_Photo_Kickstarts!D:D)</f>
        <v>9000</v>
      </c>
      <c r="C3" s="19">
        <f>MEDIAN(Fail_US_Photo_Kickstarts!D:D)</f>
        <v>15750</v>
      </c>
    </row>
    <row r="5" spans="1:3" x14ac:dyDescent="0.25">
      <c r="A5" t="s">
        <v>8388</v>
      </c>
      <c r="B5" s="19">
        <f>AVERAGE(Success_US_Photo_Kickstarts!E:E)</f>
        <v>16550.925645161289</v>
      </c>
      <c r="C5" s="19">
        <f>AVERAGE(Fail_US_Photo_Kickstarts!E:E)</f>
        <v>4461.6611764705876</v>
      </c>
    </row>
    <row r="6" spans="1:3" x14ac:dyDescent="0.25">
      <c r="A6" t="s">
        <v>8389</v>
      </c>
      <c r="B6" s="19">
        <f>MEDIAN(Success_US_Photo_Kickstarts!E:E)</f>
        <v>13281.5</v>
      </c>
      <c r="C6" s="19">
        <f>MEDIAN(Fail_US_Photo_Kickstarts!E:E)</f>
        <v>1932.5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Success_US_Photo_Kickstarts</vt:lpstr>
      <vt:lpstr>Fail_US_Photo_Kickstarts</vt:lpstr>
      <vt:lpstr>Descriptive_Statistics_Photo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Mindy Collmeyer</cp:lastModifiedBy>
  <dcterms:created xsi:type="dcterms:W3CDTF">2017-04-20T15:17:24Z</dcterms:created>
  <dcterms:modified xsi:type="dcterms:W3CDTF">2021-10-27T22:59:40Z</dcterms:modified>
</cp:coreProperties>
</file>