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4" activeTab="11"/>
  </bookViews>
  <sheets>
    <sheet name="2017-F" sheetId="1" r:id="rId1"/>
    <sheet name="important-dates" sheetId="4" r:id="rId2"/>
    <sheet name="lab-schedule" sheetId="5" r:id="rId3"/>
    <sheet name="class-content" sheetId="6" r:id="rId4"/>
    <sheet name="announcements" sheetId="7" r:id="rId5"/>
    <sheet name="literature" sheetId="8" r:id="rId6"/>
    <sheet name="Sheet1" sheetId="9" r:id="rId7"/>
    <sheet name="Exam-01" sheetId="10" r:id="rId8"/>
    <sheet name="Sheet2" sheetId="11" r:id="rId9"/>
    <sheet name="Exam-02" sheetId="12" r:id="rId10"/>
    <sheet name="Presentation order" sheetId="13" r:id="rId11"/>
    <sheet name="Exam-03" sheetId="14" r:id="rId12"/>
  </sheets>
  <calcPr calcId="145621"/>
</workbook>
</file>

<file path=xl/calcChain.xml><?xml version="1.0" encoding="utf-8"?>
<calcChain xmlns="http://schemas.openxmlformats.org/spreadsheetml/2006/main">
  <c r="D77" i="14" l="1"/>
  <c r="D78" i="14" s="1"/>
  <c r="E77" i="14"/>
  <c r="E78" i="14" s="1"/>
  <c r="F77" i="14"/>
  <c r="G77" i="14"/>
  <c r="G78" i="14" s="1"/>
  <c r="H77" i="14"/>
  <c r="H78" i="14" s="1"/>
  <c r="I77" i="14"/>
  <c r="I78" i="14" s="1"/>
  <c r="J77" i="14"/>
  <c r="K77" i="14"/>
  <c r="K78" i="14" s="1"/>
  <c r="L77" i="14"/>
  <c r="L78" i="14" s="1"/>
  <c r="M77" i="14"/>
  <c r="M78" i="14" s="1"/>
  <c r="N77" i="14"/>
  <c r="O77" i="14"/>
  <c r="O78" i="14" s="1"/>
  <c r="P77" i="14"/>
  <c r="P78" i="14" s="1"/>
  <c r="Q77" i="14"/>
  <c r="Q78" i="14" s="1"/>
  <c r="R77" i="14"/>
  <c r="S77" i="14"/>
  <c r="S78" i="14" s="1"/>
  <c r="T77" i="14"/>
  <c r="T78" i="14" s="1"/>
  <c r="U77" i="14"/>
  <c r="U78" i="14" s="1"/>
  <c r="V77" i="14"/>
  <c r="F78" i="14"/>
  <c r="J78" i="14"/>
  <c r="N78" i="14"/>
  <c r="R78" i="14"/>
  <c r="V78" i="14"/>
  <c r="C78" i="14"/>
  <c r="B78" i="14"/>
  <c r="C77" i="14"/>
  <c r="B77" i="14"/>
  <c r="W3" i="12" l="1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2" i="12"/>
  <c r="T53" i="12"/>
  <c r="T54" i="12" s="1"/>
  <c r="U53" i="12"/>
  <c r="U54" i="12" s="1"/>
  <c r="V53" i="12"/>
  <c r="V54" i="12"/>
  <c r="D53" i="12"/>
  <c r="E53" i="12"/>
  <c r="F53" i="12"/>
  <c r="F54" i="12" s="1"/>
  <c r="G53" i="12"/>
  <c r="G54" i="12" s="1"/>
  <c r="H53" i="12"/>
  <c r="H54" i="12" s="1"/>
  <c r="I53" i="12"/>
  <c r="I54" i="12" s="1"/>
  <c r="J53" i="12"/>
  <c r="J54" i="12" s="1"/>
  <c r="K53" i="12"/>
  <c r="K54" i="12" s="1"/>
  <c r="L53" i="12"/>
  <c r="L54" i="12" s="1"/>
  <c r="M53" i="12"/>
  <c r="M54" i="12" s="1"/>
  <c r="N53" i="12"/>
  <c r="N54" i="12" s="1"/>
  <c r="O53" i="12"/>
  <c r="O54" i="12" s="1"/>
  <c r="P53" i="12"/>
  <c r="P54" i="12" s="1"/>
  <c r="Q53" i="12"/>
  <c r="Q54" i="12" s="1"/>
  <c r="R53" i="12"/>
  <c r="R54" i="12" s="1"/>
  <c r="S53" i="12"/>
  <c r="S54" i="12" s="1"/>
  <c r="D54" i="12"/>
  <c r="E54" i="12"/>
  <c r="C54" i="12"/>
  <c r="C53" i="12"/>
  <c r="W3" i="10" l="1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2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C54" i="10"/>
  <c r="B54" i="10"/>
  <c r="D11" i="8" l="1"/>
  <c r="D10" i="8"/>
  <c r="D9" i="8"/>
  <c r="D8" i="8"/>
  <c r="D7" i="8"/>
  <c r="D6" i="8"/>
  <c r="D5" i="8"/>
  <c r="D4" i="8"/>
  <c r="D3" i="8"/>
  <c r="D2" i="8"/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3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D3" i="4" l="1"/>
  <c r="D4" i="4"/>
  <c r="D5" i="4"/>
  <c r="D6" i="4"/>
  <c r="D2" i="4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G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</calcChain>
</file>

<file path=xl/comments1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van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seining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get
</t>
        </r>
      </text>
    </comment>
  </commentList>
</comments>
</file>

<file path=xl/sharedStrings.xml><?xml version="1.0" encoding="utf-8"?>
<sst xmlns="http://schemas.openxmlformats.org/spreadsheetml/2006/main" count="497" uniqueCount="293">
  <si>
    <t>Week</t>
  </si>
  <si>
    <t>Wednesday (Class: 8-8:50)</t>
  </si>
  <si>
    <t>Tuesday (Lab: 1-4:50)</t>
  </si>
  <si>
    <t>Monday (Class: 8-8:50)</t>
  </si>
  <si>
    <t>Dates1</t>
  </si>
  <si>
    <t>Dates2</t>
  </si>
  <si>
    <t>Dates3</t>
  </si>
  <si>
    <t>Content1</t>
  </si>
  <si>
    <t>Content2</t>
  </si>
  <si>
    <t>Content3</t>
  </si>
  <si>
    <t>No class: before semester start</t>
  </si>
  <si>
    <t>No class: University holiday</t>
  </si>
  <si>
    <t>No class: exam week</t>
  </si>
  <si>
    <t xml:space="preserve">Last day to drop a class without a grade </t>
  </si>
  <si>
    <t>Last day to add a class</t>
  </si>
  <si>
    <t>Last day to withdraw from the university</t>
  </si>
  <si>
    <t>description</t>
  </si>
  <si>
    <t>date</t>
  </si>
  <si>
    <t>year</t>
  </si>
  <si>
    <t>val</t>
  </si>
  <si>
    <t>Last day to drop course with a "W" grade</t>
  </si>
  <si>
    <t>Final exam (8am-11am)</t>
  </si>
  <si>
    <t xml:space="preserve">Class introduction and Public trust resources and population dynamics I </t>
  </si>
  <si>
    <t xml:space="preserve">Introduction to population dynamics </t>
  </si>
  <si>
    <t>Population dynamics II</t>
  </si>
  <si>
    <t>Population management in varying environments</t>
  </si>
  <si>
    <t>Size structure management in varying environments</t>
  </si>
  <si>
    <t>Yield management I</t>
  </si>
  <si>
    <t xml:space="preserve">Yield management II </t>
  </si>
  <si>
    <t>Recruitment management II</t>
  </si>
  <si>
    <t>Refuge Sampling-pfish</t>
  </si>
  <si>
    <t>Efishing</t>
  </si>
  <si>
    <t>Final Management Brief Presentations</t>
  </si>
  <si>
    <t>No lab</t>
  </si>
  <si>
    <t>Recruitment management I</t>
  </si>
  <si>
    <t>Habitat management I</t>
  </si>
  <si>
    <t>Habitat management II</t>
  </si>
  <si>
    <t>Invasive species I</t>
  </si>
  <si>
    <t>Invasive species II</t>
  </si>
  <si>
    <t>Commercial fisheries management I</t>
  </si>
  <si>
    <t>Commercial fisheries management II</t>
  </si>
  <si>
    <t>Ecosystem based management</t>
  </si>
  <si>
    <t>Ecosystem based management II</t>
  </si>
  <si>
    <t>Recreation fisheries management I</t>
  </si>
  <si>
    <t>Recreation fisheries management II</t>
  </si>
  <si>
    <t>Conservation Fisheries</t>
  </si>
  <si>
    <t>_Exam I_</t>
  </si>
  <si>
    <t>_Exam II_</t>
  </si>
  <si>
    <t>_Final exam: 8-11am_</t>
  </si>
  <si>
    <t>_No Class-Instructor at AFS_</t>
  </si>
  <si>
    <t>Utilities and decision making</t>
  </si>
  <si>
    <t>Models and management</t>
  </si>
  <si>
    <t>What is fisheries management and fisheries history</t>
  </si>
  <si>
    <t>Fisheries history continued and Governance</t>
  </si>
  <si>
    <t>Management and uncertainty I</t>
  </si>
  <si>
    <t>Evolution and management</t>
  </si>
  <si>
    <t>Management and uncertainty II</t>
  </si>
  <si>
    <t>Integrating management and monitoring</t>
  </si>
  <si>
    <t>No lab:  time available for help with management briefs</t>
  </si>
  <si>
    <t>Population dynamics: age structured advanced</t>
  </si>
  <si>
    <t>Population dynamics: Control theory and management</t>
  </si>
  <si>
    <t>Dorman Lake</t>
  </si>
  <si>
    <t>Estimating abundance from streams</t>
  </si>
  <si>
    <t>Date</t>
  </si>
  <si>
    <t>Laboratory</t>
  </si>
  <si>
    <t>_No Laboratory-Instructor at AFS_</t>
  </si>
  <si>
    <t>L1</t>
  </si>
  <si>
    <t>L2</t>
  </si>
  <si>
    <t xml:space="preserve">Lentic sampling rodeo (Group 1) </t>
  </si>
  <si>
    <t xml:space="preserve">Lentic sampling rodeo (Group 2) </t>
  </si>
  <si>
    <t>Paddlefish Sampling and telemetry (Group 2)</t>
  </si>
  <si>
    <t>Wadable stream fish sampling (Group 1)</t>
  </si>
  <si>
    <t>Wadable stream fish sampling (Group 2)</t>
  </si>
  <si>
    <t>During this lab we will be sampling Paddlefish at Noxubee National Wildlife Refuge.</t>
  </si>
  <si>
    <t>Field gear to bring: Boots, clothes that can get wet</t>
  </si>
  <si>
    <t>You may get wet during this lab and weather may be incliment be sure to plan accordingly</t>
  </si>
  <si>
    <t xml:space="preserve">During this lab we will be learning about techniques used to sample lentic (i.e., lake, standing water) systems. </t>
  </si>
  <si>
    <t>We will use seines, gill nets, fyke nets if possible</t>
  </si>
  <si>
    <t>During this lab we will be sampling a nearby wadeable stream.</t>
  </si>
  <si>
    <t>We will use backpack electrofishing and seining if possible</t>
  </si>
  <si>
    <t>We will also learn about measuring habitat</t>
  </si>
  <si>
    <t>Field gear to bring: Boots or waders, clothes that can get wet</t>
  </si>
  <si>
    <t>Have fun</t>
  </si>
  <si>
    <t>Come prepared with questions and inputs</t>
  </si>
  <si>
    <t>No lab:  time available for help with final project</t>
  </si>
  <si>
    <t>Final Project Presentations</t>
  </si>
  <si>
    <t>Popcorn anybody?</t>
  </si>
  <si>
    <t>In this lab we will learn about fisheries and the public trust doctrine, especially as it relates to harvest and population dynamics.</t>
  </si>
  <si>
    <t>We will get an idea of how management models work and how we can use them.</t>
  </si>
  <si>
    <t>This lab will cover how we estimate abundance of a steam fish and set us up for field work the following week.</t>
  </si>
  <si>
    <t>Class</t>
  </si>
  <si>
    <t>H1</t>
  </si>
  <si>
    <t>process</t>
  </si>
  <si>
    <t>No class-instructor at AFS</t>
  </si>
  <si>
    <t>Syllabus and class overview</t>
  </si>
  <si>
    <t>What is fisheries management</t>
  </si>
  <si>
    <t>Why is fisheries management important</t>
  </si>
  <si>
    <t>What you can expect as a fisheries manager</t>
  </si>
  <si>
    <t>History of fisheries management</t>
  </si>
  <si>
    <t>In this class we will cover the following topics</t>
  </si>
  <si>
    <t>*Pauly, D. 2001. Fisheries Management. John Wiley &amp; Sons, Ltd.*</t>
  </si>
  <si>
    <t>*Moffitt, C. M., G. Whelan, and R. Jackson. 2010. History of Inland Fisheries Management in North America. Pages 1-41 in W. A. Hubert and M. C. Quist, editors. Inland Fisheries Managment.* American Fisheries Society, Bethesda, MD.</t>
  </si>
  <si>
    <t>Meengs, C. C., and L. R.T. 2005. Estimating the size of historical Oregon salmon runs. Reviews in Fisheries Science 13:51-66. </t>
  </si>
  <si>
    <t>Nielsen, L. A. 1995. The practical uses of fisheries history. Fisheries 20:16-18.</t>
  </si>
  <si>
    <t>Nielsen, L. A. 1999. History of Inland Fisheries Management in North America Pages 3-30 in C. C. Kohler and W. A. Hubert, editors. American Fisheries Society, Bethesda, MD.</t>
  </si>
  <si>
    <t>Fisheries Management Overview &amp; History</t>
  </si>
  <si>
    <t>Assignment: For next class read the article below. Ones in italics are strongly recommended, non-italics are suggestions. Literature can be found [here](literature.html)</t>
  </si>
  <si>
    <t>Lackey, R. T. 2005. Fisheries: history, science, and management. Pages 121-129 in J. H. Lehr and J. Keeley, editors. Water Encyclopedia: Surface and Agricultural Water. John Wiley and Sons, Inc., Publishers, New York.</t>
  </si>
  <si>
    <t>id</t>
  </si>
  <si>
    <t xml:space="preserve"> Welcome to class! </t>
  </si>
  <si>
    <t xml:space="preserve">You can see the course schedule [here](schedule.html) and syllabus [here](syllabus.html). </t>
  </si>
  <si>
    <t>We will not have class next week due to the Annual AFS meeting in Tampa.</t>
  </si>
  <si>
    <t>title</t>
  </si>
  <si>
    <t>file</t>
  </si>
  <si>
    <t>3.Fisheries goals and objectives</t>
  </si>
  <si>
    <t>Bennett, D. H., E. L. Hampton, and R. T. Lackey. 1978. Current and future fisheries management goals: Implications for future management. Fisheries 3:10-14.</t>
  </si>
  <si>
    <t>B269.pdf</t>
  </si>
  <si>
    <t>Barber, W. E., and J. N. Taylor. 1990. The Importance of Goals, Objectives, and Values in the Fisheries Management Process and Organization: A Review. North American Journal of Fisheries Management 10:365-373.</t>
  </si>
  <si>
    <t>B270.pdf</t>
  </si>
  <si>
    <t>2. Fisheries history</t>
  </si>
  <si>
    <t>Lackey, R. T. 2005. Fisheries:  history, science, and management. Pages 121-129 in J. H. Lehr and J. Keeley, editors. Water Encyclopedia: Surface and Agricultural Water. John Wiley and Sons, Inc., Publishers, New York.</t>
  </si>
  <si>
    <t>L93.PDF</t>
  </si>
  <si>
    <t>Moffitt, C. M., G. Whelan, and R. Jackson. 2010. History of Inland Fisheries Management in North America. Pages 1-41 in W. A. Hubert and M. C. Quist, editors. Inland Fisheries Managment. American Fisheries Society, Bethesda, MD.</t>
  </si>
  <si>
    <t>M285.pdf</t>
  </si>
  <si>
    <t>N51.pdf</t>
  </si>
  <si>
    <t>N53.PDF</t>
  </si>
  <si>
    <t>1. Fisheries management</t>
  </si>
  <si>
    <t>Pauly, D. 2001. Fisheries Management. John Wiley &amp; Sons, Ltd.</t>
  </si>
  <si>
    <t>P178.pdf</t>
  </si>
  <si>
    <t>Yoshiyama, R. M. 1999. A History of Salmon and People in the Central Valley Region of California. Reviews in Fisheries Science 7:197-239.</t>
  </si>
  <si>
    <t>Meengs, C. C., and L. R.T. 2005. Estimating the size of historical Oregon salmon runs. Reviews in Fisheries Science 13:51-66.</t>
  </si>
  <si>
    <t>M44.pdf</t>
  </si>
  <si>
    <t>Pascoe, S., K. Brooks, T. Cannard, C. M. Dichmont, E. Jebreen, J. Schirmer, and L. Triantafillos. 2014. Social objectives of fisheries management: What are managers' priorities? Ocean and Coastal Management 98:1-10.</t>
  </si>
  <si>
    <t>P266.pdf</t>
  </si>
  <si>
    <t>Enjoy the period off.</t>
  </si>
  <si>
    <t>You can find class content [here](classes.html)</t>
  </si>
  <si>
    <t>Student Name</t>
  </si>
  <si>
    <t>NetID</t>
  </si>
  <si>
    <t>Cook, Morgan Wayn</t>
  </si>
  <si>
    <t>mwc172</t>
  </si>
  <si>
    <t>Gammon, Thomas Alan</t>
  </si>
  <si>
    <t>tag320</t>
  </si>
  <si>
    <t>Gerhart, Brandon James</t>
  </si>
  <si>
    <t>bjg287</t>
  </si>
  <si>
    <t>Hopson, Emily W.</t>
  </si>
  <si>
    <t>ewh58</t>
  </si>
  <si>
    <t>Lucore, Andrew Evans</t>
  </si>
  <si>
    <t>ael219</t>
  </si>
  <si>
    <t>Lundy, Frank Jefferson</t>
  </si>
  <si>
    <t>fjl25</t>
  </si>
  <si>
    <t>McAllister, Brandon Michael</t>
  </si>
  <si>
    <t>bmm567</t>
  </si>
  <si>
    <t>Munter, Zachary Wade</t>
  </si>
  <si>
    <t>zwm30</t>
  </si>
  <si>
    <t>Pettigrew, Carlissa Renee</t>
  </si>
  <si>
    <t>crp247</t>
  </si>
  <si>
    <t>Pigott, William Landol</t>
  </si>
  <si>
    <t>wlp100</t>
  </si>
  <si>
    <t>Roberson, Haden Campbell</t>
  </si>
  <si>
    <t>hcr72</t>
  </si>
  <si>
    <t>Rush, Hunter B.</t>
  </si>
  <si>
    <t>hbr70</t>
  </si>
  <si>
    <t>Shannon, Ashley Nicole</t>
  </si>
  <si>
    <t>ans596</t>
  </si>
  <si>
    <t>Thompson, Weston Curtis</t>
  </si>
  <si>
    <t>wct71</t>
  </si>
  <si>
    <t>Tipton, Joshua Michael</t>
  </si>
  <si>
    <t>jmt598</t>
  </si>
  <si>
    <t>Virden, Matthew Finley</t>
  </si>
  <si>
    <t>mfv24</t>
  </si>
  <si>
    <t>Wilson, Andrew Hunter</t>
  </si>
  <si>
    <t>ahw158</t>
  </si>
  <si>
    <t>Woodyard, Ethan T.</t>
  </si>
  <si>
    <t>etw35</t>
  </si>
  <si>
    <t>Yarber, Corey Dalton</t>
  </si>
  <si>
    <t>cdy52</t>
  </si>
  <si>
    <t>Yasko, Sarah Samantha</t>
  </si>
  <si>
    <t>ssy31</t>
  </si>
  <si>
    <t>Fisheries Management History</t>
  </si>
  <si>
    <t>Announcements</t>
  </si>
  <si>
    <t>Trailer for Rancher Farmer Fisherman [here](https://vimeo.com/229731164/3e139e5e74)</t>
  </si>
  <si>
    <t>It willl be aired Thursday, August 31st at 9pm on the Discovery Channel</t>
  </si>
  <si>
    <t>Assignment: None</t>
  </si>
  <si>
    <t>In the news</t>
  </si>
  <si>
    <t>Importance of history</t>
  </si>
  <si>
    <t>Legacy effects</t>
  </si>
  <si>
    <t>Management time periods</t>
  </si>
  <si>
    <t>Invasive Lionfish: The Next Grouper? [PDF](pdfs/lionfish.pdf)</t>
  </si>
  <si>
    <t>Wanted: Illegal Fish Dumpers. Scientific American [PDF](pdfs/fishdumpers.pdf)</t>
  </si>
  <si>
    <t>Class deck: [PDF](pdfs/04-class.pdf)</t>
  </si>
  <si>
    <t>Class deck: [PDF](pdfs/01-class.pdf)</t>
  </si>
  <si>
    <t>Link to lab material [PDF](pdfs/lab-02.pdf)</t>
  </si>
  <si>
    <t>Link to form to enter responses [https://goo.gl/forms/Xw787V1T7jeoGaZB2](https://goo.gl/forms/Xw787V1T7jeoGaZB2)</t>
  </si>
  <si>
    <t>mwc172@msstate.edu;</t>
  </si>
  <si>
    <t>tag320@msstate.edu;</t>
  </si>
  <si>
    <t>bjg287@msstate.edu;</t>
  </si>
  <si>
    <t>ewh58@msstate.edu;</t>
  </si>
  <si>
    <t>ael219@msstate.edu;</t>
  </si>
  <si>
    <t>fjl25@msstate.edu;</t>
  </si>
  <si>
    <t>bmm567@msstate.edu;</t>
  </si>
  <si>
    <t>zwm30@msstate.edu;</t>
  </si>
  <si>
    <t>crp247@msstate.edu;</t>
  </si>
  <si>
    <t>wlp100@msstate.edu;</t>
  </si>
  <si>
    <t>hcr72@msstate.edu;</t>
  </si>
  <si>
    <t>hbr70@msstate.edu;</t>
  </si>
  <si>
    <t>ans596@msstate.edu;</t>
  </si>
  <si>
    <t>wct71@msstate.edu;</t>
  </si>
  <si>
    <t>jmt598@msstate.edu;</t>
  </si>
  <si>
    <t>mfv24@msstate.edu;</t>
  </si>
  <si>
    <t>ahw158@msstate.edu;</t>
  </si>
  <si>
    <t>etw35@msstate.edu;</t>
  </si>
  <si>
    <t>cdy52@msstate.edu;</t>
  </si>
  <si>
    <t>ssy31@msstate.edu;</t>
  </si>
  <si>
    <t>email</t>
  </si>
  <si>
    <t>group</t>
  </si>
  <si>
    <t>Class deck: [PDF](pdfs/05-class.pdf)</t>
  </si>
  <si>
    <t>Yes, That's a Huge Floating Mass of Live Fire Ants in Texas [here](pdfs/fire-ants.pdf)</t>
  </si>
  <si>
    <t>Population Dynamics</t>
  </si>
  <si>
    <t>Biomass versus abundance</t>
  </si>
  <si>
    <t>Population dynamics</t>
  </si>
  <si>
    <t>Man goes fishing in flooded house after Hurricane Harvey [here](pdfs/house-fishing.pdf)</t>
  </si>
  <si>
    <t>Classes 3 and 4 information posted [here](classes.html)</t>
  </si>
  <si>
    <t>Day in the life: Public meeting to address managing aquatic plant life on Lake Okeechobee [here](http://myfwc.com/news/news-releases/2017/august/29/lakeo-management/)</t>
  </si>
  <si>
    <t>Fishermen Caught With 6,600 Sharks In Galápagos, Now Headed To Prison [Link](http://www.npr.org/sections/thetwo-way/2017/08/29/547034125/fishermen-caught-with-6-600-sharks-in-galapagos-now-headed-to-prison?ft=nprml&amp;f=1001)</t>
  </si>
  <si>
    <t>NPR: Salmon Fisher: Spill Is Dangerous And We Shouldn't Have To Deal With It [Link](http://www.npr.org/sections/thesalt/2017/08/30/547361033/salmon-fisher-spill-is-dangerous-and-we-shouldnt-have-to-deal-with-it?ft=nprml&amp;f=1053)</t>
  </si>
  <si>
    <t>No class Monday, University Holiday</t>
  </si>
  <si>
    <t>Mismanagement</t>
  </si>
  <si>
    <t>Age structure</t>
  </si>
  <si>
    <t>Biomass dynamics, Mismanagement, &amp; Age Structure</t>
  </si>
  <si>
    <t>Advanced population dynamics</t>
  </si>
  <si>
    <t>More on population dynamics and harvest.</t>
  </si>
  <si>
    <t>Link to form to enter responses [https://goo.gl/forms/UkZv57eOzQ8V4CMU2](https://goo.gl/forms/UkZv57eOzQ8V4CMU2)</t>
  </si>
  <si>
    <t>Link to lab material [PDF](pdfs/lab-03.pdf)</t>
  </si>
  <si>
    <t>Link to lab material [PDF](pdfs/lab-04.pdf)</t>
  </si>
  <si>
    <t>Link to form to enter responses [https://goo.gl/forms/AQ3EzRDMee1Y2Ro53](https://goo.gl/forms/AQ3EzRDMee1Y2Ro53)</t>
  </si>
  <si>
    <t>Technical difficulties should be resolved for lab.</t>
  </si>
  <si>
    <t>Exam 1 tenatively scheduled for September 20th!</t>
  </si>
  <si>
    <t>Age and size structure</t>
  </si>
  <si>
    <t xml:space="preserve">Red fish, blue fish [PDF](pdfs/red-fish-blue-fish.pdf)
</t>
  </si>
  <si>
    <t>Class deck: [PDF](pdfs/08-class.pdf)</t>
  </si>
  <si>
    <t>Cost of illegal harvest [PDF](pdfs/cost-of-harvest.pdf)</t>
  </si>
  <si>
    <t>A Woman Got Smacked In The Face By A Catfish That "Fell Out Of The Sky" [PDF](pdfs/catfish-predation.pdf)</t>
  </si>
  <si>
    <t>Management case study &amp; population dynamics continued</t>
  </si>
  <si>
    <t xml:space="preserve">9/18 Guest lecture on a day in the life of a fisheries professional
</t>
  </si>
  <si>
    <t>Exam I originally on September 20th wil now be on September 27th.</t>
  </si>
  <si>
    <t xml:space="preserve">Salmon fraud exposed (PDF)[pdfs/salmon-fraud.pdf]
</t>
  </si>
  <si>
    <t>Management Case study</t>
  </si>
  <si>
    <t>Age structure continued</t>
  </si>
  <si>
    <t>Class deck: [PDF](pdfs/09-class.pdf)</t>
  </si>
  <si>
    <t>Be sure to check the lab page for links to enter your lab respsones! [here](labs.html)</t>
  </si>
  <si>
    <t>Class deck: [PDF](pdfs/07-class.pdf)</t>
  </si>
  <si>
    <t>Class deck: [PDF](pdfs/10-class.pdf)</t>
  </si>
  <si>
    <t>Rates and Size Structure</t>
  </si>
  <si>
    <t>Size Structure &amp; Management Case Study</t>
  </si>
  <si>
    <t>Class deck: [PDF](pdfs/11-class.pdf)</t>
  </si>
  <si>
    <t>Exam next class period. An exaple page of a previous exam [PDF](pdfs/4313-Exam-example.pdf)</t>
  </si>
  <si>
    <t>Be sure to check the classes page for class decks and other useful information for exams [here](classes.html)</t>
  </si>
  <si>
    <t>Link to form to enter responses [https://goo.gl/forms/0gjNpIxeuV8aPk152](https://goo.gl/forms/0gjNpIxeuV8aPk152)</t>
  </si>
  <si>
    <t>Question</t>
  </si>
  <si>
    <t>Points</t>
  </si>
  <si>
    <t>Guest lecture by Dr. Schumann</t>
  </si>
  <si>
    <t>Exam II</t>
  </si>
  <si>
    <t xml:space="preserve">Exam I </t>
  </si>
  <si>
    <t>Class deck: [PDF](pdfs/13-class.pdf)</t>
  </si>
  <si>
    <t>Class deck: [PDF](pdfs/14-class.pdf)</t>
  </si>
  <si>
    <t>Class deck: [PDF](pdfs/15-class.pdf)</t>
  </si>
  <si>
    <t>Class deck: [PDF](pdfs/16-class.pdf)</t>
  </si>
  <si>
    <t>Class deck: [PDF](pdfs/17-class.pdf)</t>
  </si>
  <si>
    <t>Class deck: [PDF](pdfs/18-class.pdf)</t>
  </si>
  <si>
    <t>Class deck: [PDF](pdfs/19-class.pdf)</t>
  </si>
  <si>
    <t>Yield and biomass management &amp; Management case study</t>
  </si>
  <si>
    <t>Yield and biomass management &amp; Management case study continued</t>
  </si>
  <si>
    <t>Recruitment</t>
  </si>
  <si>
    <t>Habitat &amp; management case studies</t>
  </si>
  <si>
    <t>Class deck: [PDF](pdfs/20-class.pdf)</t>
  </si>
  <si>
    <t>Class deck: [PDF](pdfs/21-class.pdf)</t>
  </si>
  <si>
    <t>Lentic habitat</t>
  </si>
  <si>
    <t>Fishery Management Plans</t>
  </si>
  <si>
    <t>Class deck: [PDF](pdfs/23-class.pdf)</t>
  </si>
  <si>
    <t>Class deck: [PDF](pdfs/24-class.pdf)</t>
  </si>
  <si>
    <t>Invasives</t>
  </si>
  <si>
    <t>Invasives continued</t>
  </si>
  <si>
    <t>Commercial fisheries</t>
  </si>
  <si>
    <t>Class deck: [PDF](pdfs/25-class.pdf)</t>
  </si>
  <si>
    <t>Class deck: [PDF](pdfs/26-class.pdf)</t>
  </si>
  <si>
    <t>Commercial fisheries and climate change</t>
  </si>
  <si>
    <t>Class deck: [PDF](pdfs/27-class.pdf)</t>
  </si>
  <si>
    <t>Climate change &amp; decision making</t>
  </si>
  <si>
    <t>Class deck: [PDF](pdfs/29-class.pdf)</t>
  </si>
  <si>
    <t>Class deck: [PDF](pdfs/28-class.pdf)</t>
  </si>
  <si>
    <t>Decision Making &amp; adaptive management</t>
  </si>
  <si>
    <t>Fishery selection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</si>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</sst>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0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2" fontId="0" fillId="0" borderId="0" xfId="0" applyNumberFormat="1" applyFont="1" applyAlignment="1">
      <alignment vertical="top"/>
    </xf>
    <xf numFmtId="14" fontId="0" fillId="0" borderId="0" xfId="0" applyNumberFormat="1" applyFont="1" applyAlignment="1">
      <alignment vertical="top"/>
    </xf>
    <xf numFmtId="1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5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'Exam-01'!$W$2:$W$52</c:f>
              <c:numCache>
                <c:formatCode>General</c:formatCode>
                <c:ptCount val="51"/>
                <c:pt idx="0">
                  <c:v>9.9999999999999978E-2</c:v>
                </c:pt>
                <c:pt idx="1">
                  <c:v>0.25</c:v>
                </c:pt>
                <c:pt idx="2">
                  <c:v>0.8</c:v>
                </c:pt>
                <c:pt idx="3">
                  <c:v>0.15000000000000002</c:v>
                </c:pt>
                <c:pt idx="4">
                  <c:v>9.9999999999999978E-2</c:v>
                </c:pt>
                <c:pt idx="5">
                  <c:v>0.15000000000000002</c:v>
                </c:pt>
                <c:pt idx="6">
                  <c:v>0.6</c:v>
                </c:pt>
                <c:pt idx="7">
                  <c:v>5.0000000000000044E-2</c:v>
                </c:pt>
                <c:pt idx="8">
                  <c:v>0.3833333333333333</c:v>
                </c:pt>
                <c:pt idx="9">
                  <c:v>0.52500000000000002</c:v>
                </c:pt>
                <c:pt idx="10">
                  <c:v>0.42500000000000004</c:v>
                </c:pt>
                <c:pt idx="11">
                  <c:v>0.47499999999999998</c:v>
                </c:pt>
                <c:pt idx="12">
                  <c:v>0.5</c:v>
                </c:pt>
                <c:pt idx="13">
                  <c:v>0.18125000000000002</c:v>
                </c:pt>
                <c:pt idx="14">
                  <c:v>0</c:v>
                </c:pt>
                <c:pt idx="15">
                  <c:v>0.85</c:v>
                </c:pt>
                <c:pt idx="16">
                  <c:v>0.625</c:v>
                </c:pt>
                <c:pt idx="17">
                  <c:v>2.5000000000000022E-2</c:v>
                </c:pt>
                <c:pt idx="18">
                  <c:v>0.30000000000000004</c:v>
                </c:pt>
                <c:pt idx="19">
                  <c:v>0.19999999999999996</c:v>
                </c:pt>
                <c:pt idx="20">
                  <c:v>5.0000000000000044E-2</c:v>
                </c:pt>
                <c:pt idx="21">
                  <c:v>0.30000000000000004</c:v>
                </c:pt>
                <c:pt idx="22">
                  <c:v>0.25</c:v>
                </c:pt>
                <c:pt idx="23">
                  <c:v>0.75</c:v>
                </c:pt>
                <c:pt idx="24">
                  <c:v>0.4</c:v>
                </c:pt>
                <c:pt idx="25">
                  <c:v>0.4</c:v>
                </c:pt>
                <c:pt idx="26">
                  <c:v>0.15000000000000002</c:v>
                </c:pt>
                <c:pt idx="27">
                  <c:v>2.5000000000000022E-2</c:v>
                </c:pt>
                <c:pt idx="28">
                  <c:v>0.15000000000000002</c:v>
                </c:pt>
                <c:pt idx="29">
                  <c:v>0.19999999999999996</c:v>
                </c:pt>
                <c:pt idx="30">
                  <c:v>0.5</c:v>
                </c:pt>
                <c:pt idx="31">
                  <c:v>0.125</c:v>
                </c:pt>
                <c:pt idx="32">
                  <c:v>0.26666666666666672</c:v>
                </c:pt>
                <c:pt idx="33">
                  <c:v>0</c:v>
                </c:pt>
                <c:pt idx="34">
                  <c:v>0.19999999999999996</c:v>
                </c:pt>
                <c:pt idx="35">
                  <c:v>5.0000000000000044E-2</c:v>
                </c:pt>
                <c:pt idx="36">
                  <c:v>0.19999999999999996</c:v>
                </c:pt>
                <c:pt idx="37">
                  <c:v>0.30000000000000004</c:v>
                </c:pt>
                <c:pt idx="38">
                  <c:v>0</c:v>
                </c:pt>
                <c:pt idx="39">
                  <c:v>0.15000000000000002</c:v>
                </c:pt>
                <c:pt idx="40">
                  <c:v>0.72499999999999998</c:v>
                </c:pt>
                <c:pt idx="41">
                  <c:v>0.7</c:v>
                </c:pt>
                <c:pt idx="42">
                  <c:v>0.22499999999999998</c:v>
                </c:pt>
                <c:pt idx="43">
                  <c:v>0.19999999999999996</c:v>
                </c:pt>
                <c:pt idx="44">
                  <c:v>0.375</c:v>
                </c:pt>
                <c:pt idx="45">
                  <c:v>0.125</c:v>
                </c:pt>
                <c:pt idx="46">
                  <c:v>0.35</c:v>
                </c:pt>
                <c:pt idx="47">
                  <c:v>0.25</c:v>
                </c:pt>
                <c:pt idx="48">
                  <c:v>0.30000000000000004</c:v>
                </c:pt>
                <c:pt idx="49">
                  <c:v>0.6</c:v>
                </c:pt>
                <c:pt idx="50">
                  <c:v>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20896"/>
        <c:axId val="167547264"/>
      </c:barChart>
      <c:catAx>
        <c:axId val="1675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47264"/>
        <c:crosses val="autoZero"/>
        <c:auto val="1"/>
        <c:lblAlgn val="ctr"/>
        <c:lblOffset val="100"/>
        <c:noMultiLvlLbl val="0"/>
      </c:catAx>
      <c:valAx>
        <c:axId val="1675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2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'Exam-02'!$W$2:$W$52</c:f>
              <c:numCache>
                <c:formatCode>General</c:formatCode>
                <c:ptCount val="51"/>
                <c:pt idx="0">
                  <c:v>0.1</c:v>
                </c:pt>
                <c:pt idx="1">
                  <c:v>0.67500000000000004</c:v>
                </c:pt>
                <c:pt idx="2">
                  <c:v>0.3</c:v>
                </c:pt>
                <c:pt idx="3">
                  <c:v>0.22500000000000001</c:v>
                </c:pt>
                <c:pt idx="4">
                  <c:v>0.6</c:v>
                </c:pt>
                <c:pt idx="5">
                  <c:v>0.15</c:v>
                </c:pt>
                <c:pt idx="6">
                  <c:v>0.6</c:v>
                </c:pt>
                <c:pt idx="7">
                  <c:v>0.1</c:v>
                </c:pt>
                <c:pt idx="8">
                  <c:v>0.7</c:v>
                </c:pt>
                <c:pt idx="9">
                  <c:v>0.1</c:v>
                </c:pt>
                <c:pt idx="10">
                  <c:v>0.2</c:v>
                </c:pt>
                <c:pt idx="11">
                  <c:v>0</c:v>
                </c:pt>
                <c:pt idx="12">
                  <c:v>0.13125000000000001</c:v>
                </c:pt>
                <c:pt idx="13">
                  <c:v>0.05</c:v>
                </c:pt>
                <c:pt idx="14">
                  <c:v>0.2</c:v>
                </c:pt>
                <c:pt idx="15">
                  <c:v>0.4</c:v>
                </c:pt>
                <c:pt idx="16">
                  <c:v>0.14374999999999999</c:v>
                </c:pt>
                <c:pt idx="17">
                  <c:v>0.15</c:v>
                </c:pt>
                <c:pt idx="18">
                  <c:v>0.1</c:v>
                </c:pt>
                <c:pt idx="19">
                  <c:v>0.25</c:v>
                </c:pt>
                <c:pt idx="20">
                  <c:v>0.1</c:v>
                </c:pt>
                <c:pt idx="21">
                  <c:v>0.05</c:v>
                </c:pt>
                <c:pt idx="22">
                  <c:v>0.91666666666666663</c:v>
                </c:pt>
                <c:pt idx="23">
                  <c:v>0.32500000000000001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0.15</c:v>
                </c:pt>
                <c:pt idx="28">
                  <c:v>0.4</c:v>
                </c:pt>
                <c:pt idx="29">
                  <c:v>0.35</c:v>
                </c:pt>
                <c:pt idx="30">
                  <c:v>0.1</c:v>
                </c:pt>
                <c:pt idx="31">
                  <c:v>0</c:v>
                </c:pt>
                <c:pt idx="32">
                  <c:v>0.5</c:v>
                </c:pt>
                <c:pt idx="33">
                  <c:v>0.4</c:v>
                </c:pt>
                <c:pt idx="34">
                  <c:v>0.1</c:v>
                </c:pt>
                <c:pt idx="35">
                  <c:v>0.4</c:v>
                </c:pt>
                <c:pt idx="36">
                  <c:v>0.15</c:v>
                </c:pt>
                <c:pt idx="37">
                  <c:v>0</c:v>
                </c:pt>
                <c:pt idx="38">
                  <c:v>0.1</c:v>
                </c:pt>
                <c:pt idx="39">
                  <c:v>0.7</c:v>
                </c:pt>
                <c:pt idx="40">
                  <c:v>0.3</c:v>
                </c:pt>
                <c:pt idx="41">
                  <c:v>0.15</c:v>
                </c:pt>
                <c:pt idx="42">
                  <c:v>0.3</c:v>
                </c:pt>
                <c:pt idx="43">
                  <c:v>0.5</c:v>
                </c:pt>
                <c:pt idx="44">
                  <c:v>0.15</c:v>
                </c:pt>
                <c:pt idx="45">
                  <c:v>0</c:v>
                </c:pt>
                <c:pt idx="46">
                  <c:v>0.2</c:v>
                </c:pt>
                <c:pt idx="47">
                  <c:v>0.15</c:v>
                </c:pt>
                <c:pt idx="48">
                  <c:v>0</c:v>
                </c:pt>
                <c:pt idx="49">
                  <c:v>0.51249999999999996</c:v>
                </c:pt>
                <c:pt idx="50">
                  <c:v>0.17499999999999999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77088"/>
        <c:axId val="169178624"/>
      </c:barChart>
      <c:catAx>
        <c:axId val="1691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78624"/>
        <c:crosses val="autoZero"/>
        <c:auto val="1"/>
        <c:lblAlgn val="ctr"/>
        <c:lblOffset val="100"/>
        <c:noMultiLvlLbl val="0"/>
      </c:catAx>
      <c:valAx>
        <c:axId val="1691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7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%20ewh58@msstate.edu" TargetMode="External"/><Relationship Id="rId13" Type="http://schemas.openxmlformats.org/officeDocument/2006/relationships/hyperlink" Target="javascript:showImage(1,903650073);" TargetMode="External"/><Relationship Id="rId18" Type="http://schemas.openxmlformats.org/officeDocument/2006/relationships/hyperlink" Target="mailto:%20crp247@msstate.edu" TargetMode="External"/><Relationship Id="rId26" Type="http://schemas.openxmlformats.org/officeDocument/2006/relationships/hyperlink" Target="mailto:%20ans596@msstate.edu" TargetMode="External"/><Relationship Id="rId39" Type="http://schemas.openxmlformats.org/officeDocument/2006/relationships/hyperlink" Target="javascript:showImage(1,903894789);" TargetMode="External"/><Relationship Id="rId3" Type="http://schemas.openxmlformats.org/officeDocument/2006/relationships/hyperlink" Target="mailto:%20tag320@msstate.edu" TargetMode="External"/><Relationship Id="rId21" Type="http://schemas.openxmlformats.org/officeDocument/2006/relationships/hyperlink" Target="javascript:showImage(1,903804246);" TargetMode="External"/><Relationship Id="rId34" Type="http://schemas.openxmlformats.org/officeDocument/2006/relationships/hyperlink" Target="mailto:%20ahw158@msstate.edu" TargetMode="External"/><Relationship Id="rId7" Type="http://schemas.openxmlformats.org/officeDocument/2006/relationships/hyperlink" Target="javascript:showImage(1,903611438);" TargetMode="External"/><Relationship Id="rId12" Type="http://schemas.openxmlformats.org/officeDocument/2006/relationships/hyperlink" Target="mailto:%20fjl25@msstate.edu" TargetMode="External"/><Relationship Id="rId17" Type="http://schemas.openxmlformats.org/officeDocument/2006/relationships/hyperlink" Target="javascript:showImage(1,902098094);" TargetMode="External"/><Relationship Id="rId25" Type="http://schemas.openxmlformats.org/officeDocument/2006/relationships/hyperlink" Target="javascript:showImage(1,902618654);" TargetMode="External"/><Relationship Id="rId33" Type="http://schemas.openxmlformats.org/officeDocument/2006/relationships/hyperlink" Target="javascript:showImage(1,902717195);" TargetMode="External"/><Relationship Id="rId38" Type="http://schemas.openxmlformats.org/officeDocument/2006/relationships/hyperlink" Target="mailto:%20cdy52@msstate.edu" TargetMode="External"/><Relationship Id="rId2" Type="http://schemas.openxmlformats.org/officeDocument/2006/relationships/image" Target="../media/image1.gif"/><Relationship Id="rId16" Type="http://schemas.openxmlformats.org/officeDocument/2006/relationships/hyperlink" Target="mailto:%20zwm30@msstate.edu" TargetMode="External"/><Relationship Id="rId20" Type="http://schemas.openxmlformats.org/officeDocument/2006/relationships/hyperlink" Target="mailto:%20wlp100@msstate.edu" TargetMode="External"/><Relationship Id="rId29" Type="http://schemas.openxmlformats.org/officeDocument/2006/relationships/hyperlink" Target="javascript:showImage(1,903756533);" TargetMode="External"/><Relationship Id="rId41" Type="http://schemas.openxmlformats.org/officeDocument/2006/relationships/hyperlink" Target="javascript:showImage(1,902924833);" TargetMode="External"/><Relationship Id="rId1" Type="http://schemas.openxmlformats.org/officeDocument/2006/relationships/hyperlink" Target="mailto:%20mwc172@msstate.edu" TargetMode="External"/><Relationship Id="rId6" Type="http://schemas.openxmlformats.org/officeDocument/2006/relationships/hyperlink" Target="mailto:%20bjg287@msstate.edu" TargetMode="External"/><Relationship Id="rId11" Type="http://schemas.openxmlformats.org/officeDocument/2006/relationships/hyperlink" Target="javascript:showImage(1,904564247);" TargetMode="External"/><Relationship Id="rId24" Type="http://schemas.openxmlformats.org/officeDocument/2006/relationships/hyperlink" Target="mailto:%20hbr70@msstate.edu" TargetMode="External"/><Relationship Id="rId32" Type="http://schemas.openxmlformats.org/officeDocument/2006/relationships/hyperlink" Target="mailto:%20mfv24@msstate.edu" TargetMode="External"/><Relationship Id="rId37" Type="http://schemas.openxmlformats.org/officeDocument/2006/relationships/hyperlink" Target="javascript:showImage(1,902750190);" TargetMode="External"/><Relationship Id="rId40" Type="http://schemas.openxmlformats.org/officeDocument/2006/relationships/hyperlink" Target="mailto:%20ssy31@msstate.edu" TargetMode="External"/><Relationship Id="rId5" Type="http://schemas.openxmlformats.org/officeDocument/2006/relationships/image" Target="../media/image2.gif"/><Relationship Id="rId15" Type="http://schemas.openxmlformats.org/officeDocument/2006/relationships/hyperlink" Target="javascript:showImage(1,904849879);" TargetMode="External"/><Relationship Id="rId23" Type="http://schemas.openxmlformats.org/officeDocument/2006/relationships/hyperlink" Target="javascript:showImage(1,904637815);" TargetMode="External"/><Relationship Id="rId28" Type="http://schemas.openxmlformats.org/officeDocument/2006/relationships/hyperlink" Target="mailto:%20wct71@msstate.edu" TargetMode="External"/><Relationship Id="rId36" Type="http://schemas.openxmlformats.org/officeDocument/2006/relationships/hyperlink" Target="mailto:%20etw35@msstate.edu" TargetMode="External"/><Relationship Id="rId10" Type="http://schemas.openxmlformats.org/officeDocument/2006/relationships/hyperlink" Target="mailto:%20ael219@msstate.edu" TargetMode="External"/><Relationship Id="rId19" Type="http://schemas.openxmlformats.org/officeDocument/2006/relationships/hyperlink" Target="javascript:showImage(1,904931702);" TargetMode="External"/><Relationship Id="rId31" Type="http://schemas.openxmlformats.org/officeDocument/2006/relationships/hyperlink" Target="javascript:showImage(1,902045896);" TargetMode="External"/><Relationship Id="rId4" Type="http://schemas.openxmlformats.org/officeDocument/2006/relationships/hyperlink" Target="javascript:showImage(1,904484963);" TargetMode="External"/><Relationship Id="rId9" Type="http://schemas.openxmlformats.org/officeDocument/2006/relationships/hyperlink" Target="javascript:showImage(1,902154283);" TargetMode="External"/><Relationship Id="rId14" Type="http://schemas.openxmlformats.org/officeDocument/2006/relationships/hyperlink" Target="mailto:%20bmm567@msstate.edu" TargetMode="External"/><Relationship Id="rId22" Type="http://schemas.openxmlformats.org/officeDocument/2006/relationships/hyperlink" Target="mailto:%20hcr72@msstate.edu" TargetMode="External"/><Relationship Id="rId27" Type="http://schemas.openxmlformats.org/officeDocument/2006/relationships/hyperlink" Target="javascript:showImage(1,903168393);" TargetMode="External"/><Relationship Id="rId30" Type="http://schemas.openxmlformats.org/officeDocument/2006/relationships/hyperlink" Target="mailto:%20jmt598@msstate.edu" TargetMode="External"/><Relationship Id="rId35" Type="http://schemas.openxmlformats.org/officeDocument/2006/relationships/hyperlink" Target="javascript:showImage(1,902709390);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20</xdr:row>
      <xdr:rowOff>0</xdr:rowOff>
    </xdr:from>
    <xdr:to>
      <xdr:col>11</xdr:col>
      <xdr:colOff>160020</xdr:colOff>
      <xdr:row>20</xdr:row>
      <xdr:rowOff>114300</xdr:rowOff>
    </xdr:to>
    <xdr:pic>
      <xdr:nvPicPr>
        <xdr:cNvPr id="2" name="Picture 1" descr="Email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160020</xdr:colOff>
      <xdr:row>15</xdr:row>
      <xdr:rowOff>114300</xdr:rowOff>
    </xdr:to>
    <xdr:pic>
      <xdr:nvPicPr>
        <xdr:cNvPr id="4" name="Picture 3" descr="Email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66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152400</xdr:colOff>
      <xdr:row>15</xdr:row>
      <xdr:rowOff>152400</xdr:rowOff>
    </xdr:to>
    <xdr:pic>
      <xdr:nvPicPr>
        <xdr:cNvPr id="5" name="Picture 4" descr="View Photo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9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160020</xdr:colOff>
      <xdr:row>2</xdr:row>
      <xdr:rowOff>114300</xdr:rowOff>
    </xdr:to>
    <xdr:pic>
      <xdr:nvPicPr>
        <xdr:cNvPr id="6" name="Picture 5" descr="Email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152400</xdr:colOff>
      <xdr:row>2</xdr:row>
      <xdr:rowOff>152400</xdr:rowOff>
    </xdr:to>
    <xdr:pic>
      <xdr:nvPicPr>
        <xdr:cNvPr id="7" name="Picture 6" descr="View Phot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160020</xdr:colOff>
      <xdr:row>19</xdr:row>
      <xdr:rowOff>114300</xdr:rowOff>
    </xdr:to>
    <xdr:pic>
      <xdr:nvPicPr>
        <xdr:cNvPr id="8" name="Picture 7" descr="Email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218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152400</xdr:colOff>
      <xdr:row>19</xdr:row>
      <xdr:rowOff>152400</xdr:rowOff>
    </xdr:to>
    <xdr:pic>
      <xdr:nvPicPr>
        <xdr:cNvPr id="9" name="Picture 8" descr="View Photo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21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160020</xdr:colOff>
      <xdr:row>10</xdr:row>
      <xdr:rowOff>114300</xdr:rowOff>
    </xdr:to>
    <xdr:pic>
      <xdr:nvPicPr>
        <xdr:cNvPr id="10" name="Picture 9" descr="Email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152400</xdr:colOff>
      <xdr:row>10</xdr:row>
      <xdr:rowOff>152400</xdr:rowOff>
    </xdr:to>
    <xdr:pic>
      <xdr:nvPicPr>
        <xdr:cNvPr id="11" name="Picture 10" descr="View Photo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1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160020</xdr:colOff>
      <xdr:row>8</xdr:row>
      <xdr:rowOff>114300</xdr:rowOff>
    </xdr:to>
    <xdr:pic>
      <xdr:nvPicPr>
        <xdr:cNvPr id="12" name="Picture 11" descr="Email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898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152400</xdr:colOff>
      <xdr:row>8</xdr:row>
      <xdr:rowOff>152400</xdr:rowOff>
    </xdr:to>
    <xdr:pic>
      <xdr:nvPicPr>
        <xdr:cNvPr id="13" name="Picture 12" descr="View Photo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689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160020</xdr:colOff>
      <xdr:row>1</xdr:row>
      <xdr:rowOff>114300</xdr:rowOff>
    </xdr:to>
    <xdr:pic>
      <xdr:nvPicPr>
        <xdr:cNvPr id="14" name="Picture 13" descr="Email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524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152400</xdr:colOff>
      <xdr:row>1</xdr:row>
      <xdr:rowOff>152400</xdr:rowOff>
    </xdr:to>
    <xdr:pic>
      <xdr:nvPicPr>
        <xdr:cNvPr id="15" name="Picture 14" descr="View Photo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25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160020</xdr:colOff>
      <xdr:row>7</xdr:row>
      <xdr:rowOff>114300</xdr:rowOff>
    </xdr:to>
    <xdr:pic>
      <xdr:nvPicPr>
        <xdr:cNvPr id="16" name="Picture 15" descr="Email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438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152400</xdr:colOff>
      <xdr:row>7</xdr:row>
      <xdr:rowOff>152400</xdr:rowOff>
    </xdr:to>
    <xdr:pic>
      <xdr:nvPicPr>
        <xdr:cNvPr id="17" name="Picture 16" descr="View Photo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643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160020</xdr:colOff>
      <xdr:row>13</xdr:row>
      <xdr:rowOff>114300</xdr:rowOff>
    </xdr:to>
    <xdr:pic>
      <xdr:nvPicPr>
        <xdr:cNvPr id="18" name="Picture 17" descr="Email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152400</xdr:colOff>
      <xdr:row>13</xdr:row>
      <xdr:rowOff>152400</xdr:rowOff>
    </xdr:to>
    <xdr:pic>
      <xdr:nvPicPr>
        <xdr:cNvPr id="19" name="Picture 18" descr="View Photo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160020</xdr:colOff>
      <xdr:row>9</xdr:row>
      <xdr:rowOff>114300</xdr:rowOff>
    </xdr:to>
    <xdr:pic>
      <xdr:nvPicPr>
        <xdr:cNvPr id="20" name="Picture 19" descr="Email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690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152400</xdr:colOff>
      <xdr:row>9</xdr:row>
      <xdr:rowOff>152400</xdr:rowOff>
    </xdr:to>
    <xdr:pic>
      <xdr:nvPicPr>
        <xdr:cNvPr id="21" name="Picture 20" descr="View Photo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7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160020</xdr:colOff>
      <xdr:row>5</xdr:row>
      <xdr:rowOff>114300</xdr:rowOff>
    </xdr:to>
    <xdr:pic>
      <xdr:nvPicPr>
        <xdr:cNvPr id="22" name="Picture 21" descr="Email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316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152400</xdr:colOff>
      <xdr:row>5</xdr:row>
      <xdr:rowOff>152400</xdr:rowOff>
    </xdr:to>
    <xdr:pic>
      <xdr:nvPicPr>
        <xdr:cNvPr id="23" name="Picture 22" descr="View Photo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33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160020</xdr:colOff>
      <xdr:row>3</xdr:row>
      <xdr:rowOff>114300</xdr:rowOff>
    </xdr:to>
    <xdr:pic>
      <xdr:nvPicPr>
        <xdr:cNvPr id="24" name="Picture 23" descr="Email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942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152400</xdr:colOff>
      <xdr:row>3</xdr:row>
      <xdr:rowOff>152400</xdr:rowOff>
    </xdr:to>
    <xdr:pic>
      <xdr:nvPicPr>
        <xdr:cNvPr id="25" name="Picture 24" descr="View Photo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894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160020</xdr:colOff>
      <xdr:row>14</xdr:row>
      <xdr:rowOff>114300</xdr:rowOff>
    </xdr:to>
    <xdr:pic>
      <xdr:nvPicPr>
        <xdr:cNvPr id="26" name="Picture 25" descr="Email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996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152400</xdr:colOff>
      <xdr:row>14</xdr:row>
      <xdr:rowOff>152400</xdr:rowOff>
    </xdr:to>
    <xdr:pic>
      <xdr:nvPicPr>
        <xdr:cNvPr id="27" name="Picture 26" descr="View Photo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99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160020</xdr:colOff>
      <xdr:row>6</xdr:row>
      <xdr:rowOff>114300</xdr:rowOff>
    </xdr:to>
    <xdr:pic>
      <xdr:nvPicPr>
        <xdr:cNvPr id="28" name="Picture 27" descr="Email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622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152400</xdr:colOff>
      <xdr:row>6</xdr:row>
      <xdr:rowOff>152400</xdr:rowOff>
    </xdr:to>
    <xdr:pic>
      <xdr:nvPicPr>
        <xdr:cNvPr id="29" name="Picture 28" descr="View Photo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56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160020</xdr:colOff>
      <xdr:row>12</xdr:row>
      <xdr:rowOff>114300</xdr:rowOff>
    </xdr:to>
    <xdr:pic>
      <xdr:nvPicPr>
        <xdr:cNvPr id="30" name="Picture 29" descr="Email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152400</xdr:colOff>
      <xdr:row>12</xdr:row>
      <xdr:rowOff>152400</xdr:rowOff>
    </xdr:to>
    <xdr:pic>
      <xdr:nvPicPr>
        <xdr:cNvPr id="31" name="Picture 30" descr="View Photo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160020</xdr:colOff>
      <xdr:row>16</xdr:row>
      <xdr:rowOff>114300</xdr:rowOff>
    </xdr:to>
    <xdr:pic>
      <xdr:nvPicPr>
        <xdr:cNvPr id="32" name="Picture 31" descr="Email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162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152400</xdr:colOff>
      <xdr:row>16</xdr:row>
      <xdr:rowOff>152400</xdr:rowOff>
    </xdr:to>
    <xdr:pic>
      <xdr:nvPicPr>
        <xdr:cNvPr id="33" name="Picture 32" descr="View Photo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516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160020</xdr:colOff>
      <xdr:row>4</xdr:row>
      <xdr:rowOff>114300</xdr:rowOff>
    </xdr:to>
    <xdr:pic>
      <xdr:nvPicPr>
        <xdr:cNvPr id="34" name="Picture 33" descr="Email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788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152400</xdr:colOff>
      <xdr:row>4</xdr:row>
      <xdr:rowOff>152400</xdr:rowOff>
    </xdr:to>
    <xdr:pic>
      <xdr:nvPicPr>
        <xdr:cNvPr id="35" name="Picture 34" descr="View Photo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07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160020</xdr:colOff>
      <xdr:row>11</xdr:row>
      <xdr:rowOff>114300</xdr:rowOff>
    </xdr:to>
    <xdr:pic>
      <xdr:nvPicPr>
        <xdr:cNvPr id="36" name="Picture 35" descr="Email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414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152400</xdr:colOff>
      <xdr:row>11</xdr:row>
      <xdr:rowOff>152400</xdr:rowOff>
    </xdr:to>
    <xdr:pic>
      <xdr:nvPicPr>
        <xdr:cNvPr id="37" name="Picture 36" descr="View Photo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641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160020</xdr:colOff>
      <xdr:row>18</xdr:row>
      <xdr:rowOff>114300</xdr:rowOff>
    </xdr:to>
    <xdr:pic>
      <xdr:nvPicPr>
        <xdr:cNvPr id="38" name="Picture 37" descr="Email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040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152400</xdr:colOff>
      <xdr:row>18</xdr:row>
      <xdr:rowOff>152400</xdr:rowOff>
    </xdr:to>
    <xdr:pic>
      <xdr:nvPicPr>
        <xdr:cNvPr id="39" name="Picture 38" descr="View Photo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2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160020</xdr:colOff>
      <xdr:row>17</xdr:row>
      <xdr:rowOff>114300</xdr:rowOff>
    </xdr:to>
    <xdr:pic>
      <xdr:nvPicPr>
        <xdr:cNvPr id="40" name="Picture 39" descr="Email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7666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152400</xdr:colOff>
      <xdr:row>17</xdr:row>
      <xdr:rowOff>152400</xdr:rowOff>
    </xdr:to>
    <xdr:pic>
      <xdr:nvPicPr>
        <xdr:cNvPr id="41" name="Picture 40" descr="View Photo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76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58</xdr:row>
      <xdr:rowOff>30486</xdr:rowOff>
    </xdr:from>
    <xdr:to>
      <xdr:col>19</xdr:col>
      <xdr:colOff>38100</xdr:colOff>
      <xdr:row>73</xdr:row>
      <xdr:rowOff>30486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5</xdr:row>
      <xdr:rowOff>140970</xdr:rowOff>
    </xdr:from>
    <xdr:to>
      <xdr:col>20</xdr:col>
      <xdr:colOff>556260</xdr:colOff>
      <xdr:row>20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opLeftCell="C1" workbookViewId="0">
      <selection activeCell="E1" sqref="E1:G1048576"/>
    </sheetView>
  </sheetViews>
  <sheetFormatPr defaultRowHeight="14.4" x14ac:dyDescent="0.3"/>
  <cols>
    <col min="2" max="2" width="19.77734375" bestFit="1" customWidth="1"/>
    <col min="3" max="3" width="18.5546875" bestFit="1" customWidth="1"/>
    <col min="4" max="4" width="22.6640625" bestFit="1" customWidth="1"/>
    <col min="5" max="7" width="10.5546875" bestFit="1" customWidth="1"/>
    <col min="8" max="10" width="27.21875" style="3" bestFit="1" customWidth="1"/>
  </cols>
  <sheetData>
    <row r="1" spans="1:10" x14ac:dyDescent="0.3">
      <c r="A1" t="s">
        <v>0</v>
      </c>
      <c r="B1" t="s">
        <v>3</v>
      </c>
      <c r="C1" t="s">
        <v>2</v>
      </c>
      <c r="D1" t="s">
        <v>1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 spans="1:10" ht="28.8" x14ac:dyDescent="0.3">
      <c r="A2">
        <v>1</v>
      </c>
      <c r="D2" t="str">
        <f>CONCATENATE(TEXT(G2,"d")," ",TEXT(G2,"mmmm"),": ",J2)</f>
        <v>16 August: What is fisheries management and fisheries history</v>
      </c>
      <c r="E2" s="6">
        <v>42961</v>
      </c>
      <c r="F2" s="6">
        <v>42962</v>
      </c>
      <c r="G2" s="6">
        <v>42963</v>
      </c>
      <c r="H2" s="5" t="s">
        <v>10</v>
      </c>
      <c r="I2" s="5" t="s">
        <v>10</v>
      </c>
      <c r="J2" s="5" t="s">
        <v>52</v>
      </c>
    </row>
    <row r="3" spans="1:10" ht="28.8" x14ac:dyDescent="0.3">
      <c r="A3">
        <v>2</v>
      </c>
      <c r="B3" t="str">
        <f t="shared" ref="B3" si="0">CONCATENATE(TEXT(E3,"d")," ",TEXT(E3,"mmmm"),": ",H3)</f>
        <v>21 August: _No Class-Instructor at AFS_</v>
      </c>
      <c r="C3" t="str">
        <f t="shared" ref="C3" si="1">CONCATENATE(TEXT(F3,"d")," ",TEXT(F3,"mmmm"),": ",I3)</f>
        <v>22 August: _No Laboratory-Instructor at AFS_</v>
      </c>
      <c r="D3" t="str">
        <f t="shared" ref="D3:D17" si="2">CONCATENATE(TEXT(G3,"d")," ",TEXT(G3,"mmmm"),": ",J3)</f>
        <v>23 August: _No Class-Instructor at AFS_</v>
      </c>
      <c r="E3" s="6">
        <f>E2+7</f>
        <v>42968</v>
      </c>
      <c r="F3" s="6">
        <f t="shared" ref="F3:G3" si="3">F2+7</f>
        <v>42969</v>
      </c>
      <c r="G3" s="6">
        <f t="shared" si="3"/>
        <v>42970</v>
      </c>
      <c r="H3" s="5" t="s">
        <v>49</v>
      </c>
      <c r="I3" s="5" t="s">
        <v>65</v>
      </c>
      <c r="J3" s="5" t="s">
        <v>49</v>
      </c>
    </row>
    <row r="4" spans="1:10" ht="43.2" x14ac:dyDescent="0.3">
      <c r="A4">
        <v>3</v>
      </c>
      <c r="B4" t="str">
        <f t="shared" ref="B4:B18" si="4">CONCATENATE(TEXT(E4,"d")," ",TEXT(E4,"mmmm"),": ",H4)</f>
        <v>28 August: Fisheries history continued and Governance</v>
      </c>
      <c r="C4" t="str">
        <f t="shared" ref="C4:C18" si="5">CONCATENATE(TEXT(F4,"d")," ",TEXT(F4,"mmmm"),": ",I4)</f>
        <v xml:space="preserve">29 August: Class introduction and Public trust resources and population dynamics I </v>
      </c>
      <c r="D4" t="str">
        <f t="shared" si="2"/>
        <v xml:space="preserve">30 August: Introduction to population dynamics </v>
      </c>
      <c r="E4" s="6">
        <f t="shared" ref="E4:E18" si="6">E3+7</f>
        <v>42975</v>
      </c>
      <c r="F4" s="6">
        <f t="shared" ref="F4:F18" si="7">F3+7</f>
        <v>42976</v>
      </c>
      <c r="G4" s="6">
        <f t="shared" ref="G4:G18" si="8">G3+7</f>
        <v>42977</v>
      </c>
      <c r="H4" s="5" t="s">
        <v>53</v>
      </c>
      <c r="I4" s="5" t="s">
        <v>22</v>
      </c>
      <c r="J4" s="5" t="s">
        <v>23</v>
      </c>
    </row>
    <row r="5" spans="1:10" ht="28.8" x14ac:dyDescent="0.3">
      <c r="A5">
        <v>4</v>
      </c>
      <c r="B5" t="str">
        <f t="shared" si="4"/>
        <v>4 September: Population dynamics: age structured advanced</v>
      </c>
      <c r="C5" t="str">
        <f t="shared" si="5"/>
        <v>5 September: Population dynamics II</v>
      </c>
      <c r="D5" t="str">
        <f t="shared" si="2"/>
        <v>6 September: Population dynamics: Control theory and management</v>
      </c>
      <c r="E5" s="6">
        <f t="shared" si="6"/>
        <v>42982</v>
      </c>
      <c r="F5" s="6">
        <f t="shared" si="7"/>
        <v>42983</v>
      </c>
      <c r="G5" s="6">
        <f t="shared" si="8"/>
        <v>42984</v>
      </c>
      <c r="H5" s="5" t="s">
        <v>59</v>
      </c>
      <c r="I5" s="5" t="s">
        <v>24</v>
      </c>
      <c r="J5" s="5" t="s">
        <v>60</v>
      </c>
    </row>
    <row r="6" spans="1:10" ht="28.8" x14ac:dyDescent="0.3">
      <c r="A6">
        <v>5</v>
      </c>
      <c r="B6" t="str">
        <f t="shared" si="4"/>
        <v>11 September: Utilities and decision making</v>
      </c>
      <c r="C6" t="str">
        <f t="shared" si="5"/>
        <v>12 September: Models and management</v>
      </c>
      <c r="D6" t="str">
        <f t="shared" si="2"/>
        <v>13 September: Population management in varying environments</v>
      </c>
      <c r="E6" s="6">
        <f t="shared" si="6"/>
        <v>42989</v>
      </c>
      <c r="F6" s="6">
        <f t="shared" si="7"/>
        <v>42990</v>
      </c>
      <c r="G6" s="6">
        <f t="shared" si="8"/>
        <v>42991</v>
      </c>
      <c r="H6" s="5" t="s">
        <v>50</v>
      </c>
      <c r="I6" s="5" t="s">
        <v>51</v>
      </c>
      <c r="J6" s="5" t="s">
        <v>25</v>
      </c>
    </row>
    <row r="7" spans="1:10" ht="28.8" x14ac:dyDescent="0.3">
      <c r="A7">
        <v>6</v>
      </c>
      <c r="B7" t="str">
        <f t="shared" si="4"/>
        <v>18 September: Size structure management in varying environments</v>
      </c>
      <c r="C7" t="str">
        <f t="shared" si="5"/>
        <v>19 September: Integrating management and monitoring</v>
      </c>
      <c r="D7" t="str">
        <f t="shared" si="2"/>
        <v>20 September: _Exam I_</v>
      </c>
      <c r="E7" s="6">
        <f t="shared" si="6"/>
        <v>42996</v>
      </c>
      <c r="F7" s="6">
        <f t="shared" si="7"/>
        <v>42997</v>
      </c>
      <c r="G7" s="6">
        <f t="shared" si="8"/>
        <v>42998</v>
      </c>
      <c r="H7" s="5" t="s">
        <v>26</v>
      </c>
      <c r="I7" s="5" t="s">
        <v>57</v>
      </c>
      <c r="J7" s="5" t="s">
        <v>46</v>
      </c>
    </row>
    <row r="8" spans="1:10" ht="28.8" x14ac:dyDescent="0.3">
      <c r="A8">
        <v>7</v>
      </c>
      <c r="B8" t="str">
        <f t="shared" si="4"/>
        <v>25 September: Yield management I</v>
      </c>
      <c r="C8" t="str">
        <f t="shared" si="5"/>
        <v>26 September: Estimating abundance from streams</v>
      </c>
      <c r="D8" t="str">
        <f t="shared" si="2"/>
        <v xml:space="preserve">27 September: Yield management II </v>
      </c>
      <c r="E8" s="6">
        <f t="shared" si="6"/>
        <v>43003</v>
      </c>
      <c r="F8" s="6">
        <f t="shared" si="7"/>
        <v>43004</v>
      </c>
      <c r="G8" s="6">
        <f t="shared" si="8"/>
        <v>43005</v>
      </c>
      <c r="H8" s="5" t="s">
        <v>27</v>
      </c>
      <c r="I8" s="5" t="s">
        <v>62</v>
      </c>
      <c r="J8" s="5" t="s">
        <v>28</v>
      </c>
    </row>
    <row r="9" spans="1:10" x14ac:dyDescent="0.3">
      <c r="A9">
        <v>8</v>
      </c>
      <c r="B9" t="str">
        <f t="shared" si="4"/>
        <v>2 October: Recruitment management I</v>
      </c>
      <c r="C9" t="str">
        <f t="shared" si="5"/>
        <v>3 October: Efishing</v>
      </c>
      <c r="D9" t="str">
        <f t="shared" si="2"/>
        <v>4 October: Recruitment management II</v>
      </c>
      <c r="E9" s="6">
        <f t="shared" si="6"/>
        <v>43010</v>
      </c>
      <c r="F9" s="6">
        <f t="shared" si="7"/>
        <v>43011</v>
      </c>
      <c r="G9" s="6">
        <f t="shared" si="8"/>
        <v>43012</v>
      </c>
      <c r="H9" s="5" t="s">
        <v>34</v>
      </c>
      <c r="I9" s="5" t="s">
        <v>31</v>
      </c>
      <c r="J9" s="4" t="s">
        <v>29</v>
      </c>
    </row>
    <row r="10" spans="1:10" x14ac:dyDescent="0.3">
      <c r="A10">
        <v>9</v>
      </c>
      <c r="B10" t="str">
        <f t="shared" si="4"/>
        <v>9 October: Habitat management I</v>
      </c>
      <c r="C10" t="str">
        <f t="shared" si="5"/>
        <v>10 October: Efishing</v>
      </c>
      <c r="D10" t="str">
        <f t="shared" si="2"/>
        <v>11 October: Habitat management II</v>
      </c>
      <c r="E10" s="6">
        <f t="shared" si="6"/>
        <v>43017</v>
      </c>
      <c r="F10" s="6">
        <f t="shared" si="7"/>
        <v>43018</v>
      </c>
      <c r="G10" s="6">
        <f t="shared" si="8"/>
        <v>43019</v>
      </c>
      <c r="H10" s="4" t="s">
        <v>35</v>
      </c>
      <c r="I10" s="5" t="s">
        <v>31</v>
      </c>
      <c r="J10" s="4" t="s">
        <v>36</v>
      </c>
    </row>
    <row r="11" spans="1:10" x14ac:dyDescent="0.3">
      <c r="A11">
        <v>10</v>
      </c>
      <c r="B11" t="str">
        <f t="shared" si="4"/>
        <v>16 October: Invasive species I</v>
      </c>
      <c r="C11" t="str">
        <f t="shared" si="5"/>
        <v>17 October: Refuge Sampling-pfish</v>
      </c>
      <c r="D11" t="str">
        <f t="shared" si="2"/>
        <v>18 October: Invasive species II</v>
      </c>
      <c r="E11" s="6">
        <f t="shared" si="6"/>
        <v>43024</v>
      </c>
      <c r="F11" s="6">
        <f t="shared" si="7"/>
        <v>43025</v>
      </c>
      <c r="G11" s="6">
        <f t="shared" si="8"/>
        <v>43026</v>
      </c>
      <c r="H11" s="4" t="s">
        <v>37</v>
      </c>
      <c r="I11" s="5" t="s">
        <v>30</v>
      </c>
      <c r="J11" s="4" t="s">
        <v>38</v>
      </c>
    </row>
    <row r="12" spans="1:10" x14ac:dyDescent="0.3">
      <c r="A12">
        <v>11</v>
      </c>
      <c r="B12" t="str">
        <f t="shared" si="4"/>
        <v>23 October: Commercial fisheries management I</v>
      </c>
      <c r="C12" t="str">
        <f t="shared" si="5"/>
        <v>24 October: Dorman Lake</v>
      </c>
      <c r="D12" t="str">
        <f t="shared" si="2"/>
        <v>25 October: Commercial fisheries management II</v>
      </c>
      <c r="E12" s="6">
        <f t="shared" si="6"/>
        <v>43031</v>
      </c>
      <c r="F12" s="6">
        <f t="shared" si="7"/>
        <v>43032</v>
      </c>
      <c r="G12" s="6">
        <f t="shared" si="8"/>
        <v>43033</v>
      </c>
      <c r="H12" s="4" t="s">
        <v>39</v>
      </c>
      <c r="I12" s="5" t="s">
        <v>61</v>
      </c>
      <c r="J12" s="4" t="s">
        <v>40</v>
      </c>
    </row>
    <row r="13" spans="1:10" ht="28.8" x14ac:dyDescent="0.3">
      <c r="A13">
        <v>12</v>
      </c>
      <c r="B13" t="str">
        <f t="shared" si="4"/>
        <v>30 October: Recreation fisheries management I</v>
      </c>
      <c r="C13" t="str">
        <f t="shared" si="5"/>
        <v>31 October: Dorman Lake</v>
      </c>
      <c r="D13" t="str">
        <f t="shared" si="2"/>
        <v>1 November: _Exam II_</v>
      </c>
      <c r="E13" s="6">
        <f t="shared" si="6"/>
        <v>43038</v>
      </c>
      <c r="F13" s="6">
        <f t="shared" si="7"/>
        <v>43039</v>
      </c>
      <c r="G13" s="6">
        <f t="shared" si="8"/>
        <v>43040</v>
      </c>
      <c r="H13" s="5" t="s">
        <v>43</v>
      </c>
      <c r="I13" s="5" t="s">
        <v>61</v>
      </c>
      <c r="J13" s="7" t="s">
        <v>47</v>
      </c>
    </row>
    <row r="14" spans="1:10" ht="28.8" x14ac:dyDescent="0.3">
      <c r="A14">
        <v>13</v>
      </c>
      <c r="B14" t="str">
        <f t="shared" si="4"/>
        <v>6 November: Recreation fisheries management II</v>
      </c>
      <c r="C14" t="str">
        <f t="shared" si="5"/>
        <v>7 November: Refuge Sampling-pfish</v>
      </c>
      <c r="D14" t="str">
        <f t="shared" si="2"/>
        <v>8 November: Conservation Fisheries</v>
      </c>
      <c r="E14" s="6">
        <f t="shared" si="6"/>
        <v>43045</v>
      </c>
      <c r="F14" s="6">
        <f t="shared" si="7"/>
        <v>43046</v>
      </c>
      <c r="G14" s="6">
        <f t="shared" si="8"/>
        <v>43047</v>
      </c>
      <c r="H14" s="5" t="s">
        <v>44</v>
      </c>
      <c r="I14" s="5" t="s">
        <v>30</v>
      </c>
      <c r="J14" s="5" t="s">
        <v>45</v>
      </c>
    </row>
    <row r="15" spans="1:10" x14ac:dyDescent="0.3">
      <c r="A15">
        <v>14</v>
      </c>
      <c r="B15" t="str">
        <f t="shared" si="4"/>
        <v>13 November: Evolution and management</v>
      </c>
      <c r="C15" t="str">
        <f t="shared" si="5"/>
        <v>14 November: No lab</v>
      </c>
      <c r="D15" t="str">
        <f t="shared" si="2"/>
        <v>15 November: Management and uncertainty I</v>
      </c>
      <c r="E15" s="6">
        <f t="shared" si="6"/>
        <v>43052</v>
      </c>
      <c r="F15" s="6">
        <f t="shared" si="7"/>
        <v>43053</v>
      </c>
      <c r="G15" s="6">
        <f t="shared" si="8"/>
        <v>43054</v>
      </c>
      <c r="H15" s="4" t="s">
        <v>55</v>
      </c>
      <c r="I15" s="5" t="s">
        <v>33</v>
      </c>
      <c r="J15" s="4" t="s">
        <v>54</v>
      </c>
    </row>
    <row r="16" spans="1:10" ht="28.8" x14ac:dyDescent="0.3">
      <c r="A16">
        <v>15</v>
      </c>
      <c r="B16" t="str">
        <f t="shared" si="4"/>
        <v>20 November: Management and uncertainty II</v>
      </c>
      <c r="C16" t="str">
        <f t="shared" si="5"/>
        <v>21 November: No lab:  time available for help with management briefs</v>
      </c>
      <c r="D16" t="str">
        <f t="shared" si="2"/>
        <v>22 November: No class: University holiday</v>
      </c>
      <c r="E16" s="6">
        <f t="shared" si="6"/>
        <v>43059</v>
      </c>
      <c r="F16" s="6">
        <f t="shared" si="7"/>
        <v>43060</v>
      </c>
      <c r="G16" s="6">
        <f t="shared" si="8"/>
        <v>43061</v>
      </c>
      <c r="H16" s="4" t="s">
        <v>56</v>
      </c>
      <c r="I16" s="5" t="s">
        <v>58</v>
      </c>
      <c r="J16" s="5" t="s">
        <v>11</v>
      </c>
    </row>
    <row r="17" spans="1:10" ht="28.8" x14ac:dyDescent="0.3">
      <c r="A17">
        <v>16</v>
      </c>
      <c r="B17" t="str">
        <f t="shared" si="4"/>
        <v>27 November: Ecosystem based management</v>
      </c>
      <c r="C17" t="str">
        <f t="shared" si="5"/>
        <v>28 November: Final Management Brief Presentations</v>
      </c>
      <c r="D17" t="str">
        <f t="shared" si="2"/>
        <v>29 November: Ecosystem based management II</v>
      </c>
      <c r="E17" s="6">
        <f t="shared" si="6"/>
        <v>43066</v>
      </c>
      <c r="F17" s="6">
        <f t="shared" si="7"/>
        <v>43067</v>
      </c>
      <c r="G17" s="6">
        <f t="shared" si="8"/>
        <v>43068</v>
      </c>
      <c r="H17" s="4" t="s">
        <v>41</v>
      </c>
      <c r="I17" s="5" t="s">
        <v>32</v>
      </c>
      <c r="J17" s="4" t="s">
        <v>42</v>
      </c>
    </row>
    <row r="18" spans="1:10" x14ac:dyDescent="0.3">
      <c r="A18">
        <v>17</v>
      </c>
      <c r="B18" t="str">
        <f t="shared" si="4"/>
        <v>4 December: No class: exam week</v>
      </c>
      <c r="C18" t="str">
        <f t="shared" si="5"/>
        <v>5 December: _Final exam: 8-11am_</v>
      </c>
      <c r="E18" s="6">
        <f t="shared" si="6"/>
        <v>43073</v>
      </c>
      <c r="F18" s="6">
        <f t="shared" si="7"/>
        <v>43074</v>
      </c>
      <c r="G18" s="6">
        <f t="shared" si="8"/>
        <v>43075</v>
      </c>
      <c r="H18" s="5" t="s">
        <v>12</v>
      </c>
      <c r="I18" s="5" t="s">
        <v>48</v>
      </c>
      <c r="J18" s="5"/>
    </row>
    <row r="19" spans="1:10" x14ac:dyDescent="0.3">
      <c r="E19" s="1"/>
      <c r="F19" s="1"/>
      <c r="G19" s="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pane xSplit="2" ySplit="1" topLeftCell="K50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RowHeight="14.4" x14ac:dyDescent="0.3"/>
  <sheetData>
    <row r="1" spans="1:23" s="3" customFormat="1" ht="57.6" x14ac:dyDescent="0.3">
      <c r="A1" s="3" t="s">
        <v>258</v>
      </c>
      <c r="B1" s="3" t="s">
        <v>259</v>
      </c>
      <c r="C1" s="3" t="s">
        <v>138</v>
      </c>
      <c r="D1" s="3" t="s">
        <v>140</v>
      </c>
      <c r="E1" s="3" t="s">
        <v>142</v>
      </c>
      <c r="F1" s="3" t="s">
        <v>144</v>
      </c>
      <c r="G1" s="3" t="s">
        <v>146</v>
      </c>
      <c r="H1" s="3" t="s">
        <v>148</v>
      </c>
      <c r="I1" s="3" t="s">
        <v>150</v>
      </c>
      <c r="J1" s="3" t="s">
        <v>152</v>
      </c>
      <c r="K1" s="3" t="s">
        <v>154</v>
      </c>
      <c r="L1" s="3" t="s">
        <v>156</v>
      </c>
      <c r="M1" s="3" t="s">
        <v>158</v>
      </c>
      <c r="N1" s="3" t="s">
        <v>160</v>
      </c>
      <c r="O1" s="3" t="s">
        <v>162</v>
      </c>
      <c r="P1" s="3" t="s">
        <v>164</v>
      </c>
      <c r="Q1" s="3" t="s">
        <v>166</v>
      </c>
      <c r="R1" s="3" t="s">
        <v>168</v>
      </c>
      <c r="S1" s="3" t="s">
        <v>170</v>
      </c>
      <c r="T1" s="3" t="s">
        <v>172</v>
      </c>
      <c r="U1" s="3" t="s">
        <v>174</v>
      </c>
      <c r="V1" s="3" t="s">
        <v>176</v>
      </c>
    </row>
    <row r="2" spans="1:23" x14ac:dyDescent="0.3">
      <c r="A2">
        <v>1</v>
      </c>
      <c r="B2">
        <v>4</v>
      </c>
      <c r="G2">
        <v>4</v>
      </c>
      <c r="I2">
        <v>4</v>
      </c>
      <c r="W2">
        <f>SUM(C2:V2)/(B2*20)</f>
        <v>0.1</v>
      </c>
    </row>
    <row r="3" spans="1:23" x14ac:dyDescent="0.3">
      <c r="A3">
        <v>2</v>
      </c>
      <c r="B3">
        <v>2</v>
      </c>
      <c r="C3">
        <v>2</v>
      </c>
      <c r="E3">
        <v>2</v>
      </c>
      <c r="F3">
        <v>2</v>
      </c>
      <c r="G3">
        <v>1</v>
      </c>
      <c r="I3">
        <v>2</v>
      </c>
      <c r="J3">
        <v>2</v>
      </c>
      <c r="K3">
        <v>2</v>
      </c>
      <c r="L3">
        <v>2</v>
      </c>
      <c r="M3">
        <v>2</v>
      </c>
      <c r="O3">
        <v>2</v>
      </c>
      <c r="Q3">
        <v>2</v>
      </c>
      <c r="S3">
        <v>2</v>
      </c>
      <c r="U3">
        <v>2</v>
      </c>
      <c r="V3">
        <v>2</v>
      </c>
      <c r="W3">
        <f t="shared" ref="W3:W53" si="0">SUM(C3:V3)/(B3*20)</f>
        <v>0.67500000000000004</v>
      </c>
    </row>
    <row r="4" spans="1:23" x14ac:dyDescent="0.3">
      <c r="A4">
        <v>3</v>
      </c>
      <c r="B4">
        <v>4</v>
      </c>
      <c r="C4">
        <v>2</v>
      </c>
      <c r="E4">
        <v>2</v>
      </c>
      <c r="F4">
        <v>4</v>
      </c>
      <c r="I4">
        <v>4</v>
      </c>
      <c r="J4">
        <v>2</v>
      </c>
      <c r="K4">
        <v>4</v>
      </c>
      <c r="L4">
        <v>2</v>
      </c>
      <c r="Q4">
        <v>2</v>
      </c>
      <c r="V4">
        <v>2</v>
      </c>
      <c r="W4">
        <f t="shared" si="0"/>
        <v>0.3</v>
      </c>
    </row>
    <row r="5" spans="1:23" x14ac:dyDescent="0.3">
      <c r="A5">
        <v>4</v>
      </c>
      <c r="B5">
        <v>1</v>
      </c>
      <c r="D5">
        <v>4</v>
      </c>
      <c r="E5">
        <v>0.5</v>
      </c>
      <c r="W5">
        <f t="shared" si="0"/>
        <v>0.22500000000000001</v>
      </c>
    </row>
    <row r="6" spans="1:23" s="26" customFormat="1" x14ac:dyDescent="0.3">
      <c r="A6" s="26">
        <v>5</v>
      </c>
      <c r="B6" s="26">
        <v>6</v>
      </c>
      <c r="C6" s="26">
        <v>6</v>
      </c>
      <c r="D6" s="26">
        <v>6</v>
      </c>
      <c r="E6" s="26">
        <v>4</v>
      </c>
      <c r="F6" s="26">
        <v>6</v>
      </c>
      <c r="G6" s="26">
        <v>4</v>
      </c>
      <c r="I6" s="26">
        <v>6</v>
      </c>
      <c r="J6" s="26">
        <v>6</v>
      </c>
      <c r="K6" s="26">
        <v>6</v>
      </c>
      <c r="L6" s="26">
        <v>6</v>
      </c>
      <c r="M6" s="26">
        <v>6</v>
      </c>
      <c r="Q6" s="26">
        <v>6</v>
      </c>
      <c r="T6" s="26">
        <v>6</v>
      </c>
      <c r="V6" s="26">
        <v>4</v>
      </c>
      <c r="W6">
        <f t="shared" si="0"/>
        <v>0.6</v>
      </c>
    </row>
    <row r="7" spans="1:23" s="26" customFormat="1" x14ac:dyDescent="0.3">
      <c r="A7" s="26">
        <v>6</v>
      </c>
      <c r="B7" s="26">
        <v>2</v>
      </c>
      <c r="D7" s="26">
        <v>2</v>
      </c>
      <c r="I7" s="26">
        <v>2</v>
      </c>
      <c r="K7" s="26">
        <v>2</v>
      </c>
      <c r="W7">
        <f t="shared" si="0"/>
        <v>0.15</v>
      </c>
    </row>
    <row r="8" spans="1:23" s="26" customFormat="1" x14ac:dyDescent="0.3">
      <c r="A8" s="26">
        <v>7</v>
      </c>
      <c r="B8" s="26">
        <v>2</v>
      </c>
      <c r="F8" s="26">
        <v>2</v>
      </c>
      <c r="G8" s="26">
        <v>2</v>
      </c>
      <c r="H8" s="26">
        <v>2</v>
      </c>
      <c r="I8" s="26">
        <v>2</v>
      </c>
      <c r="J8" s="26">
        <v>2</v>
      </c>
      <c r="K8" s="26">
        <v>2</v>
      </c>
      <c r="L8" s="26">
        <v>2</v>
      </c>
      <c r="M8" s="26">
        <v>2</v>
      </c>
      <c r="N8" s="26">
        <v>2</v>
      </c>
      <c r="P8" s="26">
        <v>2</v>
      </c>
      <c r="R8" s="26">
        <v>2</v>
      </c>
      <c r="V8" s="26">
        <v>2</v>
      </c>
      <c r="W8">
        <f t="shared" si="0"/>
        <v>0.6</v>
      </c>
    </row>
    <row r="9" spans="1:23" s="26" customFormat="1" x14ac:dyDescent="0.3">
      <c r="A9" s="26">
        <v>8</v>
      </c>
      <c r="B9" s="26">
        <v>1</v>
      </c>
      <c r="I9" s="26">
        <v>1</v>
      </c>
      <c r="J9" s="26">
        <v>1</v>
      </c>
      <c r="W9">
        <f t="shared" si="0"/>
        <v>0.1</v>
      </c>
    </row>
    <row r="10" spans="1:23" s="26" customFormat="1" x14ac:dyDescent="0.3">
      <c r="A10" s="26">
        <v>9</v>
      </c>
      <c r="B10" s="26">
        <v>3</v>
      </c>
      <c r="C10" s="26">
        <v>3</v>
      </c>
      <c r="D10" s="26">
        <v>3</v>
      </c>
      <c r="F10" s="26">
        <v>3</v>
      </c>
      <c r="G10" s="26">
        <v>3</v>
      </c>
      <c r="H10" s="26">
        <v>3</v>
      </c>
      <c r="I10" s="26">
        <v>3</v>
      </c>
      <c r="J10" s="26">
        <v>3</v>
      </c>
      <c r="K10" s="26">
        <v>3</v>
      </c>
      <c r="M10" s="26">
        <v>3</v>
      </c>
      <c r="N10" s="26">
        <v>3</v>
      </c>
      <c r="O10" s="26">
        <v>1</v>
      </c>
      <c r="P10" s="26">
        <v>3</v>
      </c>
      <c r="R10" s="26">
        <v>3</v>
      </c>
      <c r="S10" s="26">
        <v>3</v>
      </c>
      <c r="U10" s="26">
        <v>1</v>
      </c>
      <c r="V10" s="26">
        <v>1</v>
      </c>
      <c r="W10">
        <f t="shared" si="0"/>
        <v>0.7</v>
      </c>
    </row>
    <row r="11" spans="1:23" s="26" customFormat="1" x14ac:dyDescent="0.3">
      <c r="A11" s="26">
        <v>10</v>
      </c>
      <c r="B11" s="26">
        <v>1</v>
      </c>
      <c r="D11" s="26">
        <v>1</v>
      </c>
      <c r="T11" s="26">
        <v>1</v>
      </c>
      <c r="W11">
        <f t="shared" si="0"/>
        <v>0.1</v>
      </c>
    </row>
    <row r="12" spans="1:23" s="26" customFormat="1" x14ac:dyDescent="0.3">
      <c r="A12" s="26">
        <v>11</v>
      </c>
      <c r="B12" s="26">
        <v>2</v>
      </c>
      <c r="D12" s="26">
        <v>2</v>
      </c>
      <c r="F12" s="26">
        <v>2</v>
      </c>
      <c r="I12" s="26">
        <v>2</v>
      </c>
      <c r="V12" s="26">
        <v>2</v>
      </c>
      <c r="W12">
        <f t="shared" si="0"/>
        <v>0.2</v>
      </c>
    </row>
    <row r="13" spans="1:23" s="26" customFormat="1" x14ac:dyDescent="0.3">
      <c r="A13" s="26">
        <v>12</v>
      </c>
      <c r="B13" s="26">
        <v>1</v>
      </c>
      <c r="W13">
        <f t="shared" si="0"/>
        <v>0</v>
      </c>
    </row>
    <row r="14" spans="1:23" x14ac:dyDescent="0.3">
      <c r="A14">
        <v>13</v>
      </c>
      <c r="B14" s="26">
        <v>8</v>
      </c>
      <c r="D14" s="26">
        <v>1</v>
      </c>
      <c r="J14">
        <v>2</v>
      </c>
      <c r="K14">
        <v>6</v>
      </c>
      <c r="L14">
        <v>4</v>
      </c>
      <c r="N14">
        <v>2</v>
      </c>
      <c r="U14">
        <v>6</v>
      </c>
      <c r="W14">
        <f t="shared" si="0"/>
        <v>0.13125000000000001</v>
      </c>
    </row>
    <row r="15" spans="1:23" x14ac:dyDescent="0.3">
      <c r="A15">
        <v>14</v>
      </c>
      <c r="B15" s="26">
        <v>2</v>
      </c>
      <c r="I15">
        <v>2</v>
      </c>
      <c r="W15">
        <f t="shared" si="0"/>
        <v>0.05</v>
      </c>
    </row>
    <row r="16" spans="1:23" x14ac:dyDescent="0.3">
      <c r="A16">
        <v>15</v>
      </c>
      <c r="B16" s="26">
        <v>1</v>
      </c>
      <c r="H16">
        <v>1</v>
      </c>
      <c r="I16">
        <v>1</v>
      </c>
      <c r="K16">
        <v>1</v>
      </c>
      <c r="U16">
        <v>1</v>
      </c>
      <c r="W16">
        <f t="shared" si="0"/>
        <v>0.2</v>
      </c>
    </row>
    <row r="17" spans="1:23" x14ac:dyDescent="0.3">
      <c r="A17">
        <v>16</v>
      </c>
      <c r="B17" s="26">
        <v>1</v>
      </c>
      <c r="D17">
        <v>1</v>
      </c>
      <c r="H17">
        <v>1</v>
      </c>
      <c r="I17">
        <v>1</v>
      </c>
      <c r="J17">
        <v>1</v>
      </c>
      <c r="N17">
        <v>1</v>
      </c>
      <c r="P17">
        <v>1</v>
      </c>
      <c r="S17">
        <v>1</v>
      </c>
      <c r="U17">
        <v>1</v>
      </c>
      <c r="W17">
        <f t="shared" si="0"/>
        <v>0.4</v>
      </c>
    </row>
    <row r="18" spans="1:23" s="26" customFormat="1" x14ac:dyDescent="0.3">
      <c r="A18" s="26">
        <v>17</v>
      </c>
      <c r="B18" s="26">
        <v>8</v>
      </c>
      <c r="D18" s="26">
        <v>4</v>
      </c>
      <c r="E18" s="26">
        <v>3</v>
      </c>
      <c r="G18" s="26">
        <v>4</v>
      </c>
      <c r="I18" s="26">
        <v>4</v>
      </c>
      <c r="J18" s="26">
        <v>4</v>
      </c>
      <c r="V18" s="26">
        <v>4</v>
      </c>
      <c r="W18">
        <f t="shared" si="0"/>
        <v>0.14374999999999999</v>
      </c>
    </row>
    <row r="19" spans="1:23" s="26" customFormat="1" x14ac:dyDescent="0.3">
      <c r="A19" s="26">
        <v>18</v>
      </c>
      <c r="B19" s="26">
        <v>2</v>
      </c>
      <c r="I19" s="26">
        <v>2</v>
      </c>
      <c r="K19" s="26">
        <v>2</v>
      </c>
      <c r="U19" s="26">
        <v>2</v>
      </c>
      <c r="W19">
        <f t="shared" si="0"/>
        <v>0.15</v>
      </c>
    </row>
    <row r="20" spans="1:23" s="26" customFormat="1" x14ac:dyDescent="0.3">
      <c r="A20" s="26">
        <v>19</v>
      </c>
      <c r="B20" s="26">
        <v>2</v>
      </c>
      <c r="H20" s="26">
        <v>2</v>
      </c>
      <c r="J20" s="26">
        <v>2</v>
      </c>
      <c r="W20">
        <f t="shared" si="0"/>
        <v>0.1</v>
      </c>
    </row>
    <row r="21" spans="1:23" s="26" customFormat="1" x14ac:dyDescent="0.3">
      <c r="A21" s="26">
        <v>20</v>
      </c>
      <c r="B21" s="26">
        <v>1</v>
      </c>
      <c r="D21" s="26">
        <v>1</v>
      </c>
      <c r="M21" s="26">
        <v>1</v>
      </c>
      <c r="Q21" s="26">
        <v>1</v>
      </c>
      <c r="R21" s="26">
        <v>1</v>
      </c>
      <c r="V21" s="26">
        <v>1</v>
      </c>
      <c r="W21">
        <f t="shared" si="0"/>
        <v>0.25</v>
      </c>
    </row>
    <row r="22" spans="1:23" s="26" customFormat="1" x14ac:dyDescent="0.3">
      <c r="A22" s="26">
        <v>21</v>
      </c>
      <c r="B22" s="26">
        <v>2</v>
      </c>
      <c r="I22" s="26">
        <v>2</v>
      </c>
      <c r="J22" s="26">
        <v>2</v>
      </c>
      <c r="W22">
        <f t="shared" si="0"/>
        <v>0.1</v>
      </c>
    </row>
    <row r="23" spans="1:23" x14ac:dyDescent="0.3">
      <c r="A23">
        <v>22</v>
      </c>
      <c r="B23" s="26">
        <v>2</v>
      </c>
      <c r="I23" s="26">
        <v>2</v>
      </c>
      <c r="W23">
        <f t="shared" si="0"/>
        <v>0.05</v>
      </c>
    </row>
    <row r="24" spans="1:23" x14ac:dyDescent="0.3">
      <c r="A24">
        <v>23</v>
      </c>
      <c r="B24" s="26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 s="26">
        <v>3</v>
      </c>
      <c r="J24">
        <v>3</v>
      </c>
      <c r="K24">
        <v>3</v>
      </c>
      <c r="M24">
        <v>3</v>
      </c>
      <c r="N24">
        <v>3</v>
      </c>
      <c r="O24">
        <v>1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f t="shared" si="0"/>
        <v>0.91666666666666663</v>
      </c>
    </row>
    <row r="25" spans="1:23" x14ac:dyDescent="0.3">
      <c r="A25">
        <v>24</v>
      </c>
      <c r="B25" s="26">
        <v>1</v>
      </c>
      <c r="D25">
        <v>1</v>
      </c>
      <c r="I25" s="26">
        <v>1</v>
      </c>
      <c r="K25">
        <v>1</v>
      </c>
      <c r="N25">
        <v>0.5</v>
      </c>
      <c r="R25">
        <v>2</v>
      </c>
      <c r="U25">
        <v>1</v>
      </c>
      <c r="W25">
        <f t="shared" si="0"/>
        <v>0.32500000000000001</v>
      </c>
    </row>
    <row r="26" spans="1:23" x14ac:dyDescent="0.3">
      <c r="A26">
        <v>25</v>
      </c>
      <c r="B26" s="26">
        <v>3</v>
      </c>
      <c r="D26">
        <v>3</v>
      </c>
      <c r="I26" s="26">
        <v>3</v>
      </c>
      <c r="J26">
        <v>3</v>
      </c>
      <c r="K26">
        <v>3</v>
      </c>
      <c r="U26">
        <v>3</v>
      </c>
      <c r="W26">
        <f t="shared" si="0"/>
        <v>0.25</v>
      </c>
    </row>
    <row r="27" spans="1:23" x14ac:dyDescent="0.3">
      <c r="A27">
        <v>26</v>
      </c>
      <c r="B27" s="26">
        <v>2</v>
      </c>
      <c r="W27">
        <f t="shared" si="0"/>
        <v>0</v>
      </c>
    </row>
    <row r="28" spans="1:23" x14ac:dyDescent="0.3">
      <c r="A28">
        <v>27</v>
      </c>
      <c r="B28" s="26">
        <v>6</v>
      </c>
      <c r="W28">
        <f t="shared" si="0"/>
        <v>0</v>
      </c>
    </row>
    <row r="29" spans="1:23" s="26" customFormat="1" x14ac:dyDescent="0.3">
      <c r="A29" s="26">
        <v>28</v>
      </c>
      <c r="B29" s="26">
        <v>8</v>
      </c>
      <c r="D29" s="26">
        <v>8</v>
      </c>
      <c r="I29" s="26">
        <v>8</v>
      </c>
      <c r="K29" s="26">
        <v>8</v>
      </c>
      <c r="W29">
        <f t="shared" si="0"/>
        <v>0.15</v>
      </c>
    </row>
    <row r="30" spans="1:23" s="26" customFormat="1" x14ac:dyDescent="0.3">
      <c r="A30" s="26">
        <v>29</v>
      </c>
      <c r="B30" s="26">
        <v>1</v>
      </c>
      <c r="D30" s="26">
        <v>1</v>
      </c>
      <c r="H30" s="26">
        <v>1</v>
      </c>
      <c r="I30" s="26">
        <v>1</v>
      </c>
      <c r="J30" s="26">
        <v>1</v>
      </c>
      <c r="M30" s="26">
        <v>1</v>
      </c>
      <c r="N30" s="26">
        <v>1</v>
      </c>
      <c r="O30" s="26">
        <v>1</v>
      </c>
      <c r="T30" s="26">
        <v>1</v>
      </c>
      <c r="W30">
        <f t="shared" si="0"/>
        <v>0.4</v>
      </c>
    </row>
    <row r="31" spans="1:23" s="26" customFormat="1" x14ac:dyDescent="0.3">
      <c r="A31" s="26">
        <v>30</v>
      </c>
      <c r="B31" s="26">
        <v>2</v>
      </c>
      <c r="D31" s="26">
        <v>2</v>
      </c>
      <c r="F31" s="26">
        <v>2</v>
      </c>
      <c r="I31" s="26">
        <v>2</v>
      </c>
      <c r="J31" s="26">
        <v>2</v>
      </c>
      <c r="K31" s="26">
        <v>2</v>
      </c>
      <c r="L31" s="26">
        <v>2</v>
      </c>
      <c r="U31" s="26">
        <v>2</v>
      </c>
      <c r="W31">
        <f t="shared" si="0"/>
        <v>0.35</v>
      </c>
    </row>
    <row r="32" spans="1:23" s="26" customFormat="1" x14ac:dyDescent="0.3">
      <c r="A32" s="26">
        <v>31</v>
      </c>
      <c r="B32" s="26">
        <v>4</v>
      </c>
      <c r="N32" s="26">
        <v>4</v>
      </c>
      <c r="S32" s="26">
        <v>4</v>
      </c>
      <c r="U32" s="26">
        <v>0</v>
      </c>
      <c r="W32">
        <f t="shared" si="0"/>
        <v>0.1</v>
      </c>
    </row>
    <row r="33" spans="1:23" s="26" customFormat="1" x14ac:dyDescent="0.3">
      <c r="A33" s="26">
        <v>32</v>
      </c>
      <c r="B33" s="26">
        <v>4</v>
      </c>
      <c r="U33" s="26">
        <v>0</v>
      </c>
      <c r="W33">
        <f t="shared" si="0"/>
        <v>0</v>
      </c>
    </row>
    <row r="34" spans="1:23" x14ac:dyDescent="0.3">
      <c r="A34">
        <v>33</v>
      </c>
      <c r="B34" s="26">
        <v>3</v>
      </c>
      <c r="F34">
        <v>3</v>
      </c>
      <c r="G34">
        <v>3</v>
      </c>
      <c r="I34" s="26">
        <v>3</v>
      </c>
      <c r="J34">
        <v>3</v>
      </c>
      <c r="K34">
        <v>3</v>
      </c>
      <c r="L34">
        <v>1</v>
      </c>
      <c r="M34">
        <v>2</v>
      </c>
      <c r="P34">
        <v>3</v>
      </c>
      <c r="T34">
        <v>3</v>
      </c>
      <c r="U34" s="26">
        <v>3</v>
      </c>
      <c r="V34">
        <v>3</v>
      </c>
      <c r="W34">
        <f t="shared" si="0"/>
        <v>0.5</v>
      </c>
    </row>
    <row r="35" spans="1:23" x14ac:dyDescent="0.3">
      <c r="A35">
        <v>34</v>
      </c>
      <c r="B35" s="26">
        <v>2</v>
      </c>
      <c r="D35">
        <v>2</v>
      </c>
      <c r="G35">
        <v>2</v>
      </c>
      <c r="H35">
        <v>2</v>
      </c>
      <c r="N35">
        <v>2</v>
      </c>
      <c r="P35">
        <v>2</v>
      </c>
      <c r="R35">
        <v>2</v>
      </c>
      <c r="U35" s="26">
        <v>2</v>
      </c>
      <c r="V35">
        <v>2</v>
      </c>
      <c r="W35">
        <f t="shared" si="0"/>
        <v>0.4</v>
      </c>
    </row>
    <row r="36" spans="1:23" x14ac:dyDescent="0.3">
      <c r="A36">
        <v>35</v>
      </c>
      <c r="B36" s="26">
        <v>1</v>
      </c>
      <c r="J36">
        <v>1</v>
      </c>
      <c r="K36">
        <v>1</v>
      </c>
      <c r="W36">
        <f t="shared" si="0"/>
        <v>0.1</v>
      </c>
    </row>
    <row r="37" spans="1:23" x14ac:dyDescent="0.3">
      <c r="A37">
        <v>36</v>
      </c>
      <c r="B37" s="26">
        <v>4</v>
      </c>
      <c r="D37">
        <v>4</v>
      </c>
      <c r="E37">
        <v>4</v>
      </c>
      <c r="F37">
        <v>4</v>
      </c>
      <c r="H37">
        <v>4</v>
      </c>
      <c r="I37">
        <v>4</v>
      </c>
      <c r="J37">
        <v>2</v>
      </c>
      <c r="K37">
        <v>4</v>
      </c>
      <c r="L37">
        <v>2</v>
      </c>
      <c r="U37" s="26">
        <v>4</v>
      </c>
      <c r="W37">
        <f t="shared" si="0"/>
        <v>0.4</v>
      </c>
    </row>
    <row r="38" spans="1:23" x14ac:dyDescent="0.3">
      <c r="A38">
        <v>37</v>
      </c>
      <c r="B38" s="26">
        <v>2</v>
      </c>
      <c r="D38">
        <v>2</v>
      </c>
      <c r="J38">
        <v>2</v>
      </c>
      <c r="R38">
        <v>2</v>
      </c>
      <c r="W38">
        <f t="shared" si="0"/>
        <v>0.15</v>
      </c>
    </row>
    <row r="39" spans="1:23" x14ac:dyDescent="0.3">
      <c r="A39">
        <v>38</v>
      </c>
      <c r="B39" s="26">
        <v>2</v>
      </c>
      <c r="W39">
        <f t="shared" si="0"/>
        <v>0</v>
      </c>
    </row>
    <row r="40" spans="1:23" x14ac:dyDescent="0.3">
      <c r="A40">
        <v>39</v>
      </c>
      <c r="B40" s="26">
        <v>6</v>
      </c>
      <c r="D40">
        <v>6</v>
      </c>
      <c r="V40">
        <v>6</v>
      </c>
      <c r="W40">
        <f t="shared" si="0"/>
        <v>0.1</v>
      </c>
    </row>
    <row r="41" spans="1:23" s="26" customFormat="1" x14ac:dyDescent="0.3">
      <c r="A41" s="26">
        <v>40</v>
      </c>
      <c r="B41" s="26">
        <v>2</v>
      </c>
      <c r="C41" s="26">
        <v>2</v>
      </c>
      <c r="D41" s="26">
        <v>2</v>
      </c>
      <c r="G41" s="26">
        <v>2</v>
      </c>
      <c r="I41" s="26">
        <v>2</v>
      </c>
      <c r="J41" s="26">
        <v>2</v>
      </c>
      <c r="K41" s="26">
        <v>2</v>
      </c>
      <c r="L41" s="26">
        <v>2</v>
      </c>
      <c r="M41" s="26">
        <v>2</v>
      </c>
      <c r="N41" s="26">
        <v>2</v>
      </c>
      <c r="O41" s="26">
        <v>2</v>
      </c>
      <c r="P41" s="26">
        <v>2</v>
      </c>
      <c r="R41" s="26">
        <v>2</v>
      </c>
      <c r="T41" s="26">
        <v>2</v>
      </c>
      <c r="U41" s="26">
        <v>2</v>
      </c>
      <c r="W41">
        <f t="shared" si="0"/>
        <v>0.7</v>
      </c>
    </row>
    <row r="42" spans="1:23" s="26" customFormat="1" x14ac:dyDescent="0.3">
      <c r="A42" s="26">
        <v>41</v>
      </c>
      <c r="B42" s="26">
        <v>1</v>
      </c>
      <c r="C42" s="26">
        <v>1</v>
      </c>
      <c r="I42" s="26">
        <v>1</v>
      </c>
      <c r="J42" s="26">
        <v>1</v>
      </c>
      <c r="K42" s="26">
        <v>1</v>
      </c>
      <c r="L42" s="26">
        <v>1</v>
      </c>
      <c r="T42" s="26">
        <v>1</v>
      </c>
      <c r="W42">
        <f t="shared" si="0"/>
        <v>0.3</v>
      </c>
    </row>
    <row r="43" spans="1:23" s="26" customFormat="1" x14ac:dyDescent="0.3">
      <c r="A43" s="26">
        <v>42</v>
      </c>
      <c r="B43" s="26">
        <v>1</v>
      </c>
      <c r="C43" s="26">
        <v>1</v>
      </c>
      <c r="G43" s="26">
        <v>1</v>
      </c>
      <c r="I43" s="26">
        <v>1</v>
      </c>
      <c r="W43">
        <f t="shared" si="0"/>
        <v>0.15</v>
      </c>
    </row>
    <row r="44" spans="1:23" s="26" customFormat="1" x14ac:dyDescent="0.3">
      <c r="A44" s="26">
        <v>43</v>
      </c>
      <c r="B44" s="26">
        <v>4</v>
      </c>
      <c r="C44" s="26">
        <v>2</v>
      </c>
      <c r="D44" s="26">
        <v>4</v>
      </c>
      <c r="I44" s="26">
        <v>4</v>
      </c>
      <c r="J44" s="26">
        <v>4</v>
      </c>
      <c r="K44" s="26">
        <v>4</v>
      </c>
      <c r="O44" s="26">
        <v>2</v>
      </c>
      <c r="V44" s="26">
        <v>4</v>
      </c>
      <c r="W44">
        <f t="shared" si="0"/>
        <v>0.3</v>
      </c>
    </row>
    <row r="45" spans="1:23" s="26" customFormat="1" x14ac:dyDescent="0.3">
      <c r="A45" s="26">
        <v>44</v>
      </c>
      <c r="B45" s="26">
        <v>2</v>
      </c>
      <c r="D45" s="26">
        <v>2</v>
      </c>
      <c r="F45" s="26">
        <v>4</v>
      </c>
      <c r="G45" s="26">
        <v>2</v>
      </c>
      <c r="H45" s="26">
        <v>1</v>
      </c>
      <c r="I45" s="26">
        <v>2</v>
      </c>
      <c r="J45" s="26">
        <v>2</v>
      </c>
      <c r="K45" s="26">
        <v>2</v>
      </c>
      <c r="N45" s="26">
        <v>1</v>
      </c>
      <c r="P45" s="26">
        <v>1</v>
      </c>
      <c r="S45" s="26">
        <v>1</v>
      </c>
      <c r="T45" s="26">
        <v>2</v>
      </c>
      <c r="W45">
        <f t="shared" si="0"/>
        <v>0.5</v>
      </c>
    </row>
    <row r="46" spans="1:23" s="26" customFormat="1" x14ac:dyDescent="0.3">
      <c r="A46" s="26">
        <v>45</v>
      </c>
      <c r="B46" s="26">
        <v>1</v>
      </c>
      <c r="J46" s="26">
        <v>1</v>
      </c>
      <c r="N46" s="26">
        <v>1</v>
      </c>
      <c r="P46" s="26">
        <v>1</v>
      </c>
      <c r="W46">
        <f t="shared" si="0"/>
        <v>0.15</v>
      </c>
    </row>
    <row r="47" spans="1:23" s="26" customFormat="1" x14ac:dyDescent="0.3">
      <c r="A47" s="26">
        <v>46</v>
      </c>
      <c r="B47" s="26">
        <v>4</v>
      </c>
      <c r="W47">
        <f t="shared" si="0"/>
        <v>0</v>
      </c>
    </row>
    <row r="48" spans="1:23" s="26" customFormat="1" x14ac:dyDescent="0.3">
      <c r="A48" s="26">
        <v>47</v>
      </c>
      <c r="B48" s="26">
        <v>1</v>
      </c>
      <c r="H48" s="26">
        <v>1</v>
      </c>
      <c r="I48" s="26">
        <v>1</v>
      </c>
      <c r="J48" s="26">
        <v>1</v>
      </c>
      <c r="N48" s="26">
        <v>1</v>
      </c>
      <c r="W48">
        <f t="shared" si="0"/>
        <v>0.2</v>
      </c>
    </row>
    <row r="49" spans="1:23" s="26" customFormat="1" x14ac:dyDescent="0.3">
      <c r="A49" s="26">
        <v>48</v>
      </c>
      <c r="B49" s="26">
        <v>2</v>
      </c>
      <c r="H49" s="26">
        <v>2</v>
      </c>
      <c r="I49" s="26">
        <v>2</v>
      </c>
      <c r="J49" s="26">
        <v>2</v>
      </c>
      <c r="W49">
        <f t="shared" si="0"/>
        <v>0.15</v>
      </c>
    </row>
    <row r="50" spans="1:23" x14ac:dyDescent="0.3">
      <c r="A50">
        <v>49</v>
      </c>
      <c r="B50" s="26">
        <v>2</v>
      </c>
      <c r="W50">
        <f t="shared" si="0"/>
        <v>0</v>
      </c>
    </row>
    <row r="51" spans="1:23" x14ac:dyDescent="0.3">
      <c r="A51">
        <v>50</v>
      </c>
      <c r="B51" s="26">
        <v>4</v>
      </c>
      <c r="C51">
        <v>4</v>
      </c>
      <c r="D51">
        <v>4</v>
      </c>
      <c r="F51">
        <v>4</v>
      </c>
      <c r="G51">
        <v>2</v>
      </c>
      <c r="I51">
        <v>4</v>
      </c>
      <c r="J51" s="26">
        <v>3</v>
      </c>
      <c r="K51">
        <v>4</v>
      </c>
      <c r="M51">
        <v>4</v>
      </c>
      <c r="Q51">
        <v>2</v>
      </c>
      <c r="T51">
        <v>4</v>
      </c>
      <c r="U51">
        <v>2</v>
      </c>
      <c r="V51">
        <v>4</v>
      </c>
      <c r="W51">
        <f t="shared" si="0"/>
        <v>0.51249999999999996</v>
      </c>
    </row>
    <row r="52" spans="1:23" x14ac:dyDescent="0.3">
      <c r="A52">
        <v>51</v>
      </c>
      <c r="B52" s="26">
        <v>4</v>
      </c>
      <c r="H52">
        <v>4</v>
      </c>
      <c r="I52" s="26">
        <v>2</v>
      </c>
      <c r="J52">
        <v>2</v>
      </c>
      <c r="O52">
        <v>2</v>
      </c>
      <c r="V52">
        <v>4</v>
      </c>
      <c r="W52">
        <f t="shared" si="0"/>
        <v>0.17499999999999999</v>
      </c>
    </row>
    <row r="53" spans="1:23" x14ac:dyDescent="0.3">
      <c r="C53">
        <f>SUM(C2:C52)</f>
        <v>26</v>
      </c>
      <c r="D53">
        <f t="shared" ref="D53:S53" si="1">SUM(D2:D52)</f>
        <v>69</v>
      </c>
      <c r="E53">
        <f t="shared" si="1"/>
        <v>18.5</v>
      </c>
      <c r="F53">
        <f t="shared" si="1"/>
        <v>39</v>
      </c>
      <c r="G53">
        <f t="shared" si="1"/>
        <v>33</v>
      </c>
      <c r="H53">
        <f t="shared" si="1"/>
        <v>27</v>
      </c>
      <c r="I53">
        <f t="shared" si="1"/>
        <v>84</v>
      </c>
      <c r="J53">
        <f t="shared" si="1"/>
        <v>62</v>
      </c>
      <c r="K53">
        <f t="shared" si="1"/>
        <v>66</v>
      </c>
      <c r="L53">
        <f t="shared" si="1"/>
        <v>24</v>
      </c>
      <c r="M53">
        <f t="shared" si="1"/>
        <v>26</v>
      </c>
      <c r="N53">
        <f t="shared" si="1"/>
        <v>23.5</v>
      </c>
      <c r="O53">
        <f t="shared" si="1"/>
        <v>11</v>
      </c>
      <c r="P53">
        <f t="shared" si="1"/>
        <v>18</v>
      </c>
      <c r="Q53">
        <f t="shared" si="1"/>
        <v>16</v>
      </c>
      <c r="R53">
        <f t="shared" si="1"/>
        <v>17</v>
      </c>
      <c r="S53">
        <f t="shared" si="1"/>
        <v>14</v>
      </c>
      <c r="T53">
        <f t="shared" ref="T53" si="2">SUM(T2:T52)</f>
        <v>23</v>
      </c>
      <c r="U53">
        <f t="shared" ref="U53" si="3">SUM(U2:U52)</f>
        <v>35</v>
      </c>
      <c r="V53">
        <f t="shared" ref="V53" si="4">SUM(V2:V52)</f>
        <v>44</v>
      </c>
      <c r="W53" t="e">
        <f t="shared" si="0"/>
        <v>#DIV/0!</v>
      </c>
    </row>
    <row r="54" spans="1:23" x14ac:dyDescent="0.3">
      <c r="C54">
        <f>(125-C53)</f>
        <v>99</v>
      </c>
      <c r="D54">
        <f t="shared" ref="D54:S54" si="5">(125-D53)</f>
        <v>56</v>
      </c>
      <c r="E54">
        <f t="shared" si="5"/>
        <v>106.5</v>
      </c>
      <c r="F54">
        <f t="shared" si="5"/>
        <v>86</v>
      </c>
      <c r="G54">
        <f t="shared" si="5"/>
        <v>92</v>
      </c>
      <c r="H54">
        <f t="shared" si="5"/>
        <v>98</v>
      </c>
      <c r="I54">
        <f t="shared" si="5"/>
        <v>41</v>
      </c>
      <c r="J54">
        <f t="shared" si="5"/>
        <v>63</v>
      </c>
      <c r="K54">
        <f t="shared" si="5"/>
        <v>59</v>
      </c>
      <c r="L54">
        <f t="shared" si="5"/>
        <v>101</v>
      </c>
      <c r="M54">
        <f t="shared" si="5"/>
        <v>99</v>
      </c>
      <c r="N54">
        <f t="shared" si="5"/>
        <v>101.5</v>
      </c>
      <c r="O54">
        <f t="shared" si="5"/>
        <v>114</v>
      </c>
      <c r="P54">
        <f t="shared" si="5"/>
        <v>107</v>
      </c>
      <c r="Q54">
        <f t="shared" si="5"/>
        <v>109</v>
      </c>
      <c r="R54">
        <f t="shared" si="5"/>
        <v>108</v>
      </c>
      <c r="S54">
        <f t="shared" si="5"/>
        <v>111</v>
      </c>
      <c r="T54">
        <f t="shared" ref="T54" si="6">(125-T53)</f>
        <v>102</v>
      </c>
      <c r="U54">
        <f t="shared" ref="U54" si="7">(125-U53)</f>
        <v>90</v>
      </c>
      <c r="V54">
        <f t="shared" ref="V54" si="8">(125-V53)</f>
        <v>81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24" sqref="C24"/>
    </sheetView>
  </sheetViews>
  <sheetFormatPr defaultRowHeight="14.4" x14ac:dyDescent="0.3"/>
  <cols>
    <col min="1" max="1" width="25.44140625" customWidth="1"/>
  </cols>
  <sheetData>
    <row r="1" spans="1:2" x14ac:dyDescent="0.3">
      <c r="A1" s="3" t="s">
        <v>176</v>
      </c>
      <c r="B1">
        <v>2.6477550803035488E-2</v>
      </c>
    </row>
    <row r="2" spans="1:2" x14ac:dyDescent="0.3">
      <c r="A2" s="3" t="s">
        <v>140</v>
      </c>
      <c r="B2">
        <v>2.7275329211255972E-2</v>
      </c>
    </row>
    <row r="3" spans="1:2" x14ac:dyDescent="0.3">
      <c r="A3" s="3" t="s">
        <v>158</v>
      </c>
      <c r="B3">
        <v>0.12241170064918327</v>
      </c>
    </row>
    <row r="4" spans="1:2" x14ac:dyDescent="0.3">
      <c r="A4" s="3" t="s">
        <v>148</v>
      </c>
      <c r="B4">
        <v>0.14726855717204501</v>
      </c>
    </row>
    <row r="5" spans="1:2" x14ac:dyDescent="0.3">
      <c r="A5" s="3" t="s">
        <v>160</v>
      </c>
      <c r="B5">
        <v>0.16249206561786189</v>
      </c>
    </row>
    <row r="6" spans="1:2" x14ac:dyDescent="0.3">
      <c r="A6" s="3" t="s">
        <v>152</v>
      </c>
      <c r="B6">
        <v>0.1690939208193829</v>
      </c>
    </row>
    <row r="7" spans="1:2" x14ac:dyDescent="0.3">
      <c r="A7" s="3" t="s">
        <v>172</v>
      </c>
      <c r="B7">
        <v>0.29622126431367102</v>
      </c>
    </row>
    <row r="8" spans="1:2" x14ac:dyDescent="0.3">
      <c r="A8" s="3" t="s">
        <v>138</v>
      </c>
      <c r="B8">
        <v>0.33674931776972838</v>
      </c>
    </row>
    <row r="9" spans="1:2" x14ac:dyDescent="0.3">
      <c r="A9" s="3" t="s">
        <v>166</v>
      </c>
      <c r="B9">
        <v>0.34810914642796253</v>
      </c>
    </row>
    <row r="10" spans="1:2" x14ac:dyDescent="0.3">
      <c r="A10" s="3" t="s">
        <v>144</v>
      </c>
      <c r="B10">
        <v>0.37211775134253355</v>
      </c>
    </row>
    <row r="11" spans="1:2" x14ac:dyDescent="0.3">
      <c r="A11" s="3" t="s">
        <v>150</v>
      </c>
      <c r="B11">
        <v>0.3939980651540208</v>
      </c>
    </row>
    <row r="12" spans="1:2" x14ac:dyDescent="0.3">
      <c r="A12" s="3" t="s">
        <v>164</v>
      </c>
      <c r="B12">
        <v>0.42496825033502739</v>
      </c>
    </row>
    <row r="13" spans="1:2" x14ac:dyDescent="0.3">
      <c r="A13" s="3" t="s">
        <v>174</v>
      </c>
      <c r="B13">
        <v>0.47478415084566961</v>
      </c>
    </row>
    <row r="14" spans="1:2" x14ac:dyDescent="0.3">
      <c r="A14" s="3" t="s">
        <v>170</v>
      </c>
      <c r="B14">
        <v>0.55304336316448233</v>
      </c>
    </row>
    <row r="15" spans="1:2" x14ac:dyDescent="0.3">
      <c r="A15" s="3" t="s">
        <v>154</v>
      </c>
      <c r="B15">
        <v>0.77355296488182979</v>
      </c>
    </row>
    <row r="16" spans="1:2" x14ac:dyDescent="0.3">
      <c r="A16" s="3" t="s">
        <v>142</v>
      </c>
      <c r="B16">
        <v>0.77832844220982289</v>
      </c>
    </row>
    <row r="17" spans="1:2" x14ac:dyDescent="0.3">
      <c r="A17" s="3" t="s">
        <v>162</v>
      </c>
      <c r="B17">
        <v>0.8755846052894557</v>
      </c>
    </row>
    <row r="18" spans="1:2" x14ac:dyDescent="0.3">
      <c r="A18" s="3" t="s">
        <v>156</v>
      </c>
      <c r="B18">
        <v>0.88917800219602827</v>
      </c>
    </row>
    <row r="19" spans="1:2" x14ac:dyDescent="0.3">
      <c r="A19" s="3" t="s">
        <v>168</v>
      </c>
      <c r="B19">
        <v>0.92745911469198816</v>
      </c>
    </row>
    <row r="20" spans="1:2" x14ac:dyDescent="0.3">
      <c r="A20" s="3" t="s">
        <v>146</v>
      </c>
      <c r="B20">
        <v>0.9480340820395724</v>
      </c>
    </row>
  </sheetData>
  <sortState ref="A1:B20">
    <sortCondition ref="B1:B20"/>
  </sortState>
  <pageMargins left="0.7" right="0.7" top="0.75" bottom="0.75" header="0.3" footer="0.3"/>
  <pageSetup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I86" sqref="I86"/>
    </sheetView>
  </sheetViews>
  <sheetFormatPr defaultRowHeight="14.4" x14ac:dyDescent="0.3"/>
  <sheetData>
    <row r="1" spans="1:22" s="3" customFormat="1" ht="57.6" x14ac:dyDescent="0.3">
      <c r="A1" s="3" t="s">
        <v>258</v>
      </c>
      <c r="B1" s="3" t="s">
        <v>259</v>
      </c>
      <c r="C1" s="3" t="s">
        <v>138</v>
      </c>
      <c r="D1" s="3" t="s">
        <v>140</v>
      </c>
      <c r="E1" s="3" t="s">
        <v>142</v>
      </c>
      <c r="F1" s="3" t="s">
        <v>144</v>
      </c>
      <c r="G1" s="3" t="s">
        <v>146</v>
      </c>
      <c r="H1" s="3" t="s">
        <v>148</v>
      </c>
      <c r="I1" s="3" t="s">
        <v>150</v>
      </c>
      <c r="J1" s="3" t="s">
        <v>152</v>
      </c>
      <c r="K1" s="3" t="s">
        <v>154</v>
      </c>
      <c r="L1" s="3" t="s">
        <v>156</v>
      </c>
      <c r="M1" s="3" t="s">
        <v>158</v>
      </c>
      <c r="N1" s="3" t="s">
        <v>160</v>
      </c>
      <c r="O1" s="3" t="s">
        <v>162</v>
      </c>
      <c r="P1" s="3" t="s">
        <v>164</v>
      </c>
      <c r="Q1" s="3" t="s">
        <v>166</v>
      </c>
      <c r="R1" s="3" t="s">
        <v>168</v>
      </c>
      <c r="S1" s="3" t="s">
        <v>170</v>
      </c>
      <c r="T1" s="3" t="s">
        <v>172</v>
      </c>
      <c r="U1" s="3" t="s">
        <v>174</v>
      </c>
      <c r="V1" s="3" t="s">
        <v>176</v>
      </c>
    </row>
    <row r="2" spans="1:22" s="27" customFormat="1" x14ac:dyDescent="0.3">
      <c r="A2" s="27">
        <v>1</v>
      </c>
      <c r="B2" s="27">
        <v>1</v>
      </c>
    </row>
    <row r="3" spans="1:22" s="27" customFormat="1" x14ac:dyDescent="0.3">
      <c r="A3" s="27">
        <v>2</v>
      </c>
      <c r="B3" s="27">
        <v>1</v>
      </c>
      <c r="D3" s="27">
        <v>1</v>
      </c>
      <c r="K3" s="27">
        <v>1</v>
      </c>
    </row>
    <row r="4" spans="1:22" s="27" customFormat="1" x14ac:dyDescent="0.3">
      <c r="A4" s="27">
        <v>3</v>
      </c>
      <c r="B4" s="27">
        <v>3</v>
      </c>
      <c r="D4" s="27">
        <v>3</v>
      </c>
      <c r="K4" s="27">
        <v>3</v>
      </c>
      <c r="U4" s="27">
        <v>3</v>
      </c>
    </row>
    <row r="5" spans="1:22" s="27" customFormat="1" x14ac:dyDescent="0.3">
      <c r="A5" s="27">
        <v>4</v>
      </c>
      <c r="B5" s="27">
        <v>4</v>
      </c>
    </row>
    <row r="6" spans="1:22" s="27" customFormat="1" x14ac:dyDescent="0.3">
      <c r="A6" s="27">
        <v>5</v>
      </c>
      <c r="B6" s="27">
        <v>2</v>
      </c>
      <c r="D6" s="27">
        <v>2</v>
      </c>
      <c r="F6" s="27">
        <v>2</v>
      </c>
      <c r="J6" s="27">
        <v>1</v>
      </c>
      <c r="K6" s="27">
        <v>2</v>
      </c>
      <c r="U6" s="27">
        <v>2</v>
      </c>
    </row>
    <row r="7" spans="1:22" s="27" customFormat="1" x14ac:dyDescent="0.3">
      <c r="A7" s="27">
        <v>6</v>
      </c>
      <c r="B7" s="27">
        <v>7</v>
      </c>
      <c r="K7" s="27">
        <v>7</v>
      </c>
    </row>
    <row r="8" spans="1:22" x14ac:dyDescent="0.3">
      <c r="A8">
        <v>7</v>
      </c>
      <c r="B8" s="27">
        <v>2</v>
      </c>
      <c r="S8">
        <v>2</v>
      </c>
    </row>
    <row r="9" spans="1:22" x14ac:dyDescent="0.3">
      <c r="A9">
        <v>8</v>
      </c>
      <c r="B9" s="27">
        <v>2</v>
      </c>
      <c r="D9">
        <v>2</v>
      </c>
      <c r="F9">
        <v>2</v>
      </c>
      <c r="G9">
        <v>1</v>
      </c>
      <c r="K9" s="27">
        <v>1</v>
      </c>
      <c r="L9">
        <v>2</v>
      </c>
      <c r="Q9">
        <v>1</v>
      </c>
      <c r="U9">
        <v>2</v>
      </c>
      <c r="V9">
        <v>1</v>
      </c>
    </row>
    <row r="10" spans="1:22" x14ac:dyDescent="0.3">
      <c r="A10">
        <v>9</v>
      </c>
      <c r="B10" s="27">
        <v>2</v>
      </c>
    </row>
    <row r="11" spans="1:22" x14ac:dyDescent="0.3">
      <c r="A11">
        <v>10</v>
      </c>
      <c r="B11" s="27">
        <v>1</v>
      </c>
      <c r="D11">
        <v>1</v>
      </c>
      <c r="F11">
        <v>1</v>
      </c>
      <c r="H11">
        <v>1</v>
      </c>
      <c r="J11">
        <v>1</v>
      </c>
      <c r="K11" s="27">
        <v>1</v>
      </c>
      <c r="S11">
        <v>1</v>
      </c>
      <c r="U11">
        <v>1</v>
      </c>
      <c r="V11">
        <v>1</v>
      </c>
    </row>
    <row r="12" spans="1:22" x14ac:dyDescent="0.3">
      <c r="A12">
        <v>11</v>
      </c>
      <c r="B12" s="27">
        <v>2</v>
      </c>
      <c r="C12">
        <v>1</v>
      </c>
      <c r="D12">
        <v>2</v>
      </c>
      <c r="F12">
        <v>2</v>
      </c>
      <c r="G12">
        <v>2</v>
      </c>
      <c r="H12">
        <v>1</v>
      </c>
      <c r="J12">
        <v>2</v>
      </c>
      <c r="L12">
        <v>1</v>
      </c>
      <c r="M12">
        <v>2</v>
      </c>
      <c r="N12">
        <v>1</v>
      </c>
      <c r="O12">
        <v>1</v>
      </c>
      <c r="P12">
        <v>2</v>
      </c>
      <c r="R12">
        <v>2</v>
      </c>
      <c r="S12">
        <v>2</v>
      </c>
    </row>
    <row r="13" spans="1:22" s="27" customFormat="1" x14ac:dyDescent="0.3">
      <c r="A13" s="27">
        <v>12</v>
      </c>
      <c r="B13" s="27">
        <v>1</v>
      </c>
      <c r="D13" s="27">
        <v>1</v>
      </c>
      <c r="L13" s="27">
        <v>1</v>
      </c>
    </row>
    <row r="14" spans="1:22" s="27" customFormat="1" x14ac:dyDescent="0.3">
      <c r="A14" s="27">
        <v>13</v>
      </c>
      <c r="B14" s="27">
        <v>8</v>
      </c>
      <c r="D14" s="27">
        <v>4</v>
      </c>
      <c r="M14" s="27">
        <v>1</v>
      </c>
      <c r="Q14" s="27">
        <v>8</v>
      </c>
    </row>
    <row r="15" spans="1:22" s="27" customFormat="1" x14ac:dyDescent="0.3">
      <c r="A15" s="27">
        <v>14</v>
      </c>
      <c r="B15" s="27">
        <v>4</v>
      </c>
      <c r="K15" s="27">
        <v>4</v>
      </c>
    </row>
    <row r="16" spans="1:22" s="27" customFormat="1" x14ac:dyDescent="0.3">
      <c r="A16" s="27">
        <v>15</v>
      </c>
      <c r="B16" s="27">
        <v>2</v>
      </c>
      <c r="F16" s="27">
        <v>1</v>
      </c>
      <c r="J16" s="27">
        <v>2</v>
      </c>
      <c r="N16" s="27">
        <v>2</v>
      </c>
    </row>
    <row r="17" spans="1:22" x14ac:dyDescent="0.3">
      <c r="A17">
        <v>16</v>
      </c>
      <c r="B17" s="27">
        <v>1</v>
      </c>
      <c r="K17">
        <v>1</v>
      </c>
      <c r="L17">
        <v>1</v>
      </c>
      <c r="V17">
        <v>1</v>
      </c>
    </row>
    <row r="18" spans="1:22" x14ac:dyDescent="0.3">
      <c r="A18">
        <v>17</v>
      </c>
      <c r="B18" s="27">
        <v>2</v>
      </c>
      <c r="D18">
        <v>1</v>
      </c>
      <c r="F18">
        <v>2</v>
      </c>
      <c r="H18">
        <v>2</v>
      </c>
      <c r="K18">
        <v>2</v>
      </c>
      <c r="N18">
        <v>2</v>
      </c>
      <c r="P18">
        <v>2</v>
      </c>
      <c r="Q18">
        <v>2</v>
      </c>
      <c r="R18">
        <v>2</v>
      </c>
      <c r="S18">
        <v>2</v>
      </c>
    </row>
    <row r="19" spans="1:22" x14ac:dyDescent="0.3">
      <c r="A19">
        <v>18</v>
      </c>
      <c r="B19" s="27">
        <v>2</v>
      </c>
      <c r="F19">
        <v>2</v>
      </c>
    </row>
    <row r="20" spans="1:22" x14ac:dyDescent="0.3">
      <c r="A20">
        <v>19</v>
      </c>
      <c r="B20" s="27">
        <v>2</v>
      </c>
      <c r="D20">
        <v>2</v>
      </c>
      <c r="G20">
        <v>2</v>
      </c>
      <c r="K20">
        <v>2</v>
      </c>
      <c r="S20">
        <v>2</v>
      </c>
      <c r="V20">
        <v>2</v>
      </c>
    </row>
    <row r="21" spans="1:22" x14ac:dyDescent="0.3">
      <c r="A21">
        <v>20</v>
      </c>
      <c r="B21" s="27">
        <v>2</v>
      </c>
      <c r="D21">
        <v>2</v>
      </c>
      <c r="F21">
        <v>2</v>
      </c>
      <c r="H21">
        <v>2</v>
      </c>
      <c r="J21">
        <v>1</v>
      </c>
    </row>
    <row r="22" spans="1:22" x14ac:dyDescent="0.3">
      <c r="A22">
        <v>21</v>
      </c>
      <c r="B22" s="27">
        <v>1</v>
      </c>
      <c r="D22">
        <v>1</v>
      </c>
      <c r="F22">
        <v>1</v>
      </c>
      <c r="H22">
        <v>1</v>
      </c>
      <c r="Q22">
        <v>1</v>
      </c>
    </row>
    <row r="23" spans="1:22" s="27" customFormat="1" x14ac:dyDescent="0.3">
      <c r="A23" s="27">
        <v>22</v>
      </c>
      <c r="B23" s="27">
        <v>4</v>
      </c>
      <c r="D23" s="27">
        <v>4</v>
      </c>
    </row>
    <row r="24" spans="1:22" s="27" customFormat="1" x14ac:dyDescent="0.3">
      <c r="A24" s="27">
        <v>23</v>
      </c>
      <c r="B24" s="27">
        <v>23</v>
      </c>
      <c r="C24" s="27">
        <v>1</v>
      </c>
      <c r="D24" s="27">
        <v>1</v>
      </c>
      <c r="F24" s="27">
        <v>1</v>
      </c>
      <c r="S24" s="27">
        <v>1</v>
      </c>
      <c r="U24" s="27">
        <v>1</v>
      </c>
      <c r="V24" s="27">
        <v>1</v>
      </c>
    </row>
    <row r="25" spans="1:22" s="27" customFormat="1" x14ac:dyDescent="0.3">
      <c r="A25" s="27">
        <v>24</v>
      </c>
      <c r="B25" s="27">
        <v>24</v>
      </c>
      <c r="C25" s="27">
        <v>1</v>
      </c>
      <c r="F25" s="27">
        <v>1</v>
      </c>
      <c r="G25" s="27">
        <v>1</v>
      </c>
      <c r="K25" s="27">
        <v>1</v>
      </c>
      <c r="N25" s="27">
        <v>1</v>
      </c>
      <c r="V25" s="27">
        <v>1</v>
      </c>
    </row>
    <row r="26" spans="1:22" s="27" customFormat="1" x14ac:dyDescent="0.3">
      <c r="A26" s="27">
        <v>25</v>
      </c>
      <c r="B26" s="27">
        <v>25</v>
      </c>
      <c r="C26" s="27">
        <v>1</v>
      </c>
      <c r="F26" s="27">
        <v>1</v>
      </c>
    </row>
    <row r="27" spans="1:22" s="27" customFormat="1" x14ac:dyDescent="0.3">
      <c r="A27" s="27">
        <v>26</v>
      </c>
      <c r="B27" s="27">
        <v>26</v>
      </c>
      <c r="D27" s="27">
        <v>2</v>
      </c>
      <c r="E27" s="27">
        <v>2</v>
      </c>
      <c r="F27" s="27">
        <v>2</v>
      </c>
      <c r="H27" s="27">
        <v>2</v>
      </c>
      <c r="K27" s="27">
        <v>2</v>
      </c>
      <c r="L27" s="27">
        <v>2</v>
      </c>
      <c r="M27" s="27">
        <v>2</v>
      </c>
      <c r="U27" s="27">
        <v>2</v>
      </c>
      <c r="V27" s="27">
        <v>2</v>
      </c>
    </row>
    <row r="28" spans="1:22" s="27" customFormat="1" x14ac:dyDescent="0.3">
      <c r="A28" s="27">
        <v>27</v>
      </c>
      <c r="B28" s="27">
        <v>27</v>
      </c>
      <c r="D28" s="27">
        <v>3</v>
      </c>
      <c r="F28" s="27">
        <v>3</v>
      </c>
      <c r="K28" s="27">
        <v>3</v>
      </c>
      <c r="L28" s="27">
        <v>3</v>
      </c>
      <c r="M28" s="27">
        <v>3</v>
      </c>
      <c r="N28" s="27">
        <v>1</v>
      </c>
      <c r="U28" s="27">
        <v>3</v>
      </c>
      <c r="V28" s="27">
        <v>3</v>
      </c>
    </row>
    <row r="29" spans="1:22" s="27" customFormat="1" x14ac:dyDescent="0.3">
      <c r="A29" s="27">
        <v>28</v>
      </c>
      <c r="B29" s="27">
        <v>28</v>
      </c>
      <c r="F29" s="27">
        <v>1</v>
      </c>
      <c r="V29" s="27">
        <v>1</v>
      </c>
    </row>
    <row r="30" spans="1:22" x14ac:dyDescent="0.3">
      <c r="A30">
        <v>29</v>
      </c>
      <c r="B30" s="27">
        <v>1</v>
      </c>
    </row>
    <row r="31" spans="1:22" x14ac:dyDescent="0.3">
      <c r="A31">
        <v>30</v>
      </c>
      <c r="B31" s="27">
        <v>4</v>
      </c>
      <c r="C31">
        <v>2</v>
      </c>
      <c r="D31">
        <v>4</v>
      </c>
      <c r="F31" s="27">
        <v>2</v>
      </c>
      <c r="G31">
        <v>2</v>
      </c>
      <c r="U31">
        <v>2</v>
      </c>
      <c r="V31" s="27">
        <v>4</v>
      </c>
    </row>
    <row r="32" spans="1:22" x14ac:dyDescent="0.3">
      <c r="A32">
        <v>31</v>
      </c>
      <c r="B32" s="27">
        <v>1</v>
      </c>
      <c r="G32">
        <v>1</v>
      </c>
      <c r="H32">
        <v>1</v>
      </c>
      <c r="N32">
        <v>1</v>
      </c>
      <c r="P32">
        <v>1</v>
      </c>
    </row>
    <row r="33" spans="1:22" x14ac:dyDescent="0.3">
      <c r="A33">
        <v>32</v>
      </c>
      <c r="B33" s="27">
        <v>2</v>
      </c>
      <c r="Q33">
        <v>2</v>
      </c>
    </row>
    <row r="34" spans="1:22" x14ac:dyDescent="0.3">
      <c r="A34">
        <v>33</v>
      </c>
      <c r="B34" s="27">
        <v>2</v>
      </c>
      <c r="D34">
        <v>2</v>
      </c>
      <c r="K34">
        <v>2</v>
      </c>
      <c r="L34">
        <v>2</v>
      </c>
      <c r="N34">
        <v>1</v>
      </c>
      <c r="U34">
        <v>1</v>
      </c>
      <c r="V34">
        <v>2</v>
      </c>
    </row>
    <row r="35" spans="1:22" x14ac:dyDescent="0.3">
      <c r="A35">
        <v>34</v>
      </c>
      <c r="B35" s="27">
        <v>2</v>
      </c>
      <c r="D35">
        <v>2</v>
      </c>
      <c r="F35">
        <v>2</v>
      </c>
    </row>
    <row r="36" spans="1:22" s="27" customFormat="1" x14ac:dyDescent="0.3">
      <c r="A36" s="27">
        <v>35</v>
      </c>
      <c r="B36" s="27">
        <v>2</v>
      </c>
      <c r="D36" s="27">
        <v>2</v>
      </c>
      <c r="N36" s="27">
        <v>2</v>
      </c>
    </row>
    <row r="37" spans="1:22" s="27" customFormat="1" x14ac:dyDescent="0.3">
      <c r="A37" s="27">
        <v>36</v>
      </c>
      <c r="B37" s="27">
        <v>6</v>
      </c>
      <c r="C37" s="27">
        <v>2</v>
      </c>
      <c r="D37" s="27">
        <v>6</v>
      </c>
      <c r="F37" s="27">
        <v>4</v>
      </c>
      <c r="J37" s="27">
        <v>4</v>
      </c>
      <c r="L37" s="27">
        <v>6</v>
      </c>
      <c r="V37" s="27">
        <v>6</v>
      </c>
    </row>
    <row r="38" spans="1:22" s="27" customFormat="1" x14ac:dyDescent="0.3">
      <c r="A38" s="27">
        <v>37</v>
      </c>
      <c r="B38" s="27">
        <v>6</v>
      </c>
      <c r="D38" s="27">
        <v>6</v>
      </c>
      <c r="J38" s="27">
        <v>2</v>
      </c>
    </row>
    <row r="39" spans="1:22" s="27" customFormat="1" x14ac:dyDescent="0.3">
      <c r="A39" s="27">
        <v>38</v>
      </c>
      <c r="B39" s="27">
        <v>2</v>
      </c>
      <c r="D39" s="27">
        <v>2</v>
      </c>
    </row>
    <row r="40" spans="1:22" s="27" customFormat="1" x14ac:dyDescent="0.3">
      <c r="A40" s="27">
        <v>39</v>
      </c>
      <c r="B40" s="27">
        <v>2</v>
      </c>
      <c r="D40" s="27">
        <v>2</v>
      </c>
      <c r="F40" s="27">
        <v>2</v>
      </c>
      <c r="J40" s="27">
        <v>2</v>
      </c>
      <c r="N40" s="27">
        <v>2</v>
      </c>
      <c r="O40" s="27">
        <v>2</v>
      </c>
      <c r="S40" s="27">
        <v>2</v>
      </c>
    </row>
    <row r="41" spans="1:22" s="27" customFormat="1" x14ac:dyDescent="0.3">
      <c r="A41" s="27">
        <v>40</v>
      </c>
      <c r="B41" s="27">
        <v>2</v>
      </c>
      <c r="D41" s="27">
        <v>2</v>
      </c>
      <c r="P41" s="27">
        <v>2</v>
      </c>
      <c r="V41" s="27">
        <v>2</v>
      </c>
    </row>
    <row r="42" spans="1:22" x14ac:dyDescent="0.3">
      <c r="A42">
        <v>41</v>
      </c>
      <c r="B42" s="27">
        <v>1</v>
      </c>
      <c r="C42">
        <v>1</v>
      </c>
      <c r="D42" s="27">
        <v>1</v>
      </c>
      <c r="G42">
        <v>1</v>
      </c>
      <c r="J42" s="27">
        <v>1</v>
      </c>
      <c r="K42">
        <v>1</v>
      </c>
    </row>
    <row r="43" spans="1:22" x14ac:dyDescent="0.3">
      <c r="A43">
        <v>42</v>
      </c>
      <c r="B43" s="27">
        <v>1</v>
      </c>
      <c r="C43">
        <v>1</v>
      </c>
      <c r="D43" s="27">
        <v>1</v>
      </c>
      <c r="J43" s="27">
        <v>1</v>
      </c>
      <c r="K43">
        <v>1</v>
      </c>
    </row>
    <row r="44" spans="1:22" x14ac:dyDescent="0.3">
      <c r="A44">
        <v>43</v>
      </c>
      <c r="B44" s="27">
        <v>4</v>
      </c>
      <c r="O44">
        <v>2</v>
      </c>
      <c r="V44">
        <v>4</v>
      </c>
    </row>
    <row r="45" spans="1:22" x14ac:dyDescent="0.3">
      <c r="A45">
        <v>44</v>
      </c>
      <c r="B45" s="27">
        <v>4</v>
      </c>
      <c r="D45" s="27">
        <v>4</v>
      </c>
      <c r="H45">
        <v>4</v>
      </c>
      <c r="M45">
        <v>4</v>
      </c>
      <c r="N45">
        <v>4</v>
      </c>
      <c r="V45">
        <v>4</v>
      </c>
    </row>
    <row r="46" spans="1:22" x14ac:dyDescent="0.3">
      <c r="A46">
        <v>45</v>
      </c>
      <c r="B46" s="27">
        <v>2</v>
      </c>
      <c r="D46" s="27">
        <v>2</v>
      </c>
    </row>
    <row r="47" spans="1:22" x14ac:dyDescent="0.3">
      <c r="A47">
        <v>46</v>
      </c>
      <c r="B47" s="27">
        <v>1</v>
      </c>
      <c r="D47" s="27">
        <v>1</v>
      </c>
      <c r="F47" s="27">
        <v>1</v>
      </c>
      <c r="K47">
        <v>1</v>
      </c>
    </row>
    <row r="48" spans="1:22" x14ac:dyDescent="0.3">
      <c r="A48">
        <v>47</v>
      </c>
      <c r="B48" s="27">
        <v>4</v>
      </c>
      <c r="D48" s="27">
        <v>4</v>
      </c>
      <c r="O48">
        <v>4</v>
      </c>
    </row>
    <row r="49" spans="1:22" x14ac:dyDescent="0.3">
      <c r="A49">
        <v>48</v>
      </c>
      <c r="B49" s="27">
        <v>4</v>
      </c>
      <c r="D49" s="27">
        <v>4</v>
      </c>
      <c r="O49">
        <v>4</v>
      </c>
    </row>
    <row r="50" spans="1:22" x14ac:dyDescent="0.3">
      <c r="A50">
        <v>49</v>
      </c>
      <c r="B50" s="27">
        <v>2</v>
      </c>
      <c r="D50" s="27">
        <v>2</v>
      </c>
    </row>
    <row r="51" spans="1:22" s="27" customFormat="1" x14ac:dyDescent="0.3">
      <c r="A51" s="27">
        <v>50</v>
      </c>
      <c r="B51" s="27">
        <v>1</v>
      </c>
    </row>
    <row r="52" spans="1:22" s="27" customFormat="1" x14ac:dyDescent="0.3">
      <c r="A52" s="27">
        <v>51</v>
      </c>
      <c r="B52" s="27">
        <v>2</v>
      </c>
    </row>
    <row r="53" spans="1:22" s="27" customFormat="1" x14ac:dyDescent="0.3">
      <c r="A53" s="27">
        <v>52</v>
      </c>
      <c r="B53" s="27">
        <v>2</v>
      </c>
    </row>
    <row r="54" spans="1:22" s="27" customFormat="1" x14ac:dyDescent="0.3">
      <c r="A54" s="27">
        <v>53</v>
      </c>
      <c r="B54" s="27">
        <v>2</v>
      </c>
    </row>
    <row r="55" spans="1:22" s="27" customFormat="1" x14ac:dyDescent="0.3">
      <c r="A55" s="27">
        <v>54</v>
      </c>
      <c r="B55" s="27">
        <v>4</v>
      </c>
      <c r="D55" s="27">
        <v>4</v>
      </c>
      <c r="G55" s="27">
        <v>4</v>
      </c>
      <c r="H55" s="27">
        <v>4</v>
      </c>
      <c r="K55" s="27">
        <v>4</v>
      </c>
      <c r="L55" s="27">
        <v>4</v>
      </c>
      <c r="N55" s="27">
        <v>4</v>
      </c>
      <c r="O55" s="27">
        <v>4</v>
      </c>
      <c r="P55" s="27">
        <v>4</v>
      </c>
      <c r="S55" s="27">
        <v>4</v>
      </c>
      <c r="U55" s="27">
        <v>4</v>
      </c>
      <c r="V55" s="27">
        <v>4</v>
      </c>
    </row>
    <row r="56" spans="1:22" s="27" customFormat="1" x14ac:dyDescent="0.3">
      <c r="A56" s="27">
        <v>55</v>
      </c>
      <c r="B56" s="27">
        <v>1</v>
      </c>
      <c r="D56" s="27">
        <v>1</v>
      </c>
      <c r="F56" s="27">
        <v>1</v>
      </c>
      <c r="H56" s="27">
        <v>1</v>
      </c>
      <c r="K56" s="27">
        <v>1</v>
      </c>
      <c r="P56" s="27">
        <v>1</v>
      </c>
    </row>
    <row r="57" spans="1:22" s="27" customFormat="1" x14ac:dyDescent="0.3">
      <c r="A57" s="27">
        <v>56</v>
      </c>
      <c r="B57" s="27">
        <v>6</v>
      </c>
      <c r="D57" s="27">
        <v>6</v>
      </c>
      <c r="J57" s="27">
        <v>6</v>
      </c>
      <c r="N57" s="27">
        <v>6</v>
      </c>
      <c r="R57" s="27">
        <v>6</v>
      </c>
    </row>
    <row r="58" spans="1:22" s="27" customFormat="1" x14ac:dyDescent="0.3">
      <c r="A58" s="27">
        <v>57</v>
      </c>
      <c r="B58" s="27">
        <v>2</v>
      </c>
      <c r="C58" s="27">
        <v>2</v>
      </c>
      <c r="D58" s="27">
        <v>2</v>
      </c>
      <c r="F58" s="27">
        <v>2</v>
      </c>
      <c r="H58" s="27">
        <v>2</v>
      </c>
      <c r="J58" s="27">
        <v>2</v>
      </c>
      <c r="K58" s="27">
        <v>2</v>
      </c>
      <c r="M58" s="27">
        <v>1</v>
      </c>
      <c r="N58" s="27">
        <v>2</v>
      </c>
      <c r="S58" s="27">
        <v>2</v>
      </c>
      <c r="U58" s="27">
        <v>2</v>
      </c>
      <c r="V58" s="27">
        <v>2</v>
      </c>
    </row>
    <row r="59" spans="1:22" x14ac:dyDescent="0.3">
      <c r="A59">
        <v>58</v>
      </c>
      <c r="B59" s="27">
        <v>4</v>
      </c>
      <c r="V59">
        <v>4</v>
      </c>
    </row>
    <row r="60" spans="1:22" x14ac:dyDescent="0.3">
      <c r="A60">
        <v>59</v>
      </c>
      <c r="B60" s="27">
        <v>6</v>
      </c>
      <c r="D60" s="27">
        <v>6</v>
      </c>
      <c r="E60">
        <v>6</v>
      </c>
      <c r="F60" s="27">
        <v>3</v>
      </c>
      <c r="J60">
        <v>6</v>
      </c>
      <c r="K60" s="27">
        <v>3</v>
      </c>
      <c r="P60">
        <v>2</v>
      </c>
      <c r="S60">
        <v>3</v>
      </c>
    </row>
    <row r="61" spans="1:22" x14ac:dyDescent="0.3">
      <c r="A61">
        <v>60</v>
      </c>
      <c r="B61" s="27">
        <v>6</v>
      </c>
      <c r="D61" s="27">
        <v>6</v>
      </c>
      <c r="H61">
        <v>6</v>
      </c>
      <c r="J61" s="27">
        <v>6</v>
      </c>
      <c r="O61">
        <v>6</v>
      </c>
      <c r="U61">
        <v>3</v>
      </c>
    </row>
    <row r="62" spans="1:22" x14ac:dyDescent="0.3">
      <c r="A62">
        <v>61</v>
      </c>
      <c r="B62" s="27">
        <v>1</v>
      </c>
    </row>
    <row r="63" spans="1:22" x14ac:dyDescent="0.3">
      <c r="A63">
        <v>62</v>
      </c>
      <c r="B63" s="27">
        <v>3</v>
      </c>
      <c r="D63" s="27">
        <v>1</v>
      </c>
      <c r="J63">
        <v>1</v>
      </c>
      <c r="U63">
        <v>3</v>
      </c>
    </row>
    <row r="64" spans="1:22" x14ac:dyDescent="0.3">
      <c r="A64">
        <v>63</v>
      </c>
      <c r="B64" s="27">
        <v>1</v>
      </c>
    </row>
    <row r="65" spans="1:22" x14ac:dyDescent="0.3">
      <c r="A65">
        <v>64</v>
      </c>
      <c r="B65" s="27">
        <v>1</v>
      </c>
      <c r="D65" s="27">
        <v>1</v>
      </c>
      <c r="G65">
        <v>1</v>
      </c>
      <c r="K65">
        <v>1</v>
      </c>
    </row>
    <row r="66" spans="1:22" s="27" customFormat="1" x14ac:dyDescent="0.3">
      <c r="A66" s="27">
        <v>65</v>
      </c>
      <c r="B66" s="27">
        <v>3</v>
      </c>
      <c r="D66" s="27">
        <v>3</v>
      </c>
      <c r="F66" s="27">
        <v>3</v>
      </c>
      <c r="K66" s="27">
        <v>3</v>
      </c>
      <c r="N66" s="27">
        <v>1</v>
      </c>
      <c r="P66" s="27">
        <v>1</v>
      </c>
      <c r="U66" s="27">
        <v>1</v>
      </c>
      <c r="V66" s="27">
        <v>3</v>
      </c>
    </row>
    <row r="67" spans="1:22" s="27" customFormat="1" x14ac:dyDescent="0.3">
      <c r="A67" s="27">
        <v>66</v>
      </c>
      <c r="B67" s="27">
        <v>4</v>
      </c>
      <c r="D67" s="27">
        <v>4</v>
      </c>
      <c r="E67" s="27">
        <v>4</v>
      </c>
      <c r="F67" s="27">
        <v>2</v>
      </c>
      <c r="K67" s="27">
        <v>2</v>
      </c>
      <c r="M67" s="27">
        <v>2</v>
      </c>
      <c r="N67" s="27">
        <v>4</v>
      </c>
      <c r="P67" s="27">
        <v>2</v>
      </c>
      <c r="Q67" s="27">
        <v>4</v>
      </c>
      <c r="R67" s="27">
        <v>2</v>
      </c>
      <c r="T67" s="27">
        <v>4</v>
      </c>
      <c r="U67" s="27">
        <v>4</v>
      </c>
      <c r="V67" s="27">
        <v>4</v>
      </c>
    </row>
    <row r="68" spans="1:22" s="27" customFormat="1" x14ac:dyDescent="0.3">
      <c r="A68" s="27">
        <v>67</v>
      </c>
      <c r="B68" s="27">
        <v>4</v>
      </c>
    </row>
    <row r="69" spans="1:22" s="27" customFormat="1" x14ac:dyDescent="0.3">
      <c r="A69" s="27">
        <v>68</v>
      </c>
      <c r="B69" s="27">
        <v>1</v>
      </c>
      <c r="D69" s="27">
        <v>1</v>
      </c>
      <c r="F69" s="27">
        <v>1</v>
      </c>
      <c r="H69" s="27">
        <v>1</v>
      </c>
      <c r="K69" s="27">
        <v>1</v>
      </c>
      <c r="M69" s="27">
        <v>1</v>
      </c>
      <c r="P69" s="27">
        <v>1</v>
      </c>
      <c r="R69" s="27">
        <v>1</v>
      </c>
      <c r="S69" s="27">
        <v>1</v>
      </c>
      <c r="U69" s="27">
        <v>1</v>
      </c>
      <c r="V69" s="27">
        <v>1</v>
      </c>
    </row>
    <row r="70" spans="1:22" s="27" customFormat="1" x14ac:dyDescent="0.3">
      <c r="A70" s="27">
        <v>69</v>
      </c>
      <c r="B70" s="27">
        <v>1</v>
      </c>
    </row>
    <row r="71" spans="1:22" x14ac:dyDescent="0.3">
      <c r="A71">
        <v>70</v>
      </c>
      <c r="B71" s="27">
        <v>3</v>
      </c>
      <c r="D71" s="27">
        <v>3</v>
      </c>
      <c r="F71" s="27">
        <v>1</v>
      </c>
      <c r="V71" s="27">
        <v>1</v>
      </c>
    </row>
    <row r="72" spans="1:22" x14ac:dyDescent="0.3">
      <c r="A72">
        <v>71</v>
      </c>
      <c r="B72" s="27">
        <v>3</v>
      </c>
      <c r="D72" s="27">
        <v>3</v>
      </c>
      <c r="F72" s="27">
        <v>3</v>
      </c>
      <c r="G72">
        <v>2</v>
      </c>
      <c r="H72" s="27">
        <v>3</v>
      </c>
      <c r="K72">
        <v>3</v>
      </c>
      <c r="L72">
        <v>3</v>
      </c>
      <c r="R72">
        <v>3</v>
      </c>
      <c r="S72">
        <v>3</v>
      </c>
      <c r="U72">
        <v>3</v>
      </c>
      <c r="V72" s="27">
        <v>3</v>
      </c>
    </row>
    <row r="73" spans="1:22" x14ac:dyDescent="0.3">
      <c r="A73">
        <v>72</v>
      </c>
      <c r="B73" s="27">
        <v>1</v>
      </c>
      <c r="D73" s="27">
        <v>1</v>
      </c>
      <c r="F73" s="27">
        <v>1</v>
      </c>
      <c r="G73">
        <v>0.5</v>
      </c>
      <c r="P73">
        <v>0.5</v>
      </c>
      <c r="U73">
        <v>1</v>
      </c>
    </row>
    <row r="74" spans="1:22" x14ac:dyDescent="0.3">
      <c r="A74">
        <v>73</v>
      </c>
      <c r="B74" s="27">
        <v>1</v>
      </c>
    </row>
    <row r="75" spans="1:22" x14ac:dyDescent="0.3">
      <c r="A75">
        <v>74</v>
      </c>
      <c r="B75" s="27">
        <v>2</v>
      </c>
      <c r="V75">
        <v>2</v>
      </c>
    </row>
    <row r="76" spans="1:22" x14ac:dyDescent="0.3">
      <c r="A76">
        <v>75</v>
      </c>
      <c r="B76" s="27">
        <v>6</v>
      </c>
    </row>
    <row r="77" spans="1:22" x14ac:dyDescent="0.3">
      <c r="B77">
        <f>SUM(B2:B76)</f>
        <v>335</v>
      </c>
      <c r="C77">
        <f>SUM(C2:C76)</f>
        <v>12</v>
      </c>
      <c r="D77">
        <f t="shared" ref="D77:V77" si="0">SUM(D2:D76)</f>
        <v>121</v>
      </c>
      <c r="E77">
        <f t="shared" si="0"/>
        <v>12</v>
      </c>
      <c r="F77">
        <f t="shared" si="0"/>
        <v>52</v>
      </c>
      <c r="G77">
        <f t="shared" si="0"/>
        <v>17.5</v>
      </c>
      <c r="H77">
        <f t="shared" si="0"/>
        <v>31</v>
      </c>
      <c r="I77">
        <f t="shared" si="0"/>
        <v>0</v>
      </c>
      <c r="J77">
        <f t="shared" si="0"/>
        <v>38</v>
      </c>
      <c r="K77">
        <f t="shared" si="0"/>
        <v>55</v>
      </c>
      <c r="L77">
        <f t="shared" si="0"/>
        <v>25</v>
      </c>
      <c r="M77">
        <f t="shared" si="0"/>
        <v>16</v>
      </c>
      <c r="N77">
        <f t="shared" si="0"/>
        <v>34</v>
      </c>
      <c r="O77">
        <f t="shared" si="0"/>
        <v>23</v>
      </c>
      <c r="P77">
        <f t="shared" si="0"/>
        <v>18.5</v>
      </c>
      <c r="Q77">
        <f t="shared" si="0"/>
        <v>18</v>
      </c>
      <c r="R77">
        <f t="shared" si="0"/>
        <v>16</v>
      </c>
      <c r="S77">
        <f t="shared" si="0"/>
        <v>25</v>
      </c>
      <c r="T77">
        <f t="shared" si="0"/>
        <v>4</v>
      </c>
      <c r="U77">
        <f t="shared" si="0"/>
        <v>39</v>
      </c>
      <c r="V77">
        <f t="shared" si="0"/>
        <v>59</v>
      </c>
    </row>
    <row r="78" spans="1:22" x14ac:dyDescent="0.3">
      <c r="B78">
        <f>200/B77</f>
        <v>0.59701492537313428</v>
      </c>
      <c r="C78">
        <f>ROUND(200-(C77*$B$78),0)</f>
        <v>193</v>
      </c>
      <c r="D78">
        <f t="shared" ref="D78:V78" si="1">ROUND(200-(D77*$B$78),0)</f>
        <v>128</v>
      </c>
      <c r="E78">
        <f t="shared" si="1"/>
        <v>193</v>
      </c>
      <c r="F78">
        <f t="shared" si="1"/>
        <v>169</v>
      </c>
      <c r="G78">
        <f t="shared" si="1"/>
        <v>190</v>
      </c>
      <c r="H78">
        <f t="shared" si="1"/>
        <v>181</v>
      </c>
      <c r="I78">
        <f t="shared" si="1"/>
        <v>200</v>
      </c>
      <c r="J78">
        <f t="shared" si="1"/>
        <v>177</v>
      </c>
      <c r="K78">
        <f t="shared" si="1"/>
        <v>167</v>
      </c>
      <c r="L78">
        <f t="shared" si="1"/>
        <v>185</v>
      </c>
      <c r="M78">
        <f t="shared" si="1"/>
        <v>190</v>
      </c>
      <c r="N78">
        <f t="shared" si="1"/>
        <v>180</v>
      </c>
      <c r="O78">
        <f t="shared" si="1"/>
        <v>186</v>
      </c>
      <c r="P78">
        <f t="shared" si="1"/>
        <v>189</v>
      </c>
      <c r="Q78">
        <f t="shared" si="1"/>
        <v>189</v>
      </c>
      <c r="R78">
        <f t="shared" si="1"/>
        <v>190</v>
      </c>
      <c r="S78">
        <f t="shared" si="1"/>
        <v>185</v>
      </c>
      <c r="T78">
        <f t="shared" si="1"/>
        <v>198</v>
      </c>
      <c r="U78">
        <f t="shared" si="1"/>
        <v>177</v>
      </c>
      <c r="V78">
        <f t="shared" si="1"/>
        <v>165</v>
      </c>
    </row>
    <row r="85" spans="7:9" x14ac:dyDescent="0.3">
      <c r="I85" t="s">
        <v>292</v>
      </c>
    </row>
    <row r="86" spans="7:9" x14ac:dyDescent="0.3">
      <c r="G86" t="s">
        <v>138</v>
      </c>
      <c r="I86">
        <v>193</v>
      </c>
    </row>
    <row r="87" spans="7:9" x14ac:dyDescent="0.3">
      <c r="G87" t="s">
        <v>140</v>
      </c>
      <c r="I87">
        <v>128</v>
      </c>
    </row>
    <row r="88" spans="7:9" x14ac:dyDescent="0.3">
      <c r="G88" t="s">
        <v>142</v>
      </c>
      <c r="I88">
        <v>193</v>
      </c>
    </row>
    <row r="89" spans="7:9" x14ac:dyDescent="0.3">
      <c r="G89" t="s">
        <v>144</v>
      </c>
      <c r="I89">
        <v>169</v>
      </c>
    </row>
    <row r="90" spans="7:9" x14ac:dyDescent="0.3">
      <c r="G90" t="s">
        <v>146</v>
      </c>
      <c r="I90">
        <v>190</v>
      </c>
    </row>
    <row r="91" spans="7:9" x14ac:dyDescent="0.3">
      <c r="G91" t="s">
        <v>148</v>
      </c>
      <c r="I91">
        <v>181</v>
      </c>
    </row>
    <row r="92" spans="7:9" x14ac:dyDescent="0.3">
      <c r="G92" t="s">
        <v>150</v>
      </c>
      <c r="I92">
        <v>200</v>
      </c>
    </row>
    <row r="93" spans="7:9" x14ac:dyDescent="0.3">
      <c r="G93" t="s">
        <v>152</v>
      </c>
      <c r="I93">
        <v>177</v>
      </c>
    </row>
    <row r="94" spans="7:9" x14ac:dyDescent="0.3">
      <c r="G94" t="s">
        <v>154</v>
      </c>
      <c r="I94">
        <v>167</v>
      </c>
    </row>
    <row r="95" spans="7:9" x14ac:dyDescent="0.3">
      <c r="G95" t="s">
        <v>156</v>
      </c>
      <c r="I95">
        <v>185</v>
      </c>
    </row>
    <row r="96" spans="7:9" x14ac:dyDescent="0.3">
      <c r="G96" t="s">
        <v>158</v>
      </c>
      <c r="I96">
        <v>190</v>
      </c>
    </row>
    <row r="97" spans="7:9" x14ac:dyDescent="0.3">
      <c r="G97" t="s">
        <v>160</v>
      </c>
      <c r="I97">
        <v>180</v>
      </c>
    </row>
    <row r="98" spans="7:9" x14ac:dyDescent="0.3">
      <c r="G98" t="s">
        <v>162</v>
      </c>
      <c r="I98">
        <v>186</v>
      </c>
    </row>
    <row r="99" spans="7:9" x14ac:dyDescent="0.3">
      <c r="G99" t="s">
        <v>164</v>
      </c>
      <c r="I99">
        <v>189</v>
      </c>
    </row>
    <row r="100" spans="7:9" x14ac:dyDescent="0.3">
      <c r="G100" t="s">
        <v>166</v>
      </c>
      <c r="I100">
        <v>189</v>
      </c>
    </row>
    <row r="101" spans="7:9" x14ac:dyDescent="0.3">
      <c r="G101" t="s">
        <v>168</v>
      </c>
      <c r="I101">
        <v>190</v>
      </c>
    </row>
    <row r="102" spans="7:9" x14ac:dyDescent="0.3">
      <c r="G102" t="s">
        <v>170</v>
      </c>
      <c r="I102">
        <v>185</v>
      </c>
    </row>
    <row r="103" spans="7:9" x14ac:dyDescent="0.3">
      <c r="G103" t="s">
        <v>172</v>
      </c>
      <c r="I103">
        <v>198</v>
      </c>
    </row>
    <row r="104" spans="7:9" x14ac:dyDescent="0.3">
      <c r="G104" t="s">
        <v>174</v>
      </c>
      <c r="I104">
        <v>177</v>
      </c>
    </row>
    <row r="105" spans="7:9" x14ac:dyDescent="0.3">
      <c r="G105" t="s">
        <v>176</v>
      </c>
      <c r="I105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4.4" x14ac:dyDescent="0.3"/>
  <cols>
    <col min="2" max="2" width="10.5546875" bestFit="1" customWidth="1"/>
    <col min="3" max="3" width="30.33203125" bestFit="1" customWidth="1"/>
    <col min="4" max="4" width="57.21875" bestFit="1" customWidth="1"/>
  </cols>
  <sheetData>
    <row r="1" spans="1:4" x14ac:dyDescent="0.3">
      <c r="A1" t="s">
        <v>18</v>
      </c>
      <c r="B1" t="s">
        <v>17</v>
      </c>
      <c r="C1" t="s">
        <v>16</v>
      </c>
      <c r="D1" t="s">
        <v>19</v>
      </c>
    </row>
    <row r="2" spans="1:4" x14ac:dyDescent="0.3">
      <c r="A2">
        <v>2017</v>
      </c>
      <c r="B2" s="1">
        <v>42969</v>
      </c>
      <c r="C2" s="2" t="s">
        <v>13</v>
      </c>
      <c r="D2" t="str">
        <f>CONCATENATE(C2,": ", TEXT(B2,"dddd")," ", TEXT(B2,"MMMM")," ",DAY(B2),", ",YEAR(B2))</f>
        <v>Last day to drop a class without a grade : Tuesday August 22, 2017</v>
      </c>
    </row>
    <row r="3" spans="1:4" x14ac:dyDescent="0.3">
      <c r="A3">
        <v>2017</v>
      </c>
      <c r="B3" s="1">
        <v>42970</v>
      </c>
      <c r="C3" s="2" t="s">
        <v>14</v>
      </c>
      <c r="D3" t="str">
        <f t="shared" ref="D3:D6" si="0">CONCATENATE(C3,": ", TEXT(B3,"dddd")," ", TEXT(B3,"MMMM")," ",DAY(B3),", ",YEAR(B3))</f>
        <v>Last day to add a class: Wednesday August 23, 2017</v>
      </c>
    </row>
    <row r="4" spans="1:4" x14ac:dyDescent="0.3">
      <c r="A4">
        <v>2017</v>
      </c>
      <c r="B4" s="1">
        <v>43017</v>
      </c>
      <c r="C4" s="2" t="s">
        <v>20</v>
      </c>
      <c r="D4" t="str">
        <f t="shared" si="0"/>
        <v>Last day to drop course with a "W" grade: Monday October 9, 2017</v>
      </c>
    </row>
    <row r="5" spans="1:4" x14ac:dyDescent="0.3">
      <c r="A5">
        <v>2017</v>
      </c>
      <c r="B5" s="1">
        <v>43049</v>
      </c>
      <c r="C5" s="2" t="s">
        <v>15</v>
      </c>
      <c r="D5" t="str">
        <f t="shared" si="0"/>
        <v>Last day to withdraw from the university: Friday November 10, 2017</v>
      </c>
    </row>
    <row r="6" spans="1:4" x14ac:dyDescent="0.3">
      <c r="A6">
        <v>2017</v>
      </c>
      <c r="B6" s="1">
        <v>43074</v>
      </c>
      <c r="C6" s="2" t="s">
        <v>21</v>
      </c>
      <c r="D6" t="str">
        <f t="shared" si="0"/>
        <v>Final exam (8am-11am): Tuesday December 5, 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4" workbookViewId="0">
      <selection activeCell="D13" sqref="D13"/>
    </sheetView>
  </sheetViews>
  <sheetFormatPr defaultRowHeight="14.4" x14ac:dyDescent="0.3"/>
  <cols>
    <col min="1" max="1" width="8.88671875" style="8"/>
    <col min="2" max="2" width="10.5546875" style="9" bestFit="1" customWidth="1"/>
    <col min="3" max="3" width="33.44140625" style="10" customWidth="1"/>
    <col min="4" max="4" width="59" style="11" customWidth="1"/>
  </cols>
  <sheetData>
    <row r="1" spans="1:5" x14ac:dyDescent="0.3">
      <c r="A1" s="8" t="s">
        <v>64</v>
      </c>
      <c r="B1" s="9" t="s">
        <v>63</v>
      </c>
      <c r="C1" s="10" t="s">
        <v>66</v>
      </c>
      <c r="D1" s="11" t="s">
        <v>67</v>
      </c>
    </row>
    <row r="2" spans="1:5" x14ac:dyDescent="0.3">
      <c r="A2" s="8">
        <v>1</v>
      </c>
      <c r="B2" s="12">
        <v>42969</v>
      </c>
      <c r="C2" s="13" t="s">
        <v>65</v>
      </c>
      <c r="D2" s="11" t="s">
        <v>134</v>
      </c>
    </row>
    <row r="3" spans="1:5" ht="28.8" x14ac:dyDescent="0.3">
      <c r="A3" s="8">
        <v>2</v>
      </c>
      <c r="B3" s="12">
        <v>42976</v>
      </c>
      <c r="C3" s="13" t="s">
        <v>22</v>
      </c>
      <c r="D3" s="11" t="s">
        <v>87</v>
      </c>
    </row>
    <row r="4" spans="1:5" x14ac:dyDescent="0.3">
      <c r="A4" s="8">
        <v>2</v>
      </c>
      <c r="B4" s="12"/>
      <c r="C4" s="13"/>
      <c r="D4" s="11" t="s">
        <v>191</v>
      </c>
    </row>
    <row r="5" spans="1:5" ht="43.2" x14ac:dyDescent="0.3">
      <c r="A5" s="8">
        <v>2</v>
      </c>
      <c r="B5" s="12"/>
      <c r="C5" s="13"/>
      <c r="D5" s="11" t="s">
        <v>192</v>
      </c>
    </row>
    <row r="6" spans="1:5" x14ac:dyDescent="0.3">
      <c r="A6" s="8">
        <v>3</v>
      </c>
      <c r="B6" s="12">
        <v>42983</v>
      </c>
      <c r="C6" s="13" t="s">
        <v>24</v>
      </c>
      <c r="D6" s="11" t="s">
        <v>230</v>
      </c>
    </row>
    <row r="7" spans="1:5" x14ac:dyDescent="0.3">
      <c r="A7" s="8">
        <v>3</v>
      </c>
      <c r="B7" s="12"/>
      <c r="C7" s="13"/>
      <c r="D7" s="11" t="s">
        <v>232</v>
      </c>
    </row>
    <row r="8" spans="1:5" ht="43.2" x14ac:dyDescent="0.3">
      <c r="A8" s="8">
        <v>3</v>
      </c>
      <c r="B8" s="12"/>
      <c r="C8" s="13"/>
      <c r="D8" s="11" t="s">
        <v>231</v>
      </c>
    </row>
    <row r="9" spans="1:5" ht="28.8" x14ac:dyDescent="0.3">
      <c r="A9" s="8">
        <v>4</v>
      </c>
      <c r="B9" s="12">
        <v>42990</v>
      </c>
      <c r="C9" s="13" t="s">
        <v>51</v>
      </c>
      <c r="D9" s="11" t="s">
        <v>88</v>
      </c>
    </row>
    <row r="10" spans="1:5" x14ac:dyDescent="0.3">
      <c r="A10" s="8">
        <v>4</v>
      </c>
      <c r="B10" s="12"/>
      <c r="C10" s="13"/>
      <c r="D10" s="11" t="s">
        <v>233</v>
      </c>
    </row>
    <row r="11" spans="1:5" ht="43.2" x14ac:dyDescent="0.3">
      <c r="A11" s="8">
        <v>4</v>
      </c>
      <c r="B11" s="12"/>
      <c r="C11" s="13"/>
      <c r="D11" s="11" t="s">
        <v>234</v>
      </c>
    </row>
    <row r="12" spans="1:5" ht="43.2" x14ac:dyDescent="0.3">
      <c r="A12" s="8">
        <v>5</v>
      </c>
      <c r="B12" s="12">
        <v>42997</v>
      </c>
      <c r="C12" s="13" t="s">
        <v>57</v>
      </c>
      <c r="D12" s="11" t="s">
        <v>257</v>
      </c>
      <c r="E12" s="24"/>
    </row>
    <row r="13" spans="1:5" ht="28.8" x14ac:dyDescent="0.3">
      <c r="A13" s="8">
        <v>6</v>
      </c>
      <c r="B13" s="12">
        <v>43004</v>
      </c>
      <c r="C13" s="13" t="s">
        <v>62</v>
      </c>
      <c r="D13" s="11" t="s">
        <v>89</v>
      </c>
    </row>
    <row r="14" spans="1:5" ht="28.8" x14ac:dyDescent="0.3">
      <c r="A14" s="8">
        <v>7</v>
      </c>
      <c r="B14" s="12">
        <v>43011</v>
      </c>
      <c r="C14" s="13" t="s">
        <v>71</v>
      </c>
      <c r="D14" s="11" t="s">
        <v>78</v>
      </c>
    </row>
    <row r="15" spans="1:5" x14ac:dyDescent="0.3">
      <c r="A15" s="8">
        <v>7</v>
      </c>
      <c r="B15" s="12"/>
      <c r="C15" s="13"/>
      <c r="D15" s="11" t="s">
        <v>79</v>
      </c>
    </row>
    <row r="16" spans="1:5" x14ac:dyDescent="0.3">
      <c r="A16" s="8">
        <v>7</v>
      </c>
      <c r="B16" s="12"/>
      <c r="C16" s="13"/>
      <c r="D16" s="11" t="s">
        <v>80</v>
      </c>
    </row>
    <row r="17" spans="1:4" ht="28.8" x14ac:dyDescent="0.3">
      <c r="A17" s="8">
        <v>7</v>
      </c>
      <c r="B17" s="12"/>
      <c r="C17" s="13"/>
      <c r="D17" s="11" t="s">
        <v>75</v>
      </c>
    </row>
    <row r="18" spans="1:4" x14ac:dyDescent="0.3">
      <c r="A18" s="8">
        <v>7</v>
      </c>
      <c r="B18" s="12"/>
      <c r="C18" s="13"/>
      <c r="D18" s="11" t="s">
        <v>81</v>
      </c>
    </row>
    <row r="19" spans="1:4" ht="28.8" x14ac:dyDescent="0.3">
      <c r="A19" s="8">
        <v>8</v>
      </c>
      <c r="B19" s="12">
        <v>43018</v>
      </c>
      <c r="C19" s="13" t="s">
        <v>72</v>
      </c>
      <c r="D19" s="11" t="s">
        <v>78</v>
      </c>
    </row>
    <row r="20" spans="1:4" x14ac:dyDescent="0.3">
      <c r="A20" s="8">
        <v>8</v>
      </c>
      <c r="B20" s="12"/>
      <c r="C20" s="13"/>
      <c r="D20" s="11" t="s">
        <v>79</v>
      </c>
    </row>
    <row r="21" spans="1:4" x14ac:dyDescent="0.3">
      <c r="A21" s="8">
        <v>8</v>
      </c>
      <c r="B21" s="12"/>
      <c r="C21" s="13"/>
      <c r="D21" s="11" t="s">
        <v>80</v>
      </c>
    </row>
    <row r="22" spans="1:4" ht="28.8" x14ac:dyDescent="0.3">
      <c r="A22" s="8">
        <v>8</v>
      </c>
      <c r="B22" s="12"/>
      <c r="C22" s="13"/>
      <c r="D22" s="11" t="s">
        <v>75</v>
      </c>
    </row>
    <row r="23" spans="1:4" x14ac:dyDescent="0.3">
      <c r="A23" s="8">
        <v>8</v>
      </c>
      <c r="B23" s="12"/>
      <c r="C23" s="13"/>
      <c r="D23" s="11" t="s">
        <v>81</v>
      </c>
    </row>
    <row r="24" spans="1:4" ht="28.8" x14ac:dyDescent="0.3">
      <c r="A24" s="8">
        <v>9</v>
      </c>
      <c r="B24" s="12">
        <v>43025</v>
      </c>
      <c r="C24" s="13" t="s">
        <v>70</v>
      </c>
      <c r="D24" s="11" t="s">
        <v>73</v>
      </c>
    </row>
    <row r="25" spans="1:4" ht="28.8" x14ac:dyDescent="0.3">
      <c r="A25" s="8">
        <v>9</v>
      </c>
      <c r="B25" s="12"/>
      <c r="C25" s="13"/>
      <c r="D25" s="11" t="s">
        <v>75</v>
      </c>
    </row>
    <row r="26" spans="1:4" x14ac:dyDescent="0.3">
      <c r="A26" s="8">
        <v>9</v>
      </c>
      <c r="B26" s="12"/>
      <c r="C26" s="13"/>
      <c r="D26" s="11" t="s">
        <v>74</v>
      </c>
    </row>
    <row r="27" spans="1:4" ht="28.8" x14ac:dyDescent="0.3">
      <c r="A27" s="8">
        <v>10</v>
      </c>
      <c r="B27" s="12">
        <v>43032</v>
      </c>
      <c r="C27" s="13" t="s">
        <v>68</v>
      </c>
      <c r="D27" s="11" t="s">
        <v>76</v>
      </c>
    </row>
    <row r="28" spans="1:4" x14ac:dyDescent="0.3">
      <c r="A28" s="8">
        <v>10</v>
      </c>
      <c r="B28" s="12"/>
      <c r="C28" s="13"/>
      <c r="D28" s="11" t="s">
        <v>77</v>
      </c>
    </row>
    <row r="29" spans="1:4" ht="28.8" x14ac:dyDescent="0.3">
      <c r="A29" s="8">
        <v>10</v>
      </c>
      <c r="B29" s="12"/>
      <c r="C29" s="13"/>
      <c r="D29" s="11" t="s">
        <v>75</v>
      </c>
    </row>
    <row r="30" spans="1:4" x14ac:dyDescent="0.3">
      <c r="A30" s="8">
        <v>10</v>
      </c>
      <c r="B30" s="12"/>
      <c r="C30" s="13"/>
      <c r="D30" s="11" t="s">
        <v>74</v>
      </c>
    </row>
    <row r="31" spans="1:4" ht="28.8" x14ac:dyDescent="0.3">
      <c r="A31" s="8">
        <v>11</v>
      </c>
      <c r="B31" s="12">
        <v>43039</v>
      </c>
      <c r="C31" s="13" t="s">
        <v>69</v>
      </c>
      <c r="D31" s="11" t="s">
        <v>76</v>
      </c>
    </row>
    <row r="32" spans="1:4" x14ac:dyDescent="0.3">
      <c r="A32" s="8">
        <v>11</v>
      </c>
      <c r="B32" s="12"/>
      <c r="C32" s="13"/>
      <c r="D32" s="11" t="s">
        <v>77</v>
      </c>
    </row>
    <row r="33" spans="1:4" ht="28.8" x14ac:dyDescent="0.3">
      <c r="A33" s="8">
        <v>11</v>
      </c>
      <c r="D33" s="11" t="s">
        <v>75</v>
      </c>
    </row>
    <row r="34" spans="1:4" x14ac:dyDescent="0.3">
      <c r="A34" s="8">
        <v>11</v>
      </c>
      <c r="D34" s="11" t="s">
        <v>74</v>
      </c>
    </row>
    <row r="35" spans="1:4" ht="28.8" x14ac:dyDescent="0.3">
      <c r="A35" s="8">
        <v>12</v>
      </c>
      <c r="B35" s="12">
        <v>43046</v>
      </c>
      <c r="C35" s="13" t="s">
        <v>70</v>
      </c>
      <c r="D35" s="11" t="s">
        <v>73</v>
      </c>
    </row>
    <row r="36" spans="1:4" ht="28.8" x14ac:dyDescent="0.3">
      <c r="A36" s="8">
        <v>12</v>
      </c>
      <c r="B36" s="12"/>
      <c r="C36" s="13"/>
      <c r="D36" s="11" t="s">
        <v>75</v>
      </c>
    </row>
    <row r="37" spans="1:4" x14ac:dyDescent="0.3">
      <c r="A37" s="8">
        <v>12</v>
      </c>
      <c r="B37" s="12"/>
      <c r="C37" s="13"/>
      <c r="D37" s="11" t="s">
        <v>74</v>
      </c>
    </row>
    <row r="38" spans="1:4" x14ac:dyDescent="0.3">
      <c r="A38" s="8">
        <v>13</v>
      </c>
      <c r="B38" s="12">
        <v>43053</v>
      </c>
      <c r="C38" s="13" t="s">
        <v>33</v>
      </c>
      <c r="D38" s="11" t="s">
        <v>82</v>
      </c>
    </row>
    <row r="39" spans="1:4" ht="28.8" x14ac:dyDescent="0.3">
      <c r="A39" s="8">
        <v>14</v>
      </c>
      <c r="B39" s="12">
        <v>43060</v>
      </c>
      <c r="C39" s="13" t="s">
        <v>84</v>
      </c>
      <c r="D39" s="11" t="s">
        <v>83</v>
      </c>
    </row>
    <row r="40" spans="1:4" x14ac:dyDescent="0.3">
      <c r="A40" s="8">
        <v>15</v>
      </c>
      <c r="B40" s="12">
        <v>43067</v>
      </c>
      <c r="C40" s="13" t="s">
        <v>85</v>
      </c>
      <c r="D40" s="11" t="s">
        <v>86</v>
      </c>
    </row>
    <row r="41" spans="1:4" x14ac:dyDescent="0.3">
      <c r="C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57" workbookViewId="0">
      <selection activeCell="D72" sqref="D72"/>
    </sheetView>
  </sheetViews>
  <sheetFormatPr defaultRowHeight="14.4" x14ac:dyDescent="0.3"/>
  <cols>
    <col min="2" max="2" width="10.5546875" style="10" bestFit="1" customWidth="1"/>
    <col min="3" max="3" width="7.21875" style="18" bestFit="1" customWidth="1"/>
    <col min="4" max="4" width="27.21875" style="10" customWidth="1"/>
    <col min="5" max="5" width="30.77734375" style="10" customWidth="1"/>
    <col min="6" max="6" width="28.44140625" style="11" customWidth="1"/>
    <col min="14" max="14" width="11" customWidth="1"/>
  </cols>
  <sheetData>
    <row r="1" spans="1:6" x14ac:dyDescent="0.3">
      <c r="A1" t="s">
        <v>90</v>
      </c>
      <c r="B1" s="14" t="s">
        <v>63</v>
      </c>
      <c r="C1" s="15" t="s">
        <v>92</v>
      </c>
      <c r="D1" s="14" t="s">
        <v>91</v>
      </c>
      <c r="E1" s="10" t="s">
        <v>66</v>
      </c>
      <c r="F1" s="11" t="s">
        <v>67</v>
      </c>
    </row>
    <row r="2" spans="1:6" ht="28.8" x14ac:dyDescent="0.3">
      <c r="A2">
        <v>1</v>
      </c>
      <c r="B2" s="16">
        <v>42963</v>
      </c>
      <c r="C2" s="15">
        <v>1</v>
      </c>
      <c r="D2" s="11" t="s">
        <v>105</v>
      </c>
      <c r="E2" s="11" t="s">
        <v>99</v>
      </c>
      <c r="F2" s="11" t="s">
        <v>94</v>
      </c>
    </row>
    <row r="3" spans="1:6" x14ac:dyDescent="0.3">
      <c r="A3">
        <v>1</v>
      </c>
      <c r="B3" s="16">
        <v>42963</v>
      </c>
      <c r="C3" s="15">
        <v>1</v>
      </c>
      <c r="D3" s="11"/>
      <c r="F3" s="11" t="s">
        <v>95</v>
      </c>
    </row>
    <row r="4" spans="1:6" ht="28.8" x14ac:dyDescent="0.3">
      <c r="A4">
        <v>1</v>
      </c>
      <c r="B4" s="16">
        <v>42963</v>
      </c>
      <c r="C4" s="15">
        <v>1</v>
      </c>
      <c r="D4" s="11"/>
      <c r="F4" s="11" t="s">
        <v>96</v>
      </c>
    </row>
    <row r="5" spans="1:6" ht="28.8" x14ac:dyDescent="0.3">
      <c r="A5">
        <v>1</v>
      </c>
      <c r="B5" s="16">
        <v>42963</v>
      </c>
      <c r="C5" s="15">
        <v>1</v>
      </c>
      <c r="D5" s="11"/>
      <c r="F5" s="11" t="s">
        <v>97</v>
      </c>
    </row>
    <row r="6" spans="1:6" x14ac:dyDescent="0.3">
      <c r="A6">
        <v>1</v>
      </c>
      <c r="B6" s="16">
        <v>42963</v>
      </c>
      <c r="C6" s="15">
        <v>1</v>
      </c>
      <c r="D6" s="11"/>
      <c r="F6" s="11" t="s">
        <v>98</v>
      </c>
    </row>
    <row r="7" spans="1:6" ht="28.8" x14ac:dyDescent="0.3">
      <c r="A7">
        <v>1</v>
      </c>
      <c r="B7" s="16">
        <v>42963</v>
      </c>
      <c r="C7" s="15">
        <v>1</v>
      </c>
      <c r="E7" s="11" t="s">
        <v>190</v>
      </c>
    </row>
    <row r="8" spans="1:6" ht="100.8" x14ac:dyDescent="0.3">
      <c r="A8">
        <v>1</v>
      </c>
      <c r="B8" s="16">
        <v>42963</v>
      </c>
      <c r="C8" s="15">
        <v>1</v>
      </c>
      <c r="E8" s="11" t="s">
        <v>106</v>
      </c>
      <c r="F8" s="11" t="s">
        <v>100</v>
      </c>
    </row>
    <row r="9" spans="1:6" ht="115.2" x14ac:dyDescent="0.3">
      <c r="A9">
        <v>1</v>
      </c>
      <c r="B9" s="16">
        <v>42963</v>
      </c>
      <c r="C9" s="15">
        <v>1</v>
      </c>
      <c r="E9" s="11"/>
      <c r="F9" s="11" t="s">
        <v>101</v>
      </c>
    </row>
    <row r="10" spans="1:6" ht="72.599999999999994" x14ac:dyDescent="0.3">
      <c r="A10">
        <v>1</v>
      </c>
      <c r="B10" s="16">
        <v>42963</v>
      </c>
      <c r="C10" s="15">
        <v>1</v>
      </c>
      <c r="E10" s="11"/>
      <c r="F10" s="19" t="s">
        <v>107</v>
      </c>
    </row>
    <row r="11" spans="1:6" ht="48.6" x14ac:dyDescent="0.3">
      <c r="A11">
        <v>1</v>
      </c>
      <c r="B11" s="16">
        <v>42963</v>
      </c>
      <c r="C11" s="15">
        <v>1</v>
      </c>
      <c r="E11" s="11"/>
      <c r="F11" s="19" t="s">
        <v>102</v>
      </c>
    </row>
    <row r="12" spans="1:6" ht="24.6" x14ac:dyDescent="0.3">
      <c r="A12">
        <v>1</v>
      </c>
      <c r="B12" s="16">
        <v>42963</v>
      </c>
      <c r="C12" s="15">
        <v>1</v>
      </c>
      <c r="E12" s="11"/>
      <c r="F12" s="19" t="s">
        <v>103</v>
      </c>
    </row>
    <row r="13" spans="1:6" ht="60.6" x14ac:dyDescent="0.3">
      <c r="A13">
        <v>1</v>
      </c>
      <c r="B13" s="16">
        <v>42963</v>
      </c>
      <c r="C13" s="15">
        <v>1</v>
      </c>
      <c r="E13" s="11"/>
      <c r="F13" s="19" t="s">
        <v>104</v>
      </c>
    </row>
    <row r="14" spans="1:6" x14ac:dyDescent="0.3">
      <c r="A14">
        <v>2</v>
      </c>
      <c r="B14" s="16">
        <v>42968</v>
      </c>
      <c r="C14" s="15">
        <v>1</v>
      </c>
      <c r="D14" s="17" t="s">
        <v>93</v>
      </c>
    </row>
    <row r="15" spans="1:6" x14ac:dyDescent="0.3">
      <c r="A15">
        <v>3</v>
      </c>
      <c r="B15" s="16">
        <v>42970</v>
      </c>
      <c r="C15" s="15">
        <v>1</v>
      </c>
      <c r="D15" s="17" t="s">
        <v>93</v>
      </c>
    </row>
    <row r="16" spans="1:6" ht="57.6" x14ac:dyDescent="0.3">
      <c r="A16">
        <v>4</v>
      </c>
      <c r="B16" s="16">
        <v>42975</v>
      </c>
      <c r="C16" s="15">
        <v>1</v>
      </c>
      <c r="D16" s="11" t="s">
        <v>178</v>
      </c>
      <c r="E16" s="10" t="s">
        <v>179</v>
      </c>
      <c r="F16" s="11" t="s">
        <v>180</v>
      </c>
    </row>
    <row r="17" spans="1:8" ht="43.2" x14ac:dyDescent="0.3">
      <c r="A17">
        <v>4</v>
      </c>
      <c r="B17" s="16">
        <v>42975</v>
      </c>
      <c r="C17" s="15">
        <v>1</v>
      </c>
      <c r="D17" s="11"/>
      <c r="F17" s="11" t="s">
        <v>181</v>
      </c>
    </row>
    <row r="18" spans="1:8" ht="43.2" x14ac:dyDescent="0.3">
      <c r="A18">
        <v>4</v>
      </c>
      <c r="B18" s="16">
        <v>42975</v>
      </c>
      <c r="C18" s="15">
        <v>1</v>
      </c>
      <c r="D18" s="11"/>
      <c r="E18" s="10" t="s">
        <v>183</v>
      </c>
      <c r="F18" s="11" t="s">
        <v>188</v>
      </c>
    </row>
    <row r="19" spans="1:8" ht="28.8" x14ac:dyDescent="0.3">
      <c r="A19">
        <v>4</v>
      </c>
      <c r="B19" s="16">
        <v>42975</v>
      </c>
      <c r="C19" s="15">
        <v>1</v>
      </c>
      <c r="D19" s="11"/>
      <c r="F19" s="11" t="s">
        <v>187</v>
      </c>
      <c r="H19" s="11"/>
    </row>
    <row r="20" spans="1:8" ht="28.8" x14ac:dyDescent="0.3">
      <c r="A20">
        <v>4</v>
      </c>
      <c r="B20" s="16">
        <v>42975</v>
      </c>
      <c r="C20" s="15">
        <v>1</v>
      </c>
      <c r="E20" s="11" t="s">
        <v>99</v>
      </c>
      <c r="F20" s="11" t="s">
        <v>184</v>
      </c>
    </row>
    <row r="21" spans="1:8" x14ac:dyDescent="0.3">
      <c r="A21">
        <v>4</v>
      </c>
      <c r="B21" s="16">
        <v>42975</v>
      </c>
      <c r="C21" s="15">
        <v>1</v>
      </c>
      <c r="E21" s="11"/>
      <c r="F21" s="11" t="s">
        <v>185</v>
      </c>
    </row>
    <row r="22" spans="1:8" x14ac:dyDescent="0.3">
      <c r="A22">
        <v>4</v>
      </c>
      <c r="B22" s="16">
        <v>42975</v>
      </c>
      <c r="C22" s="15">
        <v>1</v>
      </c>
      <c r="E22" s="11"/>
      <c r="F22" s="11" t="s">
        <v>186</v>
      </c>
    </row>
    <row r="23" spans="1:8" ht="28.8" x14ac:dyDescent="0.3">
      <c r="A23">
        <v>4</v>
      </c>
      <c r="B23" s="16">
        <v>42975</v>
      </c>
      <c r="C23" s="15">
        <v>1</v>
      </c>
      <c r="D23" s="11"/>
      <c r="E23" s="11" t="s">
        <v>189</v>
      </c>
    </row>
    <row r="24" spans="1:8" x14ac:dyDescent="0.3">
      <c r="A24">
        <v>4</v>
      </c>
      <c r="B24" s="16">
        <v>42975</v>
      </c>
      <c r="C24" s="15">
        <v>1</v>
      </c>
      <c r="D24" s="11"/>
      <c r="E24" s="11" t="s">
        <v>182</v>
      </c>
    </row>
    <row r="25" spans="1:8" ht="28.8" x14ac:dyDescent="0.3">
      <c r="A25">
        <v>5</v>
      </c>
      <c r="B25" s="16">
        <v>42977</v>
      </c>
      <c r="C25" s="15">
        <v>1</v>
      </c>
      <c r="D25" s="10" t="s">
        <v>217</v>
      </c>
      <c r="E25" s="11" t="s">
        <v>99</v>
      </c>
      <c r="F25" s="11" t="s">
        <v>219</v>
      </c>
    </row>
    <row r="26" spans="1:8" x14ac:dyDescent="0.3">
      <c r="A26">
        <v>5</v>
      </c>
      <c r="B26" s="16">
        <v>42977</v>
      </c>
      <c r="C26" s="15">
        <v>1</v>
      </c>
      <c r="F26" s="11" t="s">
        <v>218</v>
      </c>
    </row>
    <row r="27" spans="1:8" ht="43.2" x14ac:dyDescent="0.3">
      <c r="A27">
        <v>5</v>
      </c>
      <c r="B27" s="16">
        <v>42977</v>
      </c>
      <c r="C27" s="15">
        <v>1</v>
      </c>
      <c r="E27" s="10" t="s">
        <v>183</v>
      </c>
      <c r="F27" s="11" t="s">
        <v>220</v>
      </c>
    </row>
    <row r="28" spans="1:8" ht="43.2" x14ac:dyDescent="0.3">
      <c r="A28">
        <v>5</v>
      </c>
      <c r="B28" s="16">
        <v>42977</v>
      </c>
      <c r="C28" s="15">
        <v>1</v>
      </c>
      <c r="E28" s="11"/>
      <c r="F28" s="11" t="s">
        <v>216</v>
      </c>
    </row>
    <row r="29" spans="1:8" ht="100.8" x14ac:dyDescent="0.3">
      <c r="A29">
        <v>5</v>
      </c>
      <c r="B29" s="16">
        <v>42977</v>
      </c>
      <c r="C29" s="15">
        <v>1</v>
      </c>
      <c r="E29" s="11"/>
      <c r="F29" s="3" t="s">
        <v>222</v>
      </c>
    </row>
    <row r="30" spans="1:8" ht="28.8" x14ac:dyDescent="0.3">
      <c r="A30">
        <v>5</v>
      </c>
      <c r="B30" s="16">
        <v>42977</v>
      </c>
      <c r="C30" s="15">
        <v>1</v>
      </c>
      <c r="E30" s="11" t="s">
        <v>215</v>
      </c>
    </row>
    <row r="31" spans="1:8" s="20" customFormat="1" ht="28.8" x14ac:dyDescent="0.3">
      <c r="A31" s="20">
        <v>6</v>
      </c>
      <c r="B31" s="21">
        <v>42982</v>
      </c>
      <c r="C31" s="15">
        <v>1</v>
      </c>
      <c r="D31" s="23" t="s">
        <v>225</v>
      </c>
      <c r="E31" s="22"/>
      <c r="F31" s="23"/>
    </row>
    <row r="32" spans="1:8" ht="43.2" x14ac:dyDescent="0.3">
      <c r="A32">
        <v>7</v>
      </c>
      <c r="B32" s="16">
        <v>42984</v>
      </c>
      <c r="C32" s="15">
        <v>1</v>
      </c>
      <c r="D32" s="11" t="s">
        <v>228</v>
      </c>
      <c r="E32" s="11" t="s">
        <v>99</v>
      </c>
      <c r="F32" s="11" t="s">
        <v>226</v>
      </c>
    </row>
    <row r="33" spans="1:6" x14ac:dyDescent="0.3">
      <c r="A33">
        <v>7</v>
      </c>
      <c r="B33" s="16">
        <v>42984</v>
      </c>
      <c r="C33" s="15">
        <v>1</v>
      </c>
      <c r="E33" s="11"/>
      <c r="F33" s="11" t="s">
        <v>227</v>
      </c>
    </row>
    <row r="34" spans="1:6" ht="129.6" x14ac:dyDescent="0.3">
      <c r="A34">
        <v>7</v>
      </c>
      <c r="B34" s="16">
        <v>42984</v>
      </c>
      <c r="C34" s="15">
        <v>1</v>
      </c>
      <c r="E34" s="10" t="s">
        <v>183</v>
      </c>
      <c r="F34" s="11" t="s">
        <v>224</v>
      </c>
    </row>
    <row r="35" spans="1:6" ht="129.6" x14ac:dyDescent="0.3">
      <c r="A35">
        <v>7</v>
      </c>
      <c r="B35" s="16">
        <v>42984</v>
      </c>
      <c r="C35" s="15">
        <v>1</v>
      </c>
      <c r="F35" s="3" t="s">
        <v>223</v>
      </c>
    </row>
    <row r="36" spans="1:6" ht="28.8" x14ac:dyDescent="0.3">
      <c r="A36">
        <v>7</v>
      </c>
      <c r="B36" s="16">
        <v>42984</v>
      </c>
      <c r="C36" s="15">
        <v>1</v>
      </c>
      <c r="E36" s="11" t="s">
        <v>250</v>
      </c>
    </row>
    <row r="37" spans="1:6" s="20" customFormat="1" ht="28.8" x14ac:dyDescent="0.3">
      <c r="A37" s="20">
        <v>8</v>
      </c>
      <c r="B37" s="21">
        <v>42989</v>
      </c>
      <c r="C37" s="15">
        <v>1</v>
      </c>
      <c r="D37" s="10" t="s">
        <v>229</v>
      </c>
      <c r="E37" s="10" t="s">
        <v>179</v>
      </c>
      <c r="F37" s="23" t="s">
        <v>235</v>
      </c>
    </row>
    <row r="38" spans="1:6" s="20" customFormat="1" ht="28.8" x14ac:dyDescent="0.3">
      <c r="A38" s="20">
        <v>8</v>
      </c>
      <c r="B38" s="21">
        <v>42989</v>
      </c>
      <c r="C38" s="15">
        <v>1</v>
      </c>
      <c r="D38" s="10"/>
      <c r="E38" s="10"/>
      <c r="F38" s="23" t="s">
        <v>236</v>
      </c>
    </row>
    <row r="39" spans="1:6" s="20" customFormat="1" ht="28.8" x14ac:dyDescent="0.3">
      <c r="A39" s="20">
        <v>8</v>
      </c>
      <c r="B39" s="21">
        <v>42989</v>
      </c>
      <c r="C39" s="15">
        <v>1</v>
      </c>
      <c r="D39" s="22"/>
      <c r="E39" s="11" t="s">
        <v>99</v>
      </c>
      <c r="F39" s="23" t="s">
        <v>237</v>
      </c>
    </row>
    <row r="40" spans="1:6" s="20" customFormat="1" ht="28.8" x14ac:dyDescent="0.3">
      <c r="A40" s="20">
        <v>8</v>
      </c>
      <c r="B40" s="21">
        <v>42989</v>
      </c>
      <c r="C40" s="15">
        <v>1</v>
      </c>
      <c r="D40" s="22"/>
      <c r="E40" s="10" t="s">
        <v>183</v>
      </c>
      <c r="F40" s="23" t="s">
        <v>240</v>
      </c>
    </row>
    <row r="41" spans="1:6" s="20" customFormat="1" ht="43.2" x14ac:dyDescent="0.3">
      <c r="A41" s="20">
        <v>8</v>
      </c>
      <c r="B41" s="21">
        <v>42989</v>
      </c>
      <c r="C41" s="15">
        <v>1</v>
      </c>
      <c r="D41" s="22"/>
      <c r="E41" s="10"/>
      <c r="F41" s="23" t="s">
        <v>238</v>
      </c>
    </row>
    <row r="42" spans="1:6" s="20" customFormat="1" ht="57.6" x14ac:dyDescent="0.3">
      <c r="A42" s="20">
        <v>8</v>
      </c>
      <c r="B42" s="21">
        <v>42989</v>
      </c>
      <c r="C42" s="15">
        <v>1</v>
      </c>
      <c r="D42" s="22"/>
      <c r="E42" s="10"/>
      <c r="F42" s="23" t="s">
        <v>241</v>
      </c>
    </row>
    <row r="43" spans="1:6" s="20" customFormat="1" ht="28.8" x14ac:dyDescent="0.3">
      <c r="A43" s="20">
        <v>8</v>
      </c>
      <c r="B43" s="21">
        <v>42989</v>
      </c>
      <c r="C43" s="15">
        <v>1</v>
      </c>
      <c r="D43" s="22"/>
      <c r="E43" s="11" t="s">
        <v>239</v>
      </c>
      <c r="F43" s="23"/>
    </row>
    <row r="44" spans="1:6" ht="43.2" x14ac:dyDescent="0.3">
      <c r="A44">
        <v>9</v>
      </c>
      <c r="B44" s="16">
        <v>42991</v>
      </c>
      <c r="C44" s="15">
        <v>1</v>
      </c>
      <c r="D44" s="10" t="s">
        <v>242</v>
      </c>
      <c r="E44" s="10" t="s">
        <v>179</v>
      </c>
      <c r="F44" s="11" t="s">
        <v>243</v>
      </c>
    </row>
    <row r="45" spans="1:6" ht="43.2" x14ac:dyDescent="0.3">
      <c r="A45">
        <v>9</v>
      </c>
      <c r="B45" s="16">
        <v>42991</v>
      </c>
      <c r="C45" s="15">
        <v>1</v>
      </c>
      <c r="F45" s="11" t="s">
        <v>244</v>
      </c>
    </row>
    <row r="46" spans="1:6" ht="46.2" customHeight="1" x14ac:dyDescent="0.3">
      <c r="A46">
        <v>9</v>
      </c>
      <c r="B46" s="16">
        <v>42991</v>
      </c>
      <c r="C46" s="15">
        <v>1</v>
      </c>
      <c r="D46" s="22"/>
      <c r="E46" s="10" t="s">
        <v>183</v>
      </c>
      <c r="F46" s="11" t="s">
        <v>245</v>
      </c>
    </row>
    <row r="47" spans="1:6" ht="28.8" x14ac:dyDescent="0.3">
      <c r="A47">
        <v>9</v>
      </c>
      <c r="B47" s="16">
        <v>42991</v>
      </c>
      <c r="C47" s="15">
        <v>1</v>
      </c>
      <c r="D47" s="22"/>
      <c r="E47" s="11" t="s">
        <v>99</v>
      </c>
      <c r="F47" s="11" t="s">
        <v>246</v>
      </c>
    </row>
    <row r="48" spans="1:6" x14ac:dyDescent="0.3">
      <c r="A48">
        <v>9</v>
      </c>
      <c r="B48" s="16">
        <v>42991</v>
      </c>
      <c r="C48" s="15">
        <v>1</v>
      </c>
      <c r="D48" s="22"/>
      <c r="F48" s="11" t="s">
        <v>247</v>
      </c>
    </row>
    <row r="49" spans="1:6" ht="28.8" x14ac:dyDescent="0.3">
      <c r="A49">
        <v>9</v>
      </c>
      <c r="B49" s="16">
        <v>42991</v>
      </c>
      <c r="C49" s="15">
        <v>1</v>
      </c>
      <c r="D49" s="22"/>
      <c r="E49" s="11" t="s">
        <v>248</v>
      </c>
    </row>
    <row r="50" spans="1:6" ht="28.8" x14ac:dyDescent="0.3">
      <c r="A50">
        <v>10</v>
      </c>
      <c r="B50" s="16">
        <v>42996</v>
      </c>
      <c r="C50" s="15">
        <v>1</v>
      </c>
      <c r="D50" s="10" t="s">
        <v>252</v>
      </c>
      <c r="E50" s="11" t="s">
        <v>251</v>
      </c>
    </row>
    <row r="51" spans="1:6" ht="57.6" x14ac:dyDescent="0.3">
      <c r="A51">
        <v>11</v>
      </c>
      <c r="B51" s="16">
        <v>43003</v>
      </c>
      <c r="C51" s="15">
        <v>1</v>
      </c>
      <c r="D51" s="10" t="s">
        <v>253</v>
      </c>
      <c r="E51" s="10" t="s">
        <v>179</v>
      </c>
      <c r="F51" s="11" t="s">
        <v>255</v>
      </c>
    </row>
    <row r="52" spans="1:6" ht="28.8" x14ac:dyDescent="0.3">
      <c r="A52">
        <v>11</v>
      </c>
      <c r="B52" s="16">
        <v>43003</v>
      </c>
      <c r="C52" s="15">
        <v>1</v>
      </c>
      <c r="E52" s="11" t="s">
        <v>254</v>
      </c>
    </row>
    <row r="53" spans="1:6" x14ac:dyDescent="0.3">
      <c r="A53">
        <v>12</v>
      </c>
      <c r="B53" s="16">
        <v>43005</v>
      </c>
      <c r="C53" s="15">
        <v>1</v>
      </c>
      <c r="D53" s="10" t="s">
        <v>262</v>
      </c>
    </row>
    <row r="54" spans="1:6" x14ac:dyDescent="0.3">
      <c r="A54">
        <v>13</v>
      </c>
      <c r="B54" s="16">
        <v>43010</v>
      </c>
      <c r="C54" s="15">
        <v>1</v>
      </c>
      <c r="D54" s="10" t="s">
        <v>270</v>
      </c>
      <c r="E54" s="11" t="s">
        <v>263</v>
      </c>
    </row>
    <row r="55" spans="1:6" x14ac:dyDescent="0.3">
      <c r="A55">
        <v>14</v>
      </c>
      <c r="B55" s="16">
        <v>43012</v>
      </c>
      <c r="C55" s="15">
        <v>1</v>
      </c>
      <c r="D55" s="10" t="s">
        <v>271</v>
      </c>
      <c r="E55" s="11" t="s">
        <v>264</v>
      </c>
    </row>
    <row r="56" spans="1:6" x14ac:dyDescent="0.3">
      <c r="A56">
        <v>15</v>
      </c>
      <c r="B56" s="16">
        <v>43017</v>
      </c>
      <c r="C56" s="15">
        <v>1</v>
      </c>
      <c r="D56" s="10" t="s">
        <v>271</v>
      </c>
      <c r="E56" s="11" t="s">
        <v>265</v>
      </c>
    </row>
    <row r="57" spans="1:6" x14ac:dyDescent="0.3">
      <c r="A57">
        <v>16</v>
      </c>
      <c r="B57" s="16">
        <v>43019</v>
      </c>
      <c r="C57" s="15">
        <v>1</v>
      </c>
      <c r="D57" s="10" t="s">
        <v>272</v>
      </c>
      <c r="E57" s="11" t="s">
        <v>266</v>
      </c>
    </row>
    <row r="58" spans="1:6" x14ac:dyDescent="0.3">
      <c r="A58">
        <v>17</v>
      </c>
      <c r="B58" s="16">
        <v>43024</v>
      </c>
      <c r="C58" s="15">
        <v>1</v>
      </c>
      <c r="D58" s="10" t="s">
        <v>273</v>
      </c>
      <c r="E58" s="11" t="s">
        <v>267</v>
      </c>
    </row>
    <row r="59" spans="1:6" x14ac:dyDescent="0.3">
      <c r="A59">
        <v>18</v>
      </c>
      <c r="B59" s="16">
        <v>43026</v>
      </c>
      <c r="C59" s="15">
        <v>1</v>
      </c>
      <c r="D59" s="10" t="s">
        <v>273</v>
      </c>
      <c r="E59" s="11" t="s">
        <v>268</v>
      </c>
    </row>
    <row r="60" spans="1:6" x14ac:dyDescent="0.3">
      <c r="A60">
        <v>19</v>
      </c>
      <c r="B60" s="16">
        <v>43031</v>
      </c>
      <c r="C60" s="15">
        <v>1</v>
      </c>
      <c r="D60" s="10" t="s">
        <v>260</v>
      </c>
      <c r="E60" s="11" t="s">
        <v>269</v>
      </c>
    </row>
    <row r="61" spans="1:6" x14ac:dyDescent="0.3">
      <c r="A61">
        <v>20</v>
      </c>
      <c r="B61" s="16">
        <v>43033</v>
      </c>
      <c r="C61" s="15">
        <v>1</v>
      </c>
      <c r="D61" s="10" t="s">
        <v>276</v>
      </c>
      <c r="E61" s="11" t="s">
        <v>274</v>
      </c>
    </row>
    <row r="62" spans="1:6" x14ac:dyDescent="0.3">
      <c r="A62">
        <v>21</v>
      </c>
      <c r="B62" s="16">
        <v>43038</v>
      </c>
      <c r="C62" s="15">
        <v>1</v>
      </c>
      <c r="D62" s="10" t="s">
        <v>277</v>
      </c>
      <c r="E62" s="11" t="s">
        <v>275</v>
      </c>
    </row>
    <row r="63" spans="1:6" x14ac:dyDescent="0.3">
      <c r="A63">
        <v>22</v>
      </c>
      <c r="B63" s="16">
        <v>43040</v>
      </c>
      <c r="C63" s="15">
        <v>1</v>
      </c>
      <c r="D63" s="10" t="s">
        <v>261</v>
      </c>
    </row>
    <row r="64" spans="1:6" x14ac:dyDescent="0.3">
      <c r="A64">
        <v>23</v>
      </c>
      <c r="B64" s="16">
        <v>43045</v>
      </c>
      <c r="C64" s="15">
        <v>1</v>
      </c>
      <c r="D64" s="10" t="s">
        <v>280</v>
      </c>
      <c r="E64" s="11" t="s">
        <v>278</v>
      </c>
    </row>
    <row r="65" spans="1:5" x14ac:dyDescent="0.3">
      <c r="A65">
        <v>24</v>
      </c>
      <c r="B65" s="16">
        <v>43047</v>
      </c>
      <c r="C65" s="15">
        <v>1</v>
      </c>
      <c r="D65" s="10" t="s">
        <v>281</v>
      </c>
      <c r="E65" s="11" t="s">
        <v>279</v>
      </c>
    </row>
    <row r="66" spans="1:5" x14ac:dyDescent="0.3">
      <c r="A66">
        <v>25</v>
      </c>
      <c r="B66" s="16">
        <v>43052</v>
      </c>
      <c r="C66" s="15">
        <v>1</v>
      </c>
      <c r="D66" s="10" t="s">
        <v>282</v>
      </c>
      <c r="E66" s="11" t="s">
        <v>283</v>
      </c>
    </row>
    <row r="67" spans="1:5" x14ac:dyDescent="0.3">
      <c r="A67">
        <v>26</v>
      </c>
      <c r="B67" s="16">
        <v>43054</v>
      </c>
      <c r="C67" s="15">
        <v>1</v>
      </c>
      <c r="D67" s="10" t="s">
        <v>285</v>
      </c>
      <c r="E67" s="11" t="s">
        <v>284</v>
      </c>
    </row>
    <row r="68" spans="1:5" x14ac:dyDescent="0.3">
      <c r="A68">
        <v>27</v>
      </c>
      <c r="B68" s="16">
        <v>43059</v>
      </c>
      <c r="C68" s="15">
        <v>1</v>
      </c>
      <c r="D68" s="10" t="s">
        <v>287</v>
      </c>
      <c r="E68" s="11" t="s">
        <v>286</v>
      </c>
    </row>
    <row r="69" spans="1:5" x14ac:dyDescent="0.3">
      <c r="A69">
        <v>28</v>
      </c>
      <c r="B69" s="16">
        <v>43066</v>
      </c>
      <c r="C69" s="15">
        <v>1</v>
      </c>
      <c r="D69" s="10" t="s">
        <v>290</v>
      </c>
      <c r="E69" s="11" t="s">
        <v>289</v>
      </c>
    </row>
    <row r="70" spans="1:5" x14ac:dyDescent="0.3">
      <c r="A70">
        <v>29</v>
      </c>
      <c r="B70" s="16">
        <v>43068</v>
      </c>
      <c r="C70" s="15">
        <v>1</v>
      </c>
      <c r="D70" s="10" t="s">
        <v>291</v>
      </c>
      <c r="E70" s="11" t="s">
        <v>288</v>
      </c>
    </row>
    <row r="71" spans="1:5" x14ac:dyDescent="0.3">
      <c r="B71" s="16"/>
      <c r="C71" s="15"/>
    </row>
    <row r="72" spans="1:5" x14ac:dyDescent="0.3">
      <c r="B72" s="16"/>
      <c r="C72" s="15"/>
    </row>
  </sheetData>
  <sortState ref="B2:C35">
    <sortCondition ref="B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6" sqref="B26"/>
    </sheetView>
  </sheetViews>
  <sheetFormatPr defaultRowHeight="14.4" x14ac:dyDescent="0.3"/>
  <cols>
    <col min="2" max="2" width="27.109375" customWidth="1"/>
    <col min="3" max="3" width="41.33203125" customWidth="1"/>
  </cols>
  <sheetData>
    <row r="1" spans="1:3" x14ac:dyDescent="0.3">
      <c r="A1" t="s">
        <v>108</v>
      </c>
      <c r="B1" t="s">
        <v>66</v>
      </c>
      <c r="C1" t="s">
        <v>67</v>
      </c>
    </row>
    <row r="2" spans="1:3" ht="43.2" x14ac:dyDescent="0.3">
      <c r="A2">
        <v>1</v>
      </c>
      <c r="B2" t="s">
        <v>109</v>
      </c>
      <c r="C2" s="3" t="s">
        <v>110</v>
      </c>
    </row>
    <row r="3" spans="1:3" ht="28.8" x14ac:dyDescent="0.3">
      <c r="A3">
        <v>1</v>
      </c>
      <c r="C3" s="3" t="s">
        <v>111</v>
      </c>
    </row>
    <row r="4" spans="1:3" x14ac:dyDescent="0.3">
      <c r="A4">
        <v>1</v>
      </c>
      <c r="C4" s="3" t="s">
        <v>135</v>
      </c>
    </row>
    <row r="5" spans="1:3" x14ac:dyDescent="0.3">
      <c r="A5">
        <v>2</v>
      </c>
      <c r="B5" t="s">
        <v>221</v>
      </c>
    </row>
    <row r="6" spans="1:3" x14ac:dyDescent="0.3">
      <c r="A6">
        <v>3</v>
      </c>
      <c r="B6" t="s">
        <v>244</v>
      </c>
    </row>
    <row r="7" spans="1:3" x14ac:dyDescent="0.3">
      <c r="A7">
        <v>4</v>
      </c>
      <c r="B7" t="s">
        <v>249</v>
      </c>
    </row>
    <row r="8" spans="1:3" x14ac:dyDescent="0.3">
      <c r="A8">
        <v>5</v>
      </c>
      <c r="B8" t="s"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B4" sqref="B4"/>
    </sheetView>
  </sheetViews>
  <sheetFormatPr defaultRowHeight="14.4" x14ac:dyDescent="0.3"/>
  <cols>
    <col min="2" max="2" width="31.44140625" customWidth="1"/>
    <col min="4" max="4" width="50.109375" customWidth="1"/>
  </cols>
  <sheetData>
    <row r="1" spans="1:4" x14ac:dyDescent="0.3">
      <c r="A1" s="11" t="s">
        <v>66</v>
      </c>
      <c r="B1" s="11" t="s">
        <v>112</v>
      </c>
      <c r="C1" s="11" t="s">
        <v>113</v>
      </c>
      <c r="D1" s="11" t="s">
        <v>67</v>
      </c>
    </row>
    <row r="2" spans="1:4" ht="49.95" customHeight="1" x14ac:dyDescent="0.3">
      <c r="A2" s="11" t="s">
        <v>114</v>
      </c>
      <c r="B2" s="11" t="s">
        <v>115</v>
      </c>
      <c r="C2" s="11" t="s">
        <v>116</v>
      </c>
      <c r="D2" s="11" t="str">
        <f t="shared" ref="D2:D11" si="0">CONCATENATE(B2," [pdf](pdfs/",C2,")")</f>
        <v>Bennett, D. H., E. L. Hampton, and R. T. Lackey. 1978. Current and future fisheries management goals: Implications for future management. Fisheries 3:10-14. [pdf](pdfs/B269.pdf)</v>
      </c>
    </row>
    <row r="3" spans="1:4" ht="49.95" customHeight="1" x14ac:dyDescent="0.3">
      <c r="A3" s="11" t="s">
        <v>114</v>
      </c>
      <c r="B3" s="11" t="s">
        <v>117</v>
      </c>
      <c r="C3" s="11" t="s">
        <v>118</v>
      </c>
      <c r="D3" s="11" t="str">
        <f t="shared" si="0"/>
        <v>Barber, W. E., and J. N. Taylor. 1990. The Importance of Goals, Objectives, and Values in the Fisheries Management Process and Organization: A Review. North American Journal of Fisheries Management 10:365-373. [pdf](pdfs/B270.pdf)</v>
      </c>
    </row>
    <row r="4" spans="1:4" ht="49.95" customHeight="1" x14ac:dyDescent="0.3">
      <c r="A4" s="11" t="s">
        <v>119</v>
      </c>
      <c r="B4" s="11" t="s">
        <v>120</v>
      </c>
      <c r="C4" s="11" t="s">
        <v>121</v>
      </c>
      <c r="D4" s="11" t="str">
        <f t="shared" si="0"/>
        <v>Lackey, R. T. 2005. Fisheries:  history, science, and management. Pages 121-129 in J. H. Lehr and J. Keeley, editors. Water Encyclopedia: Surface and Agricultural Water. John Wiley and Sons, Inc., Publishers, New York. [pdf](pdfs/L93.PDF)</v>
      </c>
    </row>
    <row r="5" spans="1:4" ht="49.95" customHeight="1" x14ac:dyDescent="0.3">
      <c r="A5" s="11" t="s">
        <v>119</v>
      </c>
      <c r="B5" s="11" t="s">
        <v>122</v>
      </c>
      <c r="C5" s="11" t="s">
        <v>123</v>
      </c>
      <c r="D5" s="11" t="str">
        <f t="shared" si="0"/>
        <v>Moffitt, C. M., G. Whelan, and R. Jackson. 2010. History of Inland Fisheries Management in North America. Pages 1-41 in W. A. Hubert and M. C. Quist, editors. Inland Fisheries Managment. American Fisheries Society, Bethesda, MD. [pdf](pdfs/M285.pdf)</v>
      </c>
    </row>
    <row r="6" spans="1:4" ht="49.95" customHeight="1" x14ac:dyDescent="0.3">
      <c r="A6" s="11" t="s">
        <v>119</v>
      </c>
      <c r="B6" s="11" t="s">
        <v>103</v>
      </c>
      <c r="C6" s="11" t="s">
        <v>124</v>
      </c>
      <c r="D6" s="11" t="str">
        <f t="shared" si="0"/>
        <v>Nielsen, L. A. 1995. The practical uses of fisheries history. Fisheries 20:16-18. [pdf](pdfs/N51.pdf)</v>
      </c>
    </row>
    <row r="7" spans="1:4" ht="49.95" customHeight="1" x14ac:dyDescent="0.3">
      <c r="A7" s="11" t="s">
        <v>119</v>
      </c>
      <c r="B7" s="11" t="s">
        <v>104</v>
      </c>
      <c r="C7" s="11" t="s">
        <v>125</v>
      </c>
      <c r="D7" s="11" t="str">
        <f t="shared" si="0"/>
        <v>Nielsen, L. A. 1999. History of Inland Fisheries Management in North America Pages 3-30 in C. C. Kohler and W. A. Hubert, editors. American Fisheries Society, Bethesda, MD. [pdf](pdfs/N53.PDF)</v>
      </c>
    </row>
    <row r="8" spans="1:4" ht="49.95" customHeight="1" x14ac:dyDescent="0.3">
      <c r="A8" s="11" t="s">
        <v>126</v>
      </c>
      <c r="B8" s="11" t="s">
        <v>127</v>
      </c>
      <c r="C8" s="11" t="s">
        <v>128</v>
      </c>
      <c r="D8" s="11" t="str">
        <f t="shared" si="0"/>
        <v>Pauly, D. 2001. Fisheries Management. John Wiley &amp; Sons, Ltd. [pdf](pdfs/P178.pdf)</v>
      </c>
    </row>
    <row r="9" spans="1:4" ht="49.95" customHeight="1" x14ac:dyDescent="0.3">
      <c r="A9" s="11" t="s">
        <v>119</v>
      </c>
      <c r="B9" s="11" t="s">
        <v>129</v>
      </c>
      <c r="C9" s="11"/>
      <c r="D9" s="11" t="str">
        <f t="shared" si="0"/>
        <v>Yoshiyama, R. M. 1999. A History of Salmon and People in the Central Valley Region of California. Reviews in Fisheries Science 7:197-239. [pdf](pdfs/)</v>
      </c>
    </row>
    <row r="10" spans="1:4" ht="49.95" customHeight="1" x14ac:dyDescent="0.3">
      <c r="A10" s="11" t="s">
        <v>119</v>
      </c>
      <c r="B10" s="11" t="s">
        <v>130</v>
      </c>
      <c r="C10" s="11" t="s">
        <v>131</v>
      </c>
      <c r="D10" s="11" t="str">
        <f t="shared" si="0"/>
        <v>Meengs, C. C., and L. R.T. 2005. Estimating the size of historical Oregon salmon runs. Reviews in Fisheries Science 13:51-66. [pdf](pdfs/M44.pdf)</v>
      </c>
    </row>
    <row r="11" spans="1:4" ht="49.95" customHeight="1" x14ac:dyDescent="0.3">
      <c r="A11" s="11" t="s">
        <v>114</v>
      </c>
      <c r="B11" s="11" t="s">
        <v>132</v>
      </c>
      <c r="C11" s="11" t="s">
        <v>133</v>
      </c>
      <c r="D11" s="11" t="str">
        <f t="shared" si="0"/>
        <v>Pascoe, S., K. Brooks, T. Cannard, C. M. Dichmont, E. Jebreen, J. Schirmer, and L. Triantafillos. 2014. Social objectives of fisheries management: What are managers' priorities? Ocean and Coastal Management 98:1-10. [pdf](pdfs/P266.pdf)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7" workbookViewId="0">
      <selection activeCell="A2" sqref="A2:A21"/>
    </sheetView>
  </sheetViews>
  <sheetFormatPr defaultRowHeight="14.4" x14ac:dyDescent="0.3"/>
  <cols>
    <col min="1" max="1" width="24.109375" bestFit="1" customWidth="1"/>
    <col min="2" max="2" width="8.109375" bestFit="1" customWidth="1"/>
    <col min="3" max="3" width="20.6640625" bestFit="1" customWidth="1"/>
  </cols>
  <sheetData>
    <row r="1" spans="1:4" ht="15" customHeight="1" x14ac:dyDescent="0.3">
      <c r="A1" t="s">
        <v>136</v>
      </c>
      <c r="B1" t="s">
        <v>137</v>
      </c>
      <c r="C1" t="s">
        <v>213</v>
      </c>
      <c r="D1" t="s">
        <v>214</v>
      </c>
    </row>
    <row r="2" spans="1:4" x14ac:dyDescent="0.3">
      <c r="A2" t="s">
        <v>138</v>
      </c>
      <c r="B2" t="s">
        <v>139</v>
      </c>
      <c r="C2" t="s">
        <v>193</v>
      </c>
      <c r="D2">
        <v>2</v>
      </c>
    </row>
    <row r="3" spans="1:4" x14ac:dyDescent="0.3">
      <c r="A3" t="s">
        <v>140</v>
      </c>
      <c r="B3" t="s">
        <v>141</v>
      </c>
      <c r="C3" t="s">
        <v>194</v>
      </c>
      <c r="D3">
        <v>1</v>
      </c>
    </row>
    <row r="4" spans="1:4" x14ac:dyDescent="0.3">
      <c r="A4" t="s">
        <v>142</v>
      </c>
      <c r="B4" t="s">
        <v>143</v>
      </c>
      <c r="C4" t="s">
        <v>195</v>
      </c>
      <c r="D4">
        <v>3</v>
      </c>
    </row>
    <row r="5" spans="1:4" x14ac:dyDescent="0.3">
      <c r="A5" t="s">
        <v>144</v>
      </c>
      <c r="B5" t="s">
        <v>145</v>
      </c>
      <c r="C5" t="s">
        <v>196</v>
      </c>
      <c r="D5">
        <v>5</v>
      </c>
    </row>
    <row r="6" spans="1:4" x14ac:dyDescent="0.3">
      <c r="A6" t="s">
        <v>146</v>
      </c>
      <c r="B6" t="s">
        <v>147</v>
      </c>
      <c r="C6" t="s">
        <v>197</v>
      </c>
      <c r="D6">
        <v>3</v>
      </c>
    </row>
    <row r="7" spans="1:4" x14ac:dyDescent="0.3">
      <c r="A7" t="s">
        <v>148</v>
      </c>
      <c r="B7" t="s">
        <v>149</v>
      </c>
      <c r="C7" t="s">
        <v>198</v>
      </c>
      <c r="D7">
        <v>4</v>
      </c>
    </row>
    <row r="8" spans="1:4" x14ac:dyDescent="0.3">
      <c r="A8" t="s">
        <v>150</v>
      </c>
      <c r="B8" t="s">
        <v>151</v>
      </c>
      <c r="C8" t="s">
        <v>199</v>
      </c>
      <c r="D8">
        <v>2</v>
      </c>
    </row>
    <row r="9" spans="1:4" x14ac:dyDescent="0.3">
      <c r="A9" t="s">
        <v>152</v>
      </c>
      <c r="B9" t="s">
        <v>153</v>
      </c>
      <c r="C9" t="s">
        <v>200</v>
      </c>
      <c r="D9">
        <v>2</v>
      </c>
    </row>
    <row r="10" spans="1:4" x14ac:dyDescent="0.3">
      <c r="A10" t="s">
        <v>154</v>
      </c>
      <c r="B10" t="s">
        <v>155</v>
      </c>
      <c r="C10" t="s">
        <v>201</v>
      </c>
      <c r="D10">
        <v>3</v>
      </c>
    </row>
    <row r="11" spans="1:4" x14ac:dyDescent="0.3">
      <c r="A11" t="s">
        <v>156</v>
      </c>
      <c r="B11" t="s">
        <v>157</v>
      </c>
      <c r="C11" t="s">
        <v>202</v>
      </c>
      <c r="D11">
        <v>2</v>
      </c>
    </row>
    <row r="12" spans="1:4" x14ac:dyDescent="0.3">
      <c r="A12" t="s">
        <v>158</v>
      </c>
      <c r="B12" t="s">
        <v>159</v>
      </c>
      <c r="C12" t="s">
        <v>203</v>
      </c>
      <c r="D12">
        <v>5</v>
      </c>
    </row>
    <row r="13" spans="1:4" x14ac:dyDescent="0.3">
      <c r="A13" t="s">
        <v>160</v>
      </c>
      <c r="B13" t="s">
        <v>161</v>
      </c>
      <c r="C13" t="s">
        <v>204</v>
      </c>
      <c r="D13">
        <v>4</v>
      </c>
    </row>
    <row r="14" spans="1:4" x14ac:dyDescent="0.3">
      <c r="A14" t="s">
        <v>162</v>
      </c>
      <c r="B14" t="s">
        <v>163</v>
      </c>
      <c r="C14" t="s">
        <v>205</v>
      </c>
      <c r="D14">
        <v>3</v>
      </c>
    </row>
    <row r="15" spans="1:4" x14ac:dyDescent="0.3">
      <c r="A15" t="s">
        <v>164</v>
      </c>
      <c r="B15" t="s">
        <v>165</v>
      </c>
      <c r="C15" t="s">
        <v>206</v>
      </c>
      <c r="D15">
        <v>4</v>
      </c>
    </row>
    <row r="16" spans="1:4" x14ac:dyDescent="0.3">
      <c r="A16" t="s">
        <v>166</v>
      </c>
      <c r="B16" t="s">
        <v>167</v>
      </c>
      <c r="C16" t="s">
        <v>207</v>
      </c>
      <c r="D16">
        <v>1</v>
      </c>
    </row>
    <row r="17" spans="1:4" x14ac:dyDescent="0.3">
      <c r="A17" t="s">
        <v>168</v>
      </c>
      <c r="B17" t="s">
        <v>169</v>
      </c>
      <c r="C17" t="s">
        <v>208</v>
      </c>
      <c r="D17">
        <v>4</v>
      </c>
    </row>
    <row r="18" spans="1:4" x14ac:dyDescent="0.3">
      <c r="A18" t="s">
        <v>170</v>
      </c>
      <c r="B18" t="s">
        <v>171</v>
      </c>
      <c r="C18" t="s">
        <v>209</v>
      </c>
      <c r="D18">
        <v>5</v>
      </c>
    </row>
    <row r="19" spans="1:4" x14ac:dyDescent="0.3">
      <c r="A19" t="s">
        <v>172</v>
      </c>
      <c r="B19" t="s">
        <v>173</v>
      </c>
      <c r="C19" t="s">
        <v>210</v>
      </c>
      <c r="D19">
        <v>5</v>
      </c>
    </row>
    <row r="20" spans="1:4" x14ac:dyDescent="0.3">
      <c r="A20" t="s">
        <v>174</v>
      </c>
      <c r="B20" t="s">
        <v>175</v>
      </c>
      <c r="C20" t="s">
        <v>211</v>
      </c>
      <c r="D20">
        <v>1</v>
      </c>
    </row>
    <row r="21" spans="1:4" x14ac:dyDescent="0.3">
      <c r="A21" t="s">
        <v>176</v>
      </c>
      <c r="B21" t="s">
        <v>177</v>
      </c>
      <c r="C21" t="s">
        <v>212</v>
      </c>
      <c r="D21">
        <v>1</v>
      </c>
    </row>
  </sheetData>
  <sortState ref="A2:M21">
    <sortCondition ref="A2:A21"/>
  </sortState>
  <pageMargins left="0.7" right="0.7" top="0.75" bottom="0.75" header="0.3" footer="0.3"/>
  <pageSetup orientation="portrait" verticalDpi="599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pane xSplit="2" ySplit="1" topLeftCell="F51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RowHeight="14.4" x14ac:dyDescent="0.3"/>
  <sheetData>
    <row r="1" spans="1:23" s="3" customFormat="1" ht="57.6" x14ac:dyDescent="0.3">
      <c r="A1" s="3" t="s">
        <v>258</v>
      </c>
      <c r="B1" s="3" t="s">
        <v>259</v>
      </c>
      <c r="C1" s="3" t="s">
        <v>138</v>
      </c>
      <c r="D1" s="3" t="s">
        <v>140</v>
      </c>
      <c r="E1" s="3" t="s">
        <v>142</v>
      </c>
      <c r="F1" s="3" t="s">
        <v>144</v>
      </c>
      <c r="G1" s="3" t="s">
        <v>146</v>
      </c>
      <c r="H1" s="3" t="s">
        <v>148</v>
      </c>
      <c r="I1" s="3" t="s">
        <v>150</v>
      </c>
      <c r="J1" s="3" t="s">
        <v>152</v>
      </c>
      <c r="K1" s="3" t="s">
        <v>154</v>
      </c>
      <c r="L1" s="3" t="s">
        <v>156</v>
      </c>
      <c r="M1" s="3" t="s">
        <v>158</v>
      </c>
      <c r="N1" s="3" t="s">
        <v>160</v>
      </c>
      <c r="O1" s="3" t="s">
        <v>162</v>
      </c>
      <c r="P1" s="3" t="s">
        <v>164</v>
      </c>
      <c r="Q1" s="3" t="s">
        <v>166</v>
      </c>
      <c r="R1" s="3" t="s">
        <v>168</v>
      </c>
      <c r="S1" s="3" t="s">
        <v>170</v>
      </c>
      <c r="T1" s="3" t="s">
        <v>172</v>
      </c>
      <c r="U1" s="3" t="s">
        <v>174</v>
      </c>
      <c r="V1" s="3" t="s">
        <v>176</v>
      </c>
    </row>
    <row r="2" spans="1:23" s="25" customFormat="1" x14ac:dyDescent="0.3">
      <c r="A2" s="25">
        <v>1</v>
      </c>
      <c r="B2" s="25">
        <v>2</v>
      </c>
      <c r="I2" s="25">
        <v>2</v>
      </c>
      <c r="K2" s="25">
        <v>2</v>
      </c>
      <c r="W2" s="25">
        <f>1-(B2*20-SUM(C2:V2))/(B2*20)</f>
        <v>9.9999999999999978E-2</v>
      </c>
    </row>
    <row r="3" spans="1:23" s="25" customFormat="1" x14ac:dyDescent="0.3">
      <c r="A3" s="25">
        <v>2</v>
      </c>
      <c r="B3" s="25">
        <v>2</v>
      </c>
      <c r="D3" s="25">
        <v>2</v>
      </c>
      <c r="H3" s="25">
        <v>2</v>
      </c>
      <c r="I3" s="25">
        <v>2</v>
      </c>
      <c r="N3" s="25">
        <v>2</v>
      </c>
      <c r="P3" s="25">
        <v>2</v>
      </c>
      <c r="W3" s="25">
        <f t="shared" ref="W3:W53" si="0">1-(B3*20-SUM(C3:V3))/(B3*20)</f>
        <v>0.25</v>
      </c>
    </row>
    <row r="4" spans="1:23" s="25" customFormat="1" x14ac:dyDescent="0.3">
      <c r="A4" s="25">
        <v>3</v>
      </c>
      <c r="B4" s="25">
        <v>2</v>
      </c>
      <c r="D4" s="25">
        <v>2</v>
      </c>
      <c r="F4" s="25">
        <v>2</v>
      </c>
      <c r="G4" s="25">
        <v>2</v>
      </c>
      <c r="H4" s="25">
        <v>2</v>
      </c>
      <c r="I4" s="25">
        <v>2</v>
      </c>
      <c r="J4" s="25">
        <v>2</v>
      </c>
      <c r="K4" s="25">
        <v>2</v>
      </c>
      <c r="L4" s="25">
        <v>2</v>
      </c>
      <c r="M4" s="25">
        <v>2</v>
      </c>
      <c r="N4" s="25">
        <v>2</v>
      </c>
      <c r="O4" s="25">
        <v>2</v>
      </c>
      <c r="P4" s="25">
        <v>2</v>
      </c>
      <c r="R4" s="25">
        <v>2</v>
      </c>
      <c r="S4" s="25">
        <v>2</v>
      </c>
      <c r="T4" s="25">
        <v>2</v>
      </c>
      <c r="V4" s="25">
        <v>2</v>
      </c>
      <c r="W4" s="25">
        <f t="shared" si="0"/>
        <v>0.8</v>
      </c>
    </row>
    <row r="5" spans="1:23" s="25" customFormat="1" x14ac:dyDescent="0.3">
      <c r="A5" s="25">
        <v>4</v>
      </c>
      <c r="B5" s="25">
        <v>4</v>
      </c>
      <c r="C5" s="25">
        <v>4</v>
      </c>
      <c r="D5" s="25">
        <v>2</v>
      </c>
      <c r="I5" s="25">
        <v>4</v>
      </c>
      <c r="Q5" s="25">
        <v>2</v>
      </c>
      <c r="W5" s="25">
        <f t="shared" si="0"/>
        <v>0.15000000000000002</v>
      </c>
    </row>
    <row r="6" spans="1:23" s="25" customFormat="1" x14ac:dyDescent="0.3">
      <c r="A6" s="25">
        <v>5</v>
      </c>
      <c r="B6" s="25">
        <v>2</v>
      </c>
      <c r="G6" s="25">
        <v>2</v>
      </c>
      <c r="R6" s="25">
        <v>2</v>
      </c>
      <c r="W6" s="25">
        <f t="shared" si="0"/>
        <v>9.9999999999999978E-2</v>
      </c>
    </row>
    <row r="7" spans="1:23" x14ac:dyDescent="0.3">
      <c r="A7">
        <v>6</v>
      </c>
      <c r="B7" s="25">
        <v>2</v>
      </c>
      <c r="E7">
        <v>2</v>
      </c>
      <c r="J7">
        <v>2</v>
      </c>
      <c r="K7">
        <v>2</v>
      </c>
      <c r="W7" s="25">
        <f t="shared" si="0"/>
        <v>0.15000000000000002</v>
      </c>
    </row>
    <row r="8" spans="1:23" x14ac:dyDescent="0.3">
      <c r="A8">
        <v>7</v>
      </c>
      <c r="B8" s="25">
        <v>2</v>
      </c>
      <c r="C8">
        <v>2</v>
      </c>
      <c r="D8" s="25">
        <v>2</v>
      </c>
      <c r="F8">
        <v>2</v>
      </c>
      <c r="G8">
        <v>2</v>
      </c>
      <c r="I8" s="25">
        <v>2</v>
      </c>
      <c r="J8">
        <v>2</v>
      </c>
      <c r="M8">
        <v>2</v>
      </c>
      <c r="N8">
        <v>2</v>
      </c>
      <c r="O8">
        <v>2</v>
      </c>
      <c r="P8">
        <v>2</v>
      </c>
      <c r="T8">
        <v>2</v>
      </c>
      <c r="V8">
        <v>2</v>
      </c>
      <c r="W8" s="25">
        <f t="shared" si="0"/>
        <v>0.6</v>
      </c>
    </row>
    <row r="9" spans="1:23" x14ac:dyDescent="0.3">
      <c r="A9">
        <v>8</v>
      </c>
      <c r="B9" s="25">
        <v>5</v>
      </c>
      <c r="I9" s="25">
        <v>5</v>
      </c>
      <c r="W9" s="25">
        <f t="shared" si="0"/>
        <v>5.0000000000000044E-2</v>
      </c>
    </row>
    <row r="10" spans="1:23" x14ac:dyDescent="0.3">
      <c r="A10">
        <v>9</v>
      </c>
      <c r="B10" s="25">
        <v>3</v>
      </c>
      <c r="D10">
        <v>3</v>
      </c>
      <c r="G10">
        <v>3</v>
      </c>
      <c r="J10">
        <v>3</v>
      </c>
      <c r="K10">
        <v>3</v>
      </c>
      <c r="L10">
        <v>3</v>
      </c>
      <c r="N10">
        <v>3</v>
      </c>
      <c r="P10">
        <v>2</v>
      </c>
      <c r="S10">
        <v>3</v>
      </c>
      <c r="W10" s="25">
        <f t="shared" si="0"/>
        <v>0.3833333333333333</v>
      </c>
    </row>
    <row r="11" spans="1:23" x14ac:dyDescent="0.3">
      <c r="A11">
        <v>10</v>
      </c>
      <c r="B11" s="25">
        <v>4</v>
      </c>
      <c r="C11">
        <v>2</v>
      </c>
      <c r="D11">
        <v>4</v>
      </c>
      <c r="F11">
        <v>4</v>
      </c>
      <c r="H11">
        <v>4</v>
      </c>
      <c r="I11">
        <v>4</v>
      </c>
      <c r="J11">
        <v>4</v>
      </c>
      <c r="K11">
        <v>4</v>
      </c>
      <c r="N11">
        <v>4</v>
      </c>
      <c r="S11">
        <v>4</v>
      </c>
      <c r="U11">
        <v>4</v>
      </c>
      <c r="V11">
        <v>4</v>
      </c>
      <c r="W11" s="25">
        <f t="shared" si="0"/>
        <v>0.52500000000000002</v>
      </c>
    </row>
    <row r="12" spans="1:23" x14ac:dyDescent="0.3">
      <c r="A12">
        <v>11</v>
      </c>
      <c r="B12" s="25">
        <v>2</v>
      </c>
      <c r="C12">
        <v>1</v>
      </c>
      <c r="D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2</v>
      </c>
      <c r="M12">
        <v>2</v>
      </c>
      <c r="N12">
        <v>2</v>
      </c>
      <c r="S12">
        <v>1</v>
      </c>
      <c r="U12">
        <v>1</v>
      </c>
      <c r="V12">
        <v>1</v>
      </c>
      <c r="W12" s="25">
        <f t="shared" si="0"/>
        <v>0.42500000000000004</v>
      </c>
    </row>
    <row r="13" spans="1:23" x14ac:dyDescent="0.3">
      <c r="A13">
        <v>12</v>
      </c>
      <c r="B13" s="25">
        <v>2</v>
      </c>
      <c r="C13">
        <v>1</v>
      </c>
      <c r="D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1</v>
      </c>
      <c r="L13">
        <v>2</v>
      </c>
      <c r="M13">
        <v>2</v>
      </c>
      <c r="N13">
        <v>2</v>
      </c>
      <c r="Q13">
        <v>1</v>
      </c>
      <c r="S13">
        <v>1</v>
      </c>
      <c r="V13">
        <v>2</v>
      </c>
      <c r="W13" s="25">
        <f t="shared" si="0"/>
        <v>0.47499999999999998</v>
      </c>
    </row>
    <row r="14" spans="1:23" x14ac:dyDescent="0.3">
      <c r="A14">
        <v>13</v>
      </c>
      <c r="B14" s="25">
        <v>2</v>
      </c>
      <c r="D14">
        <v>2</v>
      </c>
      <c r="F14">
        <v>2</v>
      </c>
      <c r="I14">
        <v>2</v>
      </c>
      <c r="J14">
        <v>2</v>
      </c>
      <c r="K14">
        <v>2</v>
      </c>
      <c r="L14">
        <v>4</v>
      </c>
      <c r="N14">
        <v>2</v>
      </c>
      <c r="S14">
        <v>2</v>
      </c>
      <c r="U14">
        <v>2</v>
      </c>
      <c r="W14" s="25">
        <f t="shared" si="0"/>
        <v>0.5</v>
      </c>
    </row>
    <row r="15" spans="1:23" s="25" customFormat="1" x14ac:dyDescent="0.3">
      <c r="A15" s="25">
        <v>14</v>
      </c>
      <c r="B15" s="25">
        <v>8</v>
      </c>
      <c r="D15" s="25">
        <v>4</v>
      </c>
      <c r="F15" s="25">
        <v>6</v>
      </c>
      <c r="I15" s="25">
        <v>2</v>
      </c>
      <c r="M15" s="25">
        <v>4</v>
      </c>
      <c r="N15" s="25">
        <v>2</v>
      </c>
      <c r="Q15" s="25">
        <v>2</v>
      </c>
      <c r="S15" s="25">
        <v>6</v>
      </c>
      <c r="V15" s="25">
        <v>3</v>
      </c>
      <c r="W15" s="25">
        <f t="shared" si="0"/>
        <v>0.18125000000000002</v>
      </c>
    </row>
    <row r="16" spans="1:23" s="25" customFormat="1" x14ac:dyDescent="0.3">
      <c r="A16" s="25">
        <v>15</v>
      </c>
      <c r="B16" s="25">
        <v>6</v>
      </c>
      <c r="W16" s="25">
        <f t="shared" si="0"/>
        <v>0</v>
      </c>
    </row>
    <row r="17" spans="1:23" s="25" customFormat="1" x14ac:dyDescent="0.3">
      <c r="A17" s="25">
        <v>16</v>
      </c>
      <c r="B17" s="25">
        <v>2</v>
      </c>
      <c r="C17" s="25">
        <v>2</v>
      </c>
      <c r="D17" s="25">
        <v>2</v>
      </c>
      <c r="F17" s="25">
        <v>2</v>
      </c>
      <c r="G17" s="25">
        <v>2</v>
      </c>
      <c r="H17" s="25">
        <v>2</v>
      </c>
      <c r="I17" s="25">
        <v>2</v>
      </c>
      <c r="J17" s="25">
        <v>2</v>
      </c>
      <c r="K17" s="25">
        <v>2</v>
      </c>
      <c r="L17" s="25">
        <v>2</v>
      </c>
      <c r="M17" s="25">
        <v>2</v>
      </c>
      <c r="N17" s="25">
        <v>2</v>
      </c>
      <c r="Q17" s="25">
        <v>2</v>
      </c>
      <c r="R17" s="25">
        <v>2</v>
      </c>
      <c r="S17" s="25">
        <v>2</v>
      </c>
      <c r="T17" s="25">
        <v>2</v>
      </c>
      <c r="U17" s="25">
        <v>2</v>
      </c>
      <c r="V17" s="25">
        <v>2</v>
      </c>
      <c r="W17" s="25">
        <f t="shared" si="0"/>
        <v>0.85</v>
      </c>
    </row>
    <row r="18" spans="1:23" s="25" customFormat="1" x14ac:dyDescent="0.3">
      <c r="A18" s="25">
        <v>17</v>
      </c>
      <c r="B18" s="25">
        <v>2</v>
      </c>
      <c r="C18" s="25">
        <v>2</v>
      </c>
      <c r="F18" s="25">
        <v>1</v>
      </c>
      <c r="G18" s="25">
        <v>1</v>
      </c>
      <c r="H18" s="25">
        <v>1</v>
      </c>
      <c r="I18" s="25">
        <v>1</v>
      </c>
      <c r="L18" s="25">
        <v>1</v>
      </c>
      <c r="N18" s="25">
        <v>2</v>
      </c>
      <c r="O18" s="25">
        <v>11</v>
      </c>
      <c r="P18" s="25">
        <v>1</v>
      </c>
      <c r="R18" s="25">
        <v>2</v>
      </c>
      <c r="T18" s="25">
        <v>1</v>
      </c>
      <c r="V18" s="25">
        <v>1</v>
      </c>
      <c r="W18" s="25">
        <f t="shared" si="0"/>
        <v>0.625</v>
      </c>
    </row>
    <row r="19" spans="1:23" x14ac:dyDescent="0.3">
      <c r="A19">
        <v>18</v>
      </c>
      <c r="B19" s="25">
        <v>2</v>
      </c>
      <c r="I19" s="25">
        <v>1</v>
      </c>
      <c r="J19">
        <v>0</v>
      </c>
      <c r="W19" s="25">
        <f t="shared" si="0"/>
        <v>2.5000000000000022E-2</v>
      </c>
    </row>
    <row r="20" spans="1:23" x14ac:dyDescent="0.3">
      <c r="A20">
        <v>19</v>
      </c>
      <c r="B20" s="25">
        <v>2</v>
      </c>
      <c r="D20" s="25">
        <v>2</v>
      </c>
      <c r="F20" s="25">
        <v>1</v>
      </c>
      <c r="H20">
        <v>2</v>
      </c>
      <c r="I20" s="25">
        <v>1</v>
      </c>
      <c r="J20">
        <v>2</v>
      </c>
      <c r="K20">
        <v>1</v>
      </c>
      <c r="O20">
        <v>2</v>
      </c>
      <c r="V20" s="25">
        <v>1</v>
      </c>
      <c r="W20" s="25">
        <f t="shared" si="0"/>
        <v>0.30000000000000004</v>
      </c>
    </row>
    <row r="21" spans="1:23" x14ac:dyDescent="0.3">
      <c r="A21">
        <v>20</v>
      </c>
      <c r="B21" s="25">
        <v>2</v>
      </c>
      <c r="D21" s="25">
        <v>2</v>
      </c>
      <c r="F21" s="25">
        <v>2</v>
      </c>
      <c r="N21">
        <v>2</v>
      </c>
      <c r="S21">
        <v>2</v>
      </c>
      <c r="W21" s="25">
        <f t="shared" si="0"/>
        <v>0.19999999999999996</v>
      </c>
    </row>
    <row r="22" spans="1:23" x14ac:dyDescent="0.3">
      <c r="A22">
        <v>21</v>
      </c>
      <c r="B22" s="25">
        <v>2</v>
      </c>
      <c r="I22" s="25">
        <v>2</v>
      </c>
      <c r="W22" s="25">
        <f t="shared" si="0"/>
        <v>5.0000000000000044E-2</v>
      </c>
    </row>
    <row r="23" spans="1:23" x14ac:dyDescent="0.3">
      <c r="A23">
        <v>22</v>
      </c>
      <c r="B23" s="25">
        <v>4</v>
      </c>
      <c r="C23">
        <v>4</v>
      </c>
      <c r="I23" s="25">
        <v>4</v>
      </c>
      <c r="J23">
        <v>4</v>
      </c>
      <c r="K23">
        <v>4</v>
      </c>
      <c r="T23">
        <v>4</v>
      </c>
      <c r="V23">
        <v>4</v>
      </c>
      <c r="W23" s="25">
        <f t="shared" si="0"/>
        <v>0.30000000000000004</v>
      </c>
    </row>
    <row r="24" spans="1:23" x14ac:dyDescent="0.3">
      <c r="A24">
        <v>23</v>
      </c>
      <c r="B24" s="25">
        <v>3</v>
      </c>
      <c r="F24">
        <v>3</v>
      </c>
      <c r="K24">
        <v>2</v>
      </c>
      <c r="L24">
        <v>1</v>
      </c>
      <c r="T24">
        <v>3</v>
      </c>
      <c r="U24">
        <v>3</v>
      </c>
      <c r="V24">
        <v>3</v>
      </c>
      <c r="W24" s="25">
        <f t="shared" si="0"/>
        <v>0.25</v>
      </c>
    </row>
    <row r="25" spans="1:23" s="25" customFormat="1" x14ac:dyDescent="0.3">
      <c r="A25" s="25">
        <v>24</v>
      </c>
      <c r="B25" s="25">
        <v>2</v>
      </c>
      <c r="C25" s="25">
        <v>2</v>
      </c>
      <c r="D25" s="25">
        <v>2</v>
      </c>
      <c r="F25" s="25">
        <v>2</v>
      </c>
      <c r="G25" s="25">
        <v>2</v>
      </c>
      <c r="H25" s="25">
        <v>2</v>
      </c>
      <c r="I25" s="25">
        <v>2</v>
      </c>
      <c r="J25" s="25">
        <v>2</v>
      </c>
      <c r="K25" s="25">
        <v>2</v>
      </c>
      <c r="L25" s="25">
        <v>2</v>
      </c>
      <c r="N25" s="25">
        <v>2</v>
      </c>
      <c r="P25" s="25">
        <v>2</v>
      </c>
      <c r="R25" s="25">
        <v>2</v>
      </c>
      <c r="S25" s="25">
        <v>2</v>
      </c>
      <c r="U25" s="25">
        <v>2</v>
      </c>
      <c r="V25" s="25">
        <v>2</v>
      </c>
      <c r="W25" s="25">
        <f t="shared" si="0"/>
        <v>0.75</v>
      </c>
    </row>
    <row r="26" spans="1:23" s="25" customFormat="1" x14ac:dyDescent="0.3">
      <c r="A26" s="25">
        <v>25</v>
      </c>
      <c r="B26" s="25">
        <v>1</v>
      </c>
      <c r="D26" s="25">
        <v>1</v>
      </c>
      <c r="F26" s="25">
        <v>1</v>
      </c>
      <c r="G26" s="25">
        <v>1</v>
      </c>
      <c r="I26" s="25">
        <v>1</v>
      </c>
      <c r="K26" s="25">
        <v>1</v>
      </c>
      <c r="L26" s="25">
        <v>1</v>
      </c>
      <c r="N26" s="25">
        <v>1</v>
      </c>
      <c r="S26" s="25">
        <v>1</v>
      </c>
      <c r="W26" s="25">
        <f t="shared" si="0"/>
        <v>0.4</v>
      </c>
    </row>
    <row r="27" spans="1:23" s="25" customFormat="1" x14ac:dyDescent="0.3">
      <c r="A27" s="25">
        <v>26</v>
      </c>
      <c r="B27" s="25">
        <v>2</v>
      </c>
      <c r="F27" s="25">
        <v>1</v>
      </c>
      <c r="G27" s="25">
        <v>1</v>
      </c>
      <c r="I27" s="25">
        <v>3</v>
      </c>
      <c r="J27" s="25">
        <v>3</v>
      </c>
      <c r="K27" s="25">
        <v>1</v>
      </c>
      <c r="L27" s="25">
        <v>3</v>
      </c>
      <c r="M27" s="25">
        <v>1</v>
      </c>
      <c r="N27" s="25">
        <v>0</v>
      </c>
      <c r="Q27" s="25">
        <v>1</v>
      </c>
      <c r="S27" s="25">
        <v>1</v>
      </c>
      <c r="U27" s="25">
        <v>1</v>
      </c>
      <c r="W27" s="25">
        <f t="shared" si="0"/>
        <v>0.4</v>
      </c>
    </row>
    <row r="28" spans="1:23" s="25" customFormat="1" x14ac:dyDescent="0.3">
      <c r="A28" s="25">
        <v>27</v>
      </c>
      <c r="B28" s="25">
        <v>3</v>
      </c>
      <c r="E28" s="25">
        <v>1</v>
      </c>
      <c r="F28" s="25">
        <v>1</v>
      </c>
      <c r="K28" s="25">
        <v>1</v>
      </c>
      <c r="M28" s="25">
        <v>1</v>
      </c>
      <c r="N28" s="25">
        <v>2</v>
      </c>
      <c r="Q28" s="25">
        <v>1</v>
      </c>
      <c r="U28" s="25">
        <v>1</v>
      </c>
      <c r="V28" s="25">
        <v>1</v>
      </c>
      <c r="W28" s="25">
        <f t="shared" si="0"/>
        <v>0.15000000000000002</v>
      </c>
    </row>
    <row r="29" spans="1:23" s="25" customFormat="1" x14ac:dyDescent="0.3">
      <c r="A29" s="25">
        <v>28</v>
      </c>
      <c r="B29" s="25">
        <v>2</v>
      </c>
      <c r="N29" s="25">
        <v>1</v>
      </c>
      <c r="W29" s="25">
        <f t="shared" si="0"/>
        <v>2.5000000000000022E-2</v>
      </c>
    </row>
    <row r="30" spans="1:23" s="25" customFormat="1" x14ac:dyDescent="0.3">
      <c r="A30" s="25">
        <v>29</v>
      </c>
      <c r="B30" s="25">
        <v>1</v>
      </c>
      <c r="F30" s="25">
        <v>1</v>
      </c>
      <c r="N30" s="25">
        <v>1</v>
      </c>
      <c r="U30" s="25">
        <v>1</v>
      </c>
      <c r="W30" s="25">
        <f t="shared" si="0"/>
        <v>0.15000000000000002</v>
      </c>
    </row>
    <row r="31" spans="1:23" s="25" customFormat="1" x14ac:dyDescent="0.3">
      <c r="A31" s="25">
        <v>30</v>
      </c>
      <c r="B31" s="25">
        <v>2</v>
      </c>
      <c r="D31" s="25">
        <v>2</v>
      </c>
      <c r="I31" s="25">
        <v>2</v>
      </c>
      <c r="J31" s="25">
        <v>2</v>
      </c>
      <c r="S31" s="25">
        <v>2</v>
      </c>
      <c r="W31" s="25">
        <f t="shared" si="0"/>
        <v>0.19999999999999996</v>
      </c>
    </row>
    <row r="32" spans="1:23" s="25" customFormat="1" x14ac:dyDescent="0.3">
      <c r="A32" s="25">
        <v>31</v>
      </c>
      <c r="B32" s="25">
        <v>1</v>
      </c>
      <c r="D32" s="25">
        <v>1</v>
      </c>
      <c r="F32" s="25">
        <v>1</v>
      </c>
      <c r="I32" s="25">
        <v>1</v>
      </c>
      <c r="J32" s="25">
        <v>1</v>
      </c>
      <c r="L32" s="25">
        <v>1</v>
      </c>
      <c r="M32" s="25">
        <v>1</v>
      </c>
      <c r="N32" s="25">
        <v>1</v>
      </c>
      <c r="R32" s="25">
        <v>1</v>
      </c>
      <c r="U32" s="25">
        <v>1</v>
      </c>
      <c r="V32" s="25">
        <v>1</v>
      </c>
      <c r="W32" s="25">
        <f t="shared" si="0"/>
        <v>0.5</v>
      </c>
    </row>
    <row r="33" spans="1:23" s="25" customFormat="1" x14ac:dyDescent="0.3">
      <c r="A33" s="25">
        <v>32</v>
      </c>
      <c r="B33" s="25">
        <v>2</v>
      </c>
      <c r="D33" s="25">
        <v>1</v>
      </c>
      <c r="H33" s="25">
        <v>1</v>
      </c>
      <c r="I33" s="25">
        <v>1</v>
      </c>
      <c r="V33" s="25">
        <v>2</v>
      </c>
      <c r="W33" s="25">
        <f t="shared" si="0"/>
        <v>0.125</v>
      </c>
    </row>
    <row r="34" spans="1:23" x14ac:dyDescent="0.3">
      <c r="A34">
        <v>33</v>
      </c>
      <c r="B34" s="25">
        <v>6</v>
      </c>
      <c r="E34">
        <v>2</v>
      </c>
      <c r="G34">
        <v>2</v>
      </c>
      <c r="I34" s="25">
        <v>6</v>
      </c>
      <c r="J34">
        <v>6</v>
      </c>
      <c r="K34">
        <v>2</v>
      </c>
      <c r="M34">
        <v>2</v>
      </c>
      <c r="N34" s="25">
        <v>2</v>
      </c>
      <c r="Q34">
        <v>2</v>
      </c>
      <c r="S34">
        <v>6</v>
      </c>
      <c r="V34">
        <v>2</v>
      </c>
      <c r="W34" s="25">
        <f t="shared" si="0"/>
        <v>0.26666666666666672</v>
      </c>
    </row>
    <row r="35" spans="1:23" x14ac:dyDescent="0.3">
      <c r="A35">
        <v>34</v>
      </c>
      <c r="B35" s="25">
        <v>3</v>
      </c>
      <c r="W35" s="25">
        <f t="shared" si="0"/>
        <v>0</v>
      </c>
    </row>
    <row r="36" spans="1:23" x14ac:dyDescent="0.3">
      <c r="A36">
        <v>35</v>
      </c>
      <c r="B36" s="25">
        <v>2</v>
      </c>
      <c r="I36" s="25">
        <v>2</v>
      </c>
      <c r="N36">
        <v>2</v>
      </c>
      <c r="S36">
        <v>2</v>
      </c>
      <c r="V36" s="25">
        <v>2</v>
      </c>
      <c r="W36" s="25">
        <f t="shared" si="0"/>
        <v>0.19999999999999996</v>
      </c>
    </row>
    <row r="37" spans="1:23" x14ac:dyDescent="0.3">
      <c r="A37">
        <v>36</v>
      </c>
      <c r="B37" s="25">
        <v>3</v>
      </c>
      <c r="N37" s="25">
        <v>3</v>
      </c>
      <c r="W37" s="25">
        <f t="shared" si="0"/>
        <v>5.0000000000000044E-2</v>
      </c>
    </row>
    <row r="38" spans="1:23" s="25" customFormat="1" x14ac:dyDescent="0.3">
      <c r="A38" s="25">
        <v>37</v>
      </c>
      <c r="B38" s="25">
        <v>3</v>
      </c>
      <c r="F38" s="25">
        <v>2</v>
      </c>
      <c r="H38" s="25">
        <v>1</v>
      </c>
      <c r="I38" s="25">
        <v>3</v>
      </c>
      <c r="J38" s="25">
        <v>3</v>
      </c>
      <c r="M38" s="25">
        <v>1</v>
      </c>
      <c r="P38" s="25">
        <v>2</v>
      </c>
      <c r="W38" s="25">
        <f t="shared" si="0"/>
        <v>0.19999999999999996</v>
      </c>
    </row>
    <row r="39" spans="1:23" s="25" customFormat="1" x14ac:dyDescent="0.3">
      <c r="A39" s="25">
        <v>38</v>
      </c>
      <c r="B39" s="25">
        <v>3</v>
      </c>
      <c r="E39" s="25">
        <v>3</v>
      </c>
      <c r="I39" s="25">
        <v>3</v>
      </c>
      <c r="K39" s="25">
        <v>3</v>
      </c>
      <c r="R39" s="25">
        <v>3</v>
      </c>
      <c r="U39" s="25">
        <v>3</v>
      </c>
      <c r="V39" s="25">
        <v>3</v>
      </c>
      <c r="W39" s="25">
        <f t="shared" si="0"/>
        <v>0.30000000000000004</v>
      </c>
    </row>
    <row r="40" spans="1:23" s="25" customFormat="1" x14ac:dyDescent="0.3">
      <c r="A40" s="25">
        <v>39</v>
      </c>
      <c r="B40" s="25">
        <v>1</v>
      </c>
      <c r="W40" s="25">
        <f t="shared" si="0"/>
        <v>0</v>
      </c>
    </row>
    <row r="41" spans="1:23" s="25" customFormat="1" x14ac:dyDescent="0.3">
      <c r="A41" s="25">
        <v>40</v>
      </c>
      <c r="B41" s="25">
        <v>1</v>
      </c>
      <c r="I41" s="25">
        <v>1</v>
      </c>
      <c r="J41" s="25">
        <v>2</v>
      </c>
      <c r="W41" s="25">
        <f t="shared" si="0"/>
        <v>0.15000000000000002</v>
      </c>
    </row>
    <row r="42" spans="1:23" s="25" customFormat="1" x14ac:dyDescent="0.3">
      <c r="A42" s="25">
        <v>41</v>
      </c>
      <c r="B42" s="25">
        <v>2</v>
      </c>
      <c r="D42" s="25">
        <v>2</v>
      </c>
      <c r="E42" s="25">
        <v>2</v>
      </c>
      <c r="F42" s="25">
        <v>2</v>
      </c>
      <c r="G42" s="25">
        <v>1</v>
      </c>
      <c r="H42" s="25">
        <v>2</v>
      </c>
      <c r="I42" s="25">
        <v>2</v>
      </c>
      <c r="K42" s="25">
        <v>2</v>
      </c>
      <c r="L42" s="25">
        <v>1</v>
      </c>
      <c r="M42" s="25">
        <v>2</v>
      </c>
      <c r="N42" s="25">
        <v>2</v>
      </c>
      <c r="O42" s="25">
        <v>2</v>
      </c>
      <c r="P42" s="25">
        <v>2</v>
      </c>
      <c r="Q42" s="25">
        <v>2</v>
      </c>
      <c r="S42" s="25">
        <v>1</v>
      </c>
      <c r="U42" s="25">
        <v>2</v>
      </c>
      <c r="V42" s="25">
        <v>2</v>
      </c>
      <c r="W42" s="25">
        <f t="shared" si="0"/>
        <v>0.72499999999999998</v>
      </c>
    </row>
    <row r="43" spans="1:23" x14ac:dyDescent="0.3">
      <c r="A43">
        <v>42</v>
      </c>
      <c r="B43" s="25">
        <v>2</v>
      </c>
      <c r="C43">
        <v>2</v>
      </c>
      <c r="D43">
        <v>2</v>
      </c>
      <c r="E43">
        <v>1</v>
      </c>
      <c r="F43">
        <v>2</v>
      </c>
      <c r="G43">
        <v>1</v>
      </c>
      <c r="H43">
        <v>2</v>
      </c>
      <c r="I43" s="25">
        <v>2</v>
      </c>
      <c r="J43">
        <v>2</v>
      </c>
      <c r="K43">
        <v>2</v>
      </c>
      <c r="L43">
        <v>2</v>
      </c>
      <c r="M43">
        <v>2</v>
      </c>
      <c r="N43">
        <v>2</v>
      </c>
      <c r="S43">
        <v>2</v>
      </c>
      <c r="U43">
        <v>2</v>
      </c>
      <c r="V43">
        <v>2</v>
      </c>
      <c r="W43" s="25">
        <f t="shared" si="0"/>
        <v>0.7</v>
      </c>
    </row>
    <row r="44" spans="1:23" x14ac:dyDescent="0.3">
      <c r="A44">
        <v>43</v>
      </c>
      <c r="B44" s="25">
        <v>4</v>
      </c>
      <c r="I44" s="25">
        <v>4</v>
      </c>
      <c r="J44">
        <v>4</v>
      </c>
      <c r="M44">
        <v>2</v>
      </c>
      <c r="P44">
        <v>2</v>
      </c>
      <c r="R44">
        <v>2</v>
      </c>
      <c r="S44">
        <v>4</v>
      </c>
      <c r="W44" s="25">
        <f t="shared" si="0"/>
        <v>0.22499999999999998</v>
      </c>
    </row>
    <row r="45" spans="1:23" x14ac:dyDescent="0.3">
      <c r="A45">
        <v>44</v>
      </c>
      <c r="B45" s="25">
        <v>2</v>
      </c>
      <c r="H45">
        <v>1</v>
      </c>
      <c r="I45" s="25">
        <v>2</v>
      </c>
      <c r="J45" s="25">
        <v>2</v>
      </c>
      <c r="O45">
        <v>1</v>
      </c>
      <c r="P45">
        <v>2</v>
      </c>
      <c r="W45" s="25">
        <f t="shared" si="0"/>
        <v>0.19999999999999996</v>
      </c>
    </row>
    <row r="46" spans="1:23" x14ac:dyDescent="0.3">
      <c r="A46">
        <v>45</v>
      </c>
      <c r="B46" s="25">
        <v>2</v>
      </c>
      <c r="I46" s="25">
        <v>2</v>
      </c>
      <c r="J46" s="25">
        <v>2</v>
      </c>
      <c r="L46">
        <v>2</v>
      </c>
      <c r="M46">
        <v>2</v>
      </c>
      <c r="N46">
        <v>2</v>
      </c>
      <c r="P46">
        <v>2</v>
      </c>
      <c r="T46">
        <v>1</v>
      </c>
      <c r="V46">
        <v>2</v>
      </c>
      <c r="W46" s="25">
        <f t="shared" si="0"/>
        <v>0.375</v>
      </c>
    </row>
    <row r="47" spans="1:23" x14ac:dyDescent="0.3">
      <c r="A47">
        <v>46</v>
      </c>
      <c r="B47" s="25">
        <v>2</v>
      </c>
      <c r="I47" s="25">
        <v>2</v>
      </c>
      <c r="N47">
        <v>1</v>
      </c>
      <c r="P47">
        <v>1</v>
      </c>
      <c r="T47">
        <v>1</v>
      </c>
      <c r="W47" s="25">
        <f t="shared" si="0"/>
        <v>0.125</v>
      </c>
    </row>
    <row r="48" spans="1:23" x14ac:dyDescent="0.3">
      <c r="A48">
        <v>47</v>
      </c>
      <c r="B48" s="25">
        <v>1</v>
      </c>
      <c r="D48">
        <v>1</v>
      </c>
      <c r="I48" s="25">
        <v>1</v>
      </c>
      <c r="N48">
        <v>1</v>
      </c>
      <c r="P48">
        <v>1</v>
      </c>
      <c r="S48">
        <v>1</v>
      </c>
      <c r="T48">
        <v>1</v>
      </c>
      <c r="V48">
        <v>1</v>
      </c>
      <c r="W48" s="25">
        <f t="shared" si="0"/>
        <v>0.35</v>
      </c>
    </row>
    <row r="49" spans="1:23" x14ac:dyDescent="0.3">
      <c r="A49">
        <v>48</v>
      </c>
      <c r="B49" s="25">
        <v>1</v>
      </c>
      <c r="F49">
        <v>1</v>
      </c>
      <c r="M49">
        <v>1</v>
      </c>
      <c r="N49">
        <v>1</v>
      </c>
      <c r="P49">
        <v>1</v>
      </c>
      <c r="S49">
        <v>1</v>
      </c>
      <c r="W49" s="25">
        <f t="shared" si="0"/>
        <v>0.25</v>
      </c>
    </row>
    <row r="50" spans="1:23" s="25" customFormat="1" x14ac:dyDescent="0.3">
      <c r="A50" s="25">
        <v>49</v>
      </c>
      <c r="B50" s="25">
        <v>1</v>
      </c>
      <c r="F50" s="25">
        <v>1</v>
      </c>
      <c r="M50" s="25">
        <v>1</v>
      </c>
      <c r="N50" s="25">
        <v>1</v>
      </c>
      <c r="S50" s="25">
        <v>1</v>
      </c>
      <c r="T50" s="25">
        <v>1</v>
      </c>
      <c r="V50" s="25">
        <v>1</v>
      </c>
      <c r="W50" s="25">
        <f t="shared" si="0"/>
        <v>0.30000000000000004</v>
      </c>
    </row>
    <row r="51" spans="1:23" s="25" customFormat="1" x14ac:dyDescent="0.3">
      <c r="A51" s="25">
        <v>50</v>
      </c>
      <c r="B51" s="25">
        <v>1</v>
      </c>
      <c r="D51" s="25">
        <v>1</v>
      </c>
      <c r="F51" s="25">
        <v>1</v>
      </c>
      <c r="G51" s="25">
        <v>1</v>
      </c>
      <c r="H51" s="25">
        <v>1</v>
      </c>
      <c r="I51" s="25">
        <v>1</v>
      </c>
      <c r="J51" s="25">
        <v>1</v>
      </c>
      <c r="L51" s="25">
        <v>1</v>
      </c>
      <c r="M51" s="25">
        <v>1</v>
      </c>
      <c r="N51" s="25">
        <v>1</v>
      </c>
      <c r="Q51" s="25">
        <v>1</v>
      </c>
      <c r="S51" s="25">
        <v>1</v>
      </c>
      <c r="V51" s="25">
        <v>1</v>
      </c>
      <c r="W51" s="25">
        <f t="shared" si="0"/>
        <v>0.6</v>
      </c>
    </row>
    <row r="52" spans="1:23" s="25" customFormat="1" x14ac:dyDescent="0.3">
      <c r="A52" s="25">
        <v>51</v>
      </c>
      <c r="B52" s="25">
        <v>2</v>
      </c>
      <c r="C52" s="25">
        <v>1</v>
      </c>
      <c r="D52" s="25">
        <v>2</v>
      </c>
      <c r="H52" s="25">
        <v>2</v>
      </c>
      <c r="I52" s="25">
        <v>2</v>
      </c>
      <c r="J52" s="25">
        <v>2</v>
      </c>
      <c r="L52" s="25">
        <v>2</v>
      </c>
      <c r="M52" s="25">
        <v>2</v>
      </c>
      <c r="N52" s="25">
        <v>2</v>
      </c>
      <c r="O52" s="25">
        <v>2</v>
      </c>
      <c r="Q52" s="25">
        <v>2</v>
      </c>
      <c r="S52" s="25">
        <v>2</v>
      </c>
      <c r="T52" s="25">
        <v>2</v>
      </c>
      <c r="U52" s="25">
        <v>2</v>
      </c>
      <c r="W52" s="25">
        <f t="shared" si="0"/>
        <v>0.625</v>
      </c>
    </row>
    <row r="53" spans="1:23" x14ac:dyDescent="0.3">
      <c r="C53">
        <v>0</v>
      </c>
      <c r="D53" s="25">
        <v>1</v>
      </c>
      <c r="E53">
        <v>0</v>
      </c>
      <c r="F53" s="25">
        <v>1</v>
      </c>
      <c r="G53">
        <v>1</v>
      </c>
      <c r="H53" s="25">
        <v>1</v>
      </c>
      <c r="I53" s="25">
        <v>0</v>
      </c>
      <c r="J53">
        <v>0</v>
      </c>
      <c r="K53">
        <v>0</v>
      </c>
      <c r="L53">
        <v>1</v>
      </c>
      <c r="M53" s="25">
        <v>1</v>
      </c>
      <c r="N53" s="25">
        <v>0</v>
      </c>
      <c r="O53">
        <v>0</v>
      </c>
      <c r="P53">
        <v>0</v>
      </c>
      <c r="Q53">
        <v>0</v>
      </c>
      <c r="R53">
        <v>1</v>
      </c>
      <c r="S53" s="25">
        <v>0</v>
      </c>
      <c r="T53" s="25">
        <v>0</v>
      </c>
      <c r="U53">
        <v>0</v>
      </c>
      <c r="V53" s="25">
        <v>1</v>
      </c>
      <c r="W53" s="25" t="e">
        <f t="shared" si="0"/>
        <v>#DIV/0!</v>
      </c>
    </row>
    <row r="54" spans="1:23" x14ac:dyDescent="0.3">
      <c r="B54">
        <f>SUM(B2:B53)</f>
        <v>125</v>
      </c>
      <c r="C54">
        <f>125-SUM(C2:C53)</f>
        <v>102</v>
      </c>
      <c r="D54">
        <f t="shared" ref="D54:V54" si="1">125-SUM(D2:D53)</f>
        <v>80</v>
      </c>
      <c r="E54">
        <f t="shared" si="1"/>
        <v>114</v>
      </c>
      <c r="F54">
        <f t="shared" si="1"/>
        <v>81</v>
      </c>
      <c r="G54">
        <f t="shared" si="1"/>
        <v>101</v>
      </c>
      <c r="H54">
        <f t="shared" si="1"/>
        <v>97</v>
      </c>
      <c r="I54">
        <f t="shared" si="1"/>
        <v>44</v>
      </c>
      <c r="J54">
        <f t="shared" si="1"/>
        <v>67</v>
      </c>
      <c r="K54">
        <f t="shared" si="1"/>
        <v>85</v>
      </c>
      <c r="L54">
        <f t="shared" si="1"/>
        <v>92</v>
      </c>
      <c r="M54">
        <f t="shared" si="1"/>
        <v>91</v>
      </c>
      <c r="N54">
        <f t="shared" si="1"/>
        <v>70</v>
      </c>
      <c r="O54">
        <f t="shared" si="1"/>
        <v>103</v>
      </c>
      <c r="P54">
        <f t="shared" si="1"/>
        <v>101</v>
      </c>
      <c r="Q54">
        <f t="shared" si="1"/>
        <v>109</v>
      </c>
      <c r="R54">
        <f t="shared" si="1"/>
        <v>108</v>
      </c>
      <c r="S54">
        <f t="shared" si="1"/>
        <v>75</v>
      </c>
      <c r="T54">
        <f t="shared" si="1"/>
        <v>105</v>
      </c>
      <c r="U54">
        <f t="shared" si="1"/>
        <v>98</v>
      </c>
      <c r="V54">
        <f t="shared" si="1"/>
        <v>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0" sqref="A1:A20"/>
    </sheetView>
  </sheetViews>
  <sheetFormatPr defaultRowHeight="14.4" x14ac:dyDescent="0.3"/>
  <sheetData>
    <row r="1" spans="1:6" ht="57.6" x14ac:dyDescent="0.3">
      <c r="A1" s="3" t="s">
        <v>176</v>
      </c>
      <c r="B1">
        <v>5.7964331436380911E-3</v>
      </c>
      <c r="E1" s="3" t="s">
        <v>138</v>
      </c>
      <c r="F1">
        <v>99</v>
      </c>
    </row>
    <row r="2" spans="1:6" ht="43.2" x14ac:dyDescent="0.3">
      <c r="A2" s="3" t="s">
        <v>160</v>
      </c>
      <c r="B2">
        <v>2.268444486376342E-2</v>
      </c>
      <c r="E2" s="3" t="s">
        <v>140</v>
      </c>
      <c r="F2">
        <v>56</v>
      </c>
    </row>
    <row r="3" spans="1:6" ht="43.2" x14ac:dyDescent="0.3">
      <c r="A3" s="3" t="s">
        <v>142</v>
      </c>
      <c r="B3">
        <v>2.5618184387097731E-2</v>
      </c>
      <c r="E3" s="3" t="s">
        <v>142</v>
      </c>
      <c r="F3">
        <v>106.5</v>
      </c>
    </row>
    <row r="4" spans="1:6" ht="43.2" x14ac:dyDescent="0.3">
      <c r="A4" s="3" t="s">
        <v>174</v>
      </c>
      <c r="B4">
        <v>5.3292384291742656E-2</v>
      </c>
      <c r="E4" s="3" t="s">
        <v>144</v>
      </c>
      <c r="F4">
        <v>86</v>
      </c>
    </row>
    <row r="5" spans="1:6" ht="43.2" x14ac:dyDescent="0.3">
      <c r="A5" s="3" t="s">
        <v>162</v>
      </c>
      <c r="B5">
        <v>9.259225436688534E-2</v>
      </c>
      <c r="E5" s="3" t="s">
        <v>146</v>
      </c>
      <c r="F5">
        <v>92</v>
      </c>
    </row>
    <row r="6" spans="1:6" ht="43.2" x14ac:dyDescent="0.3">
      <c r="A6" s="3" t="s">
        <v>170</v>
      </c>
      <c r="B6">
        <v>0.16062588502386344</v>
      </c>
      <c r="E6" s="3" t="s">
        <v>148</v>
      </c>
      <c r="F6">
        <v>98</v>
      </c>
    </row>
    <row r="7" spans="1:6" ht="57.6" x14ac:dyDescent="0.3">
      <c r="A7" s="3" t="s">
        <v>148</v>
      </c>
      <c r="B7">
        <v>0.18096823105773696</v>
      </c>
      <c r="E7" s="3" t="s">
        <v>150</v>
      </c>
      <c r="F7">
        <v>41</v>
      </c>
    </row>
    <row r="8" spans="1:6" ht="43.2" x14ac:dyDescent="0.3">
      <c r="A8" s="3" t="s">
        <v>172</v>
      </c>
      <c r="B8">
        <v>0.47720580380498268</v>
      </c>
      <c r="E8" s="3" t="s">
        <v>152</v>
      </c>
      <c r="F8">
        <v>63</v>
      </c>
    </row>
    <row r="9" spans="1:6" ht="43.2" x14ac:dyDescent="0.3">
      <c r="A9" s="3" t="s">
        <v>152</v>
      </c>
      <c r="B9">
        <v>0.5444154588306922</v>
      </c>
      <c r="E9" s="3" t="s">
        <v>154</v>
      </c>
      <c r="F9">
        <v>59</v>
      </c>
    </row>
    <row r="10" spans="1:6" ht="43.2" x14ac:dyDescent="0.3">
      <c r="A10" s="3" t="s">
        <v>166</v>
      </c>
      <c r="B10">
        <v>0.55213617011274818</v>
      </c>
      <c r="E10" s="3" t="s">
        <v>156</v>
      </c>
      <c r="F10">
        <v>101</v>
      </c>
    </row>
    <row r="11" spans="1:6" ht="57.6" x14ac:dyDescent="0.3">
      <c r="A11" s="3" t="s">
        <v>150</v>
      </c>
      <c r="B11">
        <v>0.5593900956218355</v>
      </c>
      <c r="E11" s="3" t="s">
        <v>158</v>
      </c>
      <c r="F11">
        <v>99</v>
      </c>
    </row>
    <row r="12" spans="1:6" ht="43.2" x14ac:dyDescent="0.3">
      <c r="A12" s="3" t="s">
        <v>138</v>
      </c>
      <c r="B12">
        <v>0.56288541366133571</v>
      </c>
      <c r="E12" s="3" t="s">
        <v>160</v>
      </c>
      <c r="F12">
        <v>101.5</v>
      </c>
    </row>
    <row r="13" spans="1:6" ht="43.2" x14ac:dyDescent="0.3">
      <c r="A13" s="3" t="s">
        <v>156</v>
      </c>
      <c r="B13">
        <v>0.59170643270965317</v>
      </c>
      <c r="E13" s="3" t="s">
        <v>162</v>
      </c>
      <c r="F13">
        <v>114</v>
      </c>
    </row>
    <row r="14" spans="1:6" ht="57.6" x14ac:dyDescent="0.3">
      <c r="A14" s="3" t="s">
        <v>164</v>
      </c>
      <c r="B14">
        <v>0.60631569799605411</v>
      </c>
      <c r="E14" s="3" t="s">
        <v>164</v>
      </c>
      <c r="F14">
        <v>107</v>
      </c>
    </row>
    <row r="15" spans="1:6" ht="43.2" x14ac:dyDescent="0.3">
      <c r="A15" s="3" t="s">
        <v>146</v>
      </c>
      <c r="B15">
        <v>0.63262791625614723</v>
      </c>
      <c r="E15" s="3" t="s">
        <v>166</v>
      </c>
      <c r="F15">
        <v>109</v>
      </c>
    </row>
    <row r="16" spans="1:6" ht="43.2" x14ac:dyDescent="0.3">
      <c r="A16" s="3" t="s">
        <v>168</v>
      </c>
      <c r="B16">
        <v>0.68802373234569847</v>
      </c>
      <c r="E16" s="3" t="s">
        <v>168</v>
      </c>
      <c r="F16">
        <v>108</v>
      </c>
    </row>
    <row r="17" spans="1:6" ht="43.2" x14ac:dyDescent="0.3">
      <c r="A17" s="3" t="s">
        <v>144</v>
      </c>
      <c r="B17">
        <v>0.82195582124078992</v>
      </c>
      <c r="E17" s="3" t="s">
        <v>170</v>
      </c>
      <c r="F17">
        <v>111</v>
      </c>
    </row>
    <row r="18" spans="1:6" ht="43.2" x14ac:dyDescent="0.3">
      <c r="A18" s="3" t="s">
        <v>154</v>
      </c>
      <c r="B18">
        <v>0.84440040626233392</v>
      </c>
      <c r="E18" s="3" t="s">
        <v>172</v>
      </c>
      <c r="F18">
        <v>102</v>
      </c>
    </row>
    <row r="19" spans="1:6" ht="43.2" x14ac:dyDescent="0.3">
      <c r="A19" s="3" t="s">
        <v>158</v>
      </c>
      <c r="B19">
        <v>0.87794830756812969</v>
      </c>
      <c r="E19" s="3" t="s">
        <v>174</v>
      </c>
      <c r="F19">
        <v>90</v>
      </c>
    </row>
    <row r="20" spans="1:6" ht="57.6" x14ac:dyDescent="0.3">
      <c r="A20" s="3" t="s">
        <v>140</v>
      </c>
      <c r="B20">
        <v>0.92986643308733885</v>
      </c>
      <c r="E20" s="3" t="s">
        <v>176</v>
      </c>
      <c r="F20">
        <v>81</v>
      </c>
    </row>
  </sheetData>
  <sortState ref="E1:F20">
    <sortCondition ref="E1:E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2017-F</vt:lpstr>
      <vt:lpstr>important-dates</vt:lpstr>
      <vt:lpstr>lab-schedule</vt:lpstr>
      <vt:lpstr>class-content</vt:lpstr>
      <vt:lpstr>announcements</vt:lpstr>
      <vt:lpstr>literature</vt:lpstr>
      <vt:lpstr>Sheet1</vt:lpstr>
      <vt:lpstr>Exam-01</vt:lpstr>
      <vt:lpstr>Sheet2</vt:lpstr>
      <vt:lpstr>Exam-02</vt:lpstr>
      <vt:lpstr>Presentation order</vt:lpstr>
      <vt:lpstr>Exam-03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2017-12-08T20:42:01Z</dcterms:modified>
</cp:coreProperties>
</file>