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445340\Dropbox\James Cook University\Data\Chapter1_WaterQuality\"/>
    </mc:Choice>
  </mc:AlternateContent>
  <bookViews>
    <workbookView xWindow="0" yWindow="0" windowWidth="20490" windowHeight="7770"/>
  </bookViews>
  <sheets>
    <sheet name="Sediments" sheetId="1" r:id="rId1"/>
    <sheet name="Nutrients" sheetId="3" r:id="rId2"/>
    <sheet name="Benthos" sheetId="4" r:id="rId3"/>
    <sheet name="ESRI_MAPINFO_SHEET" sheetId="2" state="very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4" l="1"/>
  <c r="H42" i="4"/>
  <c r="H16" i="4"/>
  <c r="H15" i="4"/>
  <c r="H14" i="4"/>
  <c r="H9" i="4"/>
  <c r="H8" i="4"/>
  <c r="H7" i="4"/>
  <c r="H6" i="4"/>
  <c r="G65" i="3" l="1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<sst xmlns="http://schemas.openxmlformats.org/spreadsheetml/2006/main" count="593" uniqueCount="76">
  <si>
    <t>Sampling_Month</t>
  </si>
  <si>
    <t>Deployment</t>
  </si>
  <si>
    <t>Deployment_2</t>
  </si>
  <si>
    <t>Sampling_Season</t>
  </si>
  <si>
    <t>Site</t>
  </si>
  <si>
    <t>Watershed.Type</t>
  </si>
  <si>
    <t>Sediment accumulation rate</t>
  </si>
  <si>
    <t>%_Organic</t>
  </si>
  <si>
    <t>%_Carbonate</t>
  </si>
  <si>
    <t>%_Mineral</t>
  </si>
  <si>
    <t>Nov-18_Feb-19_Wet</t>
  </si>
  <si>
    <t>D1</t>
  </si>
  <si>
    <t>Nov-18_Wet</t>
  </si>
  <si>
    <t>Fagaalu Matafao</t>
  </si>
  <si>
    <t>Disturbed</t>
  </si>
  <si>
    <t>Feb-19_May-19_Wet</t>
  </si>
  <si>
    <t>D2</t>
  </si>
  <si>
    <t>Feb-19_Wet</t>
  </si>
  <si>
    <t>May-19_Sept-19_Dry</t>
  </si>
  <si>
    <t>D3</t>
  </si>
  <si>
    <t>May-19_Dry</t>
  </si>
  <si>
    <t>Sep-19_Nov-19_Dry</t>
  </si>
  <si>
    <t>D4</t>
  </si>
  <si>
    <t>Sep-19_Dry</t>
  </si>
  <si>
    <t>Fagaalu Reef</t>
  </si>
  <si>
    <t>Fagasa</t>
  </si>
  <si>
    <t>Intermediate</t>
  </si>
  <si>
    <t>Fagatele</t>
  </si>
  <si>
    <t>Pristine</t>
  </si>
  <si>
    <t>Nu'uuli</t>
  </si>
  <si>
    <t>Tafeu</t>
  </si>
  <si>
    <t>Vatia</t>
  </si>
  <si>
    <t>D10</t>
  </si>
  <si>
    <t>D50</t>
  </si>
  <si>
    <t>D90</t>
  </si>
  <si>
    <t>DIN</t>
  </si>
  <si>
    <t>Total.DIN.Load.kg.d</t>
  </si>
  <si>
    <t xml:space="preserve">Watershed Type </t>
  </si>
  <si>
    <t>Location</t>
  </si>
  <si>
    <t>Site Location</t>
  </si>
  <si>
    <t>Sampling Season</t>
  </si>
  <si>
    <t>Phosphate</t>
  </si>
  <si>
    <t>Delta15N</t>
  </si>
  <si>
    <t>Fagaalu</t>
  </si>
  <si>
    <t>Reef Flat</t>
  </si>
  <si>
    <t>Aug-18_Dry</t>
  </si>
  <si>
    <t>Stream</t>
  </si>
  <si>
    <t>Faga'alu stream</t>
  </si>
  <si>
    <t>Fagasa Agasii</t>
  </si>
  <si>
    <t>Fagasa Agasii stream</t>
  </si>
  <si>
    <t>Fagasa Leele</t>
  </si>
  <si>
    <t>Fagasa Leele stream</t>
  </si>
  <si>
    <t>Fagatele stream</t>
  </si>
  <si>
    <t>Nu'uuli stream</t>
  </si>
  <si>
    <t xml:space="preserve">Tafeu stream </t>
  </si>
  <si>
    <t>Vatia Faatafe</t>
  </si>
  <si>
    <t>Vatia Faatafe stream</t>
  </si>
  <si>
    <t xml:space="preserve">Vatia </t>
  </si>
  <si>
    <t>Vatia Gaoa</t>
  </si>
  <si>
    <t>Vatia Gaoa stream</t>
  </si>
  <si>
    <r>
      <t>DIN (</t>
    </r>
    <r>
      <rPr>
        <b/>
        <sz val="11"/>
        <rFont val="Calibri"/>
        <family val="2"/>
      </rPr>
      <t>µmol/L)</t>
    </r>
  </si>
  <si>
    <t>Ammonium (µmol/L)</t>
  </si>
  <si>
    <t>Total_Nitrogen (µmol/L)</t>
  </si>
  <si>
    <t>Total_Phosphorus (µmol/L)</t>
  </si>
  <si>
    <t>Silicate (µmol/L)</t>
  </si>
  <si>
    <t>Nitrate (µmol/L)</t>
  </si>
  <si>
    <t>Total_DIN_load (kg/day)</t>
  </si>
  <si>
    <t>Benthos_Location</t>
  </si>
  <si>
    <t>CCA</t>
  </si>
  <si>
    <t>HardCoral</t>
  </si>
  <si>
    <t>Macroalgae</t>
  </si>
  <si>
    <t>Turf</t>
  </si>
  <si>
    <t>Rubble</t>
  </si>
  <si>
    <t>Reef_Flat</t>
  </si>
  <si>
    <t>Reef_Slope</t>
  </si>
  <si>
    <t>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</si>
</sst>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0" fontId="1" fillId="0" borderId="0" xfId="0" applyFont="1" applyFill="1"/>
    <xf numFmtId="17" fontId="1" fillId="0" borderId="0" xfId="0" applyNumberFormat="1" applyFont="1" applyFill="1"/>
    <xf numFmtId="2" fontId="1" fillId="0" borderId="0" xfId="0" applyNumberFormat="1" applyFont="1" applyFill="1"/>
    <xf numFmtId="2" fontId="1" fillId="0" borderId="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/>
    <xf numFmtId="164" fontId="1" fillId="0" borderId="0" xfId="1" applyNumberFormat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17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1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2" fontId="0" fillId="0" borderId="0" xfId="0" applyNumberFormat="1" applyAlignment="1"/>
    <xf numFmtId="1" fontId="0" fillId="0" borderId="0" xfId="0" applyNumberFormat="1" applyAlignment="1"/>
    <xf numFmtId="2" fontId="0" fillId="0" borderId="0" xfId="0" applyNumberForma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B14" sqref="B14"/>
    </sheetView>
  </sheetViews>
  <sheetFormatPr defaultRowHeight="15" x14ac:dyDescent="0.25"/>
  <cols>
    <col min="1" max="1" width="19.28515625" style="4" bestFit="1" customWidth="1"/>
    <col min="2" max="2" width="19.28515625" style="4" customWidth="1"/>
    <col min="3" max="3" width="20.42578125" style="4" customWidth="1"/>
    <col min="4" max="4" width="17" style="4" bestFit="1" customWidth="1"/>
    <col min="5" max="5" width="15.5703125" style="4" customWidth="1"/>
    <col min="6" max="6" width="10" style="4" customWidth="1"/>
    <col min="7" max="7" width="10.85546875" style="4" customWidth="1"/>
    <col min="8" max="8" width="12.7109375" style="4" customWidth="1"/>
    <col min="9" max="9" width="11.140625" style="4" customWidth="1"/>
    <col min="10" max="12" width="6.5703125" style="4" bestFit="1" customWidth="1"/>
    <col min="13" max="16384" width="9.140625" style="4"/>
  </cols>
  <sheetData>
    <row r="1" spans="1:14" s="9" customFormat="1" ht="45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1" t="s">
        <v>7</v>
      </c>
      <c r="H1" s="1" t="s">
        <v>8</v>
      </c>
      <c r="I1" s="2" t="s">
        <v>9</v>
      </c>
      <c r="J1" s="3" t="s">
        <v>32</v>
      </c>
      <c r="K1" s="3" t="s">
        <v>33</v>
      </c>
      <c r="L1" s="3" t="s">
        <v>34</v>
      </c>
      <c r="M1" s="9" t="s">
        <v>35</v>
      </c>
      <c r="N1" s="9" t="s">
        <v>36</v>
      </c>
    </row>
    <row r="2" spans="1:14" x14ac:dyDescent="0.25">
      <c r="A2" s="5" t="s">
        <v>10</v>
      </c>
      <c r="B2" s="5" t="s">
        <v>11</v>
      </c>
      <c r="C2" s="5" t="s">
        <v>12</v>
      </c>
      <c r="D2" s="4" t="s">
        <v>13</v>
      </c>
      <c r="E2" s="4" t="s">
        <v>14</v>
      </c>
      <c r="F2" s="6">
        <v>1.5489467162329618</v>
      </c>
      <c r="G2" s="7">
        <v>0.13123441396508601</v>
      </c>
      <c r="H2" s="7">
        <v>0.4028047069825485</v>
      </c>
      <c r="I2" s="6">
        <v>0.46464777119700362</v>
      </c>
      <c r="J2" s="4">
        <v>5.61</v>
      </c>
      <c r="K2" s="4">
        <v>22.4</v>
      </c>
      <c r="L2" s="4">
        <v>107</v>
      </c>
      <c r="M2" s="4">
        <v>8.1412302450412017</v>
      </c>
      <c r="N2" s="4">
        <v>6.705279</v>
      </c>
    </row>
    <row r="3" spans="1:14" x14ac:dyDescent="0.25">
      <c r="A3" s="5" t="s">
        <v>15</v>
      </c>
      <c r="B3" s="5" t="s">
        <v>16</v>
      </c>
      <c r="C3" s="5" t="s">
        <v>17</v>
      </c>
      <c r="D3" s="4" t="s">
        <v>13</v>
      </c>
      <c r="E3" s="4" t="s">
        <v>14</v>
      </c>
      <c r="F3" s="6">
        <v>4.5957759712406556</v>
      </c>
      <c r="G3" s="7">
        <v>0.13024395223027233</v>
      </c>
      <c r="H3" s="7">
        <v>0.33609798918036227</v>
      </c>
      <c r="I3" s="6">
        <v>0.53315553740941235</v>
      </c>
      <c r="J3" s="4">
        <v>5.5</v>
      </c>
      <c r="K3" s="4">
        <v>24.3</v>
      </c>
      <c r="L3" s="4">
        <v>111</v>
      </c>
      <c r="M3" s="4">
        <v>5.127637817243925</v>
      </c>
      <c r="N3" s="4">
        <v>6.705279</v>
      </c>
    </row>
    <row r="4" spans="1:14" x14ac:dyDescent="0.25">
      <c r="A4" s="5" t="s">
        <v>18</v>
      </c>
      <c r="B4" s="5" t="s">
        <v>19</v>
      </c>
      <c r="C4" s="5" t="s">
        <v>20</v>
      </c>
      <c r="D4" s="4" t="s">
        <v>13</v>
      </c>
      <c r="E4" s="4" t="s">
        <v>14</v>
      </c>
      <c r="F4" s="6">
        <v>5.522331770917515</v>
      </c>
      <c r="G4" s="7">
        <v>0.10910375454178471</v>
      </c>
      <c r="H4" s="7">
        <v>0.52397476786434571</v>
      </c>
      <c r="I4" s="6">
        <v>0.36613805006056321</v>
      </c>
      <c r="J4" s="4">
        <v>7.47</v>
      </c>
      <c r="K4" s="4">
        <v>34.6</v>
      </c>
      <c r="L4" s="4">
        <v>123</v>
      </c>
      <c r="M4" s="4">
        <v>8.5738657189056653</v>
      </c>
      <c r="N4" s="4">
        <v>6.705279</v>
      </c>
    </row>
    <row r="5" spans="1:14" x14ac:dyDescent="0.25">
      <c r="A5" s="5" t="s">
        <v>21</v>
      </c>
      <c r="B5" s="5" t="s">
        <v>22</v>
      </c>
      <c r="C5" s="5" t="s">
        <v>23</v>
      </c>
      <c r="D5" s="4" t="s">
        <v>13</v>
      </c>
      <c r="E5" s="4" t="s">
        <v>14</v>
      </c>
      <c r="F5" s="6">
        <v>1.5908101409960145</v>
      </c>
      <c r="G5" s="7">
        <v>0.11647641175876856</v>
      </c>
      <c r="H5" s="7">
        <v>0.50997878573592037</v>
      </c>
      <c r="I5" s="6">
        <v>0.3727823012425574</v>
      </c>
      <c r="J5" s="4">
        <v>6.61</v>
      </c>
      <c r="K5" s="4">
        <v>30.6</v>
      </c>
      <c r="L5" s="4">
        <v>114</v>
      </c>
      <c r="M5" s="4">
        <v>5.0175911687999832</v>
      </c>
      <c r="N5" s="4">
        <v>6.705279</v>
      </c>
    </row>
    <row r="6" spans="1:14" x14ac:dyDescent="0.25">
      <c r="A6" s="5" t="s">
        <v>10</v>
      </c>
      <c r="B6" s="5" t="s">
        <v>11</v>
      </c>
      <c r="C6" s="5" t="s">
        <v>12</v>
      </c>
      <c r="D6" s="4" t="s">
        <v>24</v>
      </c>
      <c r="E6" s="4" t="s">
        <v>14</v>
      </c>
      <c r="F6" s="6">
        <v>1.3151434383110052</v>
      </c>
      <c r="G6" s="7">
        <v>0.13974880594374495</v>
      </c>
      <c r="H6" s="7">
        <v>0.40145975588183397</v>
      </c>
      <c r="I6" s="6">
        <v>0.45819119051830925</v>
      </c>
      <c r="J6" s="4">
        <v>5.79</v>
      </c>
      <c r="K6" s="4">
        <v>24.2</v>
      </c>
      <c r="L6" s="4">
        <v>121</v>
      </c>
      <c r="M6" s="4">
        <v>8.1412302450412017</v>
      </c>
      <c r="N6" s="4">
        <v>6.705279</v>
      </c>
    </row>
    <row r="7" spans="1:14" x14ac:dyDescent="0.25">
      <c r="A7" s="5" t="s">
        <v>15</v>
      </c>
      <c r="B7" s="5" t="s">
        <v>16</v>
      </c>
      <c r="C7" s="5" t="s">
        <v>17</v>
      </c>
      <c r="D7" s="4" t="s">
        <v>24</v>
      </c>
      <c r="E7" s="4" t="s">
        <v>14</v>
      </c>
      <c r="F7" s="6">
        <v>1.6879547548692531</v>
      </c>
      <c r="G7" s="7">
        <v>0.11429678419217532</v>
      </c>
      <c r="H7" s="7">
        <v>0.54118733049205459</v>
      </c>
      <c r="I7" s="6">
        <v>0.34370672220069842</v>
      </c>
      <c r="J7" s="4">
        <v>5.76</v>
      </c>
      <c r="K7" s="4">
        <v>27.5</v>
      </c>
      <c r="L7" s="4">
        <v>139</v>
      </c>
      <c r="M7" s="4">
        <v>5.127637817243925</v>
      </c>
      <c r="N7" s="4">
        <v>6.705279</v>
      </c>
    </row>
    <row r="8" spans="1:14" x14ac:dyDescent="0.25">
      <c r="A8" s="5" t="s">
        <v>18</v>
      </c>
      <c r="B8" s="5" t="s">
        <v>19</v>
      </c>
      <c r="C8" s="5" t="s">
        <v>20</v>
      </c>
      <c r="D8" s="4" t="s">
        <v>24</v>
      </c>
      <c r="E8" s="4" t="s">
        <v>14</v>
      </c>
      <c r="F8" s="6">
        <v>4.0407305640859867</v>
      </c>
      <c r="G8" s="7">
        <v>8.2664526484750978E-2</v>
      </c>
      <c r="H8" s="7">
        <v>0.78796107544142369</v>
      </c>
      <c r="I8" s="6">
        <v>0.12819626805777395</v>
      </c>
      <c r="J8" s="4">
        <v>7.48</v>
      </c>
      <c r="K8" s="4">
        <v>43.1</v>
      </c>
      <c r="L8" s="4">
        <v>227</v>
      </c>
      <c r="M8" s="4">
        <v>8.5738657189056653</v>
      </c>
      <c r="N8" s="4">
        <v>6.705279</v>
      </c>
    </row>
    <row r="9" spans="1:14" x14ac:dyDescent="0.25">
      <c r="A9" s="5" t="s">
        <v>21</v>
      </c>
      <c r="B9" s="5" t="s">
        <v>22</v>
      </c>
      <c r="C9" s="5" t="s">
        <v>23</v>
      </c>
      <c r="D9" s="4" t="s">
        <v>24</v>
      </c>
      <c r="E9" s="4" t="s">
        <v>14</v>
      </c>
      <c r="F9" s="6">
        <v>0.79540507049800746</v>
      </c>
      <c r="G9" s="7">
        <v>0.11923271075215033</v>
      </c>
      <c r="H9" s="7">
        <v>0.68667682988388412</v>
      </c>
      <c r="I9" s="6">
        <v>0.19306376577486917</v>
      </c>
      <c r="J9" s="4">
        <v>7.26</v>
      </c>
      <c r="K9" s="4">
        <v>36.700000000000003</v>
      </c>
      <c r="L9" s="4">
        <v>182</v>
      </c>
      <c r="M9" s="4">
        <v>5.0175911687999832</v>
      </c>
      <c r="N9" s="4">
        <v>6.705279</v>
      </c>
    </row>
    <row r="10" spans="1:14" x14ac:dyDescent="0.25">
      <c r="A10" s="5" t="s">
        <v>10</v>
      </c>
      <c r="B10" s="5" t="s">
        <v>11</v>
      </c>
      <c r="C10" s="5" t="s">
        <v>12</v>
      </c>
      <c r="D10" s="4" t="s">
        <v>25</v>
      </c>
      <c r="E10" s="4" t="s">
        <v>26</v>
      </c>
      <c r="F10" s="6">
        <v>8.7617187988935203</v>
      </c>
      <c r="G10" s="7">
        <v>8.2073237383858327E-2</v>
      </c>
      <c r="H10" s="7">
        <v>0.67797431226088789</v>
      </c>
      <c r="I10" s="6">
        <v>0.23893876844598072</v>
      </c>
      <c r="J10" s="4">
        <v>6.86</v>
      </c>
      <c r="K10" s="4">
        <v>39.6</v>
      </c>
      <c r="L10" s="4">
        <v>178</v>
      </c>
      <c r="M10" s="4">
        <v>2.2387463170452939</v>
      </c>
      <c r="N10" s="4">
        <v>3.2974735000000002</v>
      </c>
    </row>
    <row r="11" spans="1:14" x14ac:dyDescent="0.25">
      <c r="A11" s="5" t="s">
        <v>15</v>
      </c>
      <c r="B11" s="5" t="s">
        <v>16</v>
      </c>
      <c r="C11" s="5" t="s">
        <v>17</v>
      </c>
      <c r="D11" s="4" t="s">
        <v>25</v>
      </c>
      <c r="E11" s="4" t="s">
        <v>26</v>
      </c>
      <c r="F11" s="6">
        <v>3.2256416152480232</v>
      </c>
      <c r="G11" s="7">
        <v>0.11304954640613959</v>
      </c>
      <c r="H11" s="7">
        <v>0.56946346326388375</v>
      </c>
      <c r="I11" s="6">
        <v>0.31663554979563313</v>
      </c>
      <c r="J11" s="4">
        <v>6.61</v>
      </c>
      <c r="K11" s="4">
        <v>37.9</v>
      </c>
      <c r="L11" s="4">
        <v>206</v>
      </c>
      <c r="M11" s="4">
        <v>1.0665169825103109</v>
      </c>
      <c r="N11" s="4">
        <v>3.2974735000000002</v>
      </c>
    </row>
    <row r="12" spans="1:14" x14ac:dyDescent="0.25">
      <c r="A12" s="5" t="s">
        <v>18</v>
      </c>
      <c r="B12" s="5" t="s">
        <v>19</v>
      </c>
      <c r="C12" s="5" t="s">
        <v>20</v>
      </c>
      <c r="D12" s="4" t="s">
        <v>25</v>
      </c>
      <c r="E12" s="4" t="s">
        <v>26</v>
      </c>
      <c r="F12" s="6">
        <v>1.1492185313986489</v>
      </c>
      <c r="G12" s="7">
        <v>0.14949290060852027</v>
      </c>
      <c r="H12" s="7">
        <v>0.53713448275862208</v>
      </c>
      <c r="I12" s="6">
        <v>0.3125695131845817</v>
      </c>
      <c r="J12" s="4">
        <v>6.6</v>
      </c>
      <c r="K12" s="4">
        <v>33.5</v>
      </c>
      <c r="L12" s="4">
        <v>166</v>
      </c>
      <c r="M12" s="4">
        <v>1.9145825537555852</v>
      </c>
      <c r="N12" s="4">
        <v>3.2974735000000002</v>
      </c>
    </row>
    <row r="13" spans="1:14" x14ac:dyDescent="0.25">
      <c r="A13" s="5" t="s">
        <v>21</v>
      </c>
      <c r="B13" s="5" t="s">
        <v>22</v>
      </c>
      <c r="C13" s="5" t="s">
        <v>23</v>
      </c>
      <c r="D13" s="4" t="s">
        <v>25</v>
      </c>
      <c r="E13" s="4" t="s">
        <v>26</v>
      </c>
      <c r="F13" s="6">
        <v>5.287783617484938</v>
      </c>
      <c r="G13" s="7">
        <v>0.10420420420420649</v>
      </c>
      <c r="H13" s="7">
        <v>0.65875435435435403</v>
      </c>
      <c r="I13" s="6">
        <v>0.23605649649649452</v>
      </c>
      <c r="J13" s="4">
        <v>7.67</v>
      </c>
      <c r="K13" s="4">
        <v>49.2</v>
      </c>
      <c r="L13" s="4">
        <v>201</v>
      </c>
      <c r="M13" s="4">
        <v>0.63851986662965177</v>
      </c>
      <c r="N13" s="4">
        <v>3.2974735000000002</v>
      </c>
    </row>
    <row r="14" spans="1:14" x14ac:dyDescent="0.25">
      <c r="A14" s="5" t="s">
        <v>10</v>
      </c>
      <c r="B14" s="5" t="s">
        <v>11</v>
      </c>
      <c r="C14" s="5" t="s">
        <v>12</v>
      </c>
      <c r="D14" s="4" t="s">
        <v>27</v>
      </c>
      <c r="E14" s="4" t="s">
        <v>28</v>
      </c>
      <c r="F14" s="6">
        <v>0.63506815365551417</v>
      </c>
      <c r="G14" s="7">
        <v>0.11410675381263778</v>
      </c>
      <c r="H14" s="6">
        <v>0.77732607116920271</v>
      </c>
      <c r="I14" s="6">
        <v>0.10856717501815949</v>
      </c>
      <c r="J14" s="4">
        <v>7.29</v>
      </c>
      <c r="K14" s="4">
        <v>45.2</v>
      </c>
      <c r="L14" s="4">
        <v>346</v>
      </c>
      <c r="M14" s="4">
        <v>2.103778083590675</v>
      </c>
      <c r="N14" s="4">
        <v>0.33585100000000001</v>
      </c>
    </row>
    <row r="15" spans="1:14" x14ac:dyDescent="0.25">
      <c r="A15" s="5" t="s">
        <v>15</v>
      </c>
      <c r="B15" s="5" t="s">
        <v>16</v>
      </c>
      <c r="C15" s="5" t="s">
        <v>17</v>
      </c>
      <c r="D15" s="4" t="s">
        <v>27</v>
      </c>
      <c r="E15" s="4" t="s">
        <v>28</v>
      </c>
      <c r="F15" s="6">
        <v>1.3377267094739214</v>
      </c>
      <c r="G15" s="7">
        <v>9.0720836209445641E-2</v>
      </c>
      <c r="H15" s="6">
        <v>0.78892675278572644</v>
      </c>
      <c r="I15" s="6">
        <v>0.12035241100482796</v>
      </c>
      <c r="J15" s="4">
        <v>6.86</v>
      </c>
      <c r="K15" s="4">
        <v>41.2</v>
      </c>
      <c r="L15" s="4">
        <v>268</v>
      </c>
      <c r="M15" s="4">
        <v>1.1683329927164814</v>
      </c>
      <c r="N15" s="4">
        <v>0.33585100000000001</v>
      </c>
    </row>
    <row r="16" spans="1:14" x14ac:dyDescent="0.25">
      <c r="A16" s="5" t="s">
        <v>18</v>
      </c>
      <c r="B16" s="5" t="s">
        <v>19</v>
      </c>
      <c r="C16" s="5" t="s">
        <v>20</v>
      </c>
      <c r="D16" s="4" t="s">
        <v>27</v>
      </c>
      <c r="E16" s="4" t="s">
        <v>28</v>
      </c>
      <c r="F16" s="6">
        <v>2.6346570313495237</v>
      </c>
      <c r="G16" s="7">
        <v>8.8759182851967544E-2</v>
      </c>
      <c r="H16" s="6">
        <v>0.78564226627755451</v>
      </c>
      <c r="I16" s="6">
        <v>0.125598550870478</v>
      </c>
      <c r="J16" s="4">
        <v>11</v>
      </c>
      <c r="K16" s="4">
        <v>67.900000000000006</v>
      </c>
      <c r="L16" s="4">
        <v>524</v>
      </c>
      <c r="M16" s="4">
        <v>0.57879297163987253</v>
      </c>
      <c r="N16" s="4">
        <v>0.33585100000000001</v>
      </c>
    </row>
    <row r="17" spans="1:14" x14ac:dyDescent="0.25">
      <c r="A17" s="5" t="s">
        <v>21</v>
      </c>
      <c r="B17" s="5" t="s">
        <v>22</v>
      </c>
      <c r="C17" s="5" t="s">
        <v>23</v>
      </c>
      <c r="D17" s="4" t="s">
        <v>27</v>
      </c>
      <c r="E17" s="4" t="s">
        <v>28</v>
      </c>
      <c r="F17" s="6">
        <v>1.0695108278751402</v>
      </c>
      <c r="G17" s="7">
        <v>9.6566307521901595E-2</v>
      </c>
      <c r="H17" s="6">
        <v>0.76777114087202125</v>
      </c>
      <c r="I17" s="6">
        <v>0.13566255160607721</v>
      </c>
      <c r="J17" s="4">
        <v>9.91</v>
      </c>
      <c r="K17" s="4">
        <v>61.2</v>
      </c>
      <c r="L17" s="4">
        <v>1610</v>
      </c>
      <c r="M17" s="4">
        <v>0.34694612979145728</v>
      </c>
      <c r="N17" s="4">
        <v>0.33585100000000001</v>
      </c>
    </row>
    <row r="18" spans="1:14" x14ac:dyDescent="0.25">
      <c r="A18" s="5" t="s">
        <v>10</v>
      </c>
      <c r="B18" s="5" t="s">
        <v>11</v>
      </c>
      <c r="C18" s="5" t="s">
        <v>12</v>
      </c>
      <c r="D18" s="4" t="s">
        <v>29</v>
      </c>
      <c r="E18" s="4" t="s">
        <v>14</v>
      </c>
      <c r="F18" s="6">
        <v>0.89938841587720353</v>
      </c>
      <c r="G18" s="7">
        <v>0.10811729706757191</v>
      </c>
      <c r="H18" s="7">
        <v>0.6919609009774762</v>
      </c>
      <c r="I18" s="6">
        <v>0.19888720781980529</v>
      </c>
      <c r="J18" s="4">
        <v>7.33</v>
      </c>
      <c r="K18" s="4">
        <v>39.799999999999997</v>
      </c>
      <c r="L18" s="4">
        <v>1710</v>
      </c>
      <c r="M18" s="4">
        <v>4.7816285467634216</v>
      </c>
      <c r="N18" s="4">
        <v>0.67774000000000001</v>
      </c>
    </row>
    <row r="19" spans="1:14" x14ac:dyDescent="0.25">
      <c r="A19" s="5" t="s">
        <v>15</v>
      </c>
      <c r="B19" s="5" t="s">
        <v>16</v>
      </c>
      <c r="C19" s="5" t="s">
        <v>17</v>
      </c>
      <c r="D19" s="4" t="s">
        <v>29</v>
      </c>
      <c r="E19" s="4" t="s">
        <v>14</v>
      </c>
      <c r="F19" s="6">
        <v>1.5149039312608086</v>
      </c>
      <c r="G19" s="7">
        <v>0.12098565946273293</v>
      </c>
      <c r="H19" s="7">
        <v>0.60375136336094282</v>
      </c>
      <c r="I19" s="6">
        <v>0.27436027065238977</v>
      </c>
      <c r="J19" s="4">
        <v>6.05</v>
      </c>
      <c r="K19" s="4">
        <v>29.4</v>
      </c>
      <c r="L19" s="4">
        <v>142</v>
      </c>
      <c r="M19" s="4">
        <v>3.2781293357829613</v>
      </c>
      <c r="N19" s="4">
        <v>0.67774000000000001</v>
      </c>
    </row>
    <row r="20" spans="1:14" x14ac:dyDescent="0.25">
      <c r="A20" s="5" t="s">
        <v>18</v>
      </c>
      <c r="B20" s="5" t="s">
        <v>19</v>
      </c>
      <c r="C20" s="5" t="s">
        <v>20</v>
      </c>
      <c r="D20" s="4" t="s">
        <v>29</v>
      </c>
      <c r="E20" s="4" t="s">
        <v>14</v>
      </c>
      <c r="F20" s="6">
        <v>6.1957868649318462</v>
      </c>
      <c r="G20" s="7">
        <v>0.10491770170654965</v>
      </c>
      <c r="H20" s="7">
        <v>0.62160133292942832</v>
      </c>
      <c r="I20" s="6">
        <v>0.27255157023123389</v>
      </c>
      <c r="J20" s="4">
        <v>7.01</v>
      </c>
      <c r="K20" s="4">
        <v>34.799999999999997</v>
      </c>
      <c r="L20" s="4">
        <v>117</v>
      </c>
      <c r="M20" s="4">
        <v>5.9903026014723837</v>
      </c>
      <c r="N20" s="4">
        <v>0.67774000000000001</v>
      </c>
    </row>
    <row r="21" spans="1:14" x14ac:dyDescent="0.25">
      <c r="A21" s="5" t="s">
        <v>21</v>
      </c>
      <c r="B21" s="5" t="s">
        <v>22</v>
      </c>
      <c r="C21" s="5" t="s">
        <v>23</v>
      </c>
      <c r="D21" s="4" t="s">
        <v>29</v>
      </c>
      <c r="E21" s="4" t="s">
        <v>14</v>
      </c>
      <c r="F21" s="6">
        <v>0.98379048193174601</v>
      </c>
      <c r="G21" s="7">
        <v>0.14503431570447667</v>
      </c>
      <c r="H21" s="7">
        <v>0.61807448526443542</v>
      </c>
      <c r="I21" s="6">
        <v>0.23596707710940834</v>
      </c>
      <c r="J21" s="4">
        <v>8.5500000000000007</v>
      </c>
      <c r="K21" s="4">
        <v>48.5</v>
      </c>
      <c r="L21" s="4">
        <v>474</v>
      </c>
      <c r="M21" s="4">
        <v>2.2170882097536611</v>
      </c>
      <c r="N21" s="4">
        <v>0.67774000000000001</v>
      </c>
    </row>
    <row r="22" spans="1:14" x14ac:dyDescent="0.25">
      <c r="A22" s="5" t="s">
        <v>10</v>
      </c>
      <c r="B22" s="5" t="s">
        <v>11</v>
      </c>
      <c r="C22" s="5" t="s">
        <v>12</v>
      </c>
      <c r="D22" s="4" t="s">
        <v>30</v>
      </c>
      <c r="E22" s="4" t="s">
        <v>28</v>
      </c>
      <c r="F22" s="6">
        <v>6.87732342007435</v>
      </c>
      <c r="G22" s="7">
        <v>0.10770544695388277</v>
      </c>
      <c r="H22" s="6">
        <v>0.60511672044030462</v>
      </c>
      <c r="I22" s="6">
        <v>0.28717783260581264</v>
      </c>
      <c r="J22" s="4">
        <v>10.199999999999999</v>
      </c>
      <c r="K22" s="4">
        <v>87.9</v>
      </c>
      <c r="L22" s="4">
        <v>454</v>
      </c>
      <c r="M22" s="4">
        <v>1.9755911320593538</v>
      </c>
      <c r="N22" s="4">
        <v>0.331789</v>
      </c>
    </row>
    <row r="23" spans="1:14" x14ac:dyDescent="0.25">
      <c r="A23" s="5" t="s">
        <v>15</v>
      </c>
      <c r="B23" s="5" t="s">
        <v>16</v>
      </c>
      <c r="C23" s="5" t="s">
        <v>17</v>
      </c>
      <c r="D23" s="4" t="s">
        <v>30</v>
      </c>
      <c r="E23" s="4" t="s">
        <v>28</v>
      </c>
      <c r="F23" s="6">
        <v>3.8895773096516595</v>
      </c>
      <c r="G23" s="7">
        <v>9.5676894422115452E-2</v>
      </c>
      <c r="H23" s="6">
        <v>0.61818651112636336</v>
      </c>
      <c r="I23" s="6">
        <v>0.28613659445152118</v>
      </c>
      <c r="J23" s="4">
        <v>9.6999999999999993</v>
      </c>
      <c r="K23" s="4">
        <v>79.2</v>
      </c>
      <c r="L23" s="4">
        <v>503</v>
      </c>
      <c r="M23" s="4">
        <v>2.3569700698426277</v>
      </c>
      <c r="N23" s="4">
        <v>0.331789</v>
      </c>
    </row>
    <row r="24" spans="1:14" x14ac:dyDescent="0.25">
      <c r="A24" s="5" t="s">
        <v>18</v>
      </c>
      <c r="B24" s="5" t="s">
        <v>19</v>
      </c>
      <c r="C24" s="5" t="s">
        <v>20</v>
      </c>
      <c r="D24" s="4" t="s">
        <v>30</v>
      </c>
      <c r="E24" s="4" t="s">
        <v>28</v>
      </c>
      <c r="F24" s="6">
        <v>2.2211311402585863</v>
      </c>
      <c r="G24" s="7">
        <v>0.158022690437601</v>
      </c>
      <c r="H24" s="6">
        <v>0.58019256482982529</v>
      </c>
      <c r="I24" s="6">
        <v>0.26178474473257374</v>
      </c>
      <c r="J24" s="4">
        <v>11.7</v>
      </c>
      <c r="K24" s="4">
        <v>51.2</v>
      </c>
      <c r="L24" s="4">
        <v>197</v>
      </c>
      <c r="M24" s="4">
        <v>0.69743955457600704</v>
      </c>
      <c r="N24" s="4">
        <v>0.331789</v>
      </c>
    </row>
    <row r="25" spans="1:14" x14ac:dyDescent="0.25">
      <c r="A25" s="5" t="s">
        <v>21</v>
      </c>
      <c r="B25" s="5" t="s">
        <v>22</v>
      </c>
      <c r="C25" s="5" t="s">
        <v>23</v>
      </c>
      <c r="D25" s="4" t="s">
        <v>30</v>
      </c>
      <c r="E25" s="4" t="s">
        <v>28</v>
      </c>
      <c r="F25" s="6">
        <v>1.5489467162329618</v>
      </c>
      <c r="G25" s="7">
        <v>0.1061031921301001</v>
      </c>
      <c r="H25" s="6">
        <v>0.67233822525596398</v>
      </c>
      <c r="I25" s="6">
        <v>0.22155858261393591</v>
      </c>
      <c r="J25" s="4">
        <v>11.9</v>
      </c>
      <c r="K25" s="4">
        <v>76</v>
      </c>
      <c r="L25" s="4">
        <v>351</v>
      </c>
      <c r="M25" s="4">
        <v>0.43273329001759742</v>
      </c>
      <c r="N25" s="4">
        <v>0.331789</v>
      </c>
    </row>
    <row r="26" spans="1:14" x14ac:dyDescent="0.25">
      <c r="A26" s="5" t="s">
        <v>10</v>
      </c>
      <c r="B26" s="5" t="s">
        <v>11</v>
      </c>
      <c r="C26" s="5" t="s">
        <v>12</v>
      </c>
      <c r="D26" s="4" t="s">
        <v>31</v>
      </c>
      <c r="E26" s="4" t="s">
        <v>26</v>
      </c>
      <c r="F26" s="6">
        <v>18.20411604644924</v>
      </c>
      <c r="G26" s="7">
        <v>8.2145009037957142E-2</v>
      </c>
      <c r="H26" s="7">
        <v>0.7716254267925321</v>
      </c>
      <c r="I26" s="6">
        <v>0.14507585860614469</v>
      </c>
      <c r="J26" s="4">
        <v>5.12</v>
      </c>
      <c r="K26" s="4">
        <v>34.700000000000003</v>
      </c>
      <c r="L26" s="4">
        <v>154</v>
      </c>
      <c r="M26" s="4">
        <v>2.9370369518642034</v>
      </c>
      <c r="N26" s="4">
        <v>2.6452925</v>
      </c>
    </row>
    <row r="27" spans="1:14" x14ac:dyDescent="0.25">
      <c r="A27" s="5" t="s">
        <v>15</v>
      </c>
      <c r="B27" s="5" t="s">
        <v>16</v>
      </c>
      <c r="C27" s="5" t="s">
        <v>17</v>
      </c>
      <c r="D27" s="4" t="s">
        <v>31</v>
      </c>
      <c r="E27" s="4" t="s">
        <v>26</v>
      </c>
      <c r="F27" s="6">
        <v>5.3245043370508052</v>
      </c>
      <c r="G27" s="7">
        <v>8.6347607052897749E-2</v>
      </c>
      <c r="H27" s="7">
        <v>0.75838186397984797</v>
      </c>
      <c r="I27" s="6">
        <v>0.15413662468513845</v>
      </c>
      <c r="J27" s="4">
        <v>5.48</v>
      </c>
      <c r="K27" s="4">
        <v>25.8</v>
      </c>
      <c r="L27" s="4">
        <v>115</v>
      </c>
      <c r="M27" s="4">
        <v>0.52024074809939924</v>
      </c>
      <c r="N27" s="4">
        <v>2.6452925</v>
      </c>
    </row>
    <row r="28" spans="1:14" x14ac:dyDescent="0.25">
      <c r="A28" s="5" t="s">
        <v>18</v>
      </c>
      <c r="B28" s="5" t="s">
        <v>19</v>
      </c>
      <c r="C28" s="5" t="s">
        <v>20</v>
      </c>
      <c r="D28" s="4" t="s">
        <v>31</v>
      </c>
      <c r="E28" s="4" t="s">
        <v>26</v>
      </c>
      <c r="F28" s="6">
        <v>9.9575146043547544</v>
      </c>
      <c r="G28" s="7">
        <v>9.1983037156708705E-2</v>
      </c>
      <c r="H28" s="7">
        <v>0.73771829563812708</v>
      </c>
      <c r="I28" s="6">
        <v>0.16919565831986527</v>
      </c>
      <c r="J28" s="4">
        <v>6.8</v>
      </c>
      <c r="K28" s="4">
        <v>37</v>
      </c>
      <c r="L28" s="4">
        <v>156</v>
      </c>
      <c r="M28" s="4">
        <v>2.1782168930828432</v>
      </c>
      <c r="N28" s="4">
        <v>2.6452925</v>
      </c>
    </row>
    <row r="29" spans="1:14" x14ac:dyDescent="0.25">
      <c r="A29" s="5" t="s">
        <v>21</v>
      </c>
      <c r="B29" s="5" t="s">
        <v>22</v>
      </c>
      <c r="C29" s="5" t="s">
        <v>23</v>
      </c>
      <c r="D29" s="4" t="s">
        <v>31</v>
      </c>
      <c r="E29" s="4" t="s">
        <v>26</v>
      </c>
      <c r="F29" s="6">
        <v>2.483655941545956</v>
      </c>
      <c r="G29" s="7">
        <v>0.1130916414904312</v>
      </c>
      <c r="H29" s="7">
        <v>0.67258187311178863</v>
      </c>
      <c r="I29" s="6">
        <v>0.21332086606243283</v>
      </c>
      <c r="J29" s="4">
        <v>6.47</v>
      </c>
      <c r="K29" s="4">
        <v>32.799999999999997</v>
      </c>
      <c r="L29" s="4">
        <v>129</v>
      </c>
      <c r="M29" s="4">
        <v>1.8185911618240698</v>
      </c>
      <c r="N29" s="4">
        <v>2.6452925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20" sqref="C20"/>
    </sheetView>
  </sheetViews>
  <sheetFormatPr defaultRowHeight="15" x14ac:dyDescent="0.25"/>
  <cols>
    <col min="1" max="2" width="9.140625" style="13"/>
    <col min="3" max="3" width="19.42578125" style="13" bestFit="1" customWidth="1"/>
    <col min="4" max="4" width="16.140625" style="13" bestFit="1" customWidth="1"/>
    <col min="5" max="5" width="16.28515625" style="13" bestFit="1" customWidth="1"/>
    <col min="6" max="6" width="16" style="13" bestFit="1" customWidth="1"/>
    <col min="7" max="7" width="12.42578125" style="13" bestFit="1" customWidth="1"/>
    <col min="8" max="8" width="14.7109375" style="13" bestFit="1" customWidth="1"/>
    <col min="9" max="9" width="14.42578125" style="13" bestFit="1" customWidth="1"/>
    <col min="10" max="13" width="9.140625" style="13"/>
    <col min="14" max="14" width="11.28515625" style="13" customWidth="1"/>
    <col min="15" max="16384" width="9.140625" style="13"/>
  </cols>
  <sheetData>
    <row r="1" spans="1:15" s="21" customFormat="1" ht="45" x14ac:dyDescent="0.25">
      <c r="A1" s="19" t="s">
        <v>4</v>
      </c>
      <c r="B1" s="19" t="s">
        <v>38</v>
      </c>
      <c r="C1" s="19" t="s">
        <v>39</v>
      </c>
      <c r="D1" s="19" t="s">
        <v>37</v>
      </c>
      <c r="E1" s="19" t="s">
        <v>0</v>
      </c>
      <c r="F1" s="20" t="s">
        <v>40</v>
      </c>
      <c r="G1" s="19" t="s">
        <v>60</v>
      </c>
      <c r="H1" s="19" t="s">
        <v>66</v>
      </c>
      <c r="I1" s="19" t="s">
        <v>62</v>
      </c>
      <c r="J1" s="19" t="s">
        <v>63</v>
      </c>
      <c r="K1" s="19" t="s">
        <v>41</v>
      </c>
      <c r="L1" s="19" t="s">
        <v>64</v>
      </c>
      <c r="M1" s="19" t="s">
        <v>65</v>
      </c>
      <c r="N1" s="19" t="s">
        <v>61</v>
      </c>
      <c r="O1" s="19" t="s">
        <v>42</v>
      </c>
    </row>
    <row r="2" spans="1:15" x14ac:dyDescent="0.25">
      <c r="A2" s="12" t="s">
        <v>43</v>
      </c>
      <c r="B2" s="12" t="s">
        <v>44</v>
      </c>
      <c r="C2" s="12" t="s">
        <v>43</v>
      </c>
      <c r="D2" s="12" t="s">
        <v>14</v>
      </c>
      <c r="E2" s="14">
        <v>43313</v>
      </c>
      <c r="F2" s="15" t="s">
        <v>45</v>
      </c>
      <c r="G2" s="16">
        <f t="shared" ref="G2:G65" si="0">M2+N2</f>
        <v>8.1412302450412017</v>
      </c>
      <c r="H2" s="13">
        <v>6.705279</v>
      </c>
      <c r="I2" s="10">
        <v>12.713847584401178</v>
      </c>
      <c r="J2" s="10">
        <v>3.040928077473084</v>
      </c>
      <c r="K2" s="10">
        <v>2.7684933253701449</v>
      </c>
      <c r="L2" s="10">
        <v>271.00537081575828</v>
      </c>
      <c r="M2" s="10">
        <v>5.5808818173993044</v>
      </c>
      <c r="N2" s="10">
        <v>2.5603484276418973</v>
      </c>
      <c r="O2" s="17">
        <v>4.9298671092128963</v>
      </c>
    </row>
    <row r="3" spans="1:15" x14ac:dyDescent="0.25">
      <c r="A3" s="12" t="s">
        <v>43</v>
      </c>
      <c r="B3" s="12" t="s">
        <v>44</v>
      </c>
      <c r="C3" s="12" t="s">
        <v>43</v>
      </c>
      <c r="D3" s="12" t="s">
        <v>14</v>
      </c>
      <c r="E3" s="14">
        <v>43405</v>
      </c>
      <c r="F3" s="15" t="s">
        <v>12</v>
      </c>
      <c r="G3" s="16">
        <f t="shared" si="0"/>
        <v>5.127637817243925</v>
      </c>
      <c r="H3" s="13">
        <v>6.705279</v>
      </c>
      <c r="I3" s="16">
        <v>9.1171877214682908</v>
      </c>
      <c r="J3" s="16">
        <v>2.4192505669800983</v>
      </c>
      <c r="K3" s="16">
        <v>2.0528510263824877</v>
      </c>
      <c r="L3" s="16">
        <v>254.8087972825148</v>
      </c>
      <c r="M3" s="16">
        <v>4.4074390405273727</v>
      </c>
      <c r="N3" s="16">
        <v>0.72019877671655241</v>
      </c>
      <c r="O3" s="18">
        <v>7.7</v>
      </c>
    </row>
    <row r="4" spans="1:15" x14ac:dyDescent="0.25">
      <c r="A4" s="12" t="s">
        <v>43</v>
      </c>
      <c r="B4" s="12" t="s">
        <v>44</v>
      </c>
      <c r="C4" s="12" t="s">
        <v>43</v>
      </c>
      <c r="D4" s="12" t="s">
        <v>14</v>
      </c>
      <c r="E4" s="14">
        <v>43497</v>
      </c>
      <c r="F4" s="15" t="s">
        <v>17</v>
      </c>
      <c r="G4" s="16">
        <f t="shared" si="0"/>
        <v>8.5738657189056653</v>
      </c>
      <c r="H4" s="13">
        <v>6.705279</v>
      </c>
      <c r="I4" s="11">
        <v>12.135367036217964</v>
      </c>
      <c r="J4" s="11">
        <v>2.5154042919412554</v>
      </c>
      <c r="K4" s="11">
        <v>2.1365362349660928</v>
      </c>
      <c r="L4" s="11">
        <v>123.41158435594981</v>
      </c>
      <c r="M4" s="11">
        <v>8.1931350448567581</v>
      </c>
      <c r="N4" s="11">
        <v>0.38073067404890731</v>
      </c>
      <c r="O4" s="17">
        <v>5.3</v>
      </c>
    </row>
    <row r="5" spans="1:15" x14ac:dyDescent="0.25">
      <c r="A5" s="12" t="s">
        <v>43</v>
      </c>
      <c r="B5" s="12" t="s">
        <v>44</v>
      </c>
      <c r="C5" s="12" t="s">
        <v>43</v>
      </c>
      <c r="D5" s="12" t="s">
        <v>14</v>
      </c>
      <c r="E5" s="14">
        <v>43586</v>
      </c>
      <c r="F5" s="15" t="s">
        <v>20</v>
      </c>
      <c r="G5" s="16">
        <f t="shared" si="0"/>
        <v>5.0175911687999832</v>
      </c>
      <c r="H5" s="13">
        <v>6.705279</v>
      </c>
      <c r="I5" s="10">
        <v>7.9055230849879026</v>
      </c>
      <c r="J5" s="10">
        <v>2.7665746902646302</v>
      </c>
      <c r="K5" s="10">
        <v>2.4730583032701037</v>
      </c>
      <c r="L5" s="10">
        <v>136.58430738423817</v>
      </c>
      <c r="M5" s="10">
        <v>4.3873154986583369</v>
      </c>
      <c r="N5" s="10">
        <v>0.63027567014164609</v>
      </c>
      <c r="O5" s="17">
        <v>5.5</v>
      </c>
    </row>
    <row r="6" spans="1:15" x14ac:dyDescent="0.25">
      <c r="A6" s="12" t="s">
        <v>43</v>
      </c>
      <c r="B6" s="12" t="s">
        <v>46</v>
      </c>
      <c r="C6" s="12" t="s">
        <v>47</v>
      </c>
      <c r="D6" s="12" t="s">
        <v>14</v>
      </c>
      <c r="E6" s="14">
        <v>43313</v>
      </c>
      <c r="F6" s="15" t="s">
        <v>45</v>
      </c>
      <c r="G6" s="16">
        <f t="shared" si="0"/>
        <v>8.8973796012495097</v>
      </c>
      <c r="H6" s="13">
        <v>6.705279</v>
      </c>
      <c r="I6" s="10">
        <v>14.309292897984486</v>
      </c>
      <c r="J6" s="10">
        <v>5.2155015712814095</v>
      </c>
      <c r="K6" s="10">
        <v>4.280230156422836</v>
      </c>
      <c r="L6" s="10">
        <v>547.1956968221541</v>
      </c>
      <c r="M6" s="10">
        <v>6.3310247259356345</v>
      </c>
      <c r="N6" s="10">
        <v>2.5663548753138752</v>
      </c>
      <c r="O6" s="17">
        <v>5.2950173937697604</v>
      </c>
    </row>
    <row r="7" spans="1:15" x14ac:dyDescent="0.25">
      <c r="A7" s="12" t="s">
        <v>43</v>
      </c>
      <c r="B7" s="12" t="s">
        <v>46</v>
      </c>
      <c r="C7" s="12" t="s">
        <v>47</v>
      </c>
      <c r="D7" s="12" t="s">
        <v>14</v>
      </c>
      <c r="E7" s="14">
        <v>43405</v>
      </c>
      <c r="F7" s="15" t="s">
        <v>12</v>
      </c>
      <c r="G7" s="16">
        <f t="shared" si="0"/>
        <v>6.3657816809225629</v>
      </c>
      <c r="H7" s="13">
        <v>6.705279</v>
      </c>
      <c r="I7" s="16">
        <v>10.565388263523692</v>
      </c>
      <c r="J7" s="16">
        <v>4.1223033407231897</v>
      </c>
      <c r="K7" s="16">
        <v>3.8161928621645367</v>
      </c>
      <c r="L7" s="16">
        <v>503.45178191029993</v>
      </c>
      <c r="M7" s="16">
        <v>5.7456483297044354</v>
      </c>
      <c r="N7" s="16">
        <v>0.62013335121812785</v>
      </c>
      <c r="O7" s="18">
        <v>5.9</v>
      </c>
    </row>
    <row r="8" spans="1:15" x14ac:dyDescent="0.25">
      <c r="A8" s="12" t="s">
        <v>43</v>
      </c>
      <c r="B8" s="12" t="s">
        <v>46</v>
      </c>
      <c r="C8" s="12" t="s">
        <v>47</v>
      </c>
      <c r="D8" s="12" t="s">
        <v>14</v>
      </c>
      <c r="E8" s="14">
        <v>43497</v>
      </c>
      <c r="F8" s="15" t="s">
        <v>17</v>
      </c>
      <c r="G8" s="16">
        <f t="shared" si="0"/>
        <v>11.925364866713474</v>
      </c>
      <c r="H8" s="13">
        <v>6.705279</v>
      </c>
      <c r="I8" s="11">
        <v>16.733392597185855</v>
      </c>
      <c r="J8" s="11">
        <v>2.8179471037763668</v>
      </c>
      <c r="K8" s="11">
        <v>2.5857694761465941</v>
      </c>
      <c r="L8" s="11">
        <v>166.40398273852207</v>
      </c>
      <c r="M8" s="11">
        <v>10.943041498206641</v>
      </c>
      <c r="N8" s="11">
        <v>0.98232336850683388</v>
      </c>
      <c r="O8" s="17">
        <v>5.4</v>
      </c>
    </row>
    <row r="9" spans="1:15" x14ac:dyDescent="0.25">
      <c r="A9" s="12" t="s">
        <v>43</v>
      </c>
      <c r="B9" s="12" t="s">
        <v>46</v>
      </c>
      <c r="C9" s="12" t="s">
        <v>47</v>
      </c>
      <c r="D9" s="12" t="s">
        <v>14</v>
      </c>
      <c r="E9" s="14">
        <v>43586</v>
      </c>
      <c r="F9" s="15" t="s">
        <v>20</v>
      </c>
      <c r="G9" s="16">
        <f t="shared" si="0"/>
        <v>6.9533454121500942</v>
      </c>
      <c r="H9" s="13">
        <v>6.705279</v>
      </c>
      <c r="I9" s="10">
        <v>10.155563660242406</v>
      </c>
      <c r="J9" s="10">
        <v>3.71695626876665</v>
      </c>
      <c r="K9" s="10">
        <v>3.4819725357849416</v>
      </c>
      <c r="L9" s="10">
        <v>118.36132053951584</v>
      </c>
      <c r="M9" s="10">
        <v>6.8336611201579185</v>
      </c>
      <c r="N9" s="10">
        <v>0.11968429199217523</v>
      </c>
      <c r="O9" s="17">
        <v>4.9000000000000004</v>
      </c>
    </row>
    <row r="10" spans="1:15" x14ac:dyDescent="0.25">
      <c r="A10" s="12" t="s">
        <v>25</v>
      </c>
      <c r="B10" s="12" t="s">
        <v>44</v>
      </c>
      <c r="C10" s="12" t="s">
        <v>48</v>
      </c>
      <c r="D10" s="12" t="s">
        <v>26</v>
      </c>
      <c r="E10" s="14">
        <v>43313</v>
      </c>
      <c r="F10" s="15" t="s">
        <v>45</v>
      </c>
      <c r="G10" s="16">
        <f t="shared" si="0"/>
        <v>3.1708259380632402</v>
      </c>
      <c r="H10" s="13">
        <v>3.0504600000000002</v>
      </c>
      <c r="I10" s="10">
        <v>7.7358298191665504</v>
      </c>
      <c r="J10" s="10">
        <v>1.1236465899064187</v>
      </c>
      <c r="K10" s="10">
        <v>0.8882371384465817</v>
      </c>
      <c r="L10" s="10">
        <v>63.77116420601704</v>
      </c>
      <c r="M10" s="10">
        <v>2.2954862973336208</v>
      </c>
      <c r="N10" s="10">
        <v>0.87533964072961956</v>
      </c>
      <c r="O10" s="17">
        <v>5.3003998434326149</v>
      </c>
    </row>
    <row r="11" spans="1:15" x14ac:dyDescent="0.25">
      <c r="A11" s="12" t="s">
        <v>25</v>
      </c>
      <c r="B11" s="12" t="s">
        <v>44</v>
      </c>
      <c r="C11" s="12" t="s">
        <v>48</v>
      </c>
      <c r="D11" s="12" t="s">
        <v>26</v>
      </c>
      <c r="E11" s="14">
        <v>43405</v>
      </c>
      <c r="F11" s="15" t="s">
        <v>12</v>
      </c>
      <c r="G11" s="16">
        <f t="shared" si="0"/>
        <v>0.9603132165958459</v>
      </c>
      <c r="H11" s="13">
        <v>3.0504600000000002</v>
      </c>
      <c r="I11" s="16">
        <v>3.7816087596137717</v>
      </c>
      <c r="J11" s="16">
        <v>0.78408505975588005</v>
      </c>
      <c r="K11" s="16">
        <v>0.52681356256931011</v>
      </c>
      <c r="L11" s="16">
        <v>32.986930738672335</v>
      </c>
      <c r="M11" s="16">
        <v>0.73329403697867179</v>
      </c>
      <c r="N11" s="16">
        <v>0.2270191796171741</v>
      </c>
      <c r="O11" s="12">
        <v>0</v>
      </c>
    </row>
    <row r="12" spans="1:15" x14ac:dyDescent="0.25">
      <c r="A12" s="12" t="s">
        <v>25</v>
      </c>
      <c r="B12" s="12" t="s">
        <v>44</v>
      </c>
      <c r="C12" s="12" t="s">
        <v>48</v>
      </c>
      <c r="D12" s="12" t="s">
        <v>26</v>
      </c>
      <c r="E12" s="14">
        <v>43497</v>
      </c>
      <c r="F12" s="15" t="s">
        <v>17</v>
      </c>
      <c r="G12" s="16">
        <f t="shared" si="0"/>
        <v>2.7947343886728322</v>
      </c>
      <c r="H12" s="13">
        <v>3.0504600000000002</v>
      </c>
      <c r="I12" s="11">
        <v>5.5226789199122504</v>
      </c>
      <c r="J12" s="11">
        <v>0.97469141213314159</v>
      </c>
      <c r="K12" s="11">
        <v>0.89795491599914934</v>
      </c>
      <c r="L12" s="11">
        <v>75.940449528307909</v>
      </c>
      <c r="M12" s="11">
        <v>2.3370234824908049</v>
      </c>
      <c r="N12" s="11">
        <v>0.45771090618202731</v>
      </c>
      <c r="O12" s="12">
        <v>0</v>
      </c>
    </row>
    <row r="13" spans="1:15" x14ac:dyDescent="0.25">
      <c r="A13" s="12" t="s">
        <v>25</v>
      </c>
      <c r="B13" s="12" t="s">
        <v>44</v>
      </c>
      <c r="C13" s="12" t="s">
        <v>48</v>
      </c>
      <c r="D13" s="12" t="s">
        <v>26</v>
      </c>
      <c r="E13" s="14">
        <v>43586</v>
      </c>
      <c r="F13" s="15" t="s">
        <v>20</v>
      </c>
      <c r="G13" s="16">
        <f t="shared" si="0"/>
        <v>0.97013936671199008</v>
      </c>
      <c r="H13" s="13">
        <v>3.0504600000000002</v>
      </c>
      <c r="I13" s="10">
        <v>4.7815227753101004</v>
      </c>
      <c r="J13" s="10">
        <v>0.41332003113873989</v>
      </c>
      <c r="K13" s="10">
        <v>0.37404748050738967</v>
      </c>
      <c r="L13" s="10">
        <v>34.689394533598396</v>
      </c>
      <c r="M13" s="10">
        <v>0.84714807274684945</v>
      </c>
      <c r="N13" s="10">
        <v>0.12299129396514064</v>
      </c>
      <c r="O13" s="17">
        <v>4.7</v>
      </c>
    </row>
    <row r="14" spans="1:15" x14ac:dyDescent="0.25">
      <c r="A14" s="12" t="s">
        <v>25</v>
      </c>
      <c r="B14" s="12" t="s">
        <v>46</v>
      </c>
      <c r="C14" s="12" t="s">
        <v>49</v>
      </c>
      <c r="D14" s="12" t="s">
        <v>26</v>
      </c>
      <c r="E14" s="14">
        <v>43313</v>
      </c>
      <c r="F14" s="15" t="s">
        <v>45</v>
      </c>
      <c r="G14" s="16">
        <f t="shared" si="0"/>
        <v>4.3578373656613216</v>
      </c>
      <c r="H14" s="13">
        <v>3.0504600000000002</v>
      </c>
      <c r="I14" s="10">
        <v>8.6665062520901461</v>
      </c>
      <c r="J14" s="10">
        <v>1.4089373964975422</v>
      </c>
      <c r="K14" s="10">
        <v>1.1991477789548373</v>
      </c>
      <c r="L14" s="10">
        <v>104.43080065230643</v>
      </c>
      <c r="M14" s="10">
        <v>3.1269160227505939</v>
      </c>
      <c r="N14" s="10">
        <v>1.2309213429107277</v>
      </c>
      <c r="O14" s="17">
        <v>4.8399098900892472</v>
      </c>
    </row>
    <row r="15" spans="1:15" x14ac:dyDescent="0.25">
      <c r="A15" s="12" t="s">
        <v>25</v>
      </c>
      <c r="B15" s="12" t="s">
        <v>46</v>
      </c>
      <c r="C15" s="12" t="s">
        <v>49</v>
      </c>
      <c r="D15" s="12" t="s">
        <v>26</v>
      </c>
      <c r="E15" s="14">
        <v>43405</v>
      </c>
      <c r="F15" s="15" t="s">
        <v>12</v>
      </c>
      <c r="G15" s="16">
        <f t="shared" si="0"/>
        <v>7.3736833847963581</v>
      </c>
      <c r="H15" s="13">
        <v>3.0504600000000002</v>
      </c>
      <c r="I15" s="16">
        <v>8.7884972190370174</v>
      </c>
      <c r="J15" s="16">
        <v>3.0383724485895574</v>
      </c>
      <c r="K15" s="16">
        <v>2.6990003263511513</v>
      </c>
      <c r="L15" s="16">
        <v>357.65870228568139</v>
      </c>
      <c r="M15" s="16">
        <v>7.2729372421176723</v>
      </c>
      <c r="N15" s="16">
        <v>0.10074614267868598</v>
      </c>
      <c r="O15" s="18">
        <v>4.2</v>
      </c>
    </row>
    <row r="16" spans="1:15" x14ac:dyDescent="0.25">
      <c r="A16" s="12" t="s">
        <v>25</v>
      </c>
      <c r="B16" s="12" t="s">
        <v>46</v>
      </c>
      <c r="C16" s="12" t="s">
        <v>49</v>
      </c>
      <c r="D16" s="12" t="s">
        <v>26</v>
      </c>
      <c r="E16" s="14">
        <v>43497</v>
      </c>
      <c r="F16" s="15" t="s">
        <v>17</v>
      </c>
      <c r="G16" s="16">
        <f t="shared" si="0"/>
        <v>6.7572876572586607</v>
      </c>
      <c r="H16" s="13">
        <v>3.0504600000000002</v>
      </c>
      <c r="I16" s="11">
        <v>10.381873981150218</v>
      </c>
      <c r="J16" s="11">
        <v>2.1453920998318607</v>
      </c>
      <c r="K16" s="11">
        <v>1.9155112119278845</v>
      </c>
      <c r="L16" s="11">
        <v>115.98168553938631</v>
      </c>
      <c r="M16" s="11">
        <v>6.5363097899991773</v>
      </c>
      <c r="N16" s="11">
        <v>0.22097786725948296</v>
      </c>
      <c r="O16" s="17">
        <v>4.5999999999999996</v>
      </c>
    </row>
    <row r="17" spans="1:15" x14ac:dyDescent="0.25">
      <c r="A17" s="12" t="s">
        <v>25</v>
      </c>
      <c r="B17" s="12" t="s">
        <v>46</v>
      </c>
      <c r="C17" s="12" t="s">
        <v>49</v>
      </c>
      <c r="D17" s="12" t="s">
        <v>26</v>
      </c>
      <c r="E17" s="14">
        <v>43586</v>
      </c>
      <c r="F17" s="15" t="s">
        <v>20</v>
      </c>
      <c r="G17" s="16">
        <f t="shared" si="0"/>
        <v>11.239036909362294</v>
      </c>
      <c r="H17" s="13">
        <v>3.0504600000000002</v>
      </c>
      <c r="I17" s="10">
        <v>13.848705136360836</v>
      </c>
      <c r="J17" s="10">
        <v>2.5148642031818902</v>
      </c>
      <c r="K17" s="10">
        <v>2.4917246596066565</v>
      </c>
      <c r="L17" s="10">
        <v>63.131853256906062</v>
      </c>
      <c r="M17" s="10">
        <v>11.220036909362294</v>
      </c>
      <c r="N17" s="10">
        <v>1.9E-2</v>
      </c>
      <c r="O17" s="17">
        <v>6.2</v>
      </c>
    </row>
    <row r="18" spans="1:15" x14ac:dyDescent="0.25">
      <c r="A18" s="12" t="s">
        <v>25</v>
      </c>
      <c r="B18" s="12" t="s">
        <v>44</v>
      </c>
      <c r="C18" s="12" t="s">
        <v>50</v>
      </c>
      <c r="D18" s="12" t="s">
        <v>26</v>
      </c>
      <c r="E18" s="14">
        <v>43313</v>
      </c>
      <c r="F18" s="15" t="s">
        <v>45</v>
      </c>
      <c r="G18" s="16">
        <f t="shared" si="0"/>
        <v>1.3066666960273476</v>
      </c>
      <c r="H18" s="13">
        <v>3.5444870000000002</v>
      </c>
      <c r="I18" s="10">
        <v>5.4250442499530989</v>
      </c>
      <c r="J18" s="10">
        <v>0.49388569416735134</v>
      </c>
      <c r="K18" s="10">
        <v>0.2260422583243494</v>
      </c>
      <c r="L18" s="10">
        <v>8.3640518038752312</v>
      </c>
      <c r="M18" s="10">
        <v>0.67679055015923628</v>
      </c>
      <c r="N18" s="10">
        <v>0.62987614586811136</v>
      </c>
      <c r="O18" s="12">
        <v>0</v>
      </c>
    </row>
    <row r="19" spans="1:15" x14ac:dyDescent="0.25">
      <c r="A19" s="12" t="s">
        <v>25</v>
      </c>
      <c r="B19" s="12" t="s">
        <v>44</v>
      </c>
      <c r="C19" s="12" t="s">
        <v>50</v>
      </c>
      <c r="D19" s="12" t="s">
        <v>26</v>
      </c>
      <c r="E19" s="14">
        <v>43405</v>
      </c>
      <c r="F19" s="15" t="s">
        <v>12</v>
      </c>
      <c r="G19" s="16">
        <f t="shared" si="0"/>
        <v>1.1727207484247759</v>
      </c>
      <c r="H19" s="13">
        <v>3.5444870000000002</v>
      </c>
      <c r="I19" s="16">
        <v>3.460767582613693</v>
      </c>
      <c r="J19" s="16">
        <v>0.85972657544020603</v>
      </c>
      <c r="K19" s="16">
        <v>0.66567029441420078</v>
      </c>
      <c r="L19" s="16">
        <v>66.673613909839361</v>
      </c>
      <c r="M19" s="16">
        <v>1.0277279890290993</v>
      </c>
      <c r="N19" s="16">
        <v>0.14499275939567646</v>
      </c>
      <c r="O19" s="18">
        <v>6</v>
      </c>
    </row>
    <row r="20" spans="1:15" x14ac:dyDescent="0.25">
      <c r="A20" s="12" t="s">
        <v>25</v>
      </c>
      <c r="B20" s="12" t="s">
        <v>44</v>
      </c>
      <c r="C20" s="12" t="s">
        <v>50</v>
      </c>
      <c r="D20" s="12" t="s">
        <v>26</v>
      </c>
      <c r="E20" s="14">
        <v>43497</v>
      </c>
      <c r="F20" s="15" t="s">
        <v>17</v>
      </c>
      <c r="G20" s="16">
        <f t="shared" si="0"/>
        <v>1.0344307188383381</v>
      </c>
      <c r="H20" s="13">
        <v>3.5444870000000002</v>
      </c>
      <c r="I20" s="11">
        <v>3.731581577823369</v>
      </c>
      <c r="J20" s="11">
        <v>0.57201392928576611</v>
      </c>
      <c r="K20" s="11">
        <v>0.47873041752321538</v>
      </c>
      <c r="L20" s="11">
        <v>25.708971620152504</v>
      </c>
      <c r="M20" s="11">
        <v>0.74782561079117649</v>
      </c>
      <c r="N20" s="11">
        <v>0.28660510804716166</v>
      </c>
      <c r="O20" s="12">
        <v>0</v>
      </c>
    </row>
    <row r="21" spans="1:15" x14ac:dyDescent="0.25">
      <c r="A21" s="12" t="s">
        <v>25</v>
      </c>
      <c r="B21" s="12" t="s">
        <v>44</v>
      </c>
      <c r="C21" s="12" t="s">
        <v>50</v>
      </c>
      <c r="D21" s="12" t="s">
        <v>26</v>
      </c>
      <c r="E21" s="14">
        <v>43586</v>
      </c>
      <c r="F21" s="15" t="s">
        <v>20</v>
      </c>
      <c r="G21" s="16">
        <f t="shared" si="0"/>
        <v>0.30690036654731351</v>
      </c>
      <c r="H21" s="13">
        <v>3.5444870000000002</v>
      </c>
      <c r="I21" s="10">
        <v>4.6233075889944297</v>
      </c>
      <c r="J21" s="10">
        <v>0.21727813244924238</v>
      </c>
      <c r="K21" s="10">
        <v>0.17043989293611073</v>
      </c>
      <c r="L21" s="10">
        <v>12.743282473265513</v>
      </c>
      <c r="M21" s="10">
        <v>0.28990036654731349</v>
      </c>
      <c r="N21" s="10">
        <v>1.7000000000000001E-2</v>
      </c>
      <c r="O21" s="12">
        <v>0</v>
      </c>
    </row>
    <row r="22" spans="1:15" x14ac:dyDescent="0.25">
      <c r="A22" s="12" t="s">
        <v>25</v>
      </c>
      <c r="B22" s="12" t="s">
        <v>46</v>
      </c>
      <c r="C22" s="12" t="s">
        <v>51</v>
      </c>
      <c r="D22" s="12" t="s">
        <v>26</v>
      </c>
      <c r="E22" s="14">
        <v>43313</v>
      </c>
      <c r="F22" s="15" t="s">
        <v>45</v>
      </c>
      <c r="G22" s="16">
        <f t="shared" si="0"/>
        <v>8.7759123069924811</v>
      </c>
      <c r="H22" s="13">
        <v>3.5444870000000002</v>
      </c>
      <c r="I22" s="10">
        <v>13.631473339913049</v>
      </c>
      <c r="J22" s="10">
        <v>3.9379502492752119</v>
      </c>
      <c r="K22" s="10">
        <v>3.1652402732208151</v>
      </c>
      <c r="L22" s="10">
        <v>497.90708385421965</v>
      </c>
      <c r="M22" s="10">
        <v>7.7628247996521615</v>
      </c>
      <c r="N22" s="10">
        <v>1.0130875073403192</v>
      </c>
      <c r="O22" s="17">
        <v>5.9127935744496369</v>
      </c>
    </row>
    <row r="23" spans="1:15" x14ac:dyDescent="0.25">
      <c r="A23" s="12" t="s">
        <v>25</v>
      </c>
      <c r="B23" s="12" t="s">
        <v>46</v>
      </c>
      <c r="C23" s="12" t="s">
        <v>51</v>
      </c>
      <c r="D23" s="12" t="s">
        <v>26</v>
      </c>
      <c r="E23" s="14">
        <v>43405</v>
      </c>
      <c r="F23" s="15" t="s">
        <v>12</v>
      </c>
      <c r="G23" s="16">
        <f t="shared" si="0"/>
        <v>6.4181259781896971</v>
      </c>
      <c r="H23" s="13">
        <v>3.5444870000000002</v>
      </c>
      <c r="I23" s="16">
        <v>9.2837679724900699</v>
      </c>
      <c r="J23" s="16">
        <v>2.8996591984750806</v>
      </c>
      <c r="K23" s="16">
        <v>2.6475970236730118</v>
      </c>
      <c r="L23" s="16">
        <v>442.67683804479242</v>
      </c>
      <c r="M23" s="16">
        <v>6.315678042560358</v>
      </c>
      <c r="N23" s="16">
        <v>0.1024479356293394</v>
      </c>
      <c r="O23" s="18">
        <v>5.9</v>
      </c>
    </row>
    <row r="24" spans="1:15" x14ac:dyDescent="0.25">
      <c r="A24" s="12" t="s">
        <v>25</v>
      </c>
      <c r="B24" s="12" t="s">
        <v>46</v>
      </c>
      <c r="C24" s="12" t="s">
        <v>51</v>
      </c>
      <c r="D24" s="12" t="s">
        <v>26</v>
      </c>
      <c r="E24" s="14">
        <v>43497</v>
      </c>
      <c r="F24" s="15" t="s">
        <v>17</v>
      </c>
      <c r="G24" s="16">
        <f t="shared" si="0"/>
        <v>4.3100029546029264</v>
      </c>
      <c r="H24" s="13">
        <v>3.5444870000000002</v>
      </c>
      <c r="I24" s="11">
        <v>9.2913496575372871</v>
      </c>
      <c r="J24" s="11">
        <v>2.4774892223346696</v>
      </c>
      <c r="K24" s="11">
        <v>2.2518926773942014</v>
      </c>
      <c r="L24" s="11">
        <v>171.90459697842778</v>
      </c>
      <c r="M24" s="11">
        <v>4.2336019567221248</v>
      </c>
      <c r="N24" s="11">
        <v>7.6400997880801569E-2</v>
      </c>
      <c r="O24" s="17">
        <v>5.0999999999999996</v>
      </c>
    </row>
    <row r="25" spans="1:15" x14ac:dyDescent="0.25">
      <c r="A25" s="12" t="s">
        <v>25</v>
      </c>
      <c r="B25" s="12" t="s">
        <v>46</v>
      </c>
      <c r="C25" s="12" t="s">
        <v>51</v>
      </c>
      <c r="D25" s="12" t="s">
        <v>26</v>
      </c>
      <c r="E25" s="14">
        <v>43586</v>
      </c>
      <c r="F25" s="15" t="s">
        <v>20</v>
      </c>
      <c r="G25" s="16">
        <f t="shared" si="0"/>
        <v>9.7398326805954056</v>
      </c>
      <c r="H25" s="13">
        <v>3.5444870000000002</v>
      </c>
      <c r="I25" s="10">
        <v>26.965042319524063</v>
      </c>
      <c r="J25" s="10">
        <v>3.85479515641092</v>
      </c>
      <c r="K25" s="10">
        <v>3.7052240195507973</v>
      </c>
      <c r="L25" s="10">
        <v>250.69305333466681</v>
      </c>
      <c r="M25" s="10">
        <v>9.1202561344839417</v>
      </c>
      <c r="N25" s="10">
        <v>0.61957654611146384</v>
      </c>
      <c r="O25" s="17">
        <v>4.7</v>
      </c>
    </row>
    <row r="26" spans="1:15" x14ac:dyDescent="0.25">
      <c r="A26" s="12" t="s">
        <v>27</v>
      </c>
      <c r="B26" s="12" t="s">
        <v>44</v>
      </c>
      <c r="C26" s="12" t="s">
        <v>27</v>
      </c>
      <c r="D26" s="12" t="s">
        <v>28</v>
      </c>
      <c r="E26" s="14">
        <v>43313</v>
      </c>
      <c r="F26" s="15" t="s">
        <v>45</v>
      </c>
      <c r="G26" s="16">
        <f t="shared" si="0"/>
        <v>2.103778083590675</v>
      </c>
      <c r="H26" s="13">
        <v>0.33585100000000001</v>
      </c>
      <c r="I26" s="10">
        <v>6.7301119911255389</v>
      </c>
      <c r="J26" s="10">
        <v>0.55051963123785685</v>
      </c>
      <c r="K26" s="10">
        <v>0.30136107346275265</v>
      </c>
      <c r="L26" s="10">
        <v>22.947526743965376</v>
      </c>
      <c r="M26" s="10">
        <v>1.1459498948325553</v>
      </c>
      <c r="N26" s="10">
        <v>0.95782818875811981</v>
      </c>
      <c r="O26" s="17">
        <v>0.8</v>
      </c>
    </row>
    <row r="27" spans="1:15" x14ac:dyDescent="0.25">
      <c r="A27" s="12" t="s">
        <v>27</v>
      </c>
      <c r="B27" s="12" t="s">
        <v>44</v>
      </c>
      <c r="C27" s="12" t="s">
        <v>27</v>
      </c>
      <c r="D27" s="12" t="s">
        <v>28</v>
      </c>
      <c r="E27" s="14">
        <v>43405</v>
      </c>
      <c r="F27" s="15" t="s">
        <v>12</v>
      </c>
      <c r="G27" s="16">
        <f t="shared" si="0"/>
        <v>1.1683329927164814</v>
      </c>
      <c r="H27" s="13">
        <v>0.33585100000000001</v>
      </c>
      <c r="I27" s="16">
        <v>3.9318616749849387</v>
      </c>
      <c r="J27" s="16">
        <v>0.36022510111203049</v>
      </c>
      <c r="K27" s="16">
        <v>0.23673139158576048</v>
      </c>
      <c r="L27" s="16">
        <v>31.891646036041212</v>
      </c>
      <c r="M27" s="16">
        <v>0.94539811618087555</v>
      </c>
      <c r="N27" s="16">
        <v>0.22293487653560573</v>
      </c>
      <c r="O27" s="18">
        <v>5.7</v>
      </c>
    </row>
    <row r="28" spans="1:15" x14ac:dyDescent="0.25">
      <c r="A28" s="12" t="s">
        <v>27</v>
      </c>
      <c r="B28" s="12" t="s">
        <v>44</v>
      </c>
      <c r="C28" s="12" t="s">
        <v>27</v>
      </c>
      <c r="D28" s="12" t="s">
        <v>28</v>
      </c>
      <c r="E28" s="14">
        <v>43497</v>
      </c>
      <c r="F28" s="15" t="s">
        <v>17</v>
      </c>
      <c r="G28" s="16">
        <f t="shared" si="0"/>
        <v>0.57879297163987253</v>
      </c>
      <c r="H28" s="13">
        <v>0.33585100000000001</v>
      </c>
      <c r="I28" s="11">
        <v>2.322708632579455</v>
      </c>
      <c r="J28" s="11">
        <v>0.23719469922145875</v>
      </c>
      <c r="K28" s="11">
        <v>0.14490087663334983</v>
      </c>
      <c r="L28" s="11">
        <v>12.111042085931281</v>
      </c>
      <c r="M28" s="11">
        <v>0.43496910678920514</v>
      </c>
      <c r="N28" s="11">
        <v>0.14382386485066742</v>
      </c>
      <c r="O28" s="12">
        <v>0</v>
      </c>
    </row>
    <row r="29" spans="1:15" x14ac:dyDescent="0.25">
      <c r="A29" s="12" t="s">
        <v>27</v>
      </c>
      <c r="B29" s="12" t="s">
        <v>44</v>
      </c>
      <c r="C29" s="12" t="s">
        <v>27</v>
      </c>
      <c r="D29" s="12" t="s">
        <v>28</v>
      </c>
      <c r="E29" s="14">
        <v>43586</v>
      </c>
      <c r="F29" s="15" t="s">
        <v>20</v>
      </c>
      <c r="G29" s="16">
        <f t="shared" si="0"/>
        <v>0.34694612979145728</v>
      </c>
      <c r="H29" s="13">
        <v>0.33585100000000001</v>
      </c>
      <c r="I29" s="10">
        <v>3.7661957501689272</v>
      </c>
      <c r="J29" s="10">
        <v>0.16281112549137799</v>
      </c>
      <c r="K29" s="10">
        <v>0.11835098335854759</v>
      </c>
      <c r="L29" s="10">
        <v>21.712815451700362</v>
      </c>
      <c r="M29" s="10">
        <v>0.33594612979145727</v>
      </c>
      <c r="N29" s="10">
        <v>1.0999999999999999E-2</v>
      </c>
      <c r="O29" s="12">
        <v>0</v>
      </c>
    </row>
    <row r="30" spans="1:15" x14ac:dyDescent="0.25">
      <c r="A30" s="12" t="s">
        <v>27</v>
      </c>
      <c r="B30" s="12" t="s">
        <v>46</v>
      </c>
      <c r="C30" s="12" t="s">
        <v>52</v>
      </c>
      <c r="D30" s="12" t="s">
        <v>28</v>
      </c>
      <c r="E30" s="14">
        <v>43313</v>
      </c>
      <c r="F30" s="15" t="s">
        <v>45</v>
      </c>
      <c r="G30" s="16">
        <f t="shared" si="0"/>
        <v>7.2665983563862975</v>
      </c>
      <c r="H30" s="13">
        <v>0.33585100000000001</v>
      </c>
      <c r="I30" s="10">
        <v>11.578438649581154</v>
      </c>
      <c r="J30" s="10">
        <v>2.6775800093016384</v>
      </c>
      <c r="K30" s="10">
        <v>2.5292373414259917</v>
      </c>
      <c r="L30" s="10">
        <v>848.06186796939448</v>
      </c>
      <c r="M30" s="10">
        <v>7.0491649506606873</v>
      </c>
      <c r="N30" s="10">
        <v>0.2174334057256101</v>
      </c>
      <c r="O30" s="17">
        <v>2.6559973419214566</v>
      </c>
    </row>
    <row r="31" spans="1:15" x14ac:dyDescent="0.25">
      <c r="A31" s="12" t="s">
        <v>27</v>
      </c>
      <c r="B31" s="12" t="s">
        <v>46</v>
      </c>
      <c r="C31" s="12" t="s">
        <v>52</v>
      </c>
      <c r="D31" s="12" t="s">
        <v>28</v>
      </c>
      <c r="E31" s="14">
        <v>43405</v>
      </c>
      <c r="F31" s="15" t="s">
        <v>12</v>
      </c>
      <c r="G31" s="16">
        <f t="shared" si="0"/>
        <v>15.142555588136105</v>
      </c>
      <c r="H31" s="13">
        <v>0.33585100000000001</v>
      </c>
      <c r="I31" s="16">
        <v>22.204857657704224</v>
      </c>
      <c r="J31" s="16">
        <v>1.7000638089563105</v>
      </c>
      <c r="K31" s="16">
        <v>1.5182057946640164</v>
      </c>
      <c r="L31" s="16">
        <v>493.14007714894348</v>
      </c>
      <c r="M31" s="16">
        <v>15.078227814601403</v>
      </c>
      <c r="N31" s="16">
        <v>6.4327773534701538E-2</v>
      </c>
      <c r="O31" s="18">
        <v>5.0999999999999996</v>
      </c>
    </row>
    <row r="32" spans="1:15" x14ac:dyDescent="0.25">
      <c r="A32" s="12" t="s">
        <v>27</v>
      </c>
      <c r="B32" s="12" t="s">
        <v>46</v>
      </c>
      <c r="C32" s="12" t="s">
        <v>52</v>
      </c>
      <c r="D32" s="12" t="s">
        <v>28</v>
      </c>
      <c r="E32" s="14">
        <v>43497</v>
      </c>
      <c r="F32" s="15" t="s">
        <v>17</v>
      </c>
      <c r="G32" s="16">
        <f t="shared" si="0"/>
        <v>10.743169700485829</v>
      </c>
      <c r="H32" s="13">
        <v>0.33585100000000001</v>
      </c>
      <c r="I32" s="11">
        <v>18.101570492091827</v>
      </c>
      <c r="J32" s="11">
        <v>1.8539321544971357</v>
      </c>
      <c r="K32" s="11">
        <v>1.7598438127643488</v>
      </c>
      <c r="L32" s="11">
        <v>215.92299279532037</v>
      </c>
      <c r="M32" s="11">
        <v>10.001460240392074</v>
      </c>
      <c r="N32" s="11">
        <v>0.74170946009375593</v>
      </c>
      <c r="O32" s="18">
        <v>4</v>
      </c>
    </row>
    <row r="33" spans="1:15" x14ac:dyDescent="0.25">
      <c r="A33" s="12" t="s">
        <v>27</v>
      </c>
      <c r="B33" s="12" t="s">
        <v>46</v>
      </c>
      <c r="C33" s="12" t="s">
        <v>52</v>
      </c>
      <c r="D33" s="12" t="s">
        <v>28</v>
      </c>
      <c r="E33" s="14">
        <v>43586</v>
      </c>
      <c r="F33" s="15" t="s">
        <v>20</v>
      </c>
      <c r="G33" s="16">
        <f t="shared" si="0"/>
        <v>9.5653965028257968</v>
      </c>
      <c r="H33" s="13">
        <v>0.33585100000000001</v>
      </c>
      <c r="I33" s="10">
        <v>12.726907083599947</v>
      </c>
      <c r="J33" s="10">
        <v>1.7028568020901</v>
      </c>
      <c r="K33" s="10">
        <v>1.5562655649947632</v>
      </c>
      <c r="L33" s="10">
        <v>127.26425331129363</v>
      </c>
      <c r="M33" s="10">
        <v>9.5653965028257968</v>
      </c>
      <c r="N33" s="10">
        <v>0</v>
      </c>
      <c r="O33" s="17">
        <v>2.7</v>
      </c>
    </row>
    <row r="34" spans="1:15" x14ac:dyDescent="0.25">
      <c r="A34" s="12" t="s">
        <v>29</v>
      </c>
      <c r="B34" s="12" t="s">
        <v>44</v>
      </c>
      <c r="C34" s="12" t="s">
        <v>29</v>
      </c>
      <c r="D34" s="12" t="s">
        <v>14</v>
      </c>
      <c r="E34" s="14">
        <v>43313</v>
      </c>
      <c r="F34" s="15" t="s">
        <v>45</v>
      </c>
      <c r="G34" s="16">
        <f t="shared" si="0"/>
        <v>4.7816285467634216</v>
      </c>
      <c r="H34" s="13">
        <v>0.67774000000000001</v>
      </c>
      <c r="I34" s="10">
        <v>9.4495468967936116</v>
      </c>
      <c r="J34" s="10">
        <v>2.2164482520309301</v>
      </c>
      <c r="K34" s="10">
        <v>1.9626498581776426</v>
      </c>
      <c r="L34" s="10">
        <v>111.96223191461942</v>
      </c>
      <c r="M34" s="10">
        <v>3.5551119321454783</v>
      </c>
      <c r="N34" s="10">
        <v>1.2265166146179438</v>
      </c>
      <c r="O34" s="17">
        <v>3.6697069682235677</v>
      </c>
    </row>
    <row r="35" spans="1:15" x14ac:dyDescent="0.25">
      <c r="A35" s="12" t="s">
        <v>29</v>
      </c>
      <c r="B35" s="12" t="s">
        <v>44</v>
      </c>
      <c r="C35" s="12" t="s">
        <v>29</v>
      </c>
      <c r="D35" s="12" t="s">
        <v>14</v>
      </c>
      <c r="E35" s="14">
        <v>43405</v>
      </c>
      <c r="F35" s="15" t="s">
        <v>12</v>
      </c>
      <c r="G35" s="16">
        <f t="shared" si="0"/>
        <v>3.2781293357829613</v>
      </c>
      <c r="H35" s="13">
        <v>0.67774000000000001</v>
      </c>
      <c r="I35" s="16">
        <v>6.9513076568210383</v>
      </c>
      <c r="J35" s="16">
        <v>3.4578205030196467</v>
      </c>
      <c r="K35" s="16">
        <v>3.0507971248626005</v>
      </c>
      <c r="L35" s="16">
        <v>344.64885715930677</v>
      </c>
      <c r="M35" s="16">
        <v>2.9401532557831804</v>
      </c>
      <c r="N35" s="16">
        <v>0.33797607999978097</v>
      </c>
      <c r="O35" s="18">
        <v>5.6</v>
      </c>
    </row>
    <row r="36" spans="1:15" x14ac:dyDescent="0.25">
      <c r="A36" s="12" t="s">
        <v>29</v>
      </c>
      <c r="B36" s="12" t="s">
        <v>44</v>
      </c>
      <c r="C36" s="12" t="s">
        <v>29</v>
      </c>
      <c r="D36" s="12" t="s">
        <v>14</v>
      </c>
      <c r="E36" s="14">
        <v>43497</v>
      </c>
      <c r="F36" s="15" t="s">
        <v>17</v>
      </c>
      <c r="G36" s="16">
        <f t="shared" si="0"/>
        <v>5.9903026014723837</v>
      </c>
      <c r="H36" s="13">
        <v>0.67774000000000001</v>
      </c>
      <c r="I36" s="11">
        <v>10.475112007873856</v>
      </c>
      <c r="J36" s="11">
        <v>3.4932242152823711</v>
      </c>
      <c r="K36" s="11">
        <v>3.3026712506793321</v>
      </c>
      <c r="L36" s="11">
        <v>45.161277200600168</v>
      </c>
      <c r="M36" s="11">
        <v>5.9335955681704089</v>
      </c>
      <c r="N36" s="11">
        <v>5.6707033301974782E-2</v>
      </c>
      <c r="O36" s="17">
        <v>2.6</v>
      </c>
    </row>
    <row r="37" spans="1:15" x14ac:dyDescent="0.25">
      <c r="A37" s="12" t="s">
        <v>29</v>
      </c>
      <c r="B37" s="12" t="s">
        <v>44</v>
      </c>
      <c r="C37" s="12" t="s">
        <v>29</v>
      </c>
      <c r="D37" s="12" t="s">
        <v>14</v>
      </c>
      <c r="E37" s="14">
        <v>43586</v>
      </c>
      <c r="F37" s="15" t="s">
        <v>20</v>
      </c>
      <c r="G37" s="16">
        <f t="shared" si="0"/>
        <v>2.2170882097536611</v>
      </c>
      <c r="H37" s="13">
        <v>0.67774000000000001</v>
      </c>
      <c r="I37" s="10">
        <v>4.9410670079340946</v>
      </c>
      <c r="J37" s="10">
        <v>1.05141566833051</v>
      </c>
      <c r="K37" s="10">
        <v>0.97905155359013141</v>
      </c>
      <c r="L37" s="10">
        <v>72.829923509032952</v>
      </c>
      <c r="M37" s="10">
        <v>1.2865562134195361</v>
      </c>
      <c r="N37" s="10">
        <v>0.93053199633412476</v>
      </c>
      <c r="O37" s="17">
        <v>2.2999999999999998</v>
      </c>
    </row>
    <row r="38" spans="1:15" x14ac:dyDescent="0.25">
      <c r="A38" s="12" t="s">
        <v>29</v>
      </c>
      <c r="B38" s="12" t="s">
        <v>46</v>
      </c>
      <c r="C38" s="12" t="s">
        <v>53</v>
      </c>
      <c r="D38" s="12" t="s">
        <v>14</v>
      </c>
      <c r="E38" s="14">
        <v>43313</v>
      </c>
      <c r="F38" s="15" t="s">
        <v>45</v>
      </c>
      <c r="G38" s="16">
        <f t="shared" si="0"/>
        <v>14.519181563079687</v>
      </c>
      <c r="H38" s="13">
        <v>0.67774000000000001</v>
      </c>
      <c r="I38" s="10">
        <v>25.858326740022349</v>
      </c>
      <c r="J38" s="10">
        <v>8.5681458010057945</v>
      </c>
      <c r="K38" s="10">
        <v>6.8787292786977501</v>
      </c>
      <c r="L38" s="10">
        <v>493.16366985986508</v>
      </c>
      <c r="M38" s="10">
        <v>14.407862066225691</v>
      </c>
      <c r="N38" s="10">
        <v>0.11131949685399556</v>
      </c>
      <c r="O38" s="17">
        <v>6.3</v>
      </c>
    </row>
    <row r="39" spans="1:15" x14ac:dyDescent="0.25">
      <c r="A39" s="12" t="s">
        <v>29</v>
      </c>
      <c r="B39" s="12" t="s">
        <v>46</v>
      </c>
      <c r="C39" s="12" t="s">
        <v>53</v>
      </c>
      <c r="D39" s="12" t="s">
        <v>14</v>
      </c>
      <c r="E39" s="14">
        <v>43405</v>
      </c>
      <c r="F39" s="15" t="s">
        <v>12</v>
      </c>
      <c r="G39" s="16">
        <f t="shared" si="0"/>
        <v>4.7408307059789632</v>
      </c>
      <c r="H39" s="13">
        <v>0.67774000000000001</v>
      </c>
      <c r="I39" s="16">
        <v>7.1940151676225783</v>
      </c>
      <c r="J39" s="16">
        <v>5.3106783375379045</v>
      </c>
      <c r="K39" s="16">
        <v>5.097200686473963</v>
      </c>
      <c r="L39" s="16">
        <v>411.10058149576832</v>
      </c>
      <c r="M39" s="16">
        <v>4.5965186637635478</v>
      </c>
      <c r="N39" s="16">
        <v>0.14431204221541505</v>
      </c>
      <c r="O39" s="18">
        <v>3.4</v>
      </c>
    </row>
    <row r="40" spans="1:15" x14ac:dyDescent="0.25">
      <c r="A40" s="12" t="s">
        <v>29</v>
      </c>
      <c r="B40" s="12" t="s">
        <v>46</v>
      </c>
      <c r="C40" s="12" t="s">
        <v>53</v>
      </c>
      <c r="D40" s="12" t="s">
        <v>14</v>
      </c>
      <c r="E40" s="14">
        <v>43497</v>
      </c>
      <c r="F40" s="15" t="s">
        <v>17</v>
      </c>
      <c r="G40" s="16">
        <f t="shared" si="0"/>
        <v>4.9262921440152159</v>
      </c>
      <c r="H40" s="13">
        <v>0.67774000000000001</v>
      </c>
      <c r="I40" s="11">
        <v>10.516322185431264</v>
      </c>
      <c r="J40" s="11">
        <v>4.1210588807165456</v>
      </c>
      <c r="K40" s="11">
        <v>3.5469943999432907</v>
      </c>
      <c r="L40" s="11">
        <v>55.542338388657534</v>
      </c>
      <c r="M40" s="11">
        <v>4.6635514871635735</v>
      </c>
      <c r="N40" s="11">
        <v>0.26274065685164211</v>
      </c>
      <c r="O40" s="17">
        <v>2.1</v>
      </c>
    </row>
    <row r="41" spans="1:15" x14ac:dyDescent="0.25">
      <c r="A41" s="12" t="s">
        <v>29</v>
      </c>
      <c r="B41" s="12" t="s">
        <v>46</v>
      </c>
      <c r="C41" s="12" t="s">
        <v>53</v>
      </c>
      <c r="D41" s="12" t="s">
        <v>14</v>
      </c>
      <c r="E41" s="14">
        <v>43586</v>
      </c>
      <c r="F41" s="15" t="s">
        <v>20</v>
      </c>
      <c r="G41" s="16">
        <f t="shared" si="0"/>
        <v>7.0726544153436324</v>
      </c>
      <c r="H41" s="13">
        <v>0.67774000000000001</v>
      </c>
      <c r="I41" s="10">
        <v>10.504025345076215</v>
      </c>
      <c r="J41" s="10">
        <v>4.91118673734666</v>
      </c>
      <c r="K41" s="10">
        <v>4.8191539625276389</v>
      </c>
      <c r="L41" s="10">
        <v>226.96927933080798</v>
      </c>
      <c r="M41" s="10">
        <v>6.9914383374781579</v>
      </c>
      <c r="N41" s="10">
        <v>8.121607786547444E-2</v>
      </c>
      <c r="O41" s="17">
        <v>1.9</v>
      </c>
    </row>
    <row r="42" spans="1:15" x14ac:dyDescent="0.25">
      <c r="A42" s="12" t="s">
        <v>30</v>
      </c>
      <c r="B42" s="12" t="s">
        <v>44</v>
      </c>
      <c r="C42" s="12" t="s">
        <v>30</v>
      </c>
      <c r="D42" s="12" t="s">
        <v>28</v>
      </c>
      <c r="E42" s="14">
        <v>43313</v>
      </c>
      <c r="F42" s="15" t="s">
        <v>45</v>
      </c>
      <c r="G42" s="16">
        <f t="shared" si="0"/>
        <v>1.9755911320593538</v>
      </c>
      <c r="H42" s="13">
        <v>0.331789</v>
      </c>
      <c r="I42" s="10">
        <v>6.6493609246404937</v>
      </c>
      <c r="J42" s="10">
        <v>0.63133435042835351</v>
      </c>
      <c r="K42" s="10">
        <v>0.39954695229632886</v>
      </c>
      <c r="L42" s="10">
        <v>17.270568506041013</v>
      </c>
      <c r="M42" s="10">
        <v>0.95329373828866848</v>
      </c>
      <c r="N42" s="10">
        <v>1.0222973937706854</v>
      </c>
      <c r="O42" s="17">
        <v>8</v>
      </c>
    </row>
    <row r="43" spans="1:15" x14ac:dyDescent="0.25">
      <c r="A43" s="12" t="s">
        <v>30</v>
      </c>
      <c r="B43" s="12" t="s">
        <v>44</v>
      </c>
      <c r="C43" s="12" t="s">
        <v>30</v>
      </c>
      <c r="D43" s="12" t="s">
        <v>28</v>
      </c>
      <c r="E43" s="14">
        <v>43405</v>
      </c>
      <c r="F43" s="15" t="s">
        <v>12</v>
      </c>
      <c r="G43" s="16">
        <f t="shared" si="0"/>
        <v>2.3569700698426277</v>
      </c>
      <c r="H43" s="13">
        <v>0.331789</v>
      </c>
      <c r="I43" s="16">
        <v>13.355167571203637</v>
      </c>
      <c r="J43" s="16">
        <v>1.3544076077161762</v>
      </c>
      <c r="K43" s="16">
        <v>0.46958565858879286</v>
      </c>
      <c r="L43" s="16">
        <v>30.903218377569221</v>
      </c>
      <c r="M43" s="16">
        <v>0.86585908648004917</v>
      </c>
      <c r="N43" s="16">
        <v>1.4911109833625784</v>
      </c>
      <c r="O43" s="17">
        <v>0</v>
      </c>
    </row>
    <row r="44" spans="1:15" x14ac:dyDescent="0.25">
      <c r="A44" s="12" t="s">
        <v>30</v>
      </c>
      <c r="B44" s="12" t="s">
        <v>44</v>
      </c>
      <c r="C44" s="12" t="s">
        <v>30</v>
      </c>
      <c r="D44" s="12" t="s">
        <v>28</v>
      </c>
      <c r="E44" s="14">
        <v>43497</v>
      </c>
      <c r="F44" s="15" t="s">
        <v>17</v>
      </c>
      <c r="G44" s="16">
        <f t="shared" si="0"/>
        <v>0.69743955457600704</v>
      </c>
      <c r="H44" s="13">
        <v>0.331789</v>
      </c>
      <c r="I44" s="11">
        <v>3.3761437963907182</v>
      </c>
      <c r="J44" s="11">
        <v>0.56520866038202</v>
      </c>
      <c r="K44" s="11">
        <v>0.47102738593133431</v>
      </c>
      <c r="L44" s="11">
        <v>30.075033733799927</v>
      </c>
      <c r="M44" s="11">
        <v>0.49210101212912177</v>
      </c>
      <c r="N44" s="11">
        <v>0.20533854244688521</v>
      </c>
      <c r="O44" s="17">
        <v>0</v>
      </c>
    </row>
    <row r="45" spans="1:15" x14ac:dyDescent="0.25">
      <c r="A45" s="12" t="s">
        <v>30</v>
      </c>
      <c r="B45" s="12" t="s">
        <v>44</v>
      </c>
      <c r="C45" s="12" t="s">
        <v>30</v>
      </c>
      <c r="D45" s="12" t="s">
        <v>28</v>
      </c>
      <c r="E45" s="14">
        <v>43586</v>
      </c>
      <c r="F45" s="15" t="s">
        <v>20</v>
      </c>
      <c r="G45" s="16">
        <f t="shared" si="0"/>
        <v>0.43273329001759742</v>
      </c>
      <c r="H45" s="13">
        <v>0.331789</v>
      </c>
      <c r="I45" s="10">
        <v>3.6300777365910442</v>
      </c>
      <c r="J45" s="10">
        <v>0.32758856892347316</v>
      </c>
      <c r="K45" s="10">
        <v>0.30785406726405207</v>
      </c>
      <c r="L45" s="10">
        <v>29.058256967847296</v>
      </c>
      <c r="M45" s="10">
        <v>0.34957191687390798</v>
      </c>
      <c r="N45" s="10">
        <v>8.3161373143689404E-2</v>
      </c>
      <c r="O45" s="17">
        <v>0</v>
      </c>
    </row>
    <row r="46" spans="1:15" x14ac:dyDescent="0.25">
      <c r="A46" s="12" t="s">
        <v>30</v>
      </c>
      <c r="B46" s="12" t="s">
        <v>46</v>
      </c>
      <c r="C46" s="12" t="s">
        <v>54</v>
      </c>
      <c r="D46" s="12" t="s">
        <v>28</v>
      </c>
      <c r="E46" s="14">
        <v>43313</v>
      </c>
      <c r="F46" s="15" t="s">
        <v>45</v>
      </c>
      <c r="G46" s="16">
        <f t="shared" si="0"/>
        <v>2.4764787416456868</v>
      </c>
      <c r="H46" s="13">
        <v>0.331789</v>
      </c>
      <c r="I46" s="10">
        <v>7.6697607647696957</v>
      </c>
      <c r="J46" s="10">
        <v>2.2618402465368788</v>
      </c>
      <c r="K46" s="10">
        <v>1.8943879410341888</v>
      </c>
      <c r="L46" s="10">
        <v>291.0891875152596</v>
      </c>
      <c r="M46" s="10">
        <v>2.0548261150728186</v>
      </c>
      <c r="N46" s="10">
        <v>0.42165262657286806</v>
      </c>
      <c r="O46" s="17">
        <v>0.90153630371558746</v>
      </c>
    </row>
    <row r="47" spans="1:15" x14ac:dyDescent="0.25">
      <c r="A47" s="12" t="s">
        <v>30</v>
      </c>
      <c r="B47" s="12" t="s">
        <v>46</v>
      </c>
      <c r="C47" s="12" t="s">
        <v>54</v>
      </c>
      <c r="D47" s="12" t="s">
        <v>28</v>
      </c>
      <c r="E47" s="14">
        <v>43405</v>
      </c>
      <c r="F47" s="15" t="s">
        <v>12</v>
      </c>
      <c r="G47" s="16">
        <f t="shared" si="0"/>
        <v>2.0757104761503897</v>
      </c>
      <c r="H47" s="13">
        <v>0.331789</v>
      </c>
      <c r="I47" s="16">
        <v>21.452693557319549</v>
      </c>
      <c r="J47" s="16">
        <v>4.1405290785369697</v>
      </c>
      <c r="K47" s="16">
        <v>3.9902594093214074</v>
      </c>
      <c r="L47" s="16">
        <v>115.21342621912602</v>
      </c>
      <c r="M47" s="16">
        <v>1.9647535757677828</v>
      </c>
      <c r="N47" s="16">
        <v>0.11095690038260686</v>
      </c>
      <c r="O47" s="17">
        <v>0</v>
      </c>
    </row>
    <row r="48" spans="1:15" x14ac:dyDescent="0.25">
      <c r="A48" s="12" t="s">
        <v>30</v>
      </c>
      <c r="B48" s="12" t="s">
        <v>46</v>
      </c>
      <c r="C48" s="12" t="s">
        <v>54</v>
      </c>
      <c r="D48" s="12" t="s">
        <v>28</v>
      </c>
      <c r="E48" s="14">
        <v>43497</v>
      </c>
      <c r="F48" s="15" t="s">
        <v>17</v>
      </c>
      <c r="G48" s="16">
        <f t="shared" si="0"/>
        <v>0.63081358989254066</v>
      </c>
      <c r="H48" s="13">
        <v>0.331789</v>
      </c>
      <c r="I48" s="11">
        <v>4.8421958629955366</v>
      </c>
      <c r="J48" s="11">
        <v>2.4076866070076743</v>
      </c>
      <c r="K48" s="11">
        <v>2.2403617589376434</v>
      </c>
      <c r="L48" s="11">
        <v>223.08188044578591</v>
      </c>
      <c r="M48" s="11">
        <v>0.35602486059267507</v>
      </c>
      <c r="N48" s="11">
        <v>0.27478872929986559</v>
      </c>
      <c r="O48" s="17">
        <v>0</v>
      </c>
    </row>
    <row r="49" spans="1:15" x14ac:dyDescent="0.25">
      <c r="A49" s="12" t="s">
        <v>30</v>
      </c>
      <c r="B49" s="12" t="s">
        <v>46</v>
      </c>
      <c r="C49" s="12" t="s">
        <v>54</v>
      </c>
      <c r="D49" s="12" t="s">
        <v>28</v>
      </c>
      <c r="E49" s="14">
        <v>43586</v>
      </c>
      <c r="F49" s="15" t="s">
        <v>20</v>
      </c>
      <c r="G49" s="16">
        <f t="shared" si="0"/>
        <v>0.34571910811266326</v>
      </c>
      <c r="H49" s="13">
        <v>0.331789</v>
      </c>
      <c r="I49" s="10">
        <v>3.5858870869952111</v>
      </c>
      <c r="J49" s="10">
        <v>1.9687029876750499</v>
      </c>
      <c r="K49" s="10">
        <v>1.8094018387059234</v>
      </c>
      <c r="L49" s="10">
        <v>300.61725906806203</v>
      </c>
      <c r="M49" s="10">
        <v>0.34571910811266326</v>
      </c>
      <c r="N49" s="10">
        <v>0</v>
      </c>
      <c r="O49" s="17">
        <v>0</v>
      </c>
    </row>
    <row r="50" spans="1:15" x14ac:dyDescent="0.25">
      <c r="A50" s="12" t="s">
        <v>31</v>
      </c>
      <c r="B50" s="12" t="s">
        <v>44</v>
      </c>
      <c r="C50" s="12" t="s">
        <v>55</v>
      </c>
      <c r="D50" s="12" t="s">
        <v>26</v>
      </c>
      <c r="E50" s="14">
        <v>43313</v>
      </c>
      <c r="F50" s="15" t="s">
        <v>45</v>
      </c>
      <c r="G50" s="16">
        <f t="shared" si="0"/>
        <v>2.2601002674039887</v>
      </c>
      <c r="H50" s="13">
        <v>1.2083299999999999</v>
      </c>
      <c r="I50" s="10">
        <v>6.476439448935146</v>
      </c>
      <c r="J50" s="10">
        <v>1.8371917745700166</v>
      </c>
      <c r="K50" s="10">
        <v>1.764310311646514</v>
      </c>
      <c r="L50" s="10">
        <v>246.84675964770233</v>
      </c>
      <c r="M50" s="10">
        <v>1.7175178277019603</v>
      </c>
      <c r="N50" s="10">
        <v>0.54258243970202857</v>
      </c>
      <c r="O50" s="17">
        <v>3.2</v>
      </c>
    </row>
    <row r="51" spans="1:15" x14ac:dyDescent="0.25">
      <c r="A51" s="12" t="s">
        <v>31</v>
      </c>
      <c r="B51" s="12" t="s">
        <v>44</v>
      </c>
      <c r="C51" s="12" t="s">
        <v>55</v>
      </c>
      <c r="D51" s="12" t="s">
        <v>26</v>
      </c>
      <c r="E51" s="14">
        <v>43405</v>
      </c>
      <c r="F51" s="15" t="s">
        <v>12</v>
      </c>
      <c r="G51" s="16">
        <f t="shared" si="0"/>
        <v>0.47557172350956683</v>
      </c>
      <c r="H51" s="13">
        <v>1.2083299999999999</v>
      </c>
      <c r="I51" s="16">
        <v>3.4032529438324333</v>
      </c>
      <c r="J51" s="16">
        <v>0.53434074632124429</v>
      </c>
      <c r="K51" s="16">
        <v>0.32518793160563664</v>
      </c>
      <c r="L51" s="16">
        <v>58.632621336864517</v>
      </c>
      <c r="M51" s="16">
        <v>0.32513322667179928</v>
      </c>
      <c r="N51" s="16">
        <v>0.15043849683776755</v>
      </c>
      <c r="O51" s="17">
        <v>0</v>
      </c>
    </row>
    <row r="52" spans="1:15" x14ac:dyDescent="0.25">
      <c r="A52" s="12" t="s">
        <v>31</v>
      </c>
      <c r="B52" s="12" t="s">
        <v>44</v>
      </c>
      <c r="C52" s="12" t="s">
        <v>55</v>
      </c>
      <c r="D52" s="12" t="s">
        <v>26</v>
      </c>
      <c r="E52" s="14">
        <v>43497</v>
      </c>
      <c r="F52" s="15" t="s">
        <v>17</v>
      </c>
      <c r="G52" s="16">
        <f t="shared" si="0"/>
        <v>0.81705792774316754</v>
      </c>
      <c r="H52" s="13">
        <v>1.2083299999999999</v>
      </c>
      <c r="I52" s="11">
        <v>3.7413689949932536</v>
      </c>
      <c r="J52" s="11">
        <v>0.81544811978548315</v>
      </c>
      <c r="K52" s="11">
        <v>0.69469884927104741</v>
      </c>
      <c r="L52" s="11">
        <v>54.086293442800134</v>
      </c>
      <c r="M52" s="11">
        <v>0.57551724452638009</v>
      </c>
      <c r="N52" s="11">
        <v>0.2415406832167874</v>
      </c>
      <c r="O52" s="17">
        <v>0</v>
      </c>
    </row>
    <row r="53" spans="1:15" x14ac:dyDescent="0.25">
      <c r="A53" s="12" t="s">
        <v>31</v>
      </c>
      <c r="B53" s="12" t="s">
        <v>44</v>
      </c>
      <c r="C53" s="12" t="s">
        <v>55</v>
      </c>
      <c r="D53" s="12" t="s">
        <v>26</v>
      </c>
      <c r="E53" s="14">
        <v>43586</v>
      </c>
      <c r="F53" s="15" t="s">
        <v>20</v>
      </c>
      <c r="G53" s="16">
        <f t="shared" si="0"/>
        <v>0.21834506861543726</v>
      </c>
      <c r="H53" s="13">
        <v>1.2083299999999999</v>
      </c>
      <c r="I53" s="10">
        <v>7.2233679346640098</v>
      </c>
      <c r="J53" s="10">
        <v>0.43750574180956048</v>
      </c>
      <c r="K53" s="10">
        <v>0.24896892819736988</v>
      </c>
      <c r="L53" s="10">
        <v>15.880332327896566</v>
      </c>
      <c r="M53" s="10">
        <v>0.13221712017247003</v>
      </c>
      <c r="N53" s="10">
        <v>8.6127948442967228E-2</v>
      </c>
      <c r="O53" s="17">
        <v>0</v>
      </c>
    </row>
    <row r="54" spans="1:15" x14ac:dyDescent="0.25">
      <c r="A54" s="12" t="s">
        <v>31</v>
      </c>
      <c r="B54" s="12" t="s">
        <v>46</v>
      </c>
      <c r="C54" s="12" t="s">
        <v>56</v>
      </c>
      <c r="D54" s="12" t="s">
        <v>26</v>
      </c>
      <c r="E54" s="14">
        <v>43313</v>
      </c>
      <c r="F54" s="15" t="s">
        <v>45</v>
      </c>
      <c r="G54" s="16">
        <f t="shared" si="0"/>
        <v>3.1740279728982133</v>
      </c>
      <c r="H54" s="13">
        <v>1.2083299999999999</v>
      </c>
      <c r="I54" s="10">
        <v>7.2268534001092988</v>
      </c>
      <c r="J54" s="10">
        <v>2.7736668014100241</v>
      </c>
      <c r="K54" s="10">
        <v>2.4054702073607235</v>
      </c>
      <c r="L54" s="10">
        <v>439.39656761534582</v>
      </c>
      <c r="M54" s="10">
        <v>1.9735392981921753</v>
      </c>
      <c r="N54" s="10">
        <v>1.2004886747060382</v>
      </c>
      <c r="O54" s="17">
        <v>14.348232065745991</v>
      </c>
    </row>
    <row r="55" spans="1:15" x14ac:dyDescent="0.25">
      <c r="A55" s="12" t="s">
        <v>31</v>
      </c>
      <c r="B55" s="12" t="s">
        <v>46</v>
      </c>
      <c r="C55" s="12" t="s">
        <v>56</v>
      </c>
      <c r="D55" s="12" t="s">
        <v>26</v>
      </c>
      <c r="E55" s="14">
        <v>43405</v>
      </c>
      <c r="F55" s="15" t="s">
        <v>12</v>
      </c>
      <c r="G55" s="16">
        <f t="shared" si="0"/>
        <v>1.869504183787364</v>
      </c>
      <c r="H55" s="13">
        <v>1.2083299999999999</v>
      </c>
      <c r="I55" s="16">
        <v>8.3797853369199302</v>
      </c>
      <c r="J55" s="16">
        <v>2.25608498768471</v>
      </c>
      <c r="K55" s="16">
        <v>1.7266735468746017</v>
      </c>
      <c r="L55" s="16">
        <v>335.77972249409868</v>
      </c>
      <c r="M55" s="16">
        <v>1.4777514465469332</v>
      </c>
      <c r="N55" s="16">
        <v>0.39175273724043091</v>
      </c>
      <c r="O55" s="18">
        <v>4.2</v>
      </c>
    </row>
    <row r="56" spans="1:15" x14ac:dyDescent="0.25">
      <c r="A56" s="12" t="s">
        <v>31</v>
      </c>
      <c r="B56" s="12" t="s">
        <v>46</v>
      </c>
      <c r="C56" s="12" t="s">
        <v>56</v>
      </c>
      <c r="D56" s="12" t="s">
        <v>26</v>
      </c>
      <c r="E56" s="14">
        <v>43497</v>
      </c>
      <c r="F56" s="15" t="s">
        <v>17</v>
      </c>
      <c r="G56" s="16">
        <f t="shared" si="0"/>
        <v>1.0592791610906085</v>
      </c>
      <c r="H56" s="13">
        <v>1.2083299999999999</v>
      </c>
      <c r="I56" s="11">
        <v>5.0039458099083669</v>
      </c>
      <c r="J56" s="11">
        <v>2.3023021571268063</v>
      </c>
      <c r="K56" s="11">
        <v>2.0498180572292717</v>
      </c>
      <c r="L56" s="11">
        <v>123.98993274160199</v>
      </c>
      <c r="M56" s="11">
        <v>0.87212857416652212</v>
      </c>
      <c r="N56" s="11">
        <v>0.18715058692408634</v>
      </c>
      <c r="O56" s="17">
        <v>2.9</v>
      </c>
    </row>
    <row r="57" spans="1:15" x14ac:dyDescent="0.25">
      <c r="A57" s="12" t="s">
        <v>31</v>
      </c>
      <c r="B57" s="12" t="s">
        <v>46</v>
      </c>
      <c r="C57" s="12" t="s">
        <v>56</v>
      </c>
      <c r="D57" s="12" t="s">
        <v>26</v>
      </c>
      <c r="E57" s="14">
        <v>43586</v>
      </c>
      <c r="F57" s="15" t="s">
        <v>20</v>
      </c>
      <c r="G57" s="16">
        <f t="shared" si="0"/>
        <v>2.5704503958049862</v>
      </c>
      <c r="H57" s="13">
        <v>1.2083299999999999</v>
      </c>
      <c r="I57" s="10">
        <v>5.0170196869269326</v>
      </c>
      <c r="J57" s="10">
        <v>1.92299882826792</v>
      </c>
      <c r="K57" s="10">
        <v>1.7158373094379145</v>
      </c>
      <c r="L57" s="10">
        <v>84.717880592285283</v>
      </c>
      <c r="M57" s="10">
        <v>2.1370872402006493</v>
      </c>
      <c r="N57" s="10">
        <v>0.43336315560433702</v>
      </c>
      <c r="O57" s="17">
        <v>2.7</v>
      </c>
    </row>
    <row r="58" spans="1:15" x14ac:dyDescent="0.25">
      <c r="A58" s="12" t="s">
        <v>57</v>
      </c>
      <c r="B58" s="12" t="s">
        <v>44</v>
      </c>
      <c r="C58" s="12" t="s">
        <v>58</v>
      </c>
      <c r="D58" s="12" t="s">
        <v>26</v>
      </c>
      <c r="E58" s="14">
        <v>43313</v>
      </c>
      <c r="F58" s="15" t="s">
        <v>45</v>
      </c>
      <c r="G58" s="16">
        <f t="shared" si="0"/>
        <v>3.6139736363244181</v>
      </c>
      <c r="H58" s="13">
        <v>4.082255</v>
      </c>
      <c r="I58" s="10">
        <v>7.888359611416079</v>
      </c>
      <c r="J58" s="10">
        <v>0.78150973412093006</v>
      </c>
      <c r="K58" s="10">
        <v>0.59870075628841335</v>
      </c>
      <c r="L58" s="10">
        <v>41.643642540862956</v>
      </c>
      <c r="M58" s="10">
        <v>2.6673574832206577</v>
      </c>
      <c r="N58" s="10">
        <v>0.94661615310376057</v>
      </c>
      <c r="O58" s="17">
        <v>10.126856435087106</v>
      </c>
    </row>
    <row r="59" spans="1:15" x14ac:dyDescent="0.25">
      <c r="A59" s="12" t="s">
        <v>57</v>
      </c>
      <c r="B59" s="12" t="s">
        <v>44</v>
      </c>
      <c r="C59" s="12" t="s">
        <v>58</v>
      </c>
      <c r="D59" s="12" t="s">
        <v>26</v>
      </c>
      <c r="E59" s="14">
        <v>43405</v>
      </c>
      <c r="F59" s="15" t="s">
        <v>12</v>
      </c>
      <c r="G59" s="16">
        <f t="shared" si="0"/>
        <v>0.56490977268923159</v>
      </c>
      <c r="H59" s="13">
        <v>4.082255</v>
      </c>
      <c r="I59" s="16">
        <v>3.6336193947627082</v>
      </c>
      <c r="J59" s="16">
        <v>0.44777813317400145</v>
      </c>
      <c r="K59" s="16">
        <v>0.11502051321254742</v>
      </c>
      <c r="L59" s="16">
        <v>21.833726754562715</v>
      </c>
      <c r="M59" s="16">
        <v>0.49956092338413793</v>
      </c>
      <c r="N59" s="16">
        <v>6.5348849305093604E-2</v>
      </c>
      <c r="O59" s="17">
        <v>0</v>
      </c>
    </row>
    <row r="60" spans="1:15" x14ac:dyDescent="0.25">
      <c r="A60" s="12" t="s">
        <v>57</v>
      </c>
      <c r="B60" s="12" t="s">
        <v>44</v>
      </c>
      <c r="C60" s="12" t="s">
        <v>58</v>
      </c>
      <c r="D60" s="12" t="s">
        <v>26</v>
      </c>
      <c r="E60" s="14">
        <v>43497</v>
      </c>
      <c r="F60" s="15" t="s">
        <v>17</v>
      </c>
      <c r="G60" s="16">
        <f t="shared" si="0"/>
        <v>3.5393758584225186</v>
      </c>
      <c r="H60" s="13">
        <v>4.082255</v>
      </c>
      <c r="I60" s="11">
        <v>6.7450758117088894</v>
      </c>
      <c r="J60" s="11">
        <v>0.77189439880150823</v>
      </c>
      <c r="K60" s="11">
        <v>0.70221284941282103</v>
      </c>
      <c r="L60" s="11">
        <v>82.685835272856409</v>
      </c>
      <c r="M60" s="11">
        <v>2.4065674311633551</v>
      </c>
      <c r="N60" s="11">
        <v>1.1328084272591632</v>
      </c>
      <c r="O60" s="17">
        <v>7.2</v>
      </c>
    </row>
    <row r="61" spans="1:15" x14ac:dyDescent="0.25">
      <c r="A61" s="12" t="s">
        <v>57</v>
      </c>
      <c r="B61" s="12" t="s">
        <v>44</v>
      </c>
      <c r="C61" s="12" t="s">
        <v>58</v>
      </c>
      <c r="D61" s="12" t="s">
        <v>26</v>
      </c>
      <c r="E61" s="14">
        <v>43586</v>
      </c>
      <c r="F61" s="15" t="s">
        <v>20</v>
      </c>
      <c r="G61" s="16">
        <f t="shared" si="0"/>
        <v>3.4188372550327024</v>
      </c>
      <c r="H61" s="13">
        <v>4.082255</v>
      </c>
      <c r="I61" s="10">
        <v>5.8718325650463301</v>
      </c>
      <c r="J61" s="10">
        <v>0.65126996739457998</v>
      </c>
      <c r="K61" s="10">
        <v>0.50303619224950535</v>
      </c>
      <c r="L61" s="10">
        <v>50.774634709841138</v>
      </c>
      <c r="M61" s="10">
        <v>2.0636959318462078</v>
      </c>
      <c r="N61" s="10">
        <v>1.3551413231864944</v>
      </c>
      <c r="O61" s="17">
        <v>9.8000000000000007</v>
      </c>
    </row>
    <row r="62" spans="1:15" x14ac:dyDescent="0.25">
      <c r="A62" s="12" t="s">
        <v>31</v>
      </c>
      <c r="B62" s="12" t="s">
        <v>46</v>
      </c>
      <c r="C62" s="12" t="s">
        <v>59</v>
      </c>
      <c r="D62" s="12" t="s">
        <v>26</v>
      </c>
      <c r="E62" s="14">
        <v>43313</v>
      </c>
      <c r="F62" s="15" t="s">
        <v>45</v>
      </c>
      <c r="G62" s="16">
        <f t="shared" si="0"/>
        <v>2.917615662778013</v>
      </c>
      <c r="H62" s="13">
        <v>4.082255</v>
      </c>
      <c r="I62" s="10">
        <v>9.7725511627337891</v>
      </c>
      <c r="J62" s="10">
        <v>3.2933415048659742</v>
      </c>
      <c r="K62" s="10">
        <v>2.6118844737129963</v>
      </c>
      <c r="L62" s="10">
        <v>362.37916752083868</v>
      </c>
      <c r="M62" s="10">
        <v>2.2737244723419523</v>
      </c>
      <c r="N62" s="10">
        <v>0.64389119043606058</v>
      </c>
      <c r="O62" s="17">
        <v>2.3113230290969016</v>
      </c>
    </row>
    <row r="63" spans="1:15" x14ac:dyDescent="0.25">
      <c r="A63" s="12" t="s">
        <v>31</v>
      </c>
      <c r="B63" s="12" t="s">
        <v>46</v>
      </c>
      <c r="C63" s="12" t="s">
        <v>59</v>
      </c>
      <c r="D63" s="12" t="s">
        <v>26</v>
      </c>
      <c r="E63" s="14">
        <v>43405</v>
      </c>
      <c r="F63" s="15" t="s">
        <v>12</v>
      </c>
      <c r="G63" s="16">
        <f t="shared" si="0"/>
        <v>3.2740722743701931</v>
      </c>
      <c r="H63" s="13">
        <v>4.082255</v>
      </c>
      <c r="I63" s="16">
        <v>7.4706605930700949</v>
      </c>
      <c r="J63" s="16">
        <v>2.9406046938307466</v>
      </c>
      <c r="K63" s="16">
        <v>2.7610005504131352</v>
      </c>
      <c r="L63" s="16">
        <v>306.44746387241634</v>
      </c>
      <c r="M63" s="16">
        <v>2.1587171745119029</v>
      </c>
      <c r="N63" s="16">
        <v>1.1153550998582902</v>
      </c>
      <c r="O63" s="18">
        <v>3.4</v>
      </c>
    </row>
    <row r="64" spans="1:15" x14ac:dyDescent="0.25">
      <c r="A64" s="12" t="s">
        <v>31</v>
      </c>
      <c r="B64" s="12" t="s">
        <v>46</v>
      </c>
      <c r="C64" s="12" t="s">
        <v>59</v>
      </c>
      <c r="D64" s="12" t="s">
        <v>26</v>
      </c>
      <c r="E64" s="14">
        <v>43497</v>
      </c>
      <c r="F64" s="15" t="s">
        <v>17</v>
      </c>
      <c r="G64" s="16">
        <f t="shared" si="0"/>
        <v>2.2393270232062736</v>
      </c>
      <c r="H64" s="13">
        <v>4.082255</v>
      </c>
      <c r="I64" s="11">
        <v>5.9445681126562233</v>
      </c>
      <c r="J64" s="11">
        <v>1.2883170904686396</v>
      </c>
      <c r="K64" s="11">
        <v>1.0867028189314998</v>
      </c>
      <c r="L64" s="11">
        <v>68.107466995500985</v>
      </c>
      <c r="M64" s="11">
        <v>2.0924332168183186</v>
      </c>
      <c r="N64" s="11">
        <v>0.14689380638795513</v>
      </c>
      <c r="O64" s="17">
        <v>7.4</v>
      </c>
    </row>
    <row r="65" spans="1:15" x14ac:dyDescent="0.25">
      <c r="A65" s="12" t="s">
        <v>31</v>
      </c>
      <c r="B65" s="12" t="s">
        <v>46</v>
      </c>
      <c r="C65" s="12" t="s">
        <v>59</v>
      </c>
      <c r="D65" s="12" t="s">
        <v>26</v>
      </c>
      <c r="E65" s="14">
        <v>43586</v>
      </c>
      <c r="F65" s="15" t="s">
        <v>20</v>
      </c>
      <c r="G65" s="16">
        <f t="shared" si="0"/>
        <v>4.1195834282318291</v>
      </c>
      <c r="H65" s="13">
        <v>4.082255</v>
      </c>
      <c r="I65" s="10">
        <v>8.6807007299814742</v>
      </c>
      <c r="J65" s="10">
        <v>2.1785091119495701</v>
      </c>
      <c r="K65" s="10">
        <v>2.0110543465611546</v>
      </c>
      <c r="L65" s="10">
        <v>127.26425331129363</v>
      </c>
      <c r="M65" s="10">
        <v>2.6435906358862309</v>
      </c>
      <c r="N65" s="10">
        <v>1.4759927923455984</v>
      </c>
      <c r="O65" s="17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2" sqref="E12"/>
    </sheetView>
  </sheetViews>
  <sheetFormatPr defaultRowHeight="15" x14ac:dyDescent="0.25"/>
  <cols>
    <col min="2" max="2" width="12.85546875" bestFit="1" customWidth="1"/>
    <col min="3" max="3" width="16.85546875" bestFit="1" customWidth="1"/>
    <col min="5" max="5" width="9.7109375" bestFit="1" customWidth="1"/>
    <col min="6" max="6" width="11.140625" bestFit="1" customWidth="1"/>
  </cols>
  <sheetData>
    <row r="1" spans="1:8" x14ac:dyDescent="0.25">
      <c r="A1" s="22" t="s">
        <v>4</v>
      </c>
      <c r="B1" s="23" t="s">
        <v>75</v>
      </c>
      <c r="C1" s="22" t="s">
        <v>67</v>
      </c>
      <c r="D1" s="22" t="s">
        <v>68</v>
      </c>
      <c r="E1" s="22" t="s">
        <v>69</v>
      </c>
      <c r="F1" s="22" t="s">
        <v>70</v>
      </c>
      <c r="G1" s="22" t="s">
        <v>71</v>
      </c>
      <c r="H1" s="24" t="s">
        <v>72</v>
      </c>
    </row>
    <row r="2" spans="1:8" x14ac:dyDescent="0.25">
      <c r="A2" s="22" t="s">
        <v>43</v>
      </c>
      <c r="B2" s="23">
        <v>1</v>
      </c>
      <c r="C2" s="22" t="s">
        <v>73</v>
      </c>
      <c r="D2" s="22">
        <v>0.03</v>
      </c>
      <c r="E2" s="22">
        <v>0.1</v>
      </c>
      <c r="F2" s="22">
        <v>0</v>
      </c>
      <c r="G2" s="22">
        <v>0.05</v>
      </c>
      <c r="H2" s="24">
        <v>0.64</v>
      </c>
    </row>
    <row r="3" spans="1:8" x14ac:dyDescent="0.25">
      <c r="A3" s="22" t="s">
        <v>43</v>
      </c>
      <c r="B3" s="23">
        <v>2</v>
      </c>
      <c r="C3" s="22" t="s">
        <v>73</v>
      </c>
      <c r="D3" s="22">
        <v>0.12</v>
      </c>
      <c r="E3" s="22">
        <v>0.02</v>
      </c>
      <c r="F3" s="22">
        <v>0</v>
      </c>
      <c r="G3" s="22">
        <v>0.08</v>
      </c>
      <c r="H3" s="24">
        <v>0.26</v>
      </c>
    </row>
    <row r="4" spans="1:8" x14ac:dyDescent="0.25">
      <c r="A4" s="22" t="s">
        <v>43</v>
      </c>
      <c r="B4" s="23">
        <v>3</v>
      </c>
      <c r="C4" s="22" t="s">
        <v>73</v>
      </c>
      <c r="D4" s="22">
        <v>0.18</v>
      </c>
      <c r="E4" s="22">
        <v>0.21</v>
      </c>
      <c r="F4" s="22">
        <v>0.01</v>
      </c>
      <c r="G4" s="22">
        <v>0.38</v>
      </c>
      <c r="H4" s="24">
        <v>0.17</v>
      </c>
    </row>
    <row r="5" spans="1:8" x14ac:dyDescent="0.25">
      <c r="A5" s="22" t="s">
        <v>43</v>
      </c>
      <c r="B5" s="23">
        <v>4</v>
      </c>
      <c r="C5" s="22" t="s">
        <v>73</v>
      </c>
      <c r="D5" s="22">
        <v>0.1</v>
      </c>
      <c r="E5" s="22">
        <v>0.22</v>
      </c>
      <c r="F5" s="22">
        <v>0.05</v>
      </c>
      <c r="G5" s="22">
        <v>0.17</v>
      </c>
      <c r="H5" s="24">
        <v>0.24</v>
      </c>
    </row>
    <row r="6" spans="1:8" x14ac:dyDescent="0.25">
      <c r="A6" s="22" t="s">
        <v>43</v>
      </c>
      <c r="B6" s="23">
        <v>1</v>
      </c>
      <c r="C6" s="22" t="s">
        <v>74</v>
      </c>
      <c r="D6" s="22">
        <v>0.04</v>
      </c>
      <c r="E6" s="22">
        <v>0.35</v>
      </c>
      <c r="F6" s="22">
        <v>0</v>
      </c>
      <c r="G6" s="22">
        <v>0.25</v>
      </c>
      <c r="H6" s="24">
        <f>11/100</f>
        <v>0.11</v>
      </c>
    </row>
    <row r="7" spans="1:8" x14ac:dyDescent="0.25">
      <c r="A7" s="22" t="s">
        <v>43</v>
      </c>
      <c r="B7" s="23">
        <v>2</v>
      </c>
      <c r="C7" s="22" t="s">
        <v>74</v>
      </c>
      <c r="D7" s="22">
        <v>0.16</v>
      </c>
      <c r="E7" s="22">
        <v>0.08</v>
      </c>
      <c r="F7" s="22">
        <v>0.02</v>
      </c>
      <c r="G7" s="22">
        <v>0.48</v>
      </c>
      <c r="H7" s="24">
        <f>2/100</f>
        <v>0.02</v>
      </c>
    </row>
    <row r="8" spans="1:8" x14ac:dyDescent="0.25">
      <c r="A8" s="22" t="s">
        <v>43</v>
      </c>
      <c r="B8" s="23">
        <v>3</v>
      </c>
      <c r="C8" s="22" t="s">
        <v>74</v>
      </c>
      <c r="D8" s="22">
        <v>0.01</v>
      </c>
      <c r="E8" s="22">
        <v>0.04</v>
      </c>
      <c r="F8" s="22">
        <v>0.01</v>
      </c>
      <c r="G8" s="22">
        <v>0.28000000000000003</v>
      </c>
      <c r="H8" s="24">
        <f>37/100</f>
        <v>0.37</v>
      </c>
    </row>
    <row r="9" spans="1:8" x14ac:dyDescent="0.25">
      <c r="A9" s="22" t="s">
        <v>43</v>
      </c>
      <c r="B9" s="23">
        <v>4</v>
      </c>
      <c r="C9" s="22" t="s">
        <v>74</v>
      </c>
      <c r="D9" s="22">
        <v>0.02</v>
      </c>
      <c r="E9" s="22">
        <v>0.04</v>
      </c>
      <c r="F9" s="22">
        <v>0</v>
      </c>
      <c r="G9" s="22">
        <v>0.26</v>
      </c>
      <c r="H9" s="24">
        <f>41/100</f>
        <v>0.41</v>
      </c>
    </row>
    <row r="10" spans="1:8" x14ac:dyDescent="0.25">
      <c r="A10" s="22" t="s">
        <v>25</v>
      </c>
      <c r="B10" s="23">
        <v>1</v>
      </c>
      <c r="C10" s="22" t="s">
        <v>73</v>
      </c>
      <c r="D10" s="22">
        <v>0</v>
      </c>
      <c r="E10" s="22">
        <v>0.28000000000000003</v>
      </c>
      <c r="F10" s="22">
        <v>0.02</v>
      </c>
      <c r="G10" s="22">
        <v>0.66</v>
      </c>
      <c r="H10" s="24">
        <v>0.03</v>
      </c>
    </row>
    <row r="11" spans="1:8" x14ac:dyDescent="0.25">
      <c r="A11" s="22" t="s">
        <v>25</v>
      </c>
      <c r="B11" s="23">
        <v>2</v>
      </c>
      <c r="C11" s="22" t="s">
        <v>73</v>
      </c>
      <c r="D11" s="22">
        <v>0.03</v>
      </c>
      <c r="E11" s="22">
        <v>0.06</v>
      </c>
      <c r="F11" s="22">
        <v>0.05</v>
      </c>
      <c r="G11" s="22">
        <v>0.81</v>
      </c>
      <c r="H11" s="24">
        <v>0.02</v>
      </c>
    </row>
    <row r="12" spans="1:8" x14ac:dyDescent="0.25">
      <c r="A12" s="22" t="s">
        <v>25</v>
      </c>
      <c r="B12" s="23">
        <v>3</v>
      </c>
      <c r="C12" s="22" t="s">
        <v>73</v>
      </c>
      <c r="D12" s="22">
        <v>0.02</v>
      </c>
      <c r="E12" s="22">
        <v>0.23</v>
      </c>
      <c r="F12" s="22">
        <v>0.06</v>
      </c>
      <c r="G12" s="22">
        <v>0.65</v>
      </c>
      <c r="H12" s="24">
        <v>0.03</v>
      </c>
    </row>
    <row r="13" spans="1:8" x14ac:dyDescent="0.25">
      <c r="A13" s="22" t="s">
        <v>25</v>
      </c>
      <c r="B13" s="23">
        <v>4</v>
      </c>
      <c r="C13" s="22" t="s">
        <v>73</v>
      </c>
      <c r="D13" s="22">
        <v>0.06</v>
      </c>
      <c r="E13" s="22">
        <v>0.25</v>
      </c>
      <c r="F13" s="22">
        <v>0.1</v>
      </c>
      <c r="G13" s="22">
        <v>0.5</v>
      </c>
      <c r="H13" s="24">
        <v>7.0000000000000007E-2</v>
      </c>
    </row>
    <row r="14" spans="1:8" x14ac:dyDescent="0.25">
      <c r="A14" s="22" t="s">
        <v>25</v>
      </c>
      <c r="B14" s="23">
        <v>1</v>
      </c>
      <c r="C14" s="22" t="s">
        <v>74</v>
      </c>
      <c r="D14" s="22">
        <v>0</v>
      </c>
      <c r="E14" s="22">
        <v>0.03</v>
      </c>
      <c r="F14" s="22">
        <v>0.26</v>
      </c>
      <c r="G14" s="22">
        <v>0.22</v>
      </c>
      <c r="H14" s="24">
        <f>40/100</f>
        <v>0.4</v>
      </c>
    </row>
    <row r="15" spans="1:8" x14ac:dyDescent="0.25">
      <c r="A15" s="22" t="s">
        <v>25</v>
      </c>
      <c r="B15" s="23">
        <v>2</v>
      </c>
      <c r="C15" s="22" t="s">
        <v>74</v>
      </c>
      <c r="D15" s="22">
        <v>0.01</v>
      </c>
      <c r="E15" s="22">
        <v>0.13</v>
      </c>
      <c r="F15" s="22">
        <v>0.49</v>
      </c>
      <c r="G15" s="22">
        <v>0.16</v>
      </c>
      <c r="H15" s="24">
        <f>14/100</f>
        <v>0.14000000000000001</v>
      </c>
    </row>
    <row r="16" spans="1:8" x14ac:dyDescent="0.25">
      <c r="A16" s="22" t="s">
        <v>25</v>
      </c>
      <c r="B16" s="23">
        <v>3</v>
      </c>
      <c r="C16" s="22" t="s">
        <v>74</v>
      </c>
      <c r="D16" s="22">
        <v>0.02</v>
      </c>
      <c r="E16" s="22">
        <v>0.06</v>
      </c>
      <c r="F16" s="22">
        <v>0.28999999999999998</v>
      </c>
      <c r="G16" s="22">
        <v>0.39</v>
      </c>
      <c r="H16" s="24">
        <f>22/100</f>
        <v>0.22</v>
      </c>
    </row>
    <row r="17" spans="1:8" x14ac:dyDescent="0.25">
      <c r="A17" s="22" t="s">
        <v>25</v>
      </c>
      <c r="B17" s="23">
        <v>4</v>
      </c>
      <c r="C17" s="22" t="s">
        <v>74</v>
      </c>
      <c r="D17" s="22">
        <v>0.1</v>
      </c>
      <c r="E17" s="22">
        <v>0.17</v>
      </c>
      <c r="F17" s="22">
        <v>0.13</v>
      </c>
      <c r="G17" s="22">
        <v>0.49</v>
      </c>
      <c r="H17" s="24">
        <v>0</v>
      </c>
    </row>
    <row r="18" spans="1:8" x14ac:dyDescent="0.25">
      <c r="A18" s="22" t="s">
        <v>27</v>
      </c>
      <c r="B18" s="23">
        <v>1</v>
      </c>
      <c r="C18" s="22" t="s">
        <v>73</v>
      </c>
      <c r="D18" s="22">
        <v>0.04</v>
      </c>
      <c r="E18" s="22">
        <v>0.06</v>
      </c>
      <c r="F18" s="22">
        <v>0</v>
      </c>
      <c r="G18" s="22">
        <v>0.84</v>
      </c>
      <c r="H18" s="24">
        <v>0</v>
      </c>
    </row>
    <row r="19" spans="1:8" x14ac:dyDescent="0.25">
      <c r="A19" s="22" t="s">
        <v>27</v>
      </c>
      <c r="B19" s="23">
        <v>2</v>
      </c>
      <c r="C19" s="22" t="s">
        <v>73</v>
      </c>
      <c r="D19" s="22">
        <v>0.17</v>
      </c>
      <c r="E19" s="22">
        <v>0.19</v>
      </c>
      <c r="F19" s="22">
        <v>0</v>
      </c>
      <c r="G19" s="22">
        <v>0.6</v>
      </c>
      <c r="H19" s="24">
        <v>0.04</v>
      </c>
    </row>
    <row r="20" spans="1:8" x14ac:dyDescent="0.25">
      <c r="A20" s="22" t="s">
        <v>27</v>
      </c>
      <c r="B20" s="23">
        <v>3</v>
      </c>
      <c r="C20" s="22" t="s">
        <v>73</v>
      </c>
      <c r="D20" s="22">
        <v>0.08</v>
      </c>
      <c r="E20" s="22">
        <v>0.12</v>
      </c>
      <c r="F20" s="22">
        <v>0</v>
      </c>
      <c r="G20" s="22">
        <v>0.78</v>
      </c>
      <c r="H20" s="24">
        <v>0</v>
      </c>
    </row>
    <row r="21" spans="1:8" x14ac:dyDescent="0.25">
      <c r="A21" s="22" t="s">
        <v>27</v>
      </c>
      <c r="B21" s="23">
        <v>4</v>
      </c>
      <c r="C21" s="22" t="s">
        <v>73</v>
      </c>
      <c r="D21" s="22">
        <v>0.1</v>
      </c>
      <c r="E21" s="22">
        <v>0.17</v>
      </c>
      <c r="F21" s="22">
        <v>0</v>
      </c>
      <c r="G21" s="22">
        <v>0.69</v>
      </c>
      <c r="H21" s="24">
        <v>0</v>
      </c>
    </row>
    <row r="22" spans="1:8" x14ac:dyDescent="0.25">
      <c r="A22" s="22" t="s">
        <v>27</v>
      </c>
      <c r="B22" s="23">
        <v>1</v>
      </c>
      <c r="C22" s="22" t="s">
        <v>74</v>
      </c>
      <c r="D22" s="22">
        <v>0.12</v>
      </c>
      <c r="E22" s="22">
        <v>0.5</v>
      </c>
      <c r="F22" s="22">
        <v>0.04</v>
      </c>
      <c r="G22" s="22">
        <v>0.2</v>
      </c>
      <c r="H22" s="24">
        <v>0</v>
      </c>
    </row>
    <row r="23" spans="1:8" x14ac:dyDescent="0.25">
      <c r="A23" s="22" t="s">
        <v>27</v>
      </c>
      <c r="B23" s="23">
        <v>2</v>
      </c>
      <c r="C23" s="22" t="s">
        <v>74</v>
      </c>
      <c r="D23" s="22">
        <v>0.23</v>
      </c>
      <c r="E23" s="22">
        <v>0.48</v>
      </c>
      <c r="F23" s="22">
        <v>0.03</v>
      </c>
      <c r="G23" s="22">
        <v>0.17</v>
      </c>
      <c r="H23" s="24">
        <v>0</v>
      </c>
    </row>
    <row r="24" spans="1:8" x14ac:dyDescent="0.25">
      <c r="A24" s="22" t="s">
        <v>27</v>
      </c>
      <c r="B24" s="23">
        <v>3</v>
      </c>
      <c r="C24" s="22" t="s">
        <v>74</v>
      </c>
      <c r="D24" s="22">
        <v>0.1</v>
      </c>
      <c r="E24" s="22">
        <v>0.69</v>
      </c>
      <c r="F24" s="22">
        <v>0.02</v>
      </c>
      <c r="G24" s="22">
        <v>0.11</v>
      </c>
      <c r="H24" s="24">
        <v>0</v>
      </c>
    </row>
    <row r="25" spans="1:8" x14ac:dyDescent="0.25">
      <c r="A25" s="22" t="s">
        <v>27</v>
      </c>
      <c r="B25" s="23">
        <v>4</v>
      </c>
      <c r="C25" s="22" t="s">
        <v>74</v>
      </c>
      <c r="D25" s="22">
        <v>0.2</v>
      </c>
      <c r="E25" s="22">
        <v>0.71</v>
      </c>
      <c r="F25" s="22">
        <v>0.01</v>
      </c>
      <c r="G25" s="22">
        <v>0.02</v>
      </c>
      <c r="H25" s="24">
        <v>0.01</v>
      </c>
    </row>
    <row r="26" spans="1:8" x14ac:dyDescent="0.25">
      <c r="A26" s="22" t="s">
        <v>29</v>
      </c>
      <c r="B26" s="23">
        <v>1</v>
      </c>
      <c r="C26" s="22" t="s">
        <v>73</v>
      </c>
      <c r="D26" s="22">
        <v>0</v>
      </c>
      <c r="E26" s="22">
        <v>0.2</v>
      </c>
      <c r="F26" s="22">
        <v>0.09</v>
      </c>
      <c r="G26" s="22">
        <v>0.24</v>
      </c>
      <c r="H26" s="24">
        <v>0.36</v>
      </c>
    </row>
    <row r="27" spans="1:8" x14ac:dyDescent="0.25">
      <c r="A27" s="22" t="s">
        <v>29</v>
      </c>
      <c r="B27" s="23">
        <v>2</v>
      </c>
      <c r="C27" s="22" t="s">
        <v>73</v>
      </c>
      <c r="D27" s="22">
        <v>0.05</v>
      </c>
      <c r="E27" s="22">
        <v>0.26</v>
      </c>
      <c r="F27" s="22">
        <v>0.17</v>
      </c>
      <c r="G27" s="22">
        <v>0.43</v>
      </c>
      <c r="H27" s="24">
        <v>0.04</v>
      </c>
    </row>
    <row r="28" spans="1:8" x14ac:dyDescent="0.25">
      <c r="A28" s="22" t="s">
        <v>29</v>
      </c>
      <c r="B28" s="23">
        <v>3</v>
      </c>
      <c r="C28" s="22" t="s">
        <v>73</v>
      </c>
      <c r="D28" s="22">
        <v>0.08</v>
      </c>
      <c r="E28" s="22">
        <v>0.22</v>
      </c>
      <c r="F28" s="22">
        <v>0.1</v>
      </c>
      <c r="G28" s="22">
        <v>0.34</v>
      </c>
      <c r="H28" s="24">
        <v>0.22</v>
      </c>
    </row>
    <row r="29" spans="1:8" x14ac:dyDescent="0.25">
      <c r="A29" s="22" t="s">
        <v>29</v>
      </c>
      <c r="B29" s="23">
        <v>4</v>
      </c>
      <c r="C29" s="22" t="s">
        <v>73</v>
      </c>
      <c r="D29" s="22">
        <v>0.04</v>
      </c>
      <c r="E29" s="22">
        <v>0.09</v>
      </c>
      <c r="F29" s="22">
        <v>0.17</v>
      </c>
      <c r="G29" s="22">
        <v>0.22</v>
      </c>
      <c r="H29" s="24">
        <v>0.27</v>
      </c>
    </row>
    <row r="30" spans="1:8" x14ac:dyDescent="0.25">
      <c r="A30" s="22" t="s">
        <v>29</v>
      </c>
      <c r="B30" s="23">
        <v>1</v>
      </c>
      <c r="C30" s="22" t="s">
        <v>74</v>
      </c>
      <c r="D30" s="22">
        <v>0.5</v>
      </c>
      <c r="E30" s="22">
        <v>0.22</v>
      </c>
      <c r="F30" s="22">
        <v>0.01</v>
      </c>
      <c r="G30" s="22">
        <v>0.02</v>
      </c>
      <c r="H30" s="24">
        <v>0</v>
      </c>
    </row>
    <row r="31" spans="1:8" x14ac:dyDescent="0.25">
      <c r="A31" s="22" t="s">
        <v>29</v>
      </c>
      <c r="B31" s="23">
        <v>2</v>
      </c>
      <c r="C31" s="22" t="s">
        <v>74</v>
      </c>
      <c r="D31" s="22">
        <v>0.45</v>
      </c>
      <c r="E31" s="22">
        <v>0.21</v>
      </c>
      <c r="F31" s="22">
        <v>0</v>
      </c>
      <c r="G31" s="22">
        <v>0.01</v>
      </c>
      <c r="H31" s="24">
        <v>0</v>
      </c>
    </row>
    <row r="32" spans="1:8" x14ac:dyDescent="0.25">
      <c r="A32" s="22" t="s">
        <v>29</v>
      </c>
      <c r="B32" s="23">
        <v>3</v>
      </c>
      <c r="C32" s="22" t="s">
        <v>74</v>
      </c>
      <c r="D32" s="22">
        <v>0.32</v>
      </c>
      <c r="E32" s="22">
        <v>0.32</v>
      </c>
      <c r="F32" s="22">
        <v>0.01</v>
      </c>
      <c r="G32" s="22">
        <v>0.06</v>
      </c>
      <c r="H32" s="24">
        <v>0</v>
      </c>
    </row>
    <row r="33" spans="1:8" x14ac:dyDescent="0.25">
      <c r="A33" s="22" t="s">
        <v>29</v>
      </c>
      <c r="B33" s="23">
        <v>4</v>
      </c>
      <c r="C33" s="22" t="s">
        <v>74</v>
      </c>
      <c r="D33" s="22">
        <v>0.25</v>
      </c>
      <c r="E33" s="22">
        <v>0.44</v>
      </c>
      <c r="F33" s="22">
        <v>0.01</v>
      </c>
      <c r="G33" s="22">
        <v>0.05</v>
      </c>
      <c r="H33" s="24">
        <v>0</v>
      </c>
    </row>
    <row r="34" spans="1:8" x14ac:dyDescent="0.25">
      <c r="A34" s="22" t="s">
        <v>30</v>
      </c>
      <c r="B34" s="23">
        <v>1</v>
      </c>
      <c r="C34" s="22" t="s">
        <v>73</v>
      </c>
      <c r="D34" s="22">
        <v>0.18</v>
      </c>
      <c r="E34" s="22">
        <v>0.53</v>
      </c>
      <c r="F34" s="22">
        <v>0</v>
      </c>
      <c r="G34" s="22">
        <v>0.25</v>
      </c>
      <c r="H34" s="24">
        <v>0.01</v>
      </c>
    </row>
    <row r="35" spans="1:8" x14ac:dyDescent="0.25">
      <c r="A35" s="22" t="s">
        <v>30</v>
      </c>
      <c r="B35" s="23">
        <v>2</v>
      </c>
      <c r="C35" s="22" t="s">
        <v>73</v>
      </c>
      <c r="D35" s="22">
        <v>0.13</v>
      </c>
      <c r="E35" s="22">
        <v>0.28000000000000003</v>
      </c>
      <c r="F35" s="22">
        <v>0.01</v>
      </c>
      <c r="G35" s="22">
        <v>0.52</v>
      </c>
      <c r="H35" s="24">
        <v>0.01</v>
      </c>
    </row>
    <row r="36" spans="1:8" x14ac:dyDescent="0.25">
      <c r="A36" s="22" t="s">
        <v>30</v>
      </c>
      <c r="B36" s="23">
        <v>3</v>
      </c>
      <c r="C36" s="22" t="s">
        <v>73</v>
      </c>
      <c r="D36" s="22">
        <v>0.08</v>
      </c>
      <c r="E36" s="22">
        <v>0.41</v>
      </c>
      <c r="F36" s="22">
        <v>0</v>
      </c>
      <c r="G36" s="22">
        <v>0.5</v>
      </c>
      <c r="H36" s="24">
        <v>0</v>
      </c>
    </row>
    <row r="37" spans="1:8" x14ac:dyDescent="0.25">
      <c r="A37" s="22" t="s">
        <v>30</v>
      </c>
      <c r="B37" s="23">
        <v>4</v>
      </c>
      <c r="C37" s="22" t="s">
        <v>73</v>
      </c>
      <c r="D37" s="22">
        <v>0.08</v>
      </c>
      <c r="E37" s="22">
        <v>0.5</v>
      </c>
      <c r="F37" s="22">
        <v>0.01</v>
      </c>
      <c r="G37" s="22">
        <v>0.38</v>
      </c>
      <c r="H37" s="24">
        <v>0</v>
      </c>
    </row>
    <row r="38" spans="1:8" x14ac:dyDescent="0.25">
      <c r="A38" s="22" t="s">
        <v>30</v>
      </c>
      <c r="B38" s="23">
        <v>1</v>
      </c>
      <c r="C38" s="22" t="s">
        <v>74</v>
      </c>
      <c r="D38" s="22">
        <v>0.06</v>
      </c>
      <c r="E38" s="22">
        <v>0.47</v>
      </c>
      <c r="F38" s="22">
        <v>0</v>
      </c>
      <c r="G38" s="22">
        <v>0.43</v>
      </c>
      <c r="H38" s="24">
        <v>0</v>
      </c>
    </row>
    <row r="39" spans="1:8" x14ac:dyDescent="0.25">
      <c r="A39" s="22" t="s">
        <v>30</v>
      </c>
      <c r="B39" s="23">
        <v>2</v>
      </c>
      <c r="C39" s="22" t="s">
        <v>74</v>
      </c>
      <c r="D39" s="22">
        <v>0.1</v>
      </c>
      <c r="E39" s="22">
        <v>0.48</v>
      </c>
      <c r="F39" s="22">
        <v>0</v>
      </c>
      <c r="G39" s="22">
        <v>0.21</v>
      </c>
      <c r="H39" s="24">
        <v>0</v>
      </c>
    </row>
    <row r="40" spans="1:8" x14ac:dyDescent="0.25">
      <c r="A40" s="22" t="s">
        <v>30</v>
      </c>
      <c r="B40" s="23">
        <v>3</v>
      </c>
      <c r="C40" s="22" t="s">
        <v>74</v>
      </c>
      <c r="D40" s="22">
        <v>0.02</v>
      </c>
      <c r="E40" s="22">
        <v>0.53</v>
      </c>
      <c r="F40" s="22">
        <v>0</v>
      </c>
      <c r="G40" s="22">
        <v>0.4</v>
      </c>
      <c r="H40" s="24">
        <v>0</v>
      </c>
    </row>
    <row r="41" spans="1:8" x14ac:dyDescent="0.25">
      <c r="A41" s="22" t="s">
        <v>30</v>
      </c>
      <c r="B41" s="23">
        <v>4</v>
      </c>
      <c r="C41" s="22" t="s">
        <v>74</v>
      </c>
      <c r="D41" s="22">
        <v>0.04</v>
      </c>
      <c r="E41" s="22">
        <v>0.18</v>
      </c>
      <c r="F41" s="22">
        <v>0</v>
      </c>
      <c r="G41" s="22">
        <v>0.61</v>
      </c>
      <c r="H41" s="24">
        <v>0.13</v>
      </c>
    </row>
    <row r="42" spans="1:8" x14ac:dyDescent="0.25">
      <c r="A42" s="22" t="s">
        <v>31</v>
      </c>
      <c r="B42" s="23">
        <v>1</v>
      </c>
      <c r="C42" s="22" t="s">
        <v>73</v>
      </c>
      <c r="D42" s="22">
        <v>0</v>
      </c>
      <c r="E42" s="22">
        <v>0.25</v>
      </c>
      <c r="F42" s="22">
        <v>0.28999999999999998</v>
      </c>
      <c r="G42" s="22">
        <v>0.33</v>
      </c>
      <c r="H42" s="24">
        <f>13/100</f>
        <v>0.13</v>
      </c>
    </row>
    <row r="43" spans="1:8" x14ac:dyDescent="0.25">
      <c r="A43" s="22" t="s">
        <v>31</v>
      </c>
      <c r="B43" s="23">
        <v>2</v>
      </c>
      <c r="C43" s="22" t="s">
        <v>73</v>
      </c>
      <c r="D43" s="22">
        <v>0</v>
      </c>
      <c r="E43" s="22">
        <v>7.0000000000000007E-2</v>
      </c>
      <c r="F43" s="22">
        <v>0.35</v>
      </c>
      <c r="G43" s="22">
        <v>0.23</v>
      </c>
      <c r="H43" s="24">
        <f>28/100</f>
        <v>0.28000000000000003</v>
      </c>
    </row>
    <row r="44" spans="1:8" x14ac:dyDescent="0.25">
      <c r="A44" s="22" t="s">
        <v>31</v>
      </c>
      <c r="B44" s="23">
        <v>3</v>
      </c>
      <c r="C44" s="22" t="s">
        <v>73</v>
      </c>
      <c r="D44" s="22">
        <v>0</v>
      </c>
      <c r="E44" s="22">
        <v>0.13</v>
      </c>
      <c r="F44" s="22">
        <v>0.35</v>
      </c>
      <c r="G44" s="22">
        <v>0.49</v>
      </c>
      <c r="H44" s="24">
        <v>0</v>
      </c>
    </row>
    <row r="45" spans="1:8" x14ac:dyDescent="0.25">
      <c r="A45" s="22" t="s">
        <v>31</v>
      </c>
      <c r="B45" s="23">
        <v>4</v>
      </c>
      <c r="C45" s="22" t="s">
        <v>73</v>
      </c>
      <c r="D45" s="22">
        <v>0</v>
      </c>
      <c r="E45" s="22">
        <v>0.02</v>
      </c>
      <c r="F45" s="22">
        <v>0.31</v>
      </c>
      <c r="G45" s="22">
        <v>0.63</v>
      </c>
      <c r="H45" s="24">
        <v>0</v>
      </c>
    </row>
    <row r="46" spans="1:8" x14ac:dyDescent="0.25">
      <c r="A46" s="22" t="s">
        <v>31</v>
      </c>
      <c r="B46" s="23">
        <v>1</v>
      </c>
      <c r="C46" s="22" t="s">
        <v>74</v>
      </c>
      <c r="D46" s="22">
        <v>0.01</v>
      </c>
      <c r="E46" s="22">
        <v>0.25</v>
      </c>
      <c r="F46" s="22">
        <v>0.11</v>
      </c>
      <c r="G46" s="22">
        <v>0.27</v>
      </c>
      <c r="H46" s="24">
        <v>0.11</v>
      </c>
    </row>
    <row r="47" spans="1:8" x14ac:dyDescent="0.25">
      <c r="A47" s="22" t="s">
        <v>31</v>
      </c>
      <c r="B47" s="23">
        <v>2</v>
      </c>
      <c r="C47" s="22" t="s">
        <v>74</v>
      </c>
      <c r="D47" s="22">
        <v>0.05</v>
      </c>
      <c r="E47" s="22">
        <v>0.23</v>
      </c>
      <c r="F47" s="22">
        <v>0.19</v>
      </c>
      <c r="G47" s="22">
        <v>0.23</v>
      </c>
      <c r="H47" s="24">
        <v>0.02</v>
      </c>
    </row>
    <row r="48" spans="1:8" x14ac:dyDescent="0.25">
      <c r="A48" s="22" t="s">
        <v>31</v>
      </c>
      <c r="B48" s="23">
        <v>3</v>
      </c>
      <c r="C48" s="22" t="s">
        <v>74</v>
      </c>
      <c r="D48" s="22">
        <v>0.04</v>
      </c>
      <c r="E48" s="22">
        <v>0.17</v>
      </c>
      <c r="F48" s="22">
        <v>0.22</v>
      </c>
      <c r="G48" s="22">
        <v>0.32</v>
      </c>
      <c r="H48" s="24">
        <v>0.12</v>
      </c>
    </row>
    <row r="49" spans="1:8" x14ac:dyDescent="0.25">
      <c r="A49" s="22" t="s">
        <v>31</v>
      </c>
      <c r="B49" s="23">
        <v>4</v>
      </c>
      <c r="C49" s="22" t="s">
        <v>74</v>
      </c>
      <c r="D49" s="22">
        <v>0</v>
      </c>
      <c r="E49" s="22">
        <v>0.18</v>
      </c>
      <c r="F49" s="22">
        <v>0.36</v>
      </c>
      <c r="G49" s="22">
        <v>0.37</v>
      </c>
      <c r="H49" s="24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Sediments</vt:lpstr>
      <vt:lpstr>Nutrients</vt:lpstr>
      <vt:lpstr>Benthos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Theresa Bullecer Comeros</dc:creator>
  <cp:lastModifiedBy>Mia Theresa Bullecer Comeros</cp:lastModifiedBy>
  <dcterms:created xsi:type="dcterms:W3CDTF">2021-06-08T07:28:03Z</dcterms:created>
  <dcterms:modified xsi:type="dcterms:W3CDTF">2021-06-08T08:09:14Z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ebfefb3ca77a439db7182458f01f3f52</vt:lpwstr>
  </property>
</Properties>
</file>