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BGC - WHO Document B Work\Ethiopia Measles 2013 Forest Plots\"/>
    </mc:Choice>
  </mc:AlternateContent>
  <bookViews>
    <workbookView xWindow="0" yWindow="0" windowWidth="23040" windowHeight="792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" i="3"/>
  <c r="H52" i="1"/>
  <c r="I13" i="1" l="1"/>
  <c r="I14" i="1"/>
  <c r="I15" i="1"/>
  <c r="H15" i="1"/>
  <c r="H17" i="1"/>
  <c r="B116" i="1"/>
  <c r="H18" i="1" l="1"/>
  <c r="H51" i="1"/>
  <c r="H14" i="1"/>
  <c r="H54" i="1" s="1"/>
  <c r="H5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  <c r="H19" i="1" l="1"/>
  <c r="H50" i="1"/>
  <c r="F17" i="1"/>
  <c r="G17" i="1" s="1"/>
  <c r="F16" i="1"/>
  <c r="G16" i="1" s="1"/>
  <c r="F18" i="1"/>
  <c r="G18" i="1" s="1"/>
  <c r="F19" i="1"/>
  <c r="G19" i="1" s="1"/>
  <c r="I19" i="1" l="1"/>
  <c r="G49" i="1"/>
  <c r="I17" i="1"/>
  <c r="G51" i="1"/>
  <c r="I18" i="1"/>
  <c r="G50" i="1"/>
  <c r="I16" i="1"/>
  <c r="G52" i="1"/>
  <c r="G53" i="1" s="1"/>
  <c r="G54" i="1" s="1"/>
  <c r="G55" i="1" s="1"/>
  <c r="H20" i="1"/>
  <c r="H49" i="1"/>
  <c r="F20" i="1"/>
  <c r="G20" i="1" s="1"/>
  <c r="I20" i="1" l="1"/>
  <c r="G48" i="1"/>
  <c r="H21" i="1"/>
  <c r="H48" i="1"/>
  <c r="F21" i="1"/>
  <c r="G21" i="1" s="1"/>
  <c r="I21" i="1" l="1"/>
  <c r="G47" i="1"/>
  <c r="H22" i="1"/>
  <c r="H47" i="1"/>
  <c r="F22" i="1"/>
  <c r="G22" i="1" s="1"/>
  <c r="I22" i="1" l="1"/>
  <c r="G46" i="1"/>
  <c r="H23" i="1"/>
  <c r="H46" i="1"/>
  <c r="F23" i="1"/>
  <c r="G23" i="1" s="1"/>
  <c r="I23" i="1" l="1"/>
  <c r="G45" i="1"/>
  <c r="H24" i="1"/>
  <c r="H45" i="1"/>
  <c r="F24" i="1"/>
  <c r="G24" i="1" s="1"/>
  <c r="I24" i="1" l="1"/>
  <c r="G44" i="1"/>
  <c r="H25" i="1"/>
  <c r="H44" i="1"/>
  <c r="F25" i="1"/>
  <c r="G25" i="1" s="1"/>
  <c r="I25" i="1" l="1"/>
  <c r="G43" i="1"/>
  <c r="H26" i="1"/>
  <c r="H43" i="1"/>
  <c r="F26" i="1"/>
  <c r="G26" i="1" s="1"/>
  <c r="I26" i="1" l="1"/>
  <c r="G42" i="1"/>
  <c r="H27" i="1"/>
  <c r="H42" i="1"/>
  <c r="F27" i="1"/>
  <c r="G27" i="1" s="1"/>
  <c r="I27" i="1" l="1"/>
  <c r="G41" i="1"/>
  <c r="H28" i="1"/>
  <c r="H41" i="1"/>
  <c r="F28" i="1"/>
  <c r="G28" i="1" s="1"/>
  <c r="I28" i="1" l="1"/>
  <c r="G40" i="1"/>
  <c r="H29" i="1"/>
  <c r="H40" i="1"/>
  <c r="F29" i="1"/>
  <c r="G29" i="1" s="1"/>
  <c r="I29" i="1" l="1"/>
  <c r="G39" i="1"/>
  <c r="H30" i="1"/>
  <c r="H39" i="1"/>
  <c r="F30" i="1"/>
  <c r="G30" i="1" s="1"/>
  <c r="I30" i="1" l="1"/>
  <c r="G38" i="1"/>
  <c r="H31" i="1"/>
  <c r="H38" i="1"/>
  <c r="F31" i="1"/>
  <c r="G31" i="1" s="1"/>
  <c r="I31" i="1" l="1"/>
  <c r="G37" i="1"/>
  <c r="H32" i="1"/>
  <c r="H37" i="1"/>
  <c r="F32" i="1"/>
  <c r="G32" i="1" s="1"/>
  <c r="I32" i="1" l="1"/>
  <c r="G36" i="1"/>
  <c r="H33" i="1"/>
  <c r="H35" i="1" s="1"/>
  <c r="H36" i="1"/>
  <c r="F33" i="1"/>
  <c r="G33" i="1" s="1"/>
  <c r="I33" i="1" l="1"/>
  <c r="G35" i="1"/>
</calcChain>
</file>

<file path=xl/sharedStrings.xml><?xml version="1.0" encoding="utf-8"?>
<sst xmlns="http://schemas.openxmlformats.org/spreadsheetml/2006/main" count="96" uniqueCount="75">
  <si>
    <t>y</t>
  </si>
  <si>
    <t>lo</t>
  </si>
  <si>
    <t>hi</t>
  </si>
  <si>
    <t>local sig1 = 1.965513</t>
  </si>
  <si>
    <t>local ydelta1 = -0.4</t>
  </si>
  <si>
    <t>local sig2 = 1.965513</t>
  </si>
  <si>
    <t>local ydelta2 = -0.36</t>
  </si>
  <si>
    <t>local sig3 = 1.965513</t>
  </si>
  <si>
    <t>local ydelta3 = -0.32</t>
  </si>
  <si>
    <t>local sig4 = 1.965513</t>
  </si>
  <si>
    <t>local ydelta4 = -0.28</t>
  </si>
  <si>
    <t>local sig5 = 1.807126</t>
  </si>
  <si>
    <t>local ydelta5 = -0.24</t>
  </si>
  <si>
    <t>local sig6 = 1.676583</t>
  </si>
  <si>
    <t>local ydelta6 = -0.2</t>
  </si>
  <si>
    <t>local sig7 = 1.561933</t>
  </si>
  <si>
    <t>local ydelta7 = -0.16</t>
  </si>
  <si>
    <t>local sig8 = 1.458028</t>
  </si>
  <si>
    <t>local ydelta8 = -0.12</t>
  </si>
  <si>
    <t>local sig9 = 1.361774</t>
  </si>
  <si>
    <t>local sig10 = 1.270937</t>
  </si>
  <si>
    <t>local ydelta10 = -0.04</t>
  </si>
  <si>
    <t>local sig11 = 1.183884</t>
  </si>
  <si>
    <t>local ydelta11 = 0</t>
  </si>
  <si>
    <t>local sig12 = 1.099387</t>
  </si>
  <si>
    <t>local ydelta12 = 0.04</t>
  </si>
  <si>
    <t>local sig13 = 1.016463</t>
  </si>
  <si>
    <t>local sig14 = 0.9335285</t>
  </si>
  <si>
    <t>local ydelta14 = 0.12</t>
  </si>
  <si>
    <t>local sig15 = 0.8495272</t>
  </si>
  <si>
    <t>local ydelta15 = 0.16</t>
  </si>
  <si>
    <t>local sig16 = 0.7631757</t>
  </si>
  <si>
    <t>local ydelta16 = 0.2</t>
  </si>
  <si>
    <t>local sig17 = 0.6725995</t>
  </si>
  <si>
    <t>local ydelta17 = 0.24</t>
  </si>
  <si>
    <t>local sig18 = 0.5746539</t>
  </si>
  <si>
    <t>local ydelta18 = 0.28</t>
  </si>
  <si>
    <t>local sig19 = 0.4633771</t>
  </si>
  <si>
    <t>local ydelta19 = 0.32</t>
  </si>
  <si>
    <t>local sig20 = 0.3258263</t>
  </si>
  <si>
    <t>local ydelta20 = 0.36</t>
  </si>
  <si>
    <t>local sig21 = 0.0473571</t>
  </si>
  <si>
    <t>local ydelta21 = 0.4</t>
  </si>
  <si>
    <t>local ydelta9 = -0.08</t>
  </si>
  <si>
    <t>local ydelta13 = 0.08</t>
  </si>
  <si>
    <t>Program the standard normal for a reminder about the shape and height of curve at x=0; these numbers are also used over on the right to interpolate x values based on y.</t>
  </si>
  <si>
    <t>interpolated xx</t>
  </si>
  <si>
    <t>yy with equal spacing</t>
  </si>
  <si>
    <t>this is code does linear interpolation between the two points in columns a &amp; b that straddle the yy coordinate from the right</t>
  </si>
  <si>
    <t>h16 holds a y value (0.05864) for which the interpolated x is 1.96…this is a reference point...that's the width we want for our widest CIs in the plot.  Design a 20 step (21 coordinate) set of y coordinates going from 0 up to near the top of the distribution in equal increments (all but the first increment are equal</t>
  </si>
  <si>
    <t>In Stata, use 
level(this number)  
to obtain the x coordinates for the ends of the CIs to plot</t>
  </si>
  <si>
    <t>Std Normal X</t>
  </si>
  <si>
    <t>Std Normal Y</t>
  </si>
  <si>
    <t>&lt;--- These values are simply here for symmetric plotting</t>
  </si>
  <si>
    <t xml:space="preserve">l1 u1 </t>
  </si>
  <si>
    <t xml:space="preserve">l2 u2 </t>
  </si>
  <si>
    <t xml:space="preserve">l3 u3 </t>
  </si>
  <si>
    <t xml:space="preserve">l4 u4 </t>
  </si>
  <si>
    <t xml:space="preserve">l5 u5 </t>
  </si>
  <si>
    <t xml:space="preserve">l6 u6 </t>
  </si>
  <si>
    <t xml:space="preserve">l7 u7 </t>
  </si>
  <si>
    <t xml:space="preserve">l8 u8 </t>
  </si>
  <si>
    <t xml:space="preserve">l9 u9 </t>
  </si>
  <si>
    <t xml:space="preserve">l10 u10 </t>
  </si>
  <si>
    <t xml:space="preserve">l11 u11 </t>
  </si>
  <si>
    <t xml:space="preserve">l12 u12 </t>
  </si>
  <si>
    <t xml:space="preserve">l13 u13 </t>
  </si>
  <si>
    <t xml:space="preserve">l14 u14 </t>
  </si>
  <si>
    <t xml:space="preserve">l15 u15 </t>
  </si>
  <si>
    <t xml:space="preserve">l16 u16 </t>
  </si>
  <si>
    <t xml:space="preserve">l17 u17 </t>
  </si>
  <si>
    <t xml:space="preserve">l18 u18 </t>
  </si>
  <si>
    <t xml:space="preserve">l19 u19 </t>
  </si>
  <si>
    <t xml:space="preserve">l20 u20 </t>
  </si>
  <si>
    <t xml:space="preserve">l21 u21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</si>
</sst>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168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8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0" fontId="0" fillId="6" borderId="0" xfId="1" applyNumberFormat="1" applyFont="1" applyFill="1" applyAlignment="1">
      <alignment horizontal="center" vertical="center" wrapText="1"/>
    </xf>
    <xf numFmtId="10" fontId="0" fillId="6" borderId="0" xfId="1" applyNumberFormat="1" applyFont="1" applyFill="1" applyAlignment="1">
      <alignment horizontal="center"/>
    </xf>
    <xf numFmtId="10" fontId="0" fillId="5" borderId="0" xfId="1" applyNumberFormat="1" applyFont="1" applyFill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Standard Normal to +/- 5 std devs</a:t>
            </a:r>
          </a:p>
        </c:rich>
      </c:tx>
      <c:layout>
        <c:manualLayout>
          <c:xMode val="edge"/>
          <c:yMode val="edge"/>
          <c:x val="1.1111111111110874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Std Normal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Sheet1!$A$16:$A$116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Sheet1!$B$16:$B$116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8368"/>
        <c:axId val="243418480"/>
      </c:scatterChart>
      <c:valAx>
        <c:axId val="2004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18480"/>
        <c:crosses val="autoZero"/>
        <c:crossBetween val="midCat"/>
      </c:valAx>
      <c:valAx>
        <c:axId val="2434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 for Plotting Overlaid on Std 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Std Normal out to +/1 3 sigma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Sheet1!$A$36:$A$96</c:f>
              <c:numCache>
                <c:formatCode>General</c:formatCode>
                <c:ptCount val="61"/>
                <c:pt idx="0">
                  <c:v>-3.0000000000000102</c:v>
                </c:pt>
                <c:pt idx="1">
                  <c:v>-2.9000000000000101</c:v>
                </c:pt>
                <c:pt idx="2">
                  <c:v>-2.80000000000001</c:v>
                </c:pt>
                <c:pt idx="3">
                  <c:v>-2.7000000000000099</c:v>
                </c:pt>
                <c:pt idx="4">
                  <c:v>-2.6000000000000099</c:v>
                </c:pt>
                <c:pt idx="5">
                  <c:v>-2.5000000000000102</c:v>
                </c:pt>
                <c:pt idx="6">
                  <c:v>-2.4000000000000101</c:v>
                </c:pt>
                <c:pt idx="7">
                  <c:v>-2.30000000000001</c:v>
                </c:pt>
                <c:pt idx="8">
                  <c:v>-2.2000000000000099</c:v>
                </c:pt>
                <c:pt idx="9">
                  <c:v>-2.1000000000000099</c:v>
                </c:pt>
                <c:pt idx="10">
                  <c:v>-2.0000000000000102</c:v>
                </c:pt>
                <c:pt idx="11">
                  <c:v>-1.9000000000000099</c:v>
                </c:pt>
                <c:pt idx="12">
                  <c:v>-1.80000000000001</c:v>
                </c:pt>
                <c:pt idx="13">
                  <c:v>-1.7000000000000099</c:v>
                </c:pt>
                <c:pt idx="14">
                  <c:v>-1.6000000000000101</c:v>
                </c:pt>
                <c:pt idx="15">
                  <c:v>-1.50000000000001</c:v>
                </c:pt>
                <c:pt idx="16">
                  <c:v>-1.4000000000000099</c:v>
                </c:pt>
                <c:pt idx="17">
                  <c:v>-1.30000000000001</c:v>
                </c:pt>
                <c:pt idx="18">
                  <c:v>-1.2000000000000099</c:v>
                </c:pt>
                <c:pt idx="19">
                  <c:v>-1.1000000000000101</c:v>
                </c:pt>
                <c:pt idx="20">
                  <c:v>-1.00000000000001</c:v>
                </c:pt>
                <c:pt idx="21">
                  <c:v>-0.90000000000001001</c:v>
                </c:pt>
                <c:pt idx="22">
                  <c:v>-0.80000000000001004</c:v>
                </c:pt>
                <c:pt idx="23">
                  <c:v>-0.70000000000002005</c:v>
                </c:pt>
                <c:pt idx="24">
                  <c:v>-0.60000000000001996</c:v>
                </c:pt>
                <c:pt idx="25">
                  <c:v>-0.50000000000001998</c:v>
                </c:pt>
                <c:pt idx="26">
                  <c:v>-0.40000000000002001</c:v>
                </c:pt>
                <c:pt idx="27">
                  <c:v>-0.30000000000001997</c:v>
                </c:pt>
                <c:pt idx="28">
                  <c:v>-0.20000000000002</c:v>
                </c:pt>
                <c:pt idx="29">
                  <c:v>-0.10000000000002</c:v>
                </c:pt>
                <c:pt idx="30">
                  <c:v>0</c:v>
                </c:pt>
                <c:pt idx="31">
                  <c:v>9.9999999999980105E-2</c:v>
                </c:pt>
                <c:pt idx="32">
                  <c:v>0.19999999999998</c:v>
                </c:pt>
                <c:pt idx="33">
                  <c:v>0.29999999999998</c:v>
                </c:pt>
                <c:pt idx="34">
                  <c:v>0.39999999999997998</c:v>
                </c:pt>
                <c:pt idx="35">
                  <c:v>0.49999999999998002</c:v>
                </c:pt>
                <c:pt idx="36">
                  <c:v>0.59999999999997999</c:v>
                </c:pt>
                <c:pt idx="37">
                  <c:v>0.69999999999997997</c:v>
                </c:pt>
                <c:pt idx="38">
                  <c:v>0.79999999999997995</c:v>
                </c:pt>
                <c:pt idx="39">
                  <c:v>0.89999999999998004</c:v>
                </c:pt>
                <c:pt idx="40">
                  <c:v>0.99999999999998002</c:v>
                </c:pt>
                <c:pt idx="41">
                  <c:v>1.0999999999999801</c:v>
                </c:pt>
                <c:pt idx="42">
                  <c:v>1.19999999999998</c:v>
                </c:pt>
                <c:pt idx="43">
                  <c:v>1.2999999999999801</c:v>
                </c:pt>
                <c:pt idx="44">
                  <c:v>1.3999999999999799</c:v>
                </c:pt>
                <c:pt idx="45">
                  <c:v>1.49999999999998</c:v>
                </c:pt>
                <c:pt idx="46">
                  <c:v>1.5999999999999801</c:v>
                </c:pt>
                <c:pt idx="47">
                  <c:v>1.69999999999998</c:v>
                </c:pt>
                <c:pt idx="48">
                  <c:v>1.7999999999999801</c:v>
                </c:pt>
                <c:pt idx="49">
                  <c:v>1.8999999999999799</c:v>
                </c:pt>
                <c:pt idx="50">
                  <c:v>1.99999999999998</c:v>
                </c:pt>
                <c:pt idx="51">
                  <c:v>2.0999999999999699</c:v>
                </c:pt>
                <c:pt idx="52">
                  <c:v>2.19999999999997</c:v>
                </c:pt>
                <c:pt idx="53">
                  <c:v>2.2999999999999701</c:v>
                </c:pt>
                <c:pt idx="54">
                  <c:v>2.3999999999999702</c:v>
                </c:pt>
                <c:pt idx="55">
                  <c:v>2.4999999999999698</c:v>
                </c:pt>
                <c:pt idx="56">
                  <c:v>2.5999999999999699</c:v>
                </c:pt>
                <c:pt idx="57">
                  <c:v>2.69999999999997</c:v>
                </c:pt>
                <c:pt idx="58">
                  <c:v>2.7999999999999701</c:v>
                </c:pt>
                <c:pt idx="59">
                  <c:v>2.8999999999999702</c:v>
                </c:pt>
                <c:pt idx="60">
                  <c:v>2.9999999999999698</c:v>
                </c:pt>
              </c:numCache>
            </c:numRef>
          </c:xVal>
          <c:yVal>
            <c:numRef>
              <c:f>Sheet1!$B$36:$B$96</c:f>
              <c:numCache>
                <c:formatCode>General</c:formatCode>
                <c:ptCount val="61"/>
                <c:pt idx="0">
                  <c:v>4.431848411937874E-3</c:v>
                </c:pt>
                <c:pt idx="1">
                  <c:v>5.9525324197756795E-3</c:v>
                </c:pt>
                <c:pt idx="2">
                  <c:v>7.915451582979743E-3</c:v>
                </c:pt>
                <c:pt idx="3">
                  <c:v>1.0420934814422318E-2</c:v>
                </c:pt>
                <c:pt idx="4">
                  <c:v>1.3582969233685271E-2</c:v>
                </c:pt>
                <c:pt idx="5">
                  <c:v>1.7528300493568086E-2</c:v>
                </c:pt>
                <c:pt idx="6">
                  <c:v>2.2394530294842355E-2</c:v>
                </c:pt>
                <c:pt idx="7">
                  <c:v>2.8327037741600516E-2</c:v>
                </c:pt>
                <c:pt idx="8">
                  <c:v>3.5474592846230668E-2</c:v>
                </c:pt>
                <c:pt idx="9">
                  <c:v>4.3983595980426296E-2</c:v>
                </c:pt>
                <c:pt idx="10">
                  <c:v>5.3990966513186953E-2</c:v>
                </c:pt>
                <c:pt idx="11">
                  <c:v>6.561581477467536E-2</c:v>
                </c:pt>
                <c:pt idx="12">
                  <c:v>7.8950158300892734E-2</c:v>
                </c:pt>
                <c:pt idx="13">
                  <c:v>9.4049077376885337E-2</c:v>
                </c:pt>
                <c:pt idx="14">
                  <c:v>0.11092083467945377</c:v>
                </c:pt>
                <c:pt idx="15">
                  <c:v>0.1295175956658898</c:v>
                </c:pt>
                <c:pt idx="16">
                  <c:v>0.1497274656357428</c:v>
                </c:pt>
                <c:pt idx="17">
                  <c:v>0.17136859204780513</c:v>
                </c:pt>
                <c:pt idx="18">
                  <c:v>0.19418605498321065</c:v>
                </c:pt>
                <c:pt idx="19">
                  <c:v>0.21785217703254814</c:v>
                </c:pt>
                <c:pt idx="20">
                  <c:v>0.24197072451914092</c:v>
                </c:pt>
                <c:pt idx="21">
                  <c:v>0.26608524989875243</c:v>
                </c:pt>
                <c:pt idx="22">
                  <c:v>0.2896915527614804</c:v>
                </c:pt>
                <c:pt idx="23">
                  <c:v>0.31225393336675689</c:v>
                </c:pt>
                <c:pt idx="24">
                  <c:v>0.33322460289179567</c:v>
                </c:pt>
                <c:pt idx="25">
                  <c:v>0.35206532676429597</c:v>
                </c:pt>
                <c:pt idx="26">
                  <c:v>0.36827014030332039</c:v>
                </c:pt>
                <c:pt idx="27">
                  <c:v>0.38138781546052181</c:v>
                </c:pt>
                <c:pt idx="28">
                  <c:v>0.39104269397545433</c:v>
                </c:pt>
                <c:pt idx="29">
                  <c:v>0.39695254747701098</c:v>
                </c:pt>
                <c:pt idx="30">
                  <c:v>0.3989422804014327</c:v>
                </c:pt>
                <c:pt idx="31">
                  <c:v>0.39695254747701259</c:v>
                </c:pt>
                <c:pt idx="32">
                  <c:v>0.39104269397545749</c:v>
                </c:pt>
                <c:pt idx="33">
                  <c:v>0.38138781546052641</c:v>
                </c:pt>
                <c:pt idx="34">
                  <c:v>0.36827014030332628</c:v>
                </c:pt>
                <c:pt idx="35">
                  <c:v>0.35206532676430302</c:v>
                </c:pt>
                <c:pt idx="36">
                  <c:v>0.33322460289180361</c:v>
                </c:pt>
                <c:pt idx="37">
                  <c:v>0.31225393336676566</c:v>
                </c:pt>
                <c:pt idx="38">
                  <c:v>0.28969155276148739</c:v>
                </c:pt>
                <c:pt idx="39">
                  <c:v>0.26608524989875959</c:v>
                </c:pt>
                <c:pt idx="40">
                  <c:v>0.24197072451914819</c:v>
                </c:pt>
                <c:pt idx="41">
                  <c:v>0.21785217703255533</c:v>
                </c:pt>
                <c:pt idx="42">
                  <c:v>0.19418605498321762</c:v>
                </c:pt>
                <c:pt idx="43">
                  <c:v>0.1713685920478118</c:v>
                </c:pt>
                <c:pt idx="44">
                  <c:v>0.14972746563574907</c:v>
                </c:pt>
                <c:pt idx="45">
                  <c:v>0.1295175956658956</c:v>
                </c:pt>
                <c:pt idx="46">
                  <c:v>0.11092083467945908</c:v>
                </c:pt>
                <c:pt idx="47">
                  <c:v>9.4049077376890139E-2</c:v>
                </c:pt>
                <c:pt idx="48">
                  <c:v>7.8950158300896994E-2</c:v>
                </c:pt>
                <c:pt idx="49">
                  <c:v>6.5615814774679093E-2</c:v>
                </c:pt>
                <c:pt idx="50">
                  <c:v>5.3990966513190221E-2</c:v>
                </c:pt>
                <c:pt idx="51">
                  <c:v>4.3983595980429988E-2</c:v>
                </c:pt>
                <c:pt idx="52">
                  <c:v>3.5474592846233791E-2</c:v>
                </c:pt>
                <c:pt idx="53">
                  <c:v>2.8327037741603125E-2</c:v>
                </c:pt>
                <c:pt idx="54">
                  <c:v>2.2394530294844502E-2</c:v>
                </c:pt>
                <c:pt idx="55">
                  <c:v>1.7528300493569862E-2</c:v>
                </c:pt>
                <c:pt idx="56">
                  <c:v>1.3582969233686681E-2</c:v>
                </c:pt>
                <c:pt idx="57">
                  <c:v>1.0420934814423442E-2</c:v>
                </c:pt>
                <c:pt idx="58">
                  <c:v>7.9154515829806277E-3</c:v>
                </c:pt>
                <c:pt idx="59">
                  <c:v>5.9525324197763725E-3</c:v>
                </c:pt>
                <c:pt idx="60">
                  <c:v>4.4318484119384082E-3</c:v>
                </c:pt>
              </c:numCache>
            </c:numRef>
          </c:yVal>
          <c:smooth val="0"/>
        </c:ser>
        <c:ser>
          <c:idx val="0"/>
          <c:order val="1"/>
          <c:tx>
            <c:v>Segments to Plot (clip at 95%)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Sheet1!$G$13:$G$55</c:f>
              <c:numCache>
                <c:formatCode>0.0000</c:formatCode>
                <c:ptCount val="43"/>
                <c:pt idx="0">
                  <c:v>-1.9600077920826415</c:v>
                </c:pt>
                <c:pt idx="1">
                  <c:v>-1.9600077920826415</c:v>
                </c:pt>
                <c:pt idx="2">
                  <c:v>-1.9600077920826415</c:v>
                </c:pt>
                <c:pt idx="3">
                  <c:v>-1.9600077920826415</c:v>
                </c:pt>
                <c:pt idx="4">
                  <c:v>-1.8030759542086765</c:v>
                </c:pt>
                <c:pt idx="5">
                  <c:v>-1.6739747167744967</c:v>
                </c:pt>
                <c:pt idx="6">
                  <c:v>-1.5601050670815433</c:v>
                </c:pt>
                <c:pt idx="7">
                  <c:v>-1.4568408686096479</c:v>
                </c:pt>
                <c:pt idx="8">
                  <c:v>-1.3611270956785038</c:v>
                </c:pt>
                <c:pt idx="9">
                  <c:v>-1.2707618328510981</c:v>
                </c:pt>
                <c:pt idx="10">
                  <c:v>-1.1841378954737027</c:v>
                </c:pt>
                <c:pt idx="11">
                  <c:v>-1.1000514534342598</c:v>
                </c:pt>
                <c:pt idx="12">
                  <c:v>-1.0175413735901597</c:v>
                </c:pt>
                <c:pt idx="13">
                  <c:v>-0.93502142283876422</c:v>
                </c:pt>
                <c:pt idx="14">
                  <c:v>-0.85147588265788476</c:v>
                </c:pt>
                <c:pt idx="15">
                  <c:v>-0.76565766984400341</c:v>
                </c:pt>
                <c:pt idx="16">
                  <c:v>-0.67574676084058138</c:v>
                </c:pt>
                <c:pt idx="17">
                  <c:v>-0.57868767073190064</c:v>
                </c:pt>
                <c:pt idx="18">
                  <c:v>-0.46868416150867709</c:v>
                </c:pt>
                <c:pt idx="19">
                  <c:v>-0.33314471054070421</c:v>
                </c:pt>
                <c:pt idx="20">
                  <c:v>-0.10021231451860306</c:v>
                </c:pt>
                <c:pt idx="22">
                  <c:v>0.10021231451860306</c:v>
                </c:pt>
                <c:pt idx="23">
                  <c:v>0.33314471054070421</c:v>
                </c:pt>
                <c:pt idx="24">
                  <c:v>0.46868416150867709</c:v>
                </c:pt>
                <c:pt idx="25">
                  <c:v>0.57868767073190064</c:v>
                </c:pt>
                <c:pt idx="26">
                  <c:v>0.67574676084058138</c:v>
                </c:pt>
                <c:pt idx="27">
                  <c:v>0.76565766984400341</c:v>
                </c:pt>
                <c:pt idx="28">
                  <c:v>0.85147588265788476</c:v>
                </c:pt>
                <c:pt idx="29">
                  <c:v>0.93502142283876422</c:v>
                </c:pt>
                <c:pt idx="30">
                  <c:v>1.0175413735901597</c:v>
                </c:pt>
                <c:pt idx="31">
                  <c:v>1.1000514534342598</c:v>
                </c:pt>
                <c:pt idx="32">
                  <c:v>1.1841378954737027</c:v>
                </c:pt>
                <c:pt idx="33">
                  <c:v>1.2707618328510981</c:v>
                </c:pt>
                <c:pt idx="34">
                  <c:v>1.3611270956785038</c:v>
                </c:pt>
                <c:pt idx="35">
                  <c:v>1.4568408686096479</c:v>
                </c:pt>
                <c:pt idx="36">
                  <c:v>1.5601050670815433</c:v>
                </c:pt>
                <c:pt idx="37">
                  <c:v>1.6739747167744967</c:v>
                </c:pt>
                <c:pt idx="38">
                  <c:v>1.8030759542086765</c:v>
                </c:pt>
                <c:pt idx="39">
                  <c:v>1.9600077920826415</c:v>
                </c:pt>
                <c:pt idx="40">
                  <c:v>1.9600077920826415</c:v>
                </c:pt>
                <c:pt idx="41">
                  <c:v>1.9600077920826415</c:v>
                </c:pt>
                <c:pt idx="42">
                  <c:v>1.9600077920826415</c:v>
                </c:pt>
              </c:numCache>
            </c:numRef>
          </c:xVal>
          <c:yVal>
            <c:numRef>
              <c:f>Sheet1!$H$13:$H$55</c:f>
              <c:numCache>
                <c:formatCode>General</c:formatCode>
                <c:ptCount val="43"/>
                <c:pt idx="0">
                  <c:v>0</c:v>
                </c:pt>
                <c:pt idx="1">
                  <c:v>1.8839999999999996E-2</c:v>
                </c:pt>
                <c:pt idx="2">
                  <c:v>3.8739999999999997E-2</c:v>
                </c:pt>
                <c:pt idx="3">
                  <c:v>5.8639999999999998E-2</c:v>
                </c:pt>
                <c:pt idx="4">
                  <c:v>7.8539999999999999E-2</c:v>
                </c:pt>
                <c:pt idx="5">
                  <c:v>9.844E-2</c:v>
                </c:pt>
                <c:pt idx="6">
                  <c:v>0.11834</c:v>
                </c:pt>
                <c:pt idx="7">
                  <c:v>0.13824</c:v>
                </c:pt>
                <c:pt idx="8">
                  <c:v>0.15814</c:v>
                </c:pt>
                <c:pt idx="9">
                  <c:v>0.17804</c:v>
                </c:pt>
                <c:pt idx="10">
                  <c:v>0.19794</c:v>
                </c:pt>
                <c:pt idx="11">
                  <c:v>0.21784000000000001</c:v>
                </c:pt>
                <c:pt idx="12">
                  <c:v>0.23774000000000001</c:v>
                </c:pt>
                <c:pt idx="13">
                  <c:v>0.25763999999999998</c:v>
                </c:pt>
                <c:pt idx="14">
                  <c:v>0.27754000000000001</c:v>
                </c:pt>
                <c:pt idx="15">
                  <c:v>0.29744000000000004</c:v>
                </c:pt>
                <c:pt idx="16">
                  <c:v>0.31734000000000007</c:v>
                </c:pt>
                <c:pt idx="17">
                  <c:v>0.3372400000000001</c:v>
                </c:pt>
                <c:pt idx="18">
                  <c:v>0.35714000000000012</c:v>
                </c:pt>
                <c:pt idx="19">
                  <c:v>0.37704000000000015</c:v>
                </c:pt>
                <c:pt idx="20">
                  <c:v>0.39694000000000018</c:v>
                </c:pt>
                <c:pt idx="22" formatCode="0.0000">
                  <c:v>0.39694000000000018</c:v>
                </c:pt>
                <c:pt idx="23" formatCode="0.0000">
                  <c:v>0.37704000000000015</c:v>
                </c:pt>
                <c:pt idx="24" formatCode="0.0000">
                  <c:v>0.35714000000000012</c:v>
                </c:pt>
                <c:pt idx="25" formatCode="0.0000">
                  <c:v>0.3372400000000001</c:v>
                </c:pt>
                <c:pt idx="26" formatCode="0.0000">
                  <c:v>0.31734000000000007</c:v>
                </c:pt>
                <c:pt idx="27" formatCode="0.0000">
                  <c:v>0.29744000000000004</c:v>
                </c:pt>
                <c:pt idx="28" formatCode="0.0000">
                  <c:v>0.27754000000000001</c:v>
                </c:pt>
                <c:pt idx="29" formatCode="0.0000">
                  <c:v>0.25763999999999998</c:v>
                </c:pt>
                <c:pt idx="30" formatCode="0.0000">
                  <c:v>0.23774000000000001</c:v>
                </c:pt>
                <c:pt idx="31" formatCode="0.0000">
                  <c:v>0.21784000000000001</c:v>
                </c:pt>
                <c:pt idx="32" formatCode="0.0000">
                  <c:v>0.19794</c:v>
                </c:pt>
                <c:pt idx="33" formatCode="0.0000">
                  <c:v>0.17804</c:v>
                </c:pt>
                <c:pt idx="34" formatCode="0.0000">
                  <c:v>0.15814</c:v>
                </c:pt>
                <c:pt idx="35" formatCode="0.0000">
                  <c:v>0.13824</c:v>
                </c:pt>
                <c:pt idx="36" formatCode="0.0000">
                  <c:v>0.11834</c:v>
                </c:pt>
                <c:pt idx="37" formatCode="0.0000">
                  <c:v>9.844E-2</c:v>
                </c:pt>
                <c:pt idx="38" formatCode="0.0000">
                  <c:v>7.8539999999999999E-2</c:v>
                </c:pt>
                <c:pt idx="39" formatCode="0.0000">
                  <c:v>5.8639999999999998E-2</c:v>
                </c:pt>
                <c:pt idx="40" formatCode="0.0000">
                  <c:v>3.8739999999999997E-2</c:v>
                </c:pt>
                <c:pt idx="41" formatCode="0.0000">
                  <c:v>1.8839999999999996E-2</c:v>
                </c:pt>
                <c:pt idx="42" formatCode="0.0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03504"/>
        <c:axId val="429903112"/>
      </c:scatterChart>
      <c:valAx>
        <c:axId val="429903504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3112"/>
        <c:crosses val="autoZero"/>
        <c:crossBetween val="midCat"/>
      </c:valAx>
      <c:valAx>
        <c:axId val="4299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4</xdr:col>
      <xdr:colOff>297180</xdr:colOff>
      <xdr:row>13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11</xdr:row>
      <xdr:rowOff>64770</xdr:rowOff>
    </xdr:from>
    <xdr:to>
      <xdr:col>16</xdr:col>
      <xdr:colOff>518160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4" zoomScaleNormal="100" workbookViewId="0">
      <selection activeCell="F58" sqref="F58:I60"/>
    </sheetView>
  </sheetViews>
  <sheetFormatPr defaultRowHeight="14.4" x14ac:dyDescent="0.3"/>
  <cols>
    <col min="1" max="1" width="11.5546875" bestFit="1" customWidth="1"/>
    <col min="2" max="2" width="12" bestFit="1" customWidth="1"/>
    <col min="7" max="7" width="13.33203125" style="4" bestFit="1" customWidth="1"/>
    <col min="9" max="9" width="18.6640625" style="1" customWidth="1"/>
  </cols>
  <sheetData>
    <row r="1" spans="1:11" ht="14.4" customHeight="1" x14ac:dyDescent="0.3">
      <c r="A1" s="2" t="s">
        <v>45</v>
      </c>
      <c r="B1" s="2"/>
      <c r="F1" s="5" t="s">
        <v>48</v>
      </c>
      <c r="G1" s="5"/>
      <c r="H1" s="6" t="s">
        <v>49</v>
      </c>
      <c r="I1" s="6"/>
      <c r="J1" s="6"/>
      <c r="K1" s="6"/>
    </row>
    <row r="2" spans="1:11" x14ac:dyDescent="0.3">
      <c r="A2" s="2"/>
      <c r="B2" s="2"/>
      <c r="F2" s="5"/>
      <c r="G2" s="5"/>
      <c r="H2" s="6"/>
      <c r="I2" s="6"/>
      <c r="J2" s="6"/>
      <c r="K2" s="6"/>
    </row>
    <row r="3" spans="1:11" x14ac:dyDescent="0.3">
      <c r="A3" s="2"/>
      <c r="B3" s="2"/>
      <c r="F3" s="5"/>
      <c r="G3" s="5"/>
      <c r="H3" s="6"/>
      <c r="I3" s="6"/>
      <c r="J3" s="6"/>
      <c r="K3" s="6"/>
    </row>
    <row r="4" spans="1:11" x14ac:dyDescent="0.3">
      <c r="A4" s="2"/>
      <c r="B4" s="2"/>
      <c r="F4" s="5"/>
      <c r="G4" s="5"/>
      <c r="H4" s="6"/>
      <c r="I4" s="6"/>
      <c r="J4" s="6"/>
      <c r="K4" s="6"/>
    </row>
    <row r="5" spans="1:11" x14ac:dyDescent="0.3">
      <c r="A5" s="2"/>
      <c r="B5" s="2"/>
      <c r="F5" s="5"/>
      <c r="G5" s="5"/>
      <c r="H5" s="6"/>
      <c r="I5" s="6"/>
      <c r="J5" s="6"/>
      <c r="K5" s="6"/>
    </row>
    <row r="6" spans="1:11" x14ac:dyDescent="0.3">
      <c r="A6" s="2"/>
      <c r="B6" s="2"/>
      <c r="F6" s="5"/>
      <c r="G6" s="5"/>
      <c r="H6" s="6"/>
      <c r="I6" s="6"/>
      <c r="J6" s="6"/>
      <c r="K6" s="6"/>
    </row>
    <row r="7" spans="1:11" x14ac:dyDescent="0.3">
      <c r="A7" s="2"/>
      <c r="B7" s="2"/>
      <c r="F7" s="5"/>
      <c r="G7" s="5"/>
      <c r="H7" s="6"/>
      <c r="I7" s="6"/>
      <c r="J7" s="6"/>
      <c r="K7" s="6"/>
    </row>
    <row r="8" spans="1:11" x14ac:dyDescent="0.3">
      <c r="A8" s="2"/>
      <c r="B8" s="2"/>
      <c r="F8" s="5"/>
      <c r="G8" s="5"/>
      <c r="H8" s="6"/>
      <c r="I8" s="6"/>
      <c r="J8" s="6"/>
      <c r="K8" s="6"/>
    </row>
    <row r="9" spans="1:11" x14ac:dyDescent="0.3">
      <c r="A9" s="2"/>
      <c r="B9" s="2"/>
      <c r="F9" s="5"/>
      <c r="G9" s="5"/>
      <c r="H9" s="6"/>
      <c r="I9" s="6"/>
      <c r="J9" s="6"/>
      <c r="K9" s="6"/>
    </row>
    <row r="10" spans="1:11" x14ac:dyDescent="0.3">
      <c r="A10" s="2"/>
      <c r="B10" s="2"/>
      <c r="F10" s="5"/>
      <c r="G10" s="5"/>
      <c r="H10" s="6"/>
      <c r="I10" s="6"/>
      <c r="J10" s="6"/>
      <c r="K10" s="6"/>
    </row>
    <row r="11" spans="1:11" x14ac:dyDescent="0.3">
      <c r="A11" s="2"/>
      <c r="B11" s="2"/>
      <c r="F11" s="5"/>
      <c r="G11" s="5"/>
      <c r="H11" s="6"/>
      <c r="I11" s="6"/>
      <c r="J11" s="6"/>
      <c r="K11" s="6"/>
    </row>
    <row r="12" spans="1:11" ht="86.4" x14ac:dyDescent="0.3">
      <c r="F12" s="3"/>
      <c r="G12" s="7" t="s">
        <v>46</v>
      </c>
      <c r="H12" s="8" t="s">
        <v>47</v>
      </c>
      <c r="I12" s="9" t="s">
        <v>50</v>
      </c>
    </row>
    <row r="13" spans="1:11" x14ac:dyDescent="0.3">
      <c r="G13" s="4">
        <v>-1.9600077920826415</v>
      </c>
      <c r="H13">
        <v>0</v>
      </c>
      <c r="I13" s="10">
        <f t="shared" ref="I13:I15" si="0">1-2*NORMSDIST(G13)</f>
        <v>0.95000512044994023</v>
      </c>
    </row>
    <row r="14" spans="1:11" x14ac:dyDescent="0.3">
      <c r="G14" s="4">
        <v>-1.9600077920826415</v>
      </c>
      <c r="H14">
        <f t="shared" ref="H14" si="1">H15-0.0199</f>
        <v>1.8839999999999996E-2</v>
      </c>
      <c r="I14" s="10">
        <f t="shared" si="0"/>
        <v>0.95000512044994023</v>
      </c>
    </row>
    <row r="15" spans="1:11" x14ac:dyDescent="0.3">
      <c r="A15" t="s">
        <v>51</v>
      </c>
      <c r="B15" t="s">
        <v>52</v>
      </c>
      <c r="G15" s="4">
        <v>-1.9600077920826415</v>
      </c>
      <c r="H15">
        <f>H16-0.0199</f>
        <v>3.8739999999999997E-2</v>
      </c>
      <c r="I15" s="10">
        <f t="shared" si="0"/>
        <v>0.95000512044994023</v>
      </c>
    </row>
    <row r="16" spans="1:11" x14ac:dyDescent="0.3">
      <c r="A16">
        <v>-5</v>
      </c>
      <c r="B16">
        <f t="shared" ref="B16:B47" si="2">(1/SQRT(2*PI()))*EXP(-1*A16*A16/2)</f>
        <v>1.4867195147342977E-6</v>
      </c>
      <c r="F16">
        <f>MATCH(H16,B$16:B$66)</f>
        <v>31</v>
      </c>
      <c r="G16" s="4">
        <f>INDEX(A$16:A$66,F16)+(H16-INDEX(B$16:B$66,F16))*(INDEX(A$16:A$66,F16+1)-INDEX(A$16:A$66,F16))/(INDEX(B$16:B$66,F16+1)-INDEX(B$16:B$66,F16))</f>
        <v>-1.9600077920826415</v>
      </c>
      <c r="H16">
        <v>5.8639999999999998E-2</v>
      </c>
      <c r="I16" s="10">
        <f>1-2*NORMSDIST(G16)</f>
        <v>0.95000512044994023</v>
      </c>
    </row>
    <row r="17" spans="1:9" x14ac:dyDescent="0.3">
      <c r="A17">
        <v>-4.9000000000000004</v>
      </c>
      <c r="B17">
        <f t="shared" si="2"/>
        <v>2.4389607458933522E-6</v>
      </c>
      <c r="F17">
        <f>MATCH(H17,B$16:B$66)</f>
        <v>32</v>
      </c>
      <c r="G17" s="4">
        <f>INDEX(A$16:A$66,F17)+(H17-INDEX(B$16:B$66,F17))*(INDEX(A$16:A$66,F17+1)-INDEX(A$16:A$66,F17))/(INDEX(B$16:B$66,F17+1)-INDEX(B$16:B$66,F17))</f>
        <v>-1.8030759542086765</v>
      </c>
      <c r="H17">
        <f>H16+0.0199</f>
        <v>7.8539999999999999E-2</v>
      </c>
      <c r="I17" s="10">
        <f t="shared" ref="I17:I33" si="3">1-2*NORMSDIST(G17)</f>
        <v>0.92862371305725755</v>
      </c>
    </row>
    <row r="18" spans="1:9" x14ac:dyDescent="0.3">
      <c r="A18">
        <v>-4.8</v>
      </c>
      <c r="B18">
        <f t="shared" si="2"/>
        <v>3.9612990910320753E-6</v>
      </c>
      <c r="F18">
        <f>MATCH(H18,B$16:B$66)</f>
        <v>34</v>
      </c>
      <c r="G18" s="4">
        <f>INDEX(A$16:A$66,F18)+(H18-INDEX(B$16:B$66,F18))*(INDEX(A$16:A$66,F18+1)-INDEX(A$16:A$66,F18))/(INDEX(B$16:B$66,F18+1)-INDEX(B$16:B$66,F18))</f>
        <v>-1.6739747167744967</v>
      </c>
      <c r="H18">
        <f>H17+0.0199</f>
        <v>9.844E-2</v>
      </c>
      <c r="I18" s="10">
        <f t="shared" si="3"/>
        <v>0.90586443157616359</v>
      </c>
    </row>
    <row r="19" spans="1:9" x14ac:dyDescent="0.3">
      <c r="A19">
        <v>-4.7</v>
      </c>
      <c r="B19">
        <f t="shared" si="2"/>
        <v>6.3698251788670899E-6</v>
      </c>
      <c r="F19">
        <f>MATCH(H19,B$16:B$66)</f>
        <v>35</v>
      </c>
      <c r="G19" s="4">
        <f>INDEX(A$16:A$66,F19)+(H19-INDEX(B$16:B$66,F19))*(INDEX(A$16:A$66,F19+1)-INDEX(A$16:A$66,F19))/(INDEX(B$16:B$66,F19+1)-INDEX(B$16:B$66,F19))</f>
        <v>-1.5601050670815433</v>
      </c>
      <c r="H19">
        <f>H18+0.0199</f>
        <v>0.11834</v>
      </c>
      <c r="I19" s="10">
        <f t="shared" si="3"/>
        <v>0.88126494566000457</v>
      </c>
    </row>
    <row r="20" spans="1:9" x14ac:dyDescent="0.3">
      <c r="A20">
        <v>-4.5999999999999996</v>
      </c>
      <c r="B20">
        <f t="shared" si="2"/>
        <v>1.0140852065486758E-5</v>
      </c>
      <c r="F20">
        <f>MATCH(H20,B$16:B$66)</f>
        <v>36</v>
      </c>
      <c r="G20" s="4">
        <f>INDEX(A$16:A$66,F20)+(H20-INDEX(B$16:B$66,F20))*(INDEX(A$16:A$66,F20+1)-INDEX(A$16:A$66,F20))/(INDEX(B$16:B$66,F20+1)-INDEX(B$16:B$66,F20))</f>
        <v>-1.4568408686096479</v>
      </c>
      <c r="H20">
        <f>H19+0.0199</f>
        <v>0.13824</v>
      </c>
      <c r="I20" s="10">
        <f t="shared" si="3"/>
        <v>0.85483968833862112</v>
      </c>
    </row>
    <row r="21" spans="1:9" x14ac:dyDescent="0.3">
      <c r="A21">
        <v>-4.5</v>
      </c>
      <c r="B21">
        <f t="shared" si="2"/>
        <v>1.5983741106905475E-5</v>
      </c>
      <c r="F21">
        <f>MATCH(H21,B$16:B$66)</f>
        <v>37</v>
      </c>
      <c r="G21" s="4">
        <f>INDEX(A$16:A$66,F21)+(H21-INDEX(B$16:B$66,F21))*(INDEX(A$16:A$66,F21+1)-INDEX(A$16:A$66,F21))/(INDEX(B$16:B$66,F21+1)-INDEX(B$16:B$66,F21))</f>
        <v>-1.3611270956785038</v>
      </c>
      <c r="H21">
        <f>H20+0.0199</f>
        <v>0.15814</v>
      </c>
      <c r="I21" s="10">
        <f t="shared" si="3"/>
        <v>0.82652647176491267</v>
      </c>
    </row>
    <row r="22" spans="1:9" x14ac:dyDescent="0.3">
      <c r="A22">
        <v>-4.4000000000000004</v>
      </c>
      <c r="B22">
        <f t="shared" si="2"/>
        <v>2.4942471290053535E-5</v>
      </c>
      <c r="F22">
        <f>MATCH(H22,B$16:B$66)</f>
        <v>38</v>
      </c>
      <c r="G22" s="4">
        <f>INDEX(A$16:A$66,F22)+(H22-INDEX(B$16:B$66,F22))*(INDEX(A$16:A$66,F22+1)-INDEX(A$16:A$66,F22))/(INDEX(B$16:B$66,F22+1)-INDEX(B$16:B$66,F22))</f>
        <v>-1.2707618328510981</v>
      </c>
      <c r="H22">
        <f>H21+0.0199</f>
        <v>0.17804</v>
      </c>
      <c r="I22" s="10">
        <f t="shared" si="3"/>
        <v>0.796186609298141</v>
      </c>
    </row>
    <row r="23" spans="1:9" x14ac:dyDescent="0.3">
      <c r="A23">
        <v>-4.3</v>
      </c>
      <c r="B23">
        <f t="shared" si="2"/>
        <v>3.8535196742087129E-5</v>
      </c>
      <c r="F23">
        <f>MATCH(H23,B$16:B$66)</f>
        <v>39</v>
      </c>
      <c r="G23" s="4">
        <f>INDEX(A$16:A$66,F23)+(H23-INDEX(B$16:B$66,F23))*(INDEX(A$16:A$66,F23+1)-INDEX(A$16:A$66,F23))/(INDEX(B$16:B$66,F23+1)-INDEX(B$16:B$66,F23))</f>
        <v>-1.1841378954737027</v>
      </c>
      <c r="H23">
        <f>H22+0.0199</f>
        <v>0.19794</v>
      </c>
      <c r="I23" s="10">
        <f t="shared" si="3"/>
        <v>0.76364151868039187</v>
      </c>
    </row>
    <row r="24" spans="1:9" x14ac:dyDescent="0.3">
      <c r="A24">
        <v>-4.2</v>
      </c>
      <c r="B24">
        <f t="shared" si="2"/>
        <v>5.8943067756539855E-5</v>
      </c>
      <c r="F24">
        <f>MATCH(H24,B$16:B$66)</f>
        <v>39</v>
      </c>
      <c r="G24" s="4">
        <f>INDEX(A$16:A$66,F24)+(H24-INDEX(B$16:B$66,F24))*(INDEX(A$16:A$66,F24+1)-INDEX(A$16:A$66,F24))/(INDEX(B$16:B$66,F24+1)-INDEX(B$16:B$66,F24))</f>
        <v>-1.1000514534342598</v>
      </c>
      <c r="H24">
        <f>H23+0.0199</f>
        <v>0.21784000000000001</v>
      </c>
      <c r="I24" s="10">
        <f t="shared" si="3"/>
        <v>0.72869029595814583</v>
      </c>
    </row>
    <row r="25" spans="1:9" x14ac:dyDescent="0.3">
      <c r="A25">
        <v>-4.0999999999999996</v>
      </c>
      <c r="B25">
        <f t="shared" si="2"/>
        <v>8.9261657177132928E-5</v>
      </c>
      <c r="F25">
        <f>MATCH(H25,B$16:B$66)</f>
        <v>40</v>
      </c>
      <c r="G25" s="4">
        <f>INDEX(A$16:A$66,F25)+(H25-INDEX(B$16:B$66,F25))*(INDEX(A$16:A$66,F25+1)-INDEX(A$16:A$66,F25))/(INDEX(B$16:B$66,F25+1)-INDEX(B$16:B$66,F25))</f>
        <v>-1.0175413735901597</v>
      </c>
      <c r="H25">
        <f>H24+0.0199</f>
        <v>0.23774000000000001</v>
      </c>
      <c r="I25" s="10">
        <f t="shared" si="3"/>
        <v>0.69110403935468301</v>
      </c>
    </row>
    <row r="26" spans="1:9" x14ac:dyDescent="0.3">
      <c r="A26">
        <v>-4</v>
      </c>
      <c r="B26">
        <f t="shared" si="2"/>
        <v>1.3383022576488537E-4</v>
      </c>
      <c r="F26">
        <f>MATCH(H26,B$16:B$66)</f>
        <v>41</v>
      </c>
      <c r="G26" s="4">
        <f>INDEX(A$16:A$66,F26)+(H26-INDEX(B$16:B$66,F26))*(INDEX(A$16:A$66,F26+1)-INDEX(A$16:A$66,F26))/(INDEX(B$16:B$66,F26+1)-INDEX(B$16:B$66,F26))</f>
        <v>-0.93502142283876422</v>
      </c>
      <c r="H26">
        <f>H25+0.0199</f>
        <v>0.25763999999999998</v>
      </c>
      <c r="I26" s="10">
        <f t="shared" si="3"/>
        <v>0.65022274077974307</v>
      </c>
    </row>
    <row r="27" spans="1:9" x14ac:dyDescent="0.3">
      <c r="A27">
        <v>-3.9</v>
      </c>
      <c r="B27">
        <f t="shared" si="2"/>
        <v>1.9865547139277272E-4</v>
      </c>
      <c r="F27">
        <f>MATCH(H27,B$16:B$66)</f>
        <v>42</v>
      </c>
      <c r="G27" s="4">
        <f>INDEX(A$16:A$66,F27)+(H27-INDEX(B$16:B$66,F27))*(INDEX(A$16:A$66,F27+1)-INDEX(A$16:A$66,F27))/(INDEX(B$16:B$66,F27+1)-INDEX(B$16:B$66,F27))</f>
        <v>-0.85147588265788476</v>
      </c>
      <c r="H27">
        <f>H26+0.0199</f>
        <v>0.27754000000000001</v>
      </c>
      <c r="I27" s="10">
        <f t="shared" si="3"/>
        <v>0.60549494512967739</v>
      </c>
    </row>
    <row r="28" spans="1:9" x14ac:dyDescent="0.3">
      <c r="A28">
        <v>-3.8</v>
      </c>
      <c r="B28">
        <f t="shared" si="2"/>
        <v>2.9194692579146027E-4</v>
      </c>
      <c r="F28">
        <f>MATCH(H28,B$16:B$66)</f>
        <v>43</v>
      </c>
      <c r="G28" s="4">
        <f>INDEX(A$16:A$66,F28)+(H28-INDEX(B$16:B$66,F28))*(INDEX(A$16:A$66,F28+1)-INDEX(A$16:A$66,F28))/(INDEX(B$16:B$66,F28+1)-INDEX(B$16:B$66,F28))</f>
        <v>-0.76565766984400341</v>
      </c>
      <c r="H28">
        <f>H27+0.0199</f>
        <v>0.29744000000000004</v>
      </c>
      <c r="I28" s="10">
        <f t="shared" si="3"/>
        <v>0.55611997967269267</v>
      </c>
    </row>
    <row r="29" spans="1:9" x14ac:dyDescent="0.3">
      <c r="A29">
        <v>-3.7</v>
      </c>
      <c r="B29">
        <f t="shared" si="2"/>
        <v>4.2478027055075143E-4</v>
      </c>
      <c r="F29">
        <f>MATCH(H29,B$16:B$66)</f>
        <v>44</v>
      </c>
      <c r="G29" s="4">
        <f>INDEX(A$16:A$66,F29)+(H29-INDEX(B$16:B$66,F29))*(INDEX(A$16:A$66,F29+1)-INDEX(A$16:A$66,F29))/(INDEX(B$16:B$66,F29+1)-INDEX(B$16:B$66,F29))</f>
        <v>-0.67574676084058138</v>
      </c>
      <c r="H29">
        <f>H28+0.0199</f>
        <v>0.31734000000000007</v>
      </c>
      <c r="I29" s="10">
        <f t="shared" si="3"/>
        <v>0.50079855828554942</v>
      </c>
    </row>
    <row r="30" spans="1:9" x14ac:dyDescent="0.3">
      <c r="A30">
        <v>-3.6</v>
      </c>
      <c r="B30">
        <f t="shared" si="2"/>
        <v>6.119019301137719E-4</v>
      </c>
      <c r="F30">
        <f>MATCH(H30,B$16:B$66)</f>
        <v>45</v>
      </c>
      <c r="G30" s="4">
        <f>INDEX(A$16:A$66,F30)+(H30-INDEX(B$16:B$66,F30))*(INDEX(A$16:A$66,F30+1)-INDEX(A$16:A$66,F30))/(INDEX(B$16:B$66,F30+1)-INDEX(B$16:B$66,F30))</f>
        <v>-0.57868767073190064</v>
      </c>
      <c r="H30">
        <f>H29+0.0199</f>
        <v>0.3372400000000001</v>
      </c>
      <c r="I30" s="10">
        <f t="shared" si="3"/>
        <v>0.43720006335124062</v>
      </c>
    </row>
    <row r="31" spans="1:9" x14ac:dyDescent="0.3">
      <c r="A31">
        <v>-3.5000000000000102</v>
      </c>
      <c r="B31">
        <f t="shared" si="2"/>
        <v>8.7268269504572915E-4</v>
      </c>
      <c r="F31">
        <f>MATCH(H31,B$16:B$66)</f>
        <v>46</v>
      </c>
      <c r="G31" s="4">
        <f>INDEX(A$16:A$66,F31)+(H31-INDEX(B$16:B$66,F31))*(INDEX(A$16:A$66,F31+1)-INDEX(A$16:A$66,F31))/(INDEX(B$16:B$66,F31+1)-INDEX(B$16:B$66,F31))</f>
        <v>-0.46868416150867709</v>
      </c>
      <c r="H31">
        <f>H30+0.0199</f>
        <v>0.35714000000000012</v>
      </c>
      <c r="I31" s="10">
        <f t="shared" si="3"/>
        <v>0.36070459028018953</v>
      </c>
    </row>
    <row r="32" spans="1:9" x14ac:dyDescent="0.3">
      <c r="A32">
        <v>-3.4000000000000101</v>
      </c>
      <c r="B32">
        <f t="shared" si="2"/>
        <v>1.2322191684729772E-3</v>
      </c>
      <c r="F32">
        <f>MATCH(H32,B$16:B$66)</f>
        <v>47</v>
      </c>
      <c r="G32" s="4">
        <f>INDEX(A$16:A$66,F32)+(H32-INDEX(B$16:B$66,F32))*(INDEX(A$16:A$66,F32+1)-INDEX(A$16:A$66,F32))/(INDEX(B$16:B$66,F32+1)-INDEX(B$16:B$66,F32))</f>
        <v>-0.33314471054070421</v>
      </c>
      <c r="H32">
        <f>H31+0.0199</f>
        <v>0.37704000000000015</v>
      </c>
      <c r="I32" s="10">
        <f t="shared" si="3"/>
        <v>0.26097494900504181</v>
      </c>
    </row>
    <row r="33" spans="1:9" x14ac:dyDescent="0.3">
      <c r="A33">
        <v>-3.30000000000001</v>
      </c>
      <c r="B33">
        <f t="shared" si="2"/>
        <v>1.7225689390536229E-3</v>
      </c>
      <c r="F33">
        <f>MATCH(H33,B$16:B$66)</f>
        <v>49</v>
      </c>
      <c r="G33" s="4">
        <f>INDEX(A$16:A$66,F33)+(H33-INDEX(B$16:B$66,F33))*(INDEX(A$16:A$66,F33+1)-INDEX(A$16:A$66,F33))/(INDEX(B$16:B$66,F33+1)-INDEX(B$16:B$66,F33))</f>
        <v>-0.10021231451860306</v>
      </c>
      <c r="H33">
        <f>H32+0.0199</f>
        <v>0.39694000000000018</v>
      </c>
      <c r="I33" s="10">
        <f t="shared" si="3"/>
        <v>7.9824230341494884E-2</v>
      </c>
    </row>
    <row r="34" spans="1:9" x14ac:dyDescent="0.3">
      <c r="A34">
        <v>-3.2000000000000099</v>
      </c>
      <c r="B34">
        <f t="shared" si="2"/>
        <v>2.3840882014647662E-3</v>
      </c>
    </row>
    <row r="35" spans="1:9" x14ac:dyDescent="0.3">
      <c r="A35">
        <v>-3.1000000000000099</v>
      </c>
      <c r="B35">
        <f t="shared" si="2"/>
        <v>3.2668190561998202E-3</v>
      </c>
      <c r="G35" s="4">
        <f>-1*G33</f>
        <v>0.10021231451860306</v>
      </c>
      <c r="H35" s="4">
        <f>1*H33</f>
        <v>0.39694000000000018</v>
      </c>
      <c r="I35" s="11" t="s">
        <v>53</v>
      </c>
    </row>
    <row r="36" spans="1:9" x14ac:dyDescent="0.3">
      <c r="A36">
        <v>-3.0000000000000102</v>
      </c>
      <c r="B36">
        <f t="shared" si="2"/>
        <v>4.431848411937874E-3</v>
      </c>
      <c r="G36" s="4">
        <f>-1*G32</f>
        <v>0.33314471054070421</v>
      </c>
      <c r="H36" s="4">
        <f>1*H32</f>
        <v>0.37704000000000015</v>
      </c>
      <c r="I36" s="11"/>
    </row>
    <row r="37" spans="1:9" x14ac:dyDescent="0.3">
      <c r="A37">
        <v>-2.9000000000000101</v>
      </c>
      <c r="B37">
        <f t="shared" si="2"/>
        <v>5.9525324197756795E-3</v>
      </c>
      <c r="G37" s="4">
        <f>-1*G31</f>
        <v>0.46868416150867709</v>
      </c>
      <c r="H37" s="4">
        <f>1*H31</f>
        <v>0.35714000000000012</v>
      </c>
      <c r="I37" s="11"/>
    </row>
    <row r="38" spans="1:9" x14ac:dyDescent="0.3">
      <c r="A38">
        <v>-2.80000000000001</v>
      </c>
      <c r="B38">
        <f t="shared" si="2"/>
        <v>7.915451582979743E-3</v>
      </c>
      <c r="G38" s="4">
        <f>-1*G30</f>
        <v>0.57868767073190064</v>
      </c>
      <c r="H38" s="4">
        <f>1*H30</f>
        <v>0.3372400000000001</v>
      </c>
      <c r="I38" s="11"/>
    </row>
    <row r="39" spans="1:9" x14ac:dyDescent="0.3">
      <c r="A39">
        <v>-2.7000000000000099</v>
      </c>
      <c r="B39">
        <f t="shared" si="2"/>
        <v>1.0420934814422318E-2</v>
      </c>
      <c r="G39" s="4">
        <f>-1*G29</f>
        <v>0.67574676084058138</v>
      </c>
      <c r="H39" s="4">
        <f>1*H29</f>
        <v>0.31734000000000007</v>
      </c>
      <c r="I39" s="11"/>
    </row>
    <row r="40" spans="1:9" x14ac:dyDescent="0.3">
      <c r="A40">
        <v>-2.6000000000000099</v>
      </c>
      <c r="B40">
        <f t="shared" si="2"/>
        <v>1.3582969233685271E-2</v>
      </c>
      <c r="G40" s="4">
        <f>-1*G28</f>
        <v>0.76565766984400341</v>
      </c>
      <c r="H40" s="4">
        <f>1*H28</f>
        <v>0.29744000000000004</v>
      </c>
      <c r="I40" s="11"/>
    </row>
    <row r="41" spans="1:9" x14ac:dyDescent="0.3">
      <c r="A41">
        <v>-2.5000000000000102</v>
      </c>
      <c r="B41">
        <f t="shared" si="2"/>
        <v>1.7528300493568086E-2</v>
      </c>
      <c r="G41" s="4">
        <f>-1*G27</f>
        <v>0.85147588265788476</v>
      </c>
      <c r="H41" s="4">
        <f>1*H27</f>
        <v>0.27754000000000001</v>
      </c>
      <c r="I41" s="11"/>
    </row>
    <row r="42" spans="1:9" x14ac:dyDescent="0.3">
      <c r="A42">
        <v>-2.4000000000000101</v>
      </c>
      <c r="B42">
        <f t="shared" si="2"/>
        <v>2.2394530294842355E-2</v>
      </c>
      <c r="G42" s="4">
        <f>-1*G26</f>
        <v>0.93502142283876422</v>
      </c>
      <c r="H42" s="4">
        <f>1*H26</f>
        <v>0.25763999999999998</v>
      </c>
      <c r="I42" s="11"/>
    </row>
    <row r="43" spans="1:9" x14ac:dyDescent="0.3">
      <c r="A43">
        <v>-2.30000000000001</v>
      </c>
      <c r="B43">
        <f t="shared" si="2"/>
        <v>2.8327037741600516E-2</v>
      </c>
      <c r="G43" s="4">
        <f>-1*G25</f>
        <v>1.0175413735901597</v>
      </c>
      <c r="H43" s="4">
        <f>1*H25</f>
        <v>0.23774000000000001</v>
      </c>
      <c r="I43" s="11"/>
    </row>
    <row r="44" spans="1:9" x14ac:dyDescent="0.3">
      <c r="A44">
        <v>-2.2000000000000099</v>
      </c>
      <c r="B44">
        <f t="shared" si="2"/>
        <v>3.5474592846230668E-2</v>
      </c>
      <c r="G44" s="4">
        <f>-1*G24</f>
        <v>1.1000514534342598</v>
      </c>
      <c r="H44" s="4">
        <f>1*H24</f>
        <v>0.21784000000000001</v>
      </c>
      <c r="I44" s="11"/>
    </row>
    <row r="45" spans="1:9" x14ac:dyDescent="0.3">
      <c r="A45">
        <v>-2.1000000000000099</v>
      </c>
      <c r="B45">
        <f t="shared" si="2"/>
        <v>4.3983595980426296E-2</v>
      </c>
      <c r="G45" s="4">
        <f>-1*G23</f>
        <v>1.1841378954737027</v>
      </c>
      <c r="H45" s="4">
        <f>1*H23</f>
        <v>0.19794</v>
      </c>
      <c r="I45" s="11"/>
    </row>
    <row r="46" spans="1:9" x14ac:dyDescent="0.3">
      <c r="A46">
        <v>-2.0000000000000102</v>
      </c>
      <c r="B46">
        <f t="shared" si="2"/>
        <v>5.3990966513186953E-2</v>
      </c>
      <c r="G46" s="4">
        <f>-1*G22</f>
        <v>1.2707618328510981</v>
      </c>
      <c r="H46" s="4">
        <f>1*H22</f>
        <v>0.17804</v>
      </c>
      <c r="I46" s="11"/>
    </row>
    <row r="47" spans="1:9" x14ac:dyDescent="0.3">
      <c r="A47">
        <v>-1.9000000000000099</v>
      </c>
      <c r="B47">
        <f t="shared" si="2"/>
        <v>6.561581477467536E-2</v>
      </c>
      <c r="G47" s="4">
        <f>-1*G21</f>
        <v>1.3611270956785038</v>
      </c>
      <c r="H47" s="4">
        <f>1*H21</f>
        <v>0.15814</v>
      </c>
      <c r="I47" s="11"/>
    </row>
    <row r="48" spans="1:9" x14ac:dyDescent="0.3">
      <c r="A48">
        <v>-1.80000000000001</v>
      </c>
      <c r="B48">
        <f t="shared" ref="B48:B79" si="4">(1/SQRT(2*PI()))*EXP(-1*A48*A48/2)</f>
        <v>7.8950158300892734E-2</v>
      </c>
      <c r="G48" s="4">
        <f>-1*G20</f>
        <v>1.4568408686096479</v>
      </c>
      <c r="H48" s="4">
        <f>1*H20</f>
        <v>0.13824</v>
      </c>
      <c r="I48" s="11"/>
    </row>
    <row r="49" spans="1:9" x14ac:dyDescent="0.3">
      <c r="A49">
        <v>-1.7000000000000099</v>
      </c>
      <c r="B49">
        <f t="shared" si="4"/>
        <v>9.4049077376885337E-2</v>
      </c>
      <c r="G49" s="4">
        <f>-1*G19</f>
        <v>1.5601050670815433</v>
      </c>
      <c r="H49" s="4">
        <f>1*H19</f>
        <v>0.11834</v>
      </c>
      <c r="I49" s="11"/>
    </row>
    <row r="50" spans="1:9" x14ac:dyDescent="0.3">
      <c r="A50">
        <v>-1.6000000000000101</v>
      </c>
      <c r="B50">
        <f t="shared" si="4"/>
        <v>0.11092083467945377</v>
      </c>
      <c r="G50" s="4">
        <f>-1*G18</f>
        <v>1.6739747167744967</v>
      </c>
      <c r="H50" s="4">
        <f>1*H18</f>
        <v>9.844E-2</v>
      </c>
      <c r="I50" s="11"/>
    </row>
    <row r="51" spans="1:9" x14ac:dyDescent="0.3">
      <c r="A51">
        <v>-1.50000000000001</v>
      </c>
      <c r="B51">
        <f t="shared" si="4"/>
        <v>0.1295175956658898</v>
      </c>
      <c r="G51" s="4">
        <f>-1*G17</f>
        <v>1.8030759542086765</v>
      </c>
      <c r="H51" s="4">
        <f>1*H17</f>
        <v>7.8539999999999999E-2</v>
      </c>
      <c r="I51" s="11"/>
    </row>
    <row r="52" spans="1:9" x14ac:dyDescent="0.3">
      <c r="A52">
        <v>-1.4000000000000099</v>
      </c>
      <c r="B52">
        <f t="shared" si="4"/>
        <v>0.1497274656357428</v>
      </c>
      <c r="G52" s="4">
        <f>-1*G16</f>
        <v>1.9600077920826415</v>
      </c>
      <c r="H52" s="4">
        <f>1*H16</f>
        <v>5.8639999999999998E-2</v>
      </c>
      <c r="I52" s="11"/>
    </row>
    <row r="53" spans="1:9" x14ac:dyDescent="0.3">
      <c r="A53">
        <v>-1.30000000000001</v>
      </c>
      <c r="B53">
        <f t="shared" si="4"/>
        <v>0.17136859204780513</v>
      </c>
      <c r="G53" s="4">
        <f>G52</f>
        <v>1.9600077920826415</v>
      </c>
      <c r="H53" s="4">
        <f>H15</f>
        <v>3.8739999999999997E-2</v>
      </c>
      <c r="I53" s="11"/>
    </row>
    <row r="54" spans="1:9" x14ac:dyDescent="0.3">
      <c r="A54">
        <v>-1.2000000000000099</v>
      </c>
      <c r="B54">
        <f t="shared" si="4"/>
        <v>0.19418605498321065</v>
      </c>
      <c r="G54" s="4">
        <f>G53</f>
        <v>1.9600077920826415</v>
      </c>
      <c r="H54" s="4">
        <f>H14</f>
        <v>1.8839999999999996E-2</v>
      </c>
      <c r="I54" s="11"/>
    </row>
    <row r="55" spans="1:9" x14ac:dyDescent="0.3">
      <c r="A55">
        <v>-1.1000000000000101</v>
      </c>
      <c r="B55">
        <f t="shared" si="4"/>
        <v>0.21785217703254814</v>
      </c>
      <c r="G55" s="4">
        <f>G54</f>
        <v>1.9600077920826415</v>
      </c>
      <c r="H55" s="4">
        <v>0</v>
      </c>
      <c r="I55" s="11"/>
    </row>
    <row r="56" spans="1:9" x14ac:dyDescent="0.3">
      <c r="A56">
        <v>-1.00000000000001</v>
      </c>
      <c r="B56">
        <f t="shared" si="4"/>
        <v>0.24197072451914092</v>
      </c>
    </row>
    <row r="57" spans="1:9" x14ac:dyDescent="0.3">
      <c r="A57">
        <v>-0.90000000000001001</v>
      </c>
      <c r="B57">
        <f t="shared" si="4"/>
        <v>0.26608524989875243</v>
      </c>
    </row>
    <row r="58" spans="1:9" x14ac:dyDescent="0.3">
      <c r="A58">
        <v>-0.80000000000001004</v>
      </c>
      <c r="B58">
        <f t="shared" si="4"/>
        <v>0.2896915527614804</v>
      </c>
      <c r="G58"/>
      <c r="I58"/>
    </row>
    <row r="59" spans="1:9" x14ac:dyDescent="0.3">
      <c r="A59">
        <v>-0.70000000000002005</v>
      </c>
      <c r="B59">
        <f t="shared" si="4"/>
        <v>0.31225393336675689</v>
      </c>
      <c r="G59"/>
      <c r="I59"/>
    </row>
    <row r="60" spans="1:9" x14ac:dyDescent="0.3">
      <c r="A60">
        <v>-0.60000000000001996</v>
      </c>
      <c r="B60">
        <f t="shared" si="4"/>
        <v>0.33322460289179567</v>
      </c>
      <c r="G60"/>
      <c r="I60"/>
    </row>
    <row r="61" spans="1:9" x14ac:dyDescent="0.3">
      <c r="A61">
        <v>-0.50000000000001998</v>
      </c>
      <c r="B61">
        <f t="shared" si="4"/>
        <v>0.35206532676429597</v>
      </c>
    </row>
    <row r="62" spans="1:9" x14ac:dyDescent="0.3">
      <c r="A62">
        <v>-0.40000000000002001</v>
      </c>
      <c r="B62">
        <f t="shared" si="4"/>
        <v>0.36827014030332039</v>
      </c>
    </row>
    <row r="63" spans="1:9" x14ac:dyDescent="0.3">
      <c r="A63">
        <v>-0.30000000000001997</v>
      </c>
      <c r="B63">
        <f t="shared" si="4"/>
        <v>0.38138781546052181</v>
      </c>
    </row>
    <row r="64" spans="1:9" x14ac:dyDescent="0.3">
      <c r="A64">
        <v>-0.20000000000002</v>
      </c>
      <c r="B64">
        <f t="shared" si="4"/>
        <v>0.39104269397545433</v>
      </c>
    </row>
    <row r="65" spans="1:2" x14ac:dyDescent="0.3">
      <c r="A65">
        <v>-0.10000000000002</v>
      </c>
      <c r="B65">
        <f t="shared" si="4"/>
        <v>0.39695254747701098</v>
      </c>
    </row>
    <row r="66" spans="1:2" x14ac:dyDescent="0.3">
      <c r="A66">
        <v>0</v>
      </c>
      <c r="B66">
        <f t="shared" si="4"/>
        <v>0.3989422804014327</v>
      </c>
    </row>
    <row r="67" spans="1:2" x14ac:dyDescent="0.3">
      <c r="A67">
        <v>9.9999999999980105E-2</v>
      </c>
      <c r="B67">
        <f t="shared" si="4"/>
        <v>0.39695254747701259</v>
      </c>
    </row>
    <row r="68" spans="1:2" x14ac:dyDescent="0.3">
      <c r="A68">
        <v>0.19999999999998</v>
      </c>
      <c r="B68">
        <f t="shared" si="4"/>
        <v>0.39104269397545749</v>
      </c>
    </row>
    <row r="69" spans="1:2" x14ac:dyDescent="0.3">
      <c r="A69">
        <v>0.29999999999998</v>
      </c>
      <c r="B69">
        <f t="shared" si="4"/>
        <v>0.38138781546052641</v>
      </c>
    </row>
    <row r="70" spans="1:2" x14ac:dyDescent="0.3">
      <c r="A70">
        <v>0.39999999999997998</v>
      </c>
      <c r="B70">
        <f t="shared" si="4"/>
        <v>0.36827014030332628</v>
      </c>
    </row>
    <row r="71" spans="1:2" x14ac:dyDescent="0.3">
      <c r="A71">
        <v>0.49999999999998002</v>
      </c>
      <c r="B71">
        <f t="shared" si="4"/>
        <v>0.35206532676430302</v>
      </c>
    </row>
    <row r="72" spans="1:2" x14ac:dyDescent="0.3">
      <c r="A72">
        <v>0.59999999999997999</v>
      </c>
      <c r="B72">
        <f t="shared" si="4"/>
        <v>0.33322460289180361</v>
      </c>
    </row>
    <row r="73" spans="1:2" x14ac:dyDescent="0.3">
      <c r="A73">
        <v>0.69999999999997997</v>
      </c>
      <c r="B73">
        <f t="shared" si="4"/>
        <v>0.31225393336676566</v>
      </c>
    </row>
    <row r="74" spans="1:2" x14ac:dyDescent="0.3">
      <c r="A74">
        <v>0.79999999999997995</v>
      </c>
      <c r="B74">
        <f t="shared" si="4"/>
        <v>0.28969155276148739</v>
      </c>
    </row>
    <row r="75" spans="1:2" x14ac:dyDescent="0.3">
      <c r="A75">
        <v>0.89999999999998004</v>
      </c>
      <c r="B75">
        <f t="shared" si="4"/>
        <v>0.26608524989875959</v>
      </c>
    </row>
    <row r="76" spans="1:2" x14ac:dyDescent="0.3">
      <c r="A76">
        <v>0.99999999999998002</v>
      </c>
      <c r="B76">
        <f t="shared" si="4"/>
        <v>0.24197072451914819</v>
      </c>
    </row>
    <row r="77" spans="1:2" x14ac:dyDescent="0.3">
      <c r="A77">
        <v>1.0999999999999801</v>
      </c>
      <c r="B77">
        <f t="shared" si="4"/>
        <v>0.21785217703255533</v>
      </c>
    </row>
    <row r="78" spans="1:2" x14ac:dyDescent="0.3">
      <c r="A78">
        <v>1.19999999999998</v>
      </c>
      <c r="B78">
        <f t="shared" si="4"/>
        <v>0.19418605498321762</v>
      </c>
    </row>
    <row r="79" spans="1:2" x14ac:dyDescent="0.3">
      <c r="A79">
        <v>1.2999999999999801</v>
      </c>
      <c r="B79">
        <f t="shared" si="4"/>
        <v>0.1713685920478118</v>
      </c>
    </row>
    <row r="80" spans="1:2" x14ac:dyDescent="0.3">
      <c r="A80">
        <v>1.3999999999999799</v>
      </c>
      <c r="B80">
        <f t="shared" ref="B80:B111" si="5">(1/SQRT(2*PI()))*EXP(-1*A80*A80/2)</f>
        <v>0.14972746563574907</v>
      </c>
    </row>
    <row r="81" spans="1:2" x14ac:dyDescent="0.3">
      <c r="A81">
        <v>1.49999999999998</v>
      </c>
      <c r="B81">
        <f t="shared" si="5"/>
        <v>0.1295175956658956</v>
      </c>
    </row>
    <row r="82" spans="1:2" x14ac:dyDescent="0.3">
      <c r="A82">
        <v>1.5999999999999801</v>
      </c>
      <c r="B82">
        <f t="shared" si="5"/>
        <v>0.11092083467945908</v>
      </c>
    </row>
    <row r="83" spans="1:2" x14ac:dyDescent="0.3">
      <c r="A83">
        <v>1.69999999999998</v>
      </c>
      <c r="B83">
        <f t="shared" si="5"/>
        <v>9.4049077376890139E-2</v>
      </c>
    </row>
    <row r="84" spans="1:2" x14ac:dyDescent="0.3">
      <c r="A84">
        <v>1.7999999999999801</v>
      </c>
      <c r="B84">
        <f t="shared" si="5"/>
        <v>7.8950158300896994E-2</v>
      </c>
    </row>
    <row r="85" spans="1:2" x14ac:dyDescent="0.3">
      <c r="A85">
        <v>1.8999999999999799</v>
      </c>
      <c r="B85">
        <f t="shared" si="5"/>
        <v>6.5615814774679093E-2</v>
      </c>
    </row>
    <row r="86" spans="1:2" x14ac:dyDescent="0.3">
      <c r="A86">
        <v>1.99999999999998</v>
      </c>
      <c r="B86">
        <f t="shared" si="5"/>
        <v>5.3990966513190221E-2</v>
      </c>
    </row>
    <row r="87" spans="1:2" x14ac:dyDescent="0.3">
      <c r="A87">
        <v>2.0999999999999699</v>
      </c>
      <c r="B87">
        <f t="shared" si="5"/>
        <v>4.3983595980429988E-2</v>
      </c>
    </row>
    <row r="88" spans="1:2" x14ac:dyDescent="0.3">
      <c r="A88">
        <v>2.19999999999997</v>
      </c>
      <c r="B88">
        <f t="shared" si="5"/>
        <v>3.5474592846233791E-2</v>
      </c>
    </row>
    <row r="89" spans="1:2" x14ac:dyDescent="0.3">
      <c r="A89">
        <v>2.2999999999999701</v>
      </c>
      <c r="B89">
        <f t="shared" si="5"/>
        <v>2.8327037741603125E-2</v>
      </c>
    </row>
    <row r="90" spans="1:2" x14ac:dyDescent="0.3">
      <c r="A90">
        <v>2.3999999999999702</v>
      </c>
      <c r="B90">
        <f t="shared" si="5"/>
        <v>2.2394530294844502E-2</v>
      </c>
    </row>
    <row r="91" spans="1:2" x14ac:dyDescent="0.3">
      <c r="A91">
        <v>2.4999999999999698</v>
      </c>
      <c r="B91">
        <f t="shared" si="5"/>
        <v>1.7528300493569862E-2</v>
      </c>
    </row>
    <row r="92" spans="1:2" x14ac:dyDescent="0.3">
      <c r="A92">
        <v>2.5999999999999699</v>
      </c>
      <c r="B92">
        <f t="shared" si="5"/>
        <v>1.3582969233686681E-2</v>
      </c>
    </row>
    <row r="93" spans="1:2" x14ac:dyDescent="0.3">
      <c r="A93">
        <v>2.69999999999997</v>
      </c>
      <c r="B93">
        <f t="shared" si="5"/>
        <v>1.0420934814423442E-2</v>
      </c>
    </row>
    <row r="94" spans="1:2" x14ac:dyDescent="0.3">
      <c r="A94">
        <v>2.7999999999999701</v>
      </c>
      <c r="B94">
        <f t="shared" si="5"/>
        <v>7.9154515829806277E-3</v>
      </c>
    </row>
    <row r="95" spans="1:2" x14ac:dyDescent="0.3">
      <c r="A95">
        <v>2.8999999999999702</v>
      </c>
      <c r="B95">
        <f t="shared" si="5"/>
        <v>5.9525324197763725E-3</v>
      </c>
    </row>
    <row r="96" spans="1:2" x14ac:dyDescent="0.3">
      <c r="A96">
        <v>2.9999999999999698</v>
      </c>
      <c r="B96">
        <f t="shared" si="5"/>
        <v>4.4318484119384082E-3</v>
      </c>
    </row>
    <row r="97" spans="1:2" x14ac:dyDescent="0.3">
      <c r="A97">
        <v>3.0999999999999699</v>
      </c>
      <c r="B97">
        <f t="shared" si="5"/>
        <v>3.2668190562002266E-3</v>
      </c>
    </row>
    <row r="98" spans="1:2" x14ac:dyDescent="0.3">
      <c r="A98">
        <v>3.19999999999997</v>
      </c>
      <c r="B98">
        <f t="shared" si="5"/>
        <v>2.3840882014650711E-3</v>
      </c>
    </row>
    <row r="99" spans="1:2" x14ac:dyDescent="0.3">
      <c r="A99">
        <v>3.2999999999999701</v>
      </c>
      <c r="B99">
        <f t="shared" si="5"/>
        <v>1.722568939053851E-3</v>
      </c>
    </row>
    <row r="100" spans="1:2" x14ac:dyDescent="0.3">
      <c r="A100">
        <v>3.3999999999999702</v>
      </c>
      <c r="B100">
        <f t="shared" si="5"/>
        <v>1.2322191684731446E-3</v>
      </c>
    </row>
    <row r="101" spans="1:2" x14ac:dyDescent="0.3">
      <c r="A101">
        <v>3.4999999999999698</v>
      </c>
      <c r="B101">
        <f t="shared" si="5"/>
        <v>8.7268269504585231E-4</v>
      </c>
    </row>
    <row r="102" spans="1:2" x14ac:dyDescent="0.3">
      <c r="A102">
        <v>3.5999999999999699</v>
      </c>
      <c r="B102">
        <f t="shared" si="5"/>
        <v>6.1190193011383879E-4</v>
      </c>
    </row>
    <row r="103" spans="1:2" x14ac:dyDescent="0.3">
      <c r="A103">
        <v>3.69999999999997</v>
      </c>
      <c r="B103">
        <f t="shared" si="5"/>
        <v>4.2478027055079903E-4</v>
      </c>
    </row>
    <row r="104" spans="1:2" x14ac:dyDescent="0.3">
      <c r="A104">
        <v>3.7999999999999701</v>
      </c>
      <c r="B104">
        <f t="shared" si="5"/>
        <v>2.9194692579149345E-4</v>
      </c>
    </row>
    <row r="105" spans="1:2" x14ac:dyDescent="0.3">
      <c r="A105">
        <v>3.8999999999999702</v>
      </c>
      <c r="B105">
        <f t="shared" si="5"/>
        <v>1.9865547139279581E-4</v>
      </c>
    </row>
    <row r="106" spans="1:2" x14ac:dyDescent="0.3">
      <c r="A106">
        <v>3.9999999999999698</v>
      </c>
      <c r="B106">
        <f t="shared" si="5"/>
        <v>1.3383022576490152E-4</v>
      </c>
    </row>
    <row r="107" spans="1:2" x14ac:dyDescent="0.3">
      <c r="A107">
        <v>4.0999999999999703</v>
      </c>
      <c r="B107">
        <f t="shared" si="5"/>
        <v>8.9261657177143702E-5</v>
      </c>
    </row>
    <row r="108" spans="1:2" x14ac:dyDescent="0.3">
      <c r="A108">
        <v>4.19999999999997</v>
      </c>
      <c r="B108">
        <f t="shared" si="5"/>
        <v>5.8943067756547288E-5</v>
      </c>
    </row>
    <row r="109" spans="1:2" x14ac:dyDescent="0.3">
      <c r="A109">
        <v>4.2999999999999696</v>
      </c>
      <c r="B109">
        <f t="shared" si="5"/>
        <v>3.8535196742092124E-5</v>
      </c>
    </row>
    <row r="110" spans="1:2" x14ac:dyDescent="0.3">
      <c r="A110">
        <v>4.3999999999999702</v>
      </c>
      <c r="B110">
        <f t="shared" si="5"/>
        <v>2.4942471290056852E-5</v>
      </c>
    </row>
    <row r="111" spans="1:2" x14ac:dyDescent="0.3">
      <c r="A111">
        <v>4.4999999999999698</v>
      </c>
      <c r="B111">
        <f t="shared" si="5"/>
        <v>1.5983741106907633E-5</v>
      </c>
    </row>
    <row r="112" spans="1:2" x14ac:dyDescent="0.3">
      <c r="A112">
        <v>4.5999999999999703</v>
      </c>
      <c r="B112">
        <f t="shared" ref="B112:B116" si="6">(1/SQRT(2*PI()))*EXP(-1*A112*A112/2)</f>
        <v>1.0140852065488129E-5</v>
      </c>
    </row>
    <row r="113" spans="1:2" x14ac:dyDescent="0.3">
      <c r="A113">
        <v>4.69999999999997</v>
      </c>
      <c r="B113">
        <f t="shared" si="6"/>
        <v>6.3698251788679954E-6</v>
      </c>
    </row>
    <row r="114" spans="1:2" x14ac:dyDescent="0.3">
      <c r="A114">
        <v>4.7999999999999696</v>
      </c>
      <c r="B114">
        <f t="shared" si="6"/>
        <v>3.961299091032653E-6</v>
      </c>
    </row>
    <row r="115" spans="1:2" x14ac:dyDescent="0.3">
      <c r="A115">
        <v>4.8999999999999604</v>
      </c>
      <c r="B115">
        <f t="shared" si="6"/>
        <v>2.4389607458938333E-6</v>
      </c>
    </row>
    <row r="116" spans="1:2" x14ac:dyDescent="0.3">
      <c r="A116">
        <v>4.99999999999996</v>
      </c>
      <c r="B116">
        <f t="shared" si="6"/>
        <v>1.4867195147345937E-6</v>
      </c>
    </row>
  </sheetData>
  <mergeCells count="4">
    <mergeCell ref="I35:I55"/>
    <mergeCell ref="A1:B11"/>
    <mergeCell ref="F1:G11"/>
    <mergeCell ref="H1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I24" sqref="I24:AC24"/>
    </sheetView>
  </sheetViews>
  <sheetFormatPr defaultRowHeight="14.4" x14ac:dyDescent="0.3"/>
  <cols>
    <col min="5" max="5" width="20.109375" bestFit="1" customWidth="1"/>
    <col min="6" max="6" width="32.33203125" bestFit="1" customWidth="1"/>
    <col min="10" max="10" width="9.5546875" bestFit="1" customWidth="1"/>
    <col min="11" max="11" width="15.6640625" bestFit="1" customWidth="1"/>
  </cols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2.6</v>
      </c>
      <c r="B2">
        <v>-1.9655100000000001</v>
      </c>
      <c r="C2">
        <v>1.9655130000000001</v>
      </c>
      <c r="D2">
        <v>1</v>
      </c>
      <c r="E2" t="s">
        <v>3</v>
      </c>
      <c r="F2" t="s">
        <v>4</v>
      </c>
      <c r="H2">
        <v>1</v>
      </c>
      <c r="I2">
        <v>0.95000512044994023</v>
      </c>
      <c r="J2" s="12">
        <f>100*I2</f>
        <v>95.000512044994025</v>
      </c>
      <c r="K2" t="str">
        <f>CONCATENATE("local lvl",H2," ",TEXT(J2,"##.00"))</f>
        <v>local lvl1 95.00</v>
      </c>
      <c r="L2" t="s">
        <v>54</v>
      </c>
    </row>
    <row r="3" spans="1:12" x14ac:dyDescent="0.3">
      <c r="A3">
        <v>2.64</v>
      </c>
      <c r="B3">
        <v>-1.9655100000000001</v>
      </c>
      <c r="C3">
        <v>1.9655130000000001</v>
      </c>
      <c r="D3">
        <v>2</v>
      </c>
      <c r="E3" t="s">
        <v>5</v>
      </c>
      <c r="F3" t="s">
        <v>6</v>
      </c>
      <c r="H3">
        <v>2</v>
      </c>
      <c r="I3">
        <v>0.95000512044994023</v>
      </c>
      <c r="J3" s="12">
        <f t="shared" ref="J3:J22" si="0">100*I3</f>
        <v>95.000512044994025</v>
      </c>
      <c r="K3" t="str">
        <f t="shared" ref="K3:K22" si="1">CONCATENATE("local lvl",H3," ",TEXT(J3,"##.00"))</f>
        <v>local lvl2 95.00</v>
      </c>
      <c r="L3" t="s">
        <v>55</v>
      </c>
    </row>
    <row r="4" spans="1:12" x14ac:dyDescent="0.3">
      <c r="A4">
        <v>2.68</v>
      </c>
      <c r="B4">
        <v>-1.9655100000000001</v>
      </c>
      <c r="C4">
        <v>1.9655130000000001</v>
      </c>
      <c r="D4">
        <v>3</v>
      </c>
      <c r="E4" t="s">
        <v>7</v>
      </c>
      <c r="F4" t="s">
        <v>8</v>
      </c>
      <c r="H4">
        <v>3</v>
      </c>
      <c r="I4">
        <v>0.95000512044994023</v>
      </c>
      <c r="J4" s="12">
        <f t="shared" si="0"/>
        <v>95.000512044994025</v>
      </c>
      <c r="K4" t="str">
        <f t="shared" si="1"/>
        <v>local lvl3 95.00</v>
      </c>
      <c r="L4" t="s">
        <v>56</v>
      </c>
    </row>
    <row r="5" spans="1:12" x14ac:dyDescent="0.3">
      <c r="A5">
        <v>2.72</v>
      </c>
      <c r="B5">
        <v>-1.9655100000000001</v>
      </c>
      <c r="C5">
        <v>1.9655130000000001</v>
      </c>
      <c r="D5">
        <v>4</v>
      </c>
      <c r="E5" t="s">
        <v>9</v>
      </c>
      <c r="F5" t="s">
        <v>10</v>
      </c>
      <c r="H5">
        <v>4</v>
      </c>
      <c r="I5">
        <v>0.95000512044994023</v>
      </c>
      <c r="J5" s="12">
        <f t="shared" si="0"/>
        <v>95.000512044994025</v>
      </c>
      <c r="K5" t="str">
        <f t="shared" si="1"/>
        <v>local lvl4 95.00</v>
      </c>
      <c r="L5" t="s">
        <v>57</v>
      </c>
    </row>
    <row r="6" spans="1:12" x14ac:dyDescent="0.3">
      <c r="A6">
        <v>2.76</v>
      </c>
      <c r="B6">
        <v>-1.8071299999999999</v>
      </c>
      <c r="C6">
        <v>1.807126</v>
      </c>
      <c r="D6">
        <v>5</v>
      </c>
      <c r="E6" t="s">
        <v>11</v>
      </c>
      <c r="F6" t="s">
        <v>12</v>
      </c>
      <c r="H6">
        <v>5</v>
      </c>
      <c r="I6">
        <v>0.92862371305725755</v>
      </c>
      <c r="J6" s="12">
        <f t="shared" si="0"/>
        <v>92.862371305725759</v>
      </c>
      <c r="K6" t="str">
        <f t="shared" si="1"/>
        <v>local lvl5 92.86</v>
      </c>
      <c r="L6" t="s">
        <v>58</v>
      </c>
    </row>
    <row r="7" spans="1:12" x14ac:dyDescent="0.3">
      <c r="A7">
        <v>2.8</v>
      </c>
      <c r="B7">
        <v>-1.67658</v>
      </c>
      <c r="C7">
        <v>1.6765829999999999</v>
      </c>
      <c r="D7">
        <v>6</v>
      </c>
      <c r="E7" t="s">
        <v>13</v>
      </c>
      <c r="F7" t="s">
        <v>14</v>
      </c>
      <c r="H7">
        <v>6</v>
      </c>
      <c r="I7">
        <v>0.90586443157616359</v>
      </c>
      <c r="J7" s="12">
        <f t="shared" si="0"/>
        <v>90.586443157616358</v>
      </c>
      <c r="K7" t="str">
        <f t="shared" si="1"/>
        <v>local lvl6 90.59</v>
      </c>
      <c r="L7" t="s">
        <v>59</v>
      </c>
    </row>
    <row r="8" spans="1:12" x14ac:dyDescent="0.3">
      <c r="A8">
        <v>2.84</v>
      </c>
      <c r="B8">
        <v>-1.56193</v>
      </c>
      <c r="C8">
        <v>1.561933</v>
      </c>
      <c r="D8">
        <v>7</v>
      </c>
      <c r="E8" t="s">
        <v>15</v>
      </c>
      <c r="F8" t="s">
        <v>16</v>
      </c>
      <c r="H8">
        <v>7</v>
      </c>
      <c r="I8">
        <v>0.88126494566000457</v>
      </c>
      <c r="J8" s="12">
        <f t="shared" si="0"/>
        <v>88.12649456600046</v>
      </c>
      <c r="K8" t="str">
        <f t="shared" si="1"/>
        <v>local lvl7 88.13</v>
      </c>
      <c r="L8" t="s">
        <v>60</v>
      </c>
    </row>
    <row r="9" spans="1:12" x14ac:dyDescent="0.3">
      <c r="A9">
        <v>2.88</v>
      </c>
      <c r="B9">
        <v>-1.4580299999999999</v>
      </c>
      <c r="C9">
        <v>1.4580280000000001</v>
      </c>
      <c r="D9">
        <v>8</v>
      </c>
      <c r="E9" t="s">
        <v>17</v>
      </c>
      <c r="F9" t="s">
        <v>18</v>
      </c>
      <c r="H9">
        <v>8</v>
      </c>
      <c r="I9">
        <v>0.85483968833862112</v>
      </c>
      <c r="J9" s="12">
        <f t="shared" si="0"/>
        <v>85.483968833862107</v>
      </c>
      <c r="K9" t="str">
        <f t="shared" si="1"/>
        <v>local lvl8 85.48</v>
      </c>
      <c r="L9" t="s">
        <v>61</v>
      </c>
    </row>
    <row r="10" spans="1:12" x14ac:dyDescent="0.3">
      <c r="A10">
        <v>2.92</v>
      </c>
      <c r="B10">
        <v>-1.3617699999999999</v>
      </c>
      <c r="C10">
        <v>1.361774</v>
      </c>
      <c r="D10">
        <v>9</v>
      </c>
      <c r="E10" t="s">
        <v>19</v>
      </c>
      <c r="F10" t="s">
        <v>43</v>
      </c>
      <c r="H10">
        <v>9</v>
      </c>
      <c r="I10">
        <v>0.82652647176491267</v>
      </c>
      <c r="J10" s="12">
        <f t="shared" si="0"/>
        <v>82.652647176491271</v>
      </c>
      <c r="K10" t="str">
        <f t="shared" si="1"/>
        <v>local lvl9 82.65</v>
      </c>
      <c r="L10" t="s">
        <v>62</v>
      </c>
    </row>
    <row r="11" spans="1:12" x14ac:dyDescent="0.3">
      <c r="A11">
        <v>2.96</v>
      </c>
      <c r="B11">
        <v>-1.27094</v>
      </c>
      <c r="C11">
        <v>1.270937</v>
      </c>
      <c r="D11">
        <v>10</v>
      </c>
      <c r="E11" t="s">
        <v>20</v>
      </c>
      <c r="F11" t="s">
        <v>21</v>
      </c>
      <c r="H11">
        <v>10</v>
      </c>
      <c r="I11">
        <v>0.796186609298141</v>
      </c>
      <c r="J11" s="12">
        <f t="shared" si="0"/>
        <v>79.618660929814098</v>
      </c>
      <c r="K11" t="str">
        <f t="shared" si="1"/>
        <v>local lvl10 79.62</v>
      </c>
      <c r="L11" t="s">
        <v>63</v>
      </c>
    </row>
    <row r="12" spans="1:12" x14ac:dyDescent="0.3">
      <c r="A12">
        <v>3</v>
      </c>
      <c r="B12">
        <v>-1.18388</v>
      </c>
      <c r="C12">
        <v>1.1838839999999999</v>
      </c>
      <c r="D12">
        <v>11</v>
      </c>
      <c r="E12" t="s">
        <v>22</v>
      </c>
      <c r="F12" t="s">
        <v>23</v>
      </c>
      <c r="H12">
        <v>11</v>
      </c>
      <c r="I12">
        <v>0.76364151868039187</v>
      </c>
      <c r="J12" s="12">
        <f t="shared" si="0"/>
        <v>76.364151868039187</v>
      </c>
      <c r="K12" t="str">
        <f t="shared" si="1"/>
        <v>local lvl11 76.36</v>
      </c>
      <c r="L12" t="s">
        <v>64</v>
      </c>
    </row>
    <row r="13" spans="1:12" x14ac:dyDescent="0.3">
      <c r="A13">
        <v>3.04</v>
      </c>
      <c r="B13">
        <v>-1.0993900000000001</v>
      </c>
      <c r="C13">
        <v>1.0993869999999999</v>
      </c>
      <c r="D13">
        <v>12</v>
      </c>
      <c r="E13" t="s">
        <v>24</v>
      </c>
      <c r="F13" t="s">
        <v>25</v>
      </c>
      <c r="H13">
        <v>12</v>
      </c>
      <c r="I13">
        <v>0.72869029595814583</v>
      </c>
      <c r="J13" s="12">
        <f t="shared" si="0"/>
        <v>72.869029595814581</v>
      </c>
      <c r="K13" t="str">
        <f t="shared" si="1"/>
        <v>local lvl12 72.87</v>
      </c>
      <c r="L13" t="s">
        <v>65</v>
      </c>
    </row>
    <row r="14" spans="1:12" x14ac:dyDescent="0.3">
      <c r="A14">
        <v>3.08</v>
      </c>
      <c r="B14">
        <v>-1.0164599999999999</v>
      </c>
      <c r="C14">
        <v>1.0164629999999999</v>
      </c>
      <c r="D14">
        <v>13</v>
      </c>
      <c r="E14" t="s">
        <v>26</v>
      </c>
      <c r="F14" t="s">
        <v>44</v>
      </c>
      <c r="H14">
        <v>13</v>
      </c>
      <c r="I14">
        <v>0.69110403935468301</v>
      </c>
      <c r="J14" s="12">
        <f t="shared" si="0"/>
        <v>69.110403935468298</v>
      </c>
      <c r="K14" t="str">
        <f t="shared" si="1"/>
        <v>local lvl13 69.11</v>
      </c>
      <c r="L14" t="s">
        <v>66</v>
      </c>
    </row>
    <row r="15" spans="1:12" x14ac:dyDescent="0.3">
      <c r="A15">
        <v>3.12</v>
      </c>
      <c r="B15">
        <v>-0.93352900000000005</v>
      </c>
      <c r="C15">
        <v>0.93352849999999998</v>
      </c>
      <c r="D15">
        <v>14</v>
      </c>
      <c r="E15" t="s">
        <v>27</v>
      </c>
      <c r="F15" t="s">
        <v>28</v>
      </c>
      <c r="H15">
        <v>14</v>
      </c>
      <c r="I15">
        <v>0.65022274077974307</v>
      </c>
      <c r="J15" s="12">
        <f t="shared" si="0"/>
        <v>65.022274077974302</v>
      </c>
      <c r="K15" t="str">
        <f t="shared" si="1"/>
        <v>local lvl14 65.02</v>
      </c>
      <c r="L15" t="s">
        <v>67</v>
      </c>
    </row>
    <row r="16" spans="1:12" x14ac:dyDescent="0.3">
      <c r="A16">
        <v>3.16</v>
      </c>
      <c r="B16">
        <v>-0.84952700000000003</v>
      </c>
      <c r="C16">
        <v>0.84952720000000004</v>
      </c>
      <c r="D16">
        <v>15</v>
      </c>
      <c r="E16" t="s">
        <v>29</v>
      </c>
      <c r="F16" t="s">
        <v>30</v>
      </c>
      <c r="H16">
        <v>15</v>
      </c>
      <c r="I16">
        <v>0.60549494512967739</v>
      </c>
      <c r="J16" s="12">
        <f t="shared" si="0"/>
        <v>60.54949451296774</v>
      </c>
      <c r="K16" t="str">
        <f t="shared" si="1"/>
        <v>local lvl15 60.55</v>
      </c>
      <c r="L16" t="s">
        <v>68</v>
      </c>
    </row>
    <row r="17" spans="1:29" x14ac:dyDescent="0.3">
      <c r="A17">
        <v>3.2</v>
      </c>
      <c r="B17">
        <v>-0.76317599999999997</v>
      </c>
      <c r="C17">
        <v>0.76317570000000001</v>
      </c>
      <c r="D17">
        <v>16</v>
      </c>
      <c r="E17" t="s">
        <v>31</v>
      </c>
      <c r="F17" t="s">
        <v>32</v>
      </c>
      <c r="H17">
        <v>16</v>
      </c>
      <c r="I17">
        <v>0.55611997967269267</v>
      </c>
      <c r="J17" s="12">
        <f t="shared" si="0"/>
        <v>55.611997967269268</v>
      </c>
      <c r="K17" t="str">
        <f t="shared" si="1"/>
        <v>local lvl16 55.61</v>
      </c>
      <c r="L17" t="s">
        <v>69</v>
      </c>
    </row>
    <row r="18" spans="1:29" x14ac:dyDescent="0.3">
      <c r="A18">
        <v>3.24</v>
      </c>
      <c r="B18">
        <v>-0.67259899999999995</v>
      </c>
      <c r="C18">
        <v>0.67259950000000002</v>
      </c>
      <c r="D18">
        <v>17</v>
      </c>
      <c r="E18" t="s">
        <v>33</v>
      </c>
      <c r="F18" t="s">
        <v>34</v>
      </c>
      <c r="H18">
        <v>17</v>
      </c>
      <c r="I18">
        <v>0.50079855828554942</v>
      </c>
      <c r="J18" s="12">
        <f t="shared" si="0"/>
        <v>50.07985582855494</v>
      </c>
      <c r="K18" t="str">
        <f t="shared" si="1"/>
        <v>local lvl17 50.08</v>
      </c>
      <c r="L18" t="s">
        <v>70</v>
      </c>
    </row>
    <row r="19" spans="1:29" x14ac:dyDescent="0.3">
      <c r="A19">
        <v>3.28</v>
      </c>
      <c r="B19">
        <v>-0.574654</v>
      </c>
      <c r="C19">
        <v>0.57465390000000005</v>
      </c>
      <c r="D19">
        <v>18</v>
      </c>
      <c r="E19" t="s">
        <v>35</v>
      </c>
      <c r="F19" t="s">
        <v>36</v>
      </c>
      <c r="H19">
        <v>18</v>
      </c>
      <c r="I19">
        <v>0.43720006335124062</v>
      </c>
      <c r="J19" s="12">
        <f t="shared" si="0"/>
        <v>43.720006335124062</v>
      </c>
      <c r="K19" t="str">
        <f t="shared" si="1"/>
        <v>local lvl18 43.72</v>
      </c>
      <c r="L19" t="s">
        <v>71</v>
      </c>
    </row>
    <row r="20" spans="1:29" x14ac:dyDescent="0.3">
      <c r="A20">
        <v>3.32</v>
      </c>
      <c r="B20">
        <v>-0.46337699999999998</v>
      </c>
      <c r="C20">
        <v>0.46337709999999999</v>
      </c>
      <c r="D20">
        <v>19</v>
      </c>
      <c r="E20" t="s">
        <v>37</v>
      </c>
      <c r="F20" t="s">
        <v>38</v>
      </c>
      <c r="H20">
        <v>19</v>
      </c>
      <c r="I20">
        <v>0.36070459028018953</v>
      </c>
      <c r="J20" s="12">
        <f t="shared" si="0"/>
        <v>36.070459028018952</v>
      </c>
      <c r="K20" t="str">
        <f t="shared" si="1"/>
        <v>local lvl19 36.07</v>
      </c>
      <c r="L20" t="s">
        <v>72</v>
      </c>
    </row>
    <row r="21" spans="1:29" x14ac:dyDescent="0.3">
      <c r="A21">
        <v>3.36</v>
      </c>
      <c r="B21">
        <v>-0.325826</v>
      </c>
      <c r="C21">
        <v>0.32582630000000001</v>
      </c>
      <c r="D21">
        <v>20</v>
      </c>
      <c r="E21" t="s">
        <v>39</v>
      </c>
      <c r="F21" t="s">
        <v>40</v>
      </c>
      <c r="H21">
        <v>20</v>
      </c>
      <c r="I21">
        <v>0.26097494900504181</v>
      </c>
      <c r="J21" s="12">
        <f t="shared" si="0"/>
        <v>26.097494900504181</v>
      </c>
      <c r="K21" t="str">
        <f t="shared" si="1"/>
        <v>local lvl20 26.10</v>
      </c>
      <c r="L21" t="s">
        <v>73</v>
      </c>
    </row>
    <row r="22" spans="1:29" x14ac:dyDescent="0.3">
      <c r="A22">
        <v>3.4</v>
      </c>
      <c r="B22">
        <v>-4.7357000000000003E-2</v>
      </c>
      <c r="C22">
        <v>4.7357099999999999E-2</v>
      </c>
      <c r="D22">
        <v>21</v>
      </c>
      <c r="E22" t="s">
        <v>41</v>
      </c>
      <c r="F22" t="s">
        <v>42</v>
      </c>
      <c r="H22">
        <v>21</v>
      </c>
      <c r="I22">
        <v>7.9824230341494884E-2</v>
      </c>
      <c r="J22" s="12">
        <f t="shared" si="0"/>
        <v>7.9824230341494884</v>
      </c>
      <c r="K22" t="str">
        <f t="shared" si="1"/>
        <v>local lvl21 7.98</v>
      </c>
      <c r="L22" t="s">
        <v>74</v>
      </c>
    </row>
    <row r="24" spans="1:29" x14ac:dyDescent="0.3">
      <c r="I24" t="s">
        <v>54</v>
      </c>
      <c r="J24" t="s">
        <v>55</v>
      </c>
      <c r="K24" t="s">
        <v>56</v>
      </c>
      <c r="L24" t="s">
        <v>57</v>
      </c>
      <c r="M24" t="s">
        <v>58</v>
      </c>
      <c r="N24" t="s">
        <v>59</v>
      </c>
      <c r="O24" t="s">
        <v>60</v>
      </c>
      <c r="P24" t="s">
        <v>61</v>
      </c>
      <c r="Q24" t="s">
        <v>62</v>
      </c>
      <c r="R24" t="s">
        <v>63</v>
      </c>
      <c r="S24" t="s">
        <v>64</v>
      </c>
      <c r="T24" t="s">
        <v>65</v>
      </c>
      <c r="U24" t="s">
        <v>66</v>
      </c>
      <c r="V24" t="s">
        <v>67</v>
      </c>
      <c r="W24" t="s">
        <v>68</v>
      </c>
      <c r="X24" t="s">
        <v>69</v>
      </c>
      <c r="Y24" t="s">
        <v>70</v>
      </c>
      <c r="Z24" t="s">
        <v>71</v>
      </c>
      <c r="AA24" t="s">
        <v>72</v>
      </c>
      <c r="AB24" t="s">
        <v>73</v>
      </c>
      <c r="AC2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Rhoda</dc:creator>
  <cp:lastModifiedBy>Dale Rhoda</cp:lastModifiedBy>
  <cp:lastPrinted>2014-10-29T12:59:00Z</cp:lastPrinted>
  <dcterms:created xsi:type="dcterms:W3CDTF">2014-10-29T00:06:30Z</dcterms:created>
  <dcterms:modified xsi:type="dcterms:W3CDTF">2014-10-30T14:26:02Z</dcterms:modified>
</cp:coreProperties>
</file>