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le\Dropbox (Biostat Global)\BGC Projects\WHO EPI Guideline Update 2013-15\Document B Draft\Ref Manual Draft 03 - June 2015\"/>
    </mc:Choice>
  </mc:AlternateContent>
  <bookViews>
    <workbookView xWindow="0" yWindow="0" windowWidth="12288" windowHeight="4776" firstSheet="4" activeTab="7"/>
  </bookViews>
  <sheets>
    <sheet name="HH- List Households" sheetId="1" r:id="rId1"/>
    <sheet name="HM- List Members in HH" sheetId="2" r:id="rId2"/>
    <sheet name="RI- Routine Immunization Form" sheetId="3" r:id="rId3"/>
    <sheet name="TT- TetanusToxoid Immun Form" sheetId="5" r:id="rId4"/>
    <sheet name="PC- Post Campaign Form" sheetId="9" r:id="rId5"/>
    <sheet name="RIHC RI Health Centre Form" sheetId="4" r:id="rId6"/>
    <sheet name="TTHC- TT Health Centre Form" sheetId="6" r:id="rId7"/>
    <sheet name="VH- Vaccine Hesitancy"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1" l="1"/>
  <c r="B28" i="11" s="1"/>
  <c r="B26" i="6"/>
  <c r="B27" i="6" s="1"/>
  <c r="B4" i="4"/>
  <c r="B5" i="4" s="1"/>
  <c r="C5" i="4" s="1"/>
  <c r="C2" i="9"/>
  <c r="B29" i="11" l="1"/>
  <c r="C28" i="11"/>
  <c r="C27" i="11"/>
  <c r="B28" i="6"/>
  <c r="C27" i="6"/>
  <c r="C26" i="6"/>
  <c r="B6" i="4"/>
  <c r="C4" i="4"/>
  <c r="B16" i="2"/>
  <c r="B17" i="2" s="1"/>
  <c r="C2" i="6"/>
  <c r="C3" i="4"/>
  <c r="C2" i="4"/>
  <c r="B30" i="11" l="1"/>
  <c r="C30" i="11" s="1"/>
  <c r="C29" i="11"/>
  <c r="B29" i="6"/>
  <c r="C29" i="6" s="1"/>
  <c r="C28" i="6"/>
  <c r="B7" i="4"/>
  <c r="C6" i="4"/>
  <c r="B18" i="2"/>
  <c r="C17" i="2"/>
  <c r="C16" i="2"/>
  <c r="B28" i="1"/>
  <c r="C28" i="1" s="1"/>
  <c r="B8" i="4" l="1"/>
  <c r="C7" i="4"/>
  <c r="B19" i="2"/>
  <c r="C18" i="2"/>
  <c r="C2" i="2"/>
  <c r="B9" i="4" l="1"/>
  <c r="C8" i="4"/>
  <c r="C19" i="2"/>
  <c r="B20" i="2"/>
  <c r="B3" i="11"/>
  <c r="C2" i="11"/>
  <c r="C3" i="11" l="1"/>
  <c r="B4" i="11"/>
  <c r="C9" i="4"/>
  <c r="B10" i="4"/>
  <c r="B21" i="2"/>
  <c r="C20" i="2"/>
  <c r="C4" i="11" l="1"/>
  <c r="B5" i="11"/>
  <c r="B11" i="4"/>
  <c r="C10" i="4"/>
  <c r="B22" i="2"/>
  <c r="C22" i="2" s="1"/>
  <c r="C21" i="2"/>
  <c r="B6" i="11" l="1"/>
  <c r="C5" i="11"/>
  <c r="B12" i="4"/>
  <c r="C11" i="4"/>
  <c r="B3" i="9"/>
  <c r="C2" i="5"/>
  <c r="C2" i="3"/>
  <c r="B3" i="5"/>
  <c r="B4" i="5" s="1"/>
  <c r="C6" i="11" l="1"/>
  <c r="B7" i="11"/>
  <c r="B13" i="4"/>
  <c r="C12" i="4"/>
  <c r="C3" i="9"/>
  <c r="B4" i="9"/>
  <c r="B5" i="5"/>
  <c r="C4" i="5"/>
  <c r="C3" i="5"/>
  <c r="B3" i="4"/>
  <c r="B3" i="6"/>
  <c r="C2" i="1"/>
  <c r="B3" i="1"/>
  <c r="B4" i="1" s="1"/>
  <c r="B3" i="2"/>
  <c r="B4" i="2" s="1"/>
  <c r="B3" i="3"/>
  <c r="B4" i="3" s="1"/>
  <c r="B8" i="11" l="1"/>
  <c r="C7" i="11"/>
  <c r="B4" i="6"/>
  <c r="C3" i="6"/>
  <c r="C13" i="4"/>
  <c r="B14" i="4"/>
  <c r="C4" i="9"/>
  <c r="B5" i="9"/>
  <c r="B6" i="5"/>
  <c r="C5" i="5"/>
  <c r="B5" i="2"/>
  <c r="C4" i="2"/>
  <c r="C3" i="1"/>
  <c r="B5" i="1"/>
  <c r="C4" i="1"/>
  <c r="B5" i="3"/>
  <c r="C4" i="3"/>
  <c r="C3" i="2"/>
  <c r="C3" i="3"/>
  <c r="C8" i="11" l="1"/>
  <c r="B9" i="11"/>
  <c r="B5" i="6"/>
  <c r="C4" i="6"/>
  <c r="B15" i="4"/>
  <c r="C14" i="4"/>
  <c r="B6" i="9"/>
  <c r="C5" i="9"/>
  <c r="B7" i="5"/>
  <c r="C6" i="5"/>
  <c r="B6" i="2"/>
  <c r="C5" i="2"/>
  <c r="B6" i="1"/>
  <c r="C5" i="1"/>
  <c r="C5" i="3"/>
  <c r="B6" i="3"/>
  <c r="B10" i="11" l="1"/>
  <c r="C9" i="11"/>
  <c r="B6" i="6"/>
  <c r="C5" i="6"/>
  <c r="B16" i="4"/>
  <c r="C15" i="4"/>
  <c r="C6" i="9"/>
  <c r="B7" i="9"/>
  <c r="B8" i="5"/>
  <c r="C7" i="5"/>
  <c r="B7" i="2"/>
  <c r="C6" i="2"/>
  <c r="B7" i="1"/>
  <c r="C6" i="1"/>
  <c r="B7" i="3"/>
  <c r="C6" i="3"/>
  <c r="C10" i="11" l="1"/>
  <c r="B11" i="11"/>
  <c r="C6" i="6"/>
  <c r="B7" i="6"/>
  <c r="B17" i="4"/>
  <c r="C16" i="4"/>
  <c r="C7" i="9"/>
  <c r="B8" i="9"/>
  <c r="B9" i="5"/>
  <c r="C8" i="5"/>
  <c r="C7" i="2"/>
  <c r="B8" i="2"/>
  <c r="C7" i="1"/>
  <c r="B8" i="1"/>
  <c r="C7" i="3"/>
  <c r="B8" i="3"/>
  <c r="B12" i="11" l="1"/>
  <c r="C11" i="11"/>
  <c r="B8" i="6"/>
  <c r="C7" i="6"/>
  <c r="C17" i="4"/>
  <c r="B18" i="4"/>
  <c r="C8" i="9"/>
  <c r="B9" i="9"/>
  <c r="C9" i="5"/>
  <c r="B10" i="5"/>
  <c r="B9" i="2"/>
  <c r="C8" i="2"/>
  <c r="B9" i="1"/>
  <c r="C8" i="1"/>
  <c r="C8" i="3"/>
  <c r="B9" i="3"/>
  <c r="C12" i="11" l="1"/>
  <c r="B13" i="11"/>
  <c r="B9" i="6"/>
  <c r="C8" i="6"/>
  <c r="C18" i="4"/>
  <c r="B19" i="4"/>
  <c r="C9" i="9"/>
  <c r="B10" i="9"/>
  <c r="B11" i="5"/>
  <c r="C10" i="5"/>
  <c r="B10" i="2"/>
  <c r="C9" i="2"/>
  <c r="B10" i="1"/>
  <c r="C9" i="1"/>
  <c r="C9" i="3"/>
  <c r="B10" i="3"/>
  <c r="B14" i="11" l="1"/>
  <c r="C13" i="11"/>
  <c r="B10" i="6"/>
  <c r="C9" i="6"/>
  <c r="B20" i="4"/>
  <c r="C19" i="4"/>
  <c r="C10" i="9"/>
  <c r="B11" i="9"/>
  <c r="B12" i="5"/>
  <c r="C11" i="5"/>
  <c r="B11" i="2"/>
  <c r="C10" i="2"/>
  <c r="B11" i="1"/>
  <c r="C10" i="1"/>
  <c r="B11" i="3"/>
  <c r="C10" i="3"/>
  <c r="B15" i="11" l="1"/>
  <c r="C14" i="11"/>
  <c r="C10" i="6"/>
  <c r="B11" i="6"/>
  <c r="B21" i="4"/>
  <c r="C20" i="4"/>
  <c r="C11" i="9"/>
  <c r="B12" i="9"/>
  <c r="B13" i="5"/>
  <c r="C12" i="5"/>
  <c r="B12" i="2"/>
  <c r="C11" i="2"/>
  <c r="C11" i="1"/>
  <c r="B12" i="1"/>
  <c r="C11" i="3"/>
  <c r="B12" i="3"/>
  <c r="B16" i="11" l="1"/>
  <c r="C15" i="11"/>
  <c r="B12" i="6"/>
  <c r="C11" i="6"/>
  <c r="C21" i="4"/>
  <c r="B22" i="4"/>
  <c r="C12" i="9"/>
  <c r="B13" i="9"/>
  <c r="B14" i="5"/>
  <c r="C13" i="5"/>
  <c r="B13" i="2"/>
  <c r="C12" i="2"/>
  <c r="B13" i="1"/>
  <c r="C12" i="1"/>
  <c r="B13" i="3"/>
  <c r="C12" i="3"/>
  <c r="C16" i="11" l="1"/>
  <c r="B17" i="11"/>
  <c r="B13" i="6"/>
  <c r="C12" i="6"/>
  <c r="B23" i="4"/>
  <c r="C22" i="4"/>
  <c r="C13" i="9"/>
  <c r="B14" i="9"/>
  <c r="C14" i="5"/>
  <c r="B15" i="5"/>
  <c r="B14" i="2"/>
  <c r="C13" i="2"/>
  <c r="B14" i="1"/>
  <c r="C13" i="1"/>
  <c r="C13" i="3"/>
  <c r="B14" i="3"/>
  <c r="B18" i="11" l="1"/>
  <c r="C17" i="11"/>
  <c r="B14" i="6"/>
  <c r="C13" i="6"/>
  <c r="B24" i="4"/>
  <c r="C23" i="4"/>
  <c r="C14" i="9"/>
  <c r="B15" i="9"/>
  <c r="B16" i="5"/>
  <c r="C15" i="5"/>
  <c r="B15" i="2"/>
  <c r="C14" i="2"/>
  <c r="B15" i="1"/>
  <c r="C14" i="1"/>
  <c r="B15" i="3"/>
  <c r="C14" i="3"/>
  <c r="C18" i="11" l="1"/>
  <c r="B19" i="11"/>
  <c r="C14" i="6"/>
  <c r="B15" i="6"/>
  <c r="B25" i="4"/>
  <c r="C24" i="4"/>
  <c r="C15" i="9"/>
  <c r="B16" i="9"/>
  <c r="B17" i="5"/>
  <c r="C16" i="5"/>
  <c r="C15" i="2"/>
  <c r="C15" i="1"/>
  <c r="B16" i="1"/>
  <c r="C15" i="3"/>
  <c r="B16" i="3"/>
  <c r="B20" i="11" l="1"/>
  <c r="C19" i="11"/>
  <c r="B16" i="6"/>
  <c r="C15" i="6"/>
  <c r="C25" i="4"/>
  <c r="B26" i="4"/>
  <c r="C16" i="9"/>
  <c r="B17" i="9"/>
  <c r="B18" i="5"/>
  <c r="C17" i="5"/>
  <c r="C16" i="1"/>
  <c r="B17" i="1"/>
  <c r="C16" i="3"/>
  <c r="B17" i="3"/>
  <c r="C20" i="11" l="1"/>
  <c r="B21" i="11"/>
  <c r="B17" i="6"/>
  <c r="C16" i="6"/>
  <c r="B27" i="4"/>
  <c r="C26" i="4"/>
  <c r="C17" i="9"/>
  <c r="B18" i="9"/>
  <c r="C18" i="5"/>
  <c r="B19" i="5"/>
  <c r="B18" i="1"/>
  <c r="C17" i="1"/>
  <c r="C17" i="3"/>
  <c r="B18" i="3"/>
  <c r="B22" i="11" l="1"/>
  <c r="C21" i="11"/>
  <c r="B18" i="6"/>
  <c r="C17" i="6"/>
  <c r="B28" i="4"/>
  <c r="C27" i="4"/>
  <c r="C18" i="9"/>
  <c r="B19" i="9"/>
  <c r="B20" i="5"/>
  <c r="C19" i="5"/>
  <c r="B19" i="1"/>
  <c r="C18" i="1"/>
  <c r="B19" i="3"/>
  <c r="C18" i="3"/>
  <c r="B23" i="11" l="1"/>
  <c r="C22" i="11"/>
  <c r="C18" i="6"/>
  <c r="B19" i="6"/>
  <c r="B29" i="4"/>
  <c r="C28" i="4"/>
  <c r="C19" i="9"/>
  <c r="B20" i="9"/>
  <c r="B21" i="5"/>
  <c r="C20" i="5"/>
  <c r="B20" i="1"/>
  <c r="C19" i="1"/>
  <c r="C19" i="3"/>
  <c r="B20" i="3"/>
  <c r="B24" i="11" l="1"/>
  <c r="C23" i="11"/>
  <c r="B20" i="6"/>
  <c r="C19" i="6"/>
  <c r="C29" i="4"/>
  <c r="B30" i="4"/>
  <c r="C20" i="9"/>
  <c r="B21" i="9"/>
  <c r="C21" i="5"/>
  <c r="B22" i="5"/>
  <c r="B23" i="2"/>
  <c r="C20" i="1"/>
  <c r="B21" i="1"/>
  <c r="B21" i="3"/>
  <c r="C20" i="3"/>
  <c r="C24" i="11" l="1"/>
  <c r="B25" i="11"/>
  <c r="B21" i="6"/>
  <c r="C20" i="6"/>
  <c r="C30" i="4"/>
  <c r="B31" i="4"/>
  <c r="C21" i="9"/>
  <c r="B22" i="9"/>
  <c r="B23" i="5"/>
  <c r="C22" i="5"/>
  <c r="C23" i="2"/>
  <c r="B24" i="2"/>
  <c r="C21" i="1"/>
  <c r="B22" i="1"/>
  <c r="C21" i="3"/>
  <c r="B22" i="3"/>
  <c r="B26" i="11" l="1"/>
  <c r="C25" i="11"/>
  <c r="B22" i="6"/>
  <c r="C21" i="6"/>
  <c r="B32" i="4"/>
  <c r="C31" i="4"/>
  <c r="C22" i="9"/>
  <c r="B23" i="9"/>
  <c r="B24" i="5"/>
  <c r="C23" i="5"/>
  <c r="C24" i="2"/>
  <c r="B25" i="2"/>
  <c r="C22" i="1"/>
  <c r="B23" i="1"/>
  <c r="B23" i="3"/>
  <c r="C22" i="3"/>
  <c r="C26" i="11" l="1"/>
  <c r="C22" i="6"/>
  <c r="B23" i="6"/>
  <c r="B33" i="4"/>
  <c r="C32" i="4"/>
  <c r="C23" i="9"/>
  <c r="B24" i="9"/>
  <c r="B25" i="5"/>
  <c r="C24" i="5"/>
  <c r="B26" i="2"/>
  <c r="C25" i="2"/>
  <c r="B24" i="1"/>
  <c r="C23" i="1"/>
  <c r="F19" i="5"/>
  <c r="C23" i="3"/>
  <c r="B24" i="3"/>
  <c r="B24" i="6" l="1"/>
  <c r="C23" i="6"/>
  <c r="C33" i="4"/>
  <c r="B34" i="4"/>
  <c r="C24" i="9"/>
  <c r="B25" i="9"/>
  <c r="B26" i="5"/>
  <c r="C25" i="5"/>
  <c r="B27" i="2"/>
  <c r="C26" i="2"/>
  <c r="B25" i="1"/>
  <c r="B27" i="1" s="1"/>
  <c r="C27" i="1" s="1"/>
  <c r="C24" i="1"/>
  <c r="B25" i="3"/>
  <c r="C24" i="3"/>
  <c r="B25" i="6" l="1"/>
  <c r="C24" i="6"/>
  <c r="B35" i="4"/>
  <c r="C34" i="4"/>
  <c r="C25" i="9"/>
  <c r="B26" i="9"/>
  <c r="B27" i="5"/>
  <c r="C26" i="5"/>
  <c r="C27" i="2"/>
  <c r="B28" i="2"/>
  <c r="B26" i="1"/>
  <c r="C25" i="1"/>
  <c r="C25" i="3"/>
  <c r="B26" i="3"/>
  <c r="C25" i="6" l="1"/>
  <c r="B36" i="4"/>
  <c r="C35" i="4"/>
  <c r="C26" i="9"/>
  <c r="B27" i="9"/>
  <c r="B28" i="5"/>
  <c r="C27" i="5"/>
  <c r="C28" i="2"/>
  <c r="B29" i="2"/>
  <c r="C26" i="1"/>
  <c r="B29" i="1"/>
  <c r="B27" i="3"/>
  <c r="C26" i="3"/>
  <c r="B37" i="4" l="1"/>
  <c r="C36" i="4"/>
  <c r="C27" i="9"/>
  <c r="B28" i="9"/>
  <c r="B29" i="5"/>
  <c r="C28" i="5"/>
  <c r="C29" i="2"/>
  <c r="B30" i="2"/>
  <c r="C29" i="1"/>
  <c r="B30" i="1"/>
  <c r="C27" i="3"/>
  <c r="B28" i="3"/>
  <c r="B31" i="11" l="1"/>
  <c r="C37" i="4"/>
  <c r="B38" i="4"/>
  <c r="C28" i="9"/>
  <c r="B29" i="9"/>
  <c r="B30" i="5"/>
  <c r="C29" i="5"/>
  <c r="B31" i="2"/>
  <c r="C30" i="2"/>
  <c r="B31" i="1"/>
  <c r="C30" i="1"/>
  <c r="B29" i="3"/>
  <c r="C28" i="3"/>
  <c r="C31" i="11" l="1"/>
  <c r="B32" i="11"/>
  <c r="B30" i="6"/>
  <c r="B39" i="4"/>
  <c r="C38" i="4"/>
  <c r="C29" i="9"/>
  <c r="B30" i="9"/>
  <c r="B31" i="5"/>
  <c r="C30" i="5"/>
  <c r="B32" i="2"/>
  <c r="C31" i="2"/>
  <c r="C31" i="1"/>
  <c r="B32" i="1"/>
  <c r="B30" i="3"/>
  <c r="C29" i="3"/>
  <c r="C32" i="11" l="1"/>
  <c r="B33" i="11"/>
  <c r="B31" i="6"/>
  <c r="C30" i="6"/>
  <c r="B40" i="4"/>
  <c r="C39" i="4"/>
  <c r="C30" i="9"/>
  <c r="B31" i="9"/>
  <c r="B32" i="5"/>
  <c r="C31" i="5"/>
  <c r="B33" i="2"/>
  <c r="C32" i="2"/>
  <c r="B33" i="1"/>
  <c r="C32" i="1"/>
  <c r="B31" i="3"/>
  <c r="C30" i="3"/>
  <c r="B34" i="11" l="1"/>
  <c r="C33" i="11"/>
  <c r="C31" i="6"/>
  <c r="B32" i="6"/>
  <c r="C32" i="6" s="1"/>
  <c r="B41" i="4"/>
  <c r="C40" i="4"/>
  <c r="C31" i="9"/>
  <c r="B32" i="9"/>
  <c r="C32" i="5"/>
  <c r="B33" i="5"/>
  <c r="C33" i="2"/>
  <c r="B34" i="2"/>
  <c r="C33" i="1"/>
  <c r="B34" i="1"/>
  <c r="C31" i="3"/>
  <c r="G28" i="3" s="1"/>
  <c r="B32" i="3"/>
  <c r="B35" i="11" l="1"/>
  <c r="C34" i="11"/>
  <c r="C41" i="4"/>
  <c r="B42" i="4"/>
  <c r="C32" i="9"/>
  <c r="B33" i="9"/>
  <c r="B34" i="5"/>
  <c r="C33" i="5"/>
  <c r="C34" i="2"/>
  <c r="B35" i="2"/>
  <c r="B35" i="1"/>
  <c r="C34" i="1"/>
  <c r="B33" i="3"/>
  <c r="C32" i="3"/>
  <c r="C35" i="11" l="1"/>
  <c r="B36" i="11"/>
  <c r="B43" i="4"/>
  <c r="C42" i="4"/>
  <c r="C33" i="9"/>
  <c r="B34" i="9"/>
  <c r="B35" i="5"/>
  <c r="C34" i="5"/>
  <c r="B36" i="2"/>
  <c r="C35" i="2"/>
  <c r="C35" i="1"/>
  <c r="B36" i="1"/>
  <c r="C33" i="3"/>
  <c r="B34" i="3"/>
  <c r="B37" i="11" l="1"/>
  <c r="C36" i="11"/>
  <c r="B44" i="4"/>
  <c r="C43" i="4"/>
  <c r="C34" i="9"/>
  <c r="B35" i="9"/>
  <c r="B36" i="5"/>
  <c r="C35" i="5"/>
  <c r="B37" i="2"/>
  <c r="C36" i="2"/>
  <c r="C36" i="1"/>
  <c r="B37" i="1"/>
  <c r="C37" i="1" s="1"/>
  <c r="B35" i="3"/>
  <c r="C34" i="3"/>
  <c r="B38" i="11" l="1"/>
  <c r="C37" i="11"/>
  <c r="B45" i="4"/>
  <c r="C44" i="4"/>
  <c r="C35" i="9"/>
  <c r="B36" i="9"/>
  <c r="C36" i="9" s="1"/>
  <c r="B37" i="5"/>
  <c r="C36" i="5"/>
  <c r="B38" i="2"/>
  <c r="C37" i="2"/>
  <c r="B36" i="3"/>
  <c r="C35" i="3"/>
  <c r="B39" i="11" l="1"/>
  <c r="C38" i="11"/>
  <c r="C45" i="4"/>
  <c r="B46" i="4"/>
  <c r="B38" i="5"/>
  <c r="C37" i="5"/>
  <c r="C38" i="2"/>
  <c r="B39" i="2"/>
  <c r="B37" i="3"/>
  <c r="C36" i="3"/>
  <c r="C39" i="11" l="1"/>
  <c r="B40" i="11"/>
  <c r="B47" i="4"/>
  <c r="C46" i="4"/>
  <c r="F28" i="5"/>
  <c r="F27" i="5"/>
  <c r="B39" i="5"/>
  <c r="C38" i="5"/>
  <c r="B40" i="2"/>
  <c r="C39" i="2"/>
  <c r="C37" i="3"/>
  <c r="B38" i="3"/>
  <c r="C40" i="11" l="1"/>
  <c r="B41" i="11"/>
  <c r="B48" i="4"/>
  <c r="C47" i="4"/>
  <c r="B40" i="5"/>
  <c r="C39" i="5"/>
  <c r="C40" i="2"/>
  <c r="B41" i="2"/>
  <c r="B39" i="3"/>
  <c r="C38" i="3"/>
  <c r="B42" i="11" l="1"/>
  <c r="C41" i="11"/>
  <c r="B49" i="4"/>
  <c r="C48" i="4"/>
  <c r="B41" i="5"/>
  <c r="C40" i="5"/>
  <c r="C41" i="2"/>
  <c r="B42" i="2"/>
  <c r="C39" i="3"/>
  <c r="B40" i="3"/>
  <c r="B43" i="11" l="1"/>
  <c r="C42" i="11"/>
  <c r="C49" i="4"/>
  <c r="B50" i="4"/>
  <c r="C41" i="5"/>
  <c r="B42" i="5"/>
  <c r="B43" i="2"/>
  <c r="C42" i="2"/>
  <c r="B41" i="3"/>
  <c r="C40" i="3"/>
  <c r="C43" i="11" l="1"/>
  <c r="B44" i="11"/>
  <c r="B51" i="4"/>
  <c r="C50" i="4"/>
  <c r="C42" i="5"/>
  <c r="B43" i="5"/>
  <c r="B44" i="2"/>
  <c r="C43" i="2"/>
  <c r="C41" i="3"/>
  <c r="B42" i="3"/>
  <c r="F4" i="11"/>
  <c r="B45" i="11" l="1"/>
  <c r="C44" i="11"/>
  <c r="B52" i="4"/>
  <c r="C51" i="4"/>
  <c r="B44" i="5"/>
  <c r="C43" i="5"/>
  <c r="B45" i="2"/>
  <c r="C44" i="2"/>
  <c r="C42" i="3"/>
  <c r="B43" i="3"/>
  <c r="B46" i="11" l="1"/>
  <c r="C45" i="11"/>
  <c r="B53" i="4"/>
  <c r="C52" i="4"/>
  <c r="B45" i="5"/>
  <c r="C44" i="5"/>
  <c r="B46" i="2"/>
  <c r="C45" i="2"/>
  <c r="C43" i="3"/>
  <c r="B44" i="3"/>
  <c r="B47" i="11" l="1"/>
  <c r="C46" i="11"/>
  <c r="C53" i="4"/>
  <c r="B54" i="4"/>
  <c r="B46" i="5"/>
  <c r="C45" i="5"/>
  <c r="B47" i="2"/>
  <c r="C46" i="2"/>
  <c r="B45" i="3"/>
  <c r="C44" i="3"/>
  <c r="C47" i="11" l="1"/>
  <c r="B48" i="11"/>
  <c r="B55" i="4"/>
  <c r="C54" i="4"/>
  <c r="B47" i="5"/>
  <c r="C46" i="5"/>
  <c r="B48" i="2"/>
  <c r="C47" i="2"/>
  <c r="C45" i="3"/>
  <c r="B46" i="3"/>
  <c r="C48" i="11" l="1"/>
  <c r="B49" i="11"/>
  <c r="B56" i="4"/>
  <c r="C55" i="4"/>
  <c r="B48" i="5"/>
  <c r="C47" i="5"/>
  <c r="B49" i="2"/>
  <c r="C48" i="2"/>
  <c r="B47" i="3"/>
  <c r="C46" i="3"/>
  <c r="B50" i="11" l="1"/>
  <c r="C49" i="11"/>
  <c r="B57" i="4"/>
  <c r="C56" i="4"/>
  <c r="B49" i="5"/>
  <c r="C49" i="5" s="1"/>
  <c r="C48" i="5"/>
  <c r="C49" i="2"/>
  <c r="B50" i="2"/>
  <c r="C50" i="2" s="1"/>
  <c r="C47" i="3"/>
  <c r="B48" i="3"/>
  <c r="B51" i="11" l="1"/>
  <c r="C50" i="11"/>
  <c r="C57" i="4"/>
  <c r="B58" i="4"/>
  <c r="C48" i="3"/>
  <c r="B49" i="3"/>
  <c r="C51" i="11" l="1"/>
  <c r="B52" i="11"/>
  <c r="B59" i="4"/>
  <c r="C58" i="4"/>
  <c r="C49" i="3"/>
  <c r="B50" i="3"/>
  <c r="B53" i="11" l="1"/>
  <c r="C52" i="11"/>
  <c r="B60" i="4"/>
  <c r="C59" i="4"/>
  <c r="B51" i="3"/>
  <c r="C50" i="3"/>
  <c r="B54" i="11" l="1"/>
  <c r="C53" i="11"/>
  <c r="B61" i="4"/>
  <c r="C60" i="4"/>
  <c r="C51" i="3"/>
  <c r="B52" i="3"/>
  <c r="C54" i="11" l="1"/>
  <c r="B55" i="11"/>
  <c r="C61" i="4"/>
  <c r="B62" i="4"/>
  <c r="C52" i="3"/>
  <c r="B53" i="3"/>
  <c r="C55" i="11" l="1"/>
  <c r="B56" i="11"/>
  <c r="B63" i="4"/>
  <c r="C62" i="4"/>
  <c r="B54" i="3"/>
  <c r="C53" i="3"/>
  <c r="B57" i="11" l="1"/>
  <c r="C56" i="11"/>
  <c r="B64" i="4"/>
  <c r="C64" i="4" s="1"/>
  <c r="C63" i="4"/>
  <c r="B55" i="3"/>
  <c r="C54" i="3"/>
  <c r="B58" i="11" l="1"/>
  <c r="C57" i="11"/>
  <c r="C55" i="3"/>
  <c r="B56" i="3"/>
  <c r="B59" i="11" l="1"/>
  <c r="C58" i="11"/>
  <c r="C56" i="3"/>
  <c r="B57" i="3"/>
  <c r="B60" i="11" l="1"/>
  <c r="C59" i="11"/>
  <c r="C57" i="3"/>
  <c r="B58" i="3"/>
  <c r="C60" i="11" l="1"/>
  <c r="B61" i="11"/>
  <c r="B59" i="3"/>
  <c r="C58" i="3"/>
  <c r="C61" i="11" l="1"/>
  <c r="B62" i="11"/>
  <c r="C59" i="3"/>
  <c r="B60" i="3"/>
  <c r="B63" i="11" l="1"/>
  <c r="C62" i="11"/>
  <c r="C60" i="3"/>
  <c r="B61" i="3"/>
  <c r="C63" i="11" l="1"/>
  <c r="B64" i="11"/>
  <c r="B62" i="3"/>
  <c r="C61" i="3"/>
  <c r="C64" i="11" l="1"/>
  <c r="B65" i="11"/>
  <c r="B63" i="3"/>
  <c r="C62" i="3"/>
  <c r="B66" i="11" l="1"/>
  <c r="C65" i="11"/>
  <c r="C63" i="3"/>
  <c r="B64" i="3"/>
  <c r="C66" i="11" l="1"/>
  <c r="B67" i="11"/>
  <c r="B65" i="3"/>
  <c r="C64" i="3"/>
  <c r="B68" i="11" l="1"/>
  <c r="C67" i="11"/>
  <c r="C65" i="3"/>
  <c r="B66" i="3"/>
  <c r="C68" i="11" l="1"/>
  <c r="B69" i="11"/>
  <c r="C66" i="3"/>
  <c r="B67" i="3"/>
  <c r="B70" i="11" l="1"/>
  <c r="C69" i="11"/>
  <c r="B68" i="3"/>
  <c r="C67" i="3"/>
  <c r="B71" i="11" l="1"/>
  <c r="C70" i="11"/>
  <c r="B69" i="3"/>
  <c r="C68" i="3"/>
  <c r="C71" i="11" l="1"/>
  <c r="B72" i="11"/>
  <c r="B70" i="3"/>
  <c r="C69" i="3"/>
  <c r="F32" i="11"/>
  <c r="C72" i="11" l="1"/>
  <c r="B73" i="11"/>
  <c r="B71" i="3"/>
  <c r="C70" i="3"/>
  <c r="B74" i="11" l="1"/>
  <c r="C73" i="11"/>
  <c r="B72" i="3"/>
  <c r="C71" i="3"/>
  <c r="G27" i="3" s="1"/>
  <c r="B75" i="11" l="1"/>
  <c r="C74" i="11"/>
  <c r="B73" i="3"/>
  <c r="C72" i="3"/>
  <c r="C75" i="11" l="1"/>
  <c r="B76" i="11"/>
  <c r="C76" i="11" s="1"/>
  <c r="C73" i="3"/>
  <c r="B74" i="3"/>
  <c r="C74" i="3" l="1"/>
  <c r="B75" i="3"/>
  <c r="B76" i="3" l="1"/>
  <c r="C75" i="3"/>
  <c r="C76" i="3" l="1"/>
  <c r="B77" i="3"/>
  <c r="C77" i="3" l="1"/>
  <c r="G74" i="3" s="1"/>
  <c r="B78" i="3"/>
  <c r="F66" i="11" l="1"/>
  <c r="B79" i="3"/>
  <c r="C78" i="3"/>
  <c r="C79" i="3" l="1"/>
  <c r="G77" i="3" s="1"/>
  <c r="B80" i="3"/>
  <c r="B81" i="3" l="1"/>
  <c r="C80" i="3"/>
  <c r="F70" i="11" l="1"/>
  <c r="C81" i="3"/>
  <c r="G79" i="3" s="1"/>
  <c r="B82" i="3"/>
  <c r="B83" i="3" l="1"/>
  <c r="C82" i="3"/>
  <c r="C83" i="3" l="1"/>
  <c r="B84" i="3"/>
  <c r="B85" i="3" l="1"/>
  <c r="C84" i="3"/>
  <c r="G81" i="3" s="1"/>
  <c r="C85" i="3" l="1"/>
  <c r="B86" i="3"/>
  <c r="B87" i="3" l="1"/>
  <c r="C86" i="3"/>
  <c r="C87" i="3" l="1"/>
  <c r="G84" i="3" s="1"/>
  <c r="B88" i="3"/>
  <c r="B89" i="3" l="1"/>
  <c r="C88" i="3"/>
  <c r="C89" i="3" l="1"/>
  <c r="B90" i="3"/>
  <c r="B91" i="3" l="1"/>
  <c r="C90" i="3"/>
  <c r="C91" i="3" l="1"/>
  <c r="B92" i="3"/>
  <c r="B93" i="3" l="1"/>
  <c r="B94" i="3" s="1"/>
  <c r="C92" i="3"/>
  <c r="C94" i="3" l="1"/>
  <c r="B95" i="3"/>
  <c r="C93" i="3"/>
  <c r="B96" i="3" l="1"/>
  <c r="C95" i="3"/>
  <c r="B97" i="3" l="1"/>
  <c r="C96" i="3"/>
  <c r="B98" i="3" l="1"/>
  <c r="C97" i="3"/>
  <c r="B99" i="3" l="1"/>
  <c r="C98" i="3"/>
  <c r="C99" i="3" l="1"/>
  <c r="B100" i="3"/>
  <c r="B101" i="3" l="1"/>
  <c r="C100" i="3"/>
  <c r="C101" i="3" l="1"/>
  <c r="B102" i="3"/>
  <c r="C102" i="3" l="1"/>
  <c r="B103" i="3"/>
  <c r="B104" i="3" l="1"/>
  <c r="C103" i="3"/>
  <c r="B105" i="3" l="1"/>
  <c r="C104" i="3"/>
  <c r="B106" i="3" l="1"/>
  <c r="B107" i="3" s="1"/>
  <c r="C105" i="3"/>
  <c r="C107" i="3" l="1"/>
  <c r="B108" i="3"/>
  <c r="C108" i="3" s="1"/>
  <c r="G93" i="3" s="1"/>
  <c r="C106" i="3"/>
  <c r="B109" i="3" l="1"/>
  <c r="G70" i="3" l="1"/>
  <c r="G71" i="3"/>
  <c r="C109" i="3"/>
  <c r="B110" i="3"/>
  <c r="C110" i="3" l="1"/>
  <c r="B111" i="3"/>
  <c r="C111" i="3" l="1"/>
  <c r="B112" i="3"/>
  <c r="B113" i="3" l="1"/>
  <c r="C112" i="3"/>
  <c r="C113" i="3" l="1"/>
  <c r="B114" i="3"/>
  <c r="B115" i="3" l="1"/>
  <c r="C114" i="3"/>
  <c r="C115" i="3" l="1"/>
  <c r="B116" i="3"/>
  <c r="B117" i="3" l="1"/>
  <c r="C116" i="3"/>
  <c r="C117" i="3" l="1"/>
  <c r="B118" i="3"/>
  <c r="B119" i="3" l="1"/>
  <c r="C118" i="3"/>
  <c r="C119" i="3" l="1"/>
  <c r="B120" i="3"/>
  <c r="B121" i="3" l="1"/>
  <c r="C120" i="3"/>
  <c r="C121" i="3" l="1"/>
  <c r="B122" i="3"/>
  <c r="C122" i="3" l="1"/>
  <c r="B123" i="3"/>
  <c r="C123" i="3" l="1"/>
  <c r="B124" i="3"/>
  <c r="C124" i="3" l="1"/>
  <c r="G119" i="3" s="1"/>
  <c r="B125" i="3"/>
  <c r="C125" i="3" l="1"/>
  <c r="B126" i="3"/>
  <c r="C126" i="3" l="1"/>
  <c r="B127" i="3"/>
  <c r="B128" i="3" l="1"/>
  <c r="C127" i="3"/>
  <c r="B129" i="3" l="1"/>
  <c r="C128" i="3"/>
  <c r="C129" i="3" l="1"/>
  <c r="B130" i="3"/>
  <c r="C130" i="3" l="1"/>
  <c r="B131" i="3"/>
  <c r="C131" i="3" l="1"/>
  <c r="B132" i="3"/>
  <c r="B133" i="3" l="1"/>
  <c r="C132" i="3"/>
  <c r="C133" i="3" l="1"/>
  <c r="B134" i="3"/>
  <c r="C134" i="3" l="1"/>
  <c r="B135" i="3"/>
  <c r="B136" i="3" l="1"/>
  <c r="C135" i="3"/>
  <c r="B137" i="3" l="1"/>
  <c r="C136" i="3"/>
  <c r="C137" i="3" l="1"/>
  <c r="B138" i="3"/>
  <c r="B139" i="3" l="1"/>
  <c r="C138" i="3"/>
  <c r="B140" i="3" l="1"/>
  <c r="C139" i="3"/>
  <c r="B141" i="3" l="1"/>
  <c r="C140" i="3"/>
  <c r="C141" i="3" l="1"/>
  <c r="B142" i="3"/>
  <c r="B143" i="3" l="1"/>
  <c r="C142" i="3"/>
  <c r="B144" i="3" l="1"/>
  <c r="C143" i="3"/>
  <c r="G137" i="3" s="1"/>
  <c r="B145" i="3" l="1"/>
  <c r="C144" i="3"/>
  <c r="C145" i="3" l="1"/>
  <c r="B146" i="3"/>
  <c r="B147" i="3" l="1"/>
  <c r="C147" i="3" s="1"/>
  <c r="C146" i="3"/>
</calcChain>
</file>

<file path=xl/sharedStrings.xml><?xml version="1.0" encoding="utf-8"?>
<sst xmlns="http://schemas.openxmlformats.org/spreadsheetml/2006/main" count="1187" uniqueCount="438">
  <si>
    <t>Instructions</t>
  </si>
  <si>
    <t>Question</t>
  </si>
  <si>
    <t>Responses</t>
  </si>
  <si>
    <t>Skip Pattern</t>
  </si>
  <si>
    <t>Stratum ID number</t>
  </si>
  <si>
    <t>Interviewer number</t>
  </si>
  <si>
    <t>Cluster name (optional)</t>
  </si>
  <si>
    <t>Cluster ID number</t>
  </si>
  <si>
    <t>Interviewer name</t>
  </si>
  <si>
    <t>Supervisor number</t>
  </si>
  <si>
    <t>Supervisor name</t>
  </si>
  <si>
    <t>Date</t>
  </si>
  <si>
    <t>Start time of enumeration</t>
  </si>
  <si>
    <t>Address or Description</t>
  </si>
  <si>
    <t>Latitude</t>
  </si>
  <si>
    <t>Longitude</t>
  </si>
  <si>
    <t>End time of enumeration</t>
  </si>
  <si>
    <t xml:space="preserve">Finished with cluster (check box): </t>
  </si>
  <si>
    <t>If yes, how many?</t>
  </si>
  <si>
    <t>What prevented you from doing it?</t>
  </si>
  <si>
    <t>Supervisor completes question</t>
  </si>
  <si>
    <t>Stratum name (optional)</t>
  </si>
  <si>
    <t>Visit Number</t>
  </si>
  <si>
    <t>Disposition Code</t>
  </si>
  <si>
    <t>Individual Number</t>
  </si>
  <si>
    <t>Name</t>
  </si>
  <si>
    <t>Did the individual sleep here last night?</t>
  </si>
  <si>
    <t>Sex</t>
  </si>
  <si>
    <t xml:space="preserve">Age </t>
  </si>
  <si>
    <t>SubQuestion</t>
  </si>
  <si>
    <t>End time of interview</t>
  </si>
  <si>
    <t xml:space="preserve">Finished with household (check box): </t>
  </si>
  <si>
    <t>Subquestion</t>
  </si>
  <si>
    <t>Start time of interview</t>
  </si>
  <si>
    <t>A few child demographics and vaccination card questions</t>
  </si>
  <si>
    <t>Name of child (full name)</t>
  </si>
  <si>
    <t>Sex of child</t>
  </si>
  <si>
    <t>if recorded on vaccination card, replace ‘DON’T KNOW’ response with date indicated on the card.</t>
  </si>
  <si>
    <t>Birthday (DD/MM/YYYY)</t>
  </si>
  <si>
    <t>Is the card the original that you received or a replacement/copy?</t>
  </si>
  <si>
    <t>If vaccination card for child is available, copy dates in following table.  Ask the respondent the source of each immunization (including the name).</t>
  </si>
  <si>
    <t xml:space="preserve">(a) Copy dates for each vaccination from the card.
(b) Write ‘44’ in day column if card shows that vaccination was given but no date recorded
</t>
  </si>
  <si>
    <t xml:space="preserve">Polio at birth (OPV0) </t>
  </si>
  <si>
    <t xml:space="preserve">Polio 1  (OPV1) </t>
  </si>
  <si>
    <t xml:space="preserve">Polio 2  (OPV2) </t>
  </si>
  <si>
    <t xml:space="preserve">Polio 3  (OPV3) </t>
  </si>
  <si>
    <t>Penta/DPT-Hib-Hep 1</t>
  </si>
  <si>
    <t xml:space="preserve">Penta/DPT-Hib-Hep 2 </t>
  </si>
  <si>
    <t>Pneumococcal 1 (PCV-1)</t>
  </si>
  <si>
    <t>Pneumococcal 2 (PCV-2)</t>
  </si>
  <si>
    <t>Pneumococcal 3 (PCV-3)</t>
  </si>
  <si>
    <t>Yellow Fever</t>
  </si>
  <si>
    <t>Rotavirus 1</t>
  </si>
  <si>
    <t>Rotavirus 2</t>
  </si>
  <si>
    <t>Rotavirus 3</t>
  </si>
  <si>
    <t>For Interviewer</t>
  </si>
  <si>
    <t>Questions regarding POLIO (OPV)</t>
  </si>
  <si>
    <t xml:space="preserve">How many times was the polio vaccine received at a health facility? </t>
  </si>
  <si>
    <t xml:space="preserve">How many times was Polio vaccine given during a large campaign, usually involving a large group of children (up to five years of age), and perhaps vaccinating at your house? </t>
  </si>
  <si>
    <t>Questions regarding Pneumococcal (PCV)</t>
  </si>
  <si>
    <t>Has the child ever received Pneumococcal (PCV) vaccine?</t>
  </si>
  <si>
    <t>How many times did the child receive it at a health facility?</t>
  </si>
  <si>
    <t>How many times did the child receive it during a large campaign, usually involving a large group of children (up to five years of age), and perhaps vaccinating at your house?</t>
  </si>
  <si>
    <t>Questions regarding Measles</t>
  </si>
  <si>
    <t>How many times was measles vaccine given at a health facility?</t>
  </si>
  <si>
    <t>How many times was measles vaccine given during a large campaign, normally involving a large group of children? (The campaign can be up to five or up to fifteen years of age)</t>
  </si>
  <si>
    <t>Questions regarding Yellow Fever</t>
  </si>
  <si>
    <t>Has the child ever received Yellow Fever vaccine?</t>
  </si>
  <si>
    <t>Questions regarding Rotavirus</t>
  </si>
  <si>
    <t>Has the child ever received Rotavirus vaccine?</t>
  </si>
  <si>
    <t>A few more questions regarding vaccinations</t>
  </si>
  <si>
    <t>Have you taken a child to a health facility for vaccination and the child was not vaccinated?</t>
  </si>
  <si>
    <t>(Mark all that apply)</t>
  </si>
  <si>
    <t>A few demographics and vaccination card questions</t>
  </si>
  <si>
    <t>Age of the mother (years)</t>
  </si>
  <si>
    <t xml:space="preserve">Whom did you see? </t>
  </si>
  <si>
    <t>1: Yes
2: No 
99: Do Not Remember</t>
  </si>
  <si>
    <t>How many times?</t>
  </si>
  <si>
    <t>1: Yes
2: No
99: Do Not Know</t>
  </si>
  <si>
    <t>If vaccination card for mother is available, copy dates in following table.  Ask the respondent the source of each immunization (including the name).</t>
  </si>
  <si>
    <t>TT1</t>
  </si>
  <si>
    <t>TT2</t>
  </si>
  <si>
    <t>TT3</t>
  </si>
  <si>
    <t>TT4</t>
  </si>
  <si>
    <t>TT5</t>
  </si>
  <si>
    <t>TT6</t>
  </si>
  <si>
    <t>1: Yes
2: No 
99: Do Not Know</t>
  </si>
  <si>
    <t>A few demographics and vaccination questions</t>
  </si>
  <si>
    <t>What was the primary source of information about the occurrence of the campaign? (ask the question first, after the person has answered, go through the list of answers to complete)</t>
  </si>
  <si>
    <t>Did the child receive a vaccination card after receiving the measles/rubella vaccination during the campaign?</t>
  </si>
  <si>
    <t>Was the finger of the child marked with a pen after receiving the measles/rubella vaccine during the campaign?</t>
  </si>
  <si>
    <t>Did the child develop a reaction in the months following the vaccination?</t>
  </si>
  <si>
    <t xml:space="preserve">1. Yes
2. No
</t>
  </si>
  <si>
    <t>If so what is/was the problem?</t>
  </si>
  <si>
    <t>If the child did not receive the measles/rubella vaccine during the campaign, why? (ask the question first, after the person has answered, go through the list of answers to find the main reason for non-vaccination)</t>
  </si>
  <si>
    <t>Was the child living here during the campaign? (list campaign dates)</t>
  </si>
  <si>
    <t>Before the campaign, had the child already received the measles/rubella vaccine?</t>
  </si>
  <si>
    <t xml:space="preserve">Arrival date at health facility </t>
  </si>
  <si>
    <t xml:space="preserve">Name of health facility </t>
  </si>
  <si>
    <t>Date of birth (according to register)</t>
  </si>
  <si>
    <t xml:space="preserve">End date of interview </t>
  </si>
  <si>
    <t xml:space="preserve">Start date of interview </t>
  </si>
  <si>
    <t>Name of mother (full name)</t>
  </si>
  <si>
    <t xml:space="preserve">TT2 </t>
  </si>
  <si>
    <t xml:space="preserve">TT3 </t>
  </si>
  <si>
    <t xml:space="preserve">TT4 </t>
  </si>
  <si>
    <t>Start date of enumeration</t>
  </si>
  <si>
    <t>End date of enumeration</t>
  </si>
  <si>
    <t>End date of interview</t>
  </si>
  <si>
    <t>1: Yes 
2: No
99: Do Not Know</t>
  </si>
  <si>
    <t>1: Scar Present
2: No Scar Present
3: Child not available to check</t>
  </si>
  <si>
    <t>1: Yes 
2: No
99: Do Not Remember</t>
  </si>
  <si>
    <t>Interviewer completes question</t>
  </si>
  <si>
    <t>Start date of interview</t>
  </si>
  <si>
    <t>Time</t>
  </si>
  <si>
    <t>Is the data from a resident, or a neighbor?</t>
  </si>
  <si>
    <t>Second phone number</t>
  </si>
  <si>
    <t xml:space="preserve">Name of Head of Household </t>
  </si>
  <si>
    <t>Where there households you couldn’t enumerate?</t>
  </si>
  <si>
    <t>Supervisor’s comments:</t>
  </si>
  <si>
    <t>Other comments:</t>
  </si>
  <si>
    <t>Yes/No</t>
  </si>
  <si>
    <t>Free text</t>
  </si>
  <si>
    <t>Phone number to coordinate visit time</t>
  </si>
  <si>
    <t>Total number of HH residents</t>
  </si>
  <si>
    <t xml:space="preserve"># of Eligible Respondents: 12-23 Months </t>
  </si>
  <si>
    <t># of Eligible Respondents: Gave Live Birth in Last 12 Months</t>
  </si>
  <si>
    <t># of Eligible Respondents: Post-Campaign Survey</t>
  </si>
  <si>
    <t>Option to respond using birthdate</t>
  </si>
  <si>
    <t>Option to respond using age in years &amp; months</t>
  </si>
  <si>
    <t>Yes or blank</t>
  </si>
  <si>
    <t>How long has the individual lived in this household?</t>
  </si>
  <si>
    <t>Time (years)</t>
  </si>
  <si>
    <t>Time (months)</t>
  </si>
  <si>
    <t>Question #</t>
  </si>
  <si>
    <t>Variable Name</t>
  </si>
  <si>
    <t>Interviewer’s comments</t>
  </si>
  <si>
    <t>Supervisor’s comments</t>
  </si>
  <si>
    <t>Number</t>
  </si>
  <si>
    <t>1=resident; 2=neighbor</t>
  </si>
  <si>
    <t>Pre-print this on the form if possible</t>
  </si>
  <si>
    <t>1=M; 2=F</t>
  </si>
  <si>
    <t>Number: Age (years)</t>
  </si>
  <si>
    <t>Number: Age (months)</t>
  </si>
  <si>
    <r>
      <t>Measles (1</t>
    </r>
    <r>
      <rPr>
        <vertAlign val="superscript"/>
        <sz val="11"/>
        <color theme="1"/>
        <rFont val="Calibri"/>
        <family val="2"/>
        <scheme val="minor"/>
      </rPr>
      <t>st</t>
    </r>
    <r>
      <rPr>
        <sz val="11"/>
        <color theme="1"/>
        <rFont val="Calibri"/>
        <family val="2"/>
        <scheme val="minor"/>
      </rPr>
      <t xml:space="preserve">) </t>
    </r>
  </si>
  <si>
    <t>Copy number from Form HM</t>
  </si>
  <si>
    <t xml:space="preserve">Birth date of child </t>
  </si>
  <si>
    <t>Day</t>
  </si>
  <si>
    <t>Month</t>
  </si>
  <si>
    <t>Year</t>
  </si>
  <si>
    <t>Age of child (if birthdate not known)</t>
  </si>
  <si>
    <t>Years</t>
  </si>
  <si>
    <t>Has the child received every vaccine in this survey?</t>
  </si>
  <si>
    <r>
      <t>Has</t>
    </r>
    <r>
      <rPr>
        <i/>
        <sz val="11"/>
        <color theme="1"/>
        <rFont val="Calibri"/>
        <family val="2"/>
        <scheme val="minor"/>
      </rPr>
      <t xml:space="preserve"> the child</t>
    </r>
    <r>
      <rPr>
        <sz val="11"/>
        <color theme="1"/>
        <rFont val="Calibri"/>
        <family val="2"/>
        <scheme val="minor"/>
      </rPr>
      <t xml:space="preserve"> ever received any vaccinations, drops or injections</t>
    </r>
    <r>
      <rPr>
        <i/>
        <sz val="11"/>
        <color theme="1"/>
        <rFont val="Calibri"/>
        <family val="2"/>
        <scheme val="minor"/>
      </rPr>
      <t xml:space="preserve"> </t>
    </r>
    <r>
      <rPr>
        <sz val="11"/>
        <color theme="1"/>
        <rFont val="Calibri"/>
        <family val="2"/>
        <scheme val="minor"/>
      </rPr>
      <t>in the past</t>
    </r>
    <r>
      <rPr>
        <i/>
        <sz val="11"/>
        <color theme="1"/>
        <rFont val="Calibri"/>
        <family val="2"/>
        <scheme val="minor"/>
      </rPr>
      <t>?</t>
    </r>
  </si>
  <si>
    <r>
      <t xml:space="preserve">If no vaccination card is available for the child or if the child did not have a date recorded for all of the vaccinations, ask the following history questions.  </t>
    </r>
    <r>
      <rPr>
        <sz val="11"/>
        <color rgb="FFFF0000"/>
        <rFont val="Calibri"/>
        <family val="2"/>
        <scheme val="minor"/>
      </rPr>
      <t xml:space="preserve">The questions below are illustrative; adapt the list to include questions for EVERY vaccine in the survey.  </t>
    </r>
  </si>
  <si>
    <t>Did you ever receive or were given a vaccination card or a family folder for (name)?</t>
  </si>
  <si>
    <t>Date of birth (as recorded on card)</t>
  </si>
  <si>
    <t>Has the child ever received an injection in the right upper arm or shoulder that usually causes a scar? 
–   that is, BCG vaccination (against tuberculosis)</t>
  </si>
  <si>
    <t>If the child is present, check for evidence of a scar and record</t>
  </si>
  <si>
    <t>Has the child ever received any “vaccination drops in the mouth” – that is, polio?</t>
  </si>
  <si>
    <t>Has the child ever received an injection on the left upper arm?  
that is measles injection at the age of 9 months or older - to prevent him/her from getting measles</t>
  </si>
  <si>
    <t>What messages have you heard about immunizations?</t>
  </si>
  <si>
    <t>Start time of records review</t>
  </si>
  <si>
    <t>Name of head of household</t>
  </si>
  <si>
    <t>Information to help find the child's record in the EPI register</t>
  </si>
  <si>
    <t>Data from the EPI register</t>
  </si>
  <si>
    <t>If there is a mark to indicate that the vaccine was given, but no date, put a 44 in the 'day' field of the date.</t>
  </si>
  <si>
    <t>If protocol includes a photograph of the EPI register record</t>
  </si>
  <si>
    <t>Info to help find mother's record in HF register</t>
  </si>
  <si>
    <t>Info from mother's record in HF register</t>
  </si>
  <si>
    <t>Start date of record check</t>
  </si>
  <si>
    <t>Start time of record check</t>
  </si>
  <si>
    <t>Months</t>
  </si>
  <si>
    <t>Mother's date of birth (according to HH listing)</t>
  </si>
  <si>
    <t>Mother’s date of birth (according to register)</t>
  </si>
  <si>
    <t>Copy number from HH list form</t>
  </si>
  <si>
    <t>One entry for each HH resident; start with the number 1 in each HH</t>
  </si>
  <si>
    <t>Other, please specify</t>
  </si>
  <si>
    <t>1: Yes, Card Seen
2: Yes, Card Not Seen
3: No Card</t>
  </si>
  <si>
    <t>0: If &lt;1 year enter 0
Years ago __________
99: Do Not Know</t>
  </si>
  <si>
    <t xml:space="preserve">Date of birth of the child aged 0-11 months </t>
  </si>
  <si>
    <t xml:space="preserve">A. Doctor                                                                            
B. Health Officer                                                             
C. Nurse                                                                              
D. Midwife                                                                           
E. Health Extension Worker                                      
F. Traditional Birth Attendant                                
G. Community Health Worker                                   
H. Relative/Friend                                                            
I. Other Person (Specify Below)
J. Do Not Know                                            </t>
  </si>
  <si>
    <t>How many times did you receive a tetanus vaccination when you were not pregnant during routine or outreach immunizations or during large campaign many women attended?</t>
  </si>
  <si>
    <t>During a previous pregnancy (previous to the pregnancy with (name)), did you receive any injection in the arm or shoulder to prevent the baby from getting tetanus after birth?</t>
  </si>
  <si>
    <t>Who attended the delivery of the child?</t>
  </si>
  <si>
    <r>
      <t>Why was the child not vaccinated?
(W</t>
    </r>
    <r>
      <rPr>
        <i/>
        <sz val="11"/>
        <color theme="1"/>
        <rFont val="Calibri"/>
        <family val="2"/>
        <scheme val="minor"/>
      </rPr>
      <t>ithout probing record all reasons mentioned)</t>
    </r>
  </si>
  <si>
    <t>2 or 99 --&gt; Skip next</t>
  </si>
  <si>
    <r>
      <t xml:space="preserve">Questions regarding Penta (DPT – Hep B – Hib)
</t>
    </r>
    <r>
      <rPr>
        <i/>
        <sz val="11"/>
        <color theme="1"/>
        <rFont val="Calibri"/>
        <family val="2"/>
        <scheme val="minor"/>
      </rPr>
      <t>Probe by indicating that Penta/DPT -Hep B- Hib/ vaccination is sometimes given at the same time as Polio and PCV, but PCV is given on the opposite leg.</t>
    </r>
  </si>
  <si>
    <r>
      <t xml:space="preserve">Questions regarding BCG
</t>
    </r>
    <r>
      <rPr>
        <i/>
        <sz val="11"/>
        <color theme="1"/>
        <rFont val="Calibri"/>
        <family val="2"/>
        <scheme val="minor"/>
      </rPr>
      <t>Probe by asking how old was the child when he received this injection</t>
    </r>
  </si>
  <si>
    <t>Anything but W --Skip next</t>
  </si>
  <si>
    <t>Anything but 4 --&gt; Skip next</t>
  </si>
  <si>
    <t>1: Home 
2. Relative/Neighbour’s Home
3: Health Post
4: Health Center/Hospital 
5: Private Or Ngo Facility 
6: Other (Specify Below)</t>
  </si>
  <si>
    <t>1: Yes
2: No
99: Do Not Remember</t>
  </si>
  <si>
    <t xml:space="preserve">Did you see anyone for pregnancy care during your pregnancy with (name) to check your pregnancy?
</t>
  </si>
  <si>
    <t>Probe: Anyone else? For the type of person seen and circle all answers given.</t>
  </si>
  <si>
    <t>If a card is presented, use it to assist with answers to the following questions.</t>
  </si>
  <si>
    <t>1. Doctor
2. Health Officer
3. Nurse/Midwife
4. Health Extension Worker
5. Traditional Birth Attendant
6. Community Health Worker
7. Other (Specify Below)
8. Do Not Know</t>
  </si>
  <si>
    <t>Anything but 7 --&gt; Skip next</t>
  </si>
  <si>
    <t xml:space="preserve">2 or 99 --&gt; Skip next
</t>
  </si>
  <si>
    <t>Number of times
3: If &gt;3
99: Do Not Know</t>
  </si>
  <si>
    <t xml:space="preserve">Number of times 
7: If &gt;7 
99: Do Not Know
</t>
  </si>
  <si>
    <t>Note: Mother should be asked about the last 3  pregnancies (summing the two previous to the pregnancy with (name) adding the total number of doses should be added
         [if &gt;7doses,  record 7]</t>
  </si>
  <si>
    <t>A. The Mother Did Not Perceive The Importance Of The Second Dose At Least Two Weeks Before Delivery
B. The Mother Ignores Need For Immunization
C. The Mother Ignores The Place And Time Of The Session
D. She Is Afraid Of Side Reactions
E. She Made No Antenatal Visits
F. She Did Not Have Any Postnatal Consultation
G. She Gave Birth In A Health Center
H. The Delivery Was Attended By Skilled Personnel
I. She Deferred To A Later Date
J. Does Not Trust Vaccination
K. Rumors
L. Location Of Sitting Too Far Away
M. Hours Unsuitable
N. Missing Vaccinator
O. Vaccine Not Available
P. Mother Too Busy
Q. Family Problem (Disease) 
R. Mother Not Brought Because She Was Sick
S. Sick Mother Brought But Was Not Vaccinated
T. Price Vaccination Card
U. Syringes Too Expensive
V. Wait Too Long
W. Other (Specify Below)</t>
  </si>
  <si>
    <t>Anything but I --&gt; Skip next</t>
  </si>
  <si>
    <t>Anything but L--&gt; Skip next</t>
  </si>
  <si>
    <t>A. Not Informed
B. Radio
C. Television
D. Internet
E. Crieurs / Mobilisers
F. Community Health Workers
G. School
H. Family
I. Neighbor, Friend
J. Village Chief
K. Religious Leader
L. Other (Specify Below)</t>
  </si>
  <si>
    <t>Anything but V --&gt; Skip next</t>
  </si>
  <si>
    <t>1. Yes
2. No</t>
  </si>
  <si>
    <t>Number
Don't know = 99</t>
  </si>
  <si>
    <t>Number
99: Do Not Know</t>
  </si>
  <si>
    <t>Where did you deliver the baby?</t>
  </si>
  <si>
    <t>1: Original
2: Replacment/Copy
3: Do Not Know</t>
  </si>
  <si>
    <r>
      <t>When you were pregnant with (</t>
    </r>
    <r>
      <rPr>
        <i/>
        <sz val="11"/>
        <color theme="1"/>
        <rFont val="Calibri"/>
        <family val="2"/>
        <scheme val="minor"/>
      </rPr>
      <t>name</t>
    </r>
    <r>
      <rPr>
        <sz val="11"/>
        <color theme="1"/>
        <rFont val="Calibri"/>
        <family val="2"/>
        <scheme val="minor"/>
      </rPr>
      <t>), did you receive any injection in the arm or shoulder to prevent the baby from getting tetanus after birth?</t>
    </r>
  </si>
  <si>
    <r>
      <t>How many times did you receive this injection in the arm (tetanus vaccine) during your pregnancy with (</t>
    </r>
    <r>
      <rPr>
        <i/>
        <sz val="11"/>
        <color theme="1"/>
        <rFont val="Calibri"/>
        <family val="2"/>
        <scheme val="minor"/>
      </rPr>
      <t>name of baby born live in last 12 months</t>
    </r>
    <r>
      <rPr>
        <sz val="11"/>
        <color theme="1"/>
        <rFont val="Calibri"/>
        <family val="2"/>
        <scheme val="minor"/>
      </rPr>
      <t>)?</t>
    </r>
  </si>
  <si>
    <r>
      <t>How many times did you receive this injection in the arm (tetanus vaccination) during your pregnancies previous to the pregnancy with (</t>
    </r>
    <r>
      <rPr>
        <i/>
        <sz val="11"/>
        <color theme="1"/>
        <rFont val="Calibri"/>
        <family val="2"/>
        <scheme val="minor"/>
      </rPr>
      <t>name</t>
    </r>
    <r>
      <rPr>
        <sz val="11"/>
        <color theme="1"/>
        <rFont val="Calibri"/>
        <family val="2"/>
        <scheme val="minor"/>
      </rPr>
      <t>)?</t>
    </r>
  </si>
  <si>
    <t xml:space="preserve">Did the child receive the measles/rubella vaccine during the recent campaign (name campaign dates here as a reminder)? </t>
  </si>
  <si>
    <t>1. Yes, Saw Mark on Child
2. Yes, Child Not Available to Check
3. No
4. Do Not Know</t>
  </si>
  <si>
    <t>If the vaccination record (routine) is available, record the dates of vaccination: 2nd Measles Vaccination</t>
  </si>
  <si>
    <t>If the vaccination record (routine) is available, record the dates of vaccination: 1st Measles Vaccination</t>
  </si>
  <si>
    <t>Mobility</t>
  </si>
  <si>
    <t>Who went?</t>
  </si>
  <si>
    <t>What was the purpose of the trip?</t>
  </si>
  <si>
    <t>If yes, how many times?</t>
  </si>
  <si>
    <t>1. Yes
2. No
99. Do Not Know</t>
  </si>
  <si>
    <t>In the last year, have any members of this household gone to live or work somewhere else for part of the year? (Sleeping away from home for more than one month)</t>
  </si>
  <si>
    <t>1. 1-2 Months
2. 3-6 Months
3. More Than 6 Months
99. Do Not Know</t>
  </si>
  <si>
    <t>1. Once
2. 2-3 Times
3. 4 or More Times
99. Do Not Know</t>
  </si>
  <si>
    <t>If yes, what was the duration of the longest trip?</t>
  </si>
  <si>
    <t>1. To Work
2. To Visit Family
3. For Leisure Or Holiday Or Vacation
4. Other, Specify Below
99. Do Not Know</t>
  </si>
  <si>
    <t>1. Everyone in the Household
2. One Adult Only
3. Two or more Adults
4. Children Only
5. A Mix of Adults and Children
99. Do Not Know</t>
  </si>
  <si>
    <t>Do you know of any child (own or neighbor, etc) who had an abscess after a vaccination?</t>
  </si>
  <si>
    <t>Who was the child?</t>
  </si>
  <si>
    <t>1. Own Child
2. Neighbor Child
3. Friend's Child
4. Family Member's Child
5. Classmate/Friend of Own Child
6. Other (Specify Below)</t>
  </si>
  <si>
    <t>Anything but 6 --&gt; Skip next</t>
  </si>
  <si>
    <t>Where was the abscess located?</t>
  </si>
  <si>
    <t>1. Arm
2. Thigh
3. Other (Specify Below)</t>
  </si>
  <si>
    <t>1. Yes
2. No
99. Unsure</t>
  </si>
  <si>
    <t>If they had a cough?</t>
  </si>
  <si>
    <t>If they had diarrhea?</t>
  </si>
  <si>
    <t>If your child was due for a vaccination and was showing symptoms of a fever, would you take them to be vaccinated?</t>
  </si>
  <si>
    <t>Anything but 3--&gt; Skip next</t>
  </si>
  <si>
    <t>BCG  - Tick mark on card</t>
  </si>
  <si>
    <t>If date recorded on card-- Skip next</t>
  </si>
  <si>
    <r>
      <t>Measles (1</t>
    </r>
    <r>
      <rPr>
        <vertAlign val="superscript"/>
        <sz val="11"/>
        <color theme="1"/>
        <rFont val="Calibri"/>
        <family val="2"/>
        <scheme val="minor"/>
      </rPr>
      <t>st</t>
    </r>
    <r>
      <rPr>
        <sz val="11"/>
        <color theme="1"/>
        <rFont val="Calibri"/>
        <family val="2"/>
        <scheme val="minor"/>
      </rPr>
      <t>) - Tick mark on card</t>
    </r>
  </si>
  <si>
    <t>Penta/DPT-Hib-Hep 1- Tick mark on card</t>
  </si>
  <si>
    <t>Penta/DPT-Hib-Hep 2 - Tick mark on card</t>
  </si>
  <si>
    <t>Pneumococcal 1 (PCV-1)- Tick mark on card</t>
  </si>
  <si>
    <t>Pneumococcal 2 (PCV-2)- Tick mark on card</t>
  </si>
  <si>
    <t>Pneumococcal 3 (PCV-3)- Tick mark on card</t>
  </si>
  <si>
    <t>Polio 1  (OPV1) - Tick mark on card</t>
  </si>
  <si>
    <t>Polio 2  (OPV2) - Tick mark on card</t>
  </si>
  <si>
    <t>Polio 3  (OPV3) - Tick mark on card</t>
  </si>
  <si>
    <t>Polio at birth (OPV0) - Tick mark on card</t>
  </si>
  <si>
    <t>Rotavirus 2- Tick mark on card</t>
  </si>
  <si>
    <t>Do you think your child has received all the vaccines that are recommended?</t>
  </si>
  <si>
    <t>Where does your child usually receive vaccinations?</t>
  </si>
  <si>
    <t>Where did your child receive his/her most recent vaccination?</t>
  </si>
  <si>
    <t>Did you have to pay for the replacement card?</t>
  </si>
  <si>
    <t>Anything but 2 --&gt; Skip next</t>
  </si>
  <si>
    <t>Why do you no longer have the vaccination card?</t>
  </si>
  <si>
    <t>1. Lost card
2. Destroyed
3. Other (Specify below)</t>
  </si>
  <si>
    <t>Do you believe that vaccines can protect children from serious diseases?</t>
  </si>
  <si>
    <t xml:space="preserve">Do you think that most parents like you have their children vaccinated with all the recommended vaccines? </t>
  </si>
  <si>
    <t xml:space="preserve">Have you ever been reluctant or hesitated to get a vaccination for your child? </t>
  </si>
  <si>
    <t xml:space="preserve">Have you ever refused a vaccination for your child? </t>
  </si>
  <si>
    <t>Please indicate which one(s):</t>
  </si>
  <si>
    <t>What was/were the reason(s)?</t>
  </si>
  <si>
    <t xml:space="preserve">Has distance, timing of clinic, time needed to get to clinic or wait at clinic and/or costs in getting to clinic prevented you from getting your child immunized? </t>
  </si>
  <si>
    <t>Please explain</t>
  </si>
  <si>
    <t xml:space="preserve">Are there other pressures in your life that prevent you from getting your child immunized on time? </t>
  </si>
  <si>
    <t xml:space="preserve">Are there any reasons you think children should not be vaccinated? </t>
  </si>
  <si>
    <t xml:space="preserve">Do you think that it is difficult for some ethnic or religious groups in your community / region to get vaccination for their children? </t>
  </si>
  <si>
    <t xml:space="preserve">Have you ever received or heard negative information about vaccination? </t>
  </si>
  <si>
    <t>Please provide an example</t>
  </si>
  <si>
    <t xml:space="preserve">If yes, did you still take your child to get vaccinated after you heard the negative information? </t>
  </si>
  <si>
    <t>2--&gt; Skip next</t>
  </si>
  <si>
    <t>Please specify</t>
  </si>
  <si>
    <t>Was it due to:</t>
  </si>
  <si>
    <t xml:space="preserve">Do health care workers leaders in your community support vaccines for infants and children? </t>
  </si>
  <si>
    <t xml:space="preserve">Do teachers in your community support vaccines for infants and children? </t>
  </si>
  <si>
    <t xml:space="preserve">Do political leaders in your community support vaccines for infants and children? </t>
  </si>
  <si>
    <t xml:space="preserve">Do religious leaders in your community support vaccines for infants and children? </t>
  </si>
  <si>
    <t>(Provide space for at least three visits?)</t>
  </si>
  <si>
    <t>Structure ID</t>
  </si>
  <si>
    <t>Household ID</t>
  </si>
  <si>
    <t>O- Return later; no one home (fill in # of eligible respondents if you learn if from a neighbor)
C- Come back later; interview started but could not complete 
R- Refused…someone is home but refused to participate
F- Complete… collected all necessary information</t>
  </si>
  <si>
    <t>May I see it please?</t>
  </si>
  <si>
    <t xml:space="preserve">Penta/DPT-Hib-Hep 3 </t>
  </si>
  <si>
    <t>Penta/DPT-Hib-Hep 3 - Tick mark on card</t>
  </si>
  <si>
    <t>Hepatitis B (birth dose)</t>
  </si>
  <si>
    <t>Hepatitis B (birth dose) - Tick mark on card</t>
  </si>
  <si>
    <t>1=Yes; 2=No</t>
  </si>
  <si>
    <t>BCG</t>
  </si>
  <si>
    <t>Polio (IPV)</t>
  </si>
  <si>
    <t>Polio (IPV) - Tick mark on card</t>
  </si>
  <si>
    <t>Rotavirus 3 - Tick mark on card</t>
  </si>
  <si>
    <t>Rotavirus 1 - Tick mark on card</t>
  </si>
  <si>
    <t>Yellow Fever - Tick mark on card</t>
  </si>
  <si>
    <t>Has the child ever received an injection on the  upper outer thigh?
 – that is a penta (dpt -hep b- hib)  vaccination to prevent him/her from getting tetanus, whooping cough, or diphtheria, influenza &amp; hepatitis</t>
  </si>
  <si>
    <t>Provide interviewers with a list of health facilities in the district where the team may go to search for records.</t>
  </si>
  <si>
    <t>Question for the interviewer - not for the respondent</t>
  </si>
  <si>
    <t>Does the child usually receive vaccinations at one of the facilities on your list?  (where the team will go to search for records)</t>
  </si>
  <si>
    <t xml:space="preserve">1. Local Government Health Clinic
2. Local Private Doctor's Office
3. Local Other 
4. Outside Government Health Clinic
5. Outside Private Doctor's Office
6. Outside Other </t>
  </si>
  <si>
    <t>If they had a rash?</t>
  </si>
  <si>
    <t>Cross-check with Neo-natal tetanus elimination guide - ask question only if they do not deliver in a health facility</t>
  </si>
  <si>
    <t>How many visits did you have?</t>
  </si>
  <si>
    <t>Did you ever receive a vaccination card for your own immunizations?</t>
  </si>
  <si>
    <t>Do you have a card or other documents with your own immunizations listed?  May I see it?</t>
  </si>
  <si>
    <t>Did you have to pay for a replacement?</t>
  </si>
  <si>
    <t>1: Yes; 2: No</t>
  </si>
  <si>
    <t>1 or 3 --&gt; Skip next</t>
  </si>
  <si>
    <t>If no vaccination card is available for the mother or if the mother did not have a date recorded for five tetanus vaccinations, ask the following history questions.</t>
  </si>
  <si>
    <t>A. Didn’T Know About The Campaign
B. Confused With Other Vaccines (Believes That The Child Has Already Been Vaccinated.
C. Subject Or Parent / Guardian Were Missing
D. Injections Fear
E. Lack Of Confidence In The Vaccine
F. Fear Of Side Effects
G. Site Of Vaccination Was Not Known
H. Hours Vaccination Unsuitable
I. Waited Too Long At The Vaccination Site
J. Site Of Vaccination Too Far
K. No Vaccine Available To The Vaccination Site
L. Missing Vaccinator At The Site
M. Not Authorized By Head Of The Household
N. Religious Beliefs
O. Speaker At The Time Of Vaccination
P. Sick At Time Of Vaccination
Q. Absent or Travelling During The Period Of The Campaign
R. Too Busy To Take Child
S. Child Ill
T. Mother Ill
U. Child Already Received Measles Vaccine
V. Other (Specify Below)</t>
  </si>
  <si>
    <t>Name of child's father</t>
  </si>
  <si>
    <t>Name of child's mother</t>
  </si>
  <si>
    <t>Add additional fields here that might help find the child's record in the EPI register…if they have a government ID number, add a field for that.</t>
  </si>
  <si>
    <t>Date of birth (according to card seen in home (prefered) or caregiver recall on HH listing)</t>
  </si>
  <si>
    <t>Household (HH) Serial Number in the structure</t>
  </si>
  <si>
    <t>Comment</t>
  </si>
  <si>
    <t>Enumerator Number</t>
  </si>
  <si>
    <t>Enumerator Name</t>
  </si>
  <si>
    <t>Enumerator completes the following</t>
  </si>
  <si>
    <t>Free text (may be copied from HH list form)</t>
  </si>
  <si>
    <t>##.####</t>
  </si>
  <si>
    <t>C-Come back later; caregiver not available; R-Refused interview for this respondent; F-Completed interview</t>
  </si>
  <si>
    <t>Eligible for RI Coverage Survey</t>
  </si>
  <si>
    <t>Selected for RI Coverage Survey</t>
  </si>
  <si>
    <t>Disposition code for RI Survey: Visit 1</t>
  </si>
  <si>
    <t>Disposition code for RI Survey: Visit 2</t>
  </si>
  <si>
    <t>Disposition code for RI Survey: Visit 3</t>
  </si>
  <si>
    <t>Disposition code for TT Survey: Visit 1</t>
  </si>
  <si>
    <t>Disposition code for TT Survey: Visit 2</t>
  </si>
  <si>
    <t>Disposition code for TT Survey: Visit 3</t>
  </si>
  <si>
    <t>Eligible for TT  Survey</t>
  </si>
  <si>
    <t>Selected for TT  Survey</t>
  </si>
  <si>
    <t>Eligible for Post-SIA  Survey</t>
  </si>
  <si>
    <t>Selected for Post-SIA  Survey</t>
  </si>
  <si>
    <t>Disposition code for Post-SIA Survey: Visit 1</t>
  </si>
  <si>
    <t>Disposition code for Post-SIA Survey: Visit 2</t>
  </si>
  <si>
    <t>Disposition code for Post-SIA Survey: Visit 3</t>
  </si>
  <si>
    <t>1: Original
2: Replacement/Copy
99: Do Not Know</t>
  </si>
  <si>
    <t>Number (99: Do Not Know)</t>
  </si>
  <si>
    <t>Write the name of the clinic or facility.</t>
  </si>
  <si>
    <t xml:space="preserve">A. No Vaccine                                                             </t>
  </si>
  <si>
    <t xml:space="preserve">B. No Vaccinator (Not Closed)                                  </t>
  </si>
  <si>
    <t xml:space="preserve">C. Health Facility Closed When I Went         </t>
  </si>
  <si>
    <t xml:space="preserve">D. Child Was Sick                                 </t>
  </si>
  <si>
    <t xml:space="preserve">E. Not Enough Children Present To Open A Vial of Vaccine                                    </t>
  </si>
  <si>
    <t xml:space="preserve">F. The Visit Was Not In The Vaccination Day                                             </t>
  </si>
  <si>
    <t>G. Wait was too long</t>
  </si>
  <si>
    <t>I. Others (Specify Below)</t>
  </si>
  <si>
    <t xml:space="preserve">J. Do Not Know    </t>
  </si>
  <si>
    <t>1: Mentioned; 2: Did Not Mention</t>
  </si>
  <si>
    <t xml:space="preserve">1. About Campaigns (E.G. Dates, Target Group)              </t>
  </si>
  <si>
    <t xml:space="preserve">2. Importance Of Routine Vaccination            </t>
  </si>
  <si>
    <t xml:space="preserve">3. Where To Get  Routine Vaccination                 </t>
  </si>
  <si>
    <t xml:space="preserve">4. Age To Get Routine Vaccination                   </t>
  </si>
  <si>
    <t xml:space="preserve">5. Return For The Next Doses Of The Routine Vaccination                                              </t>
  </si>
  <si>
    <t xml:space="preserve">6. About New Vaccines (Pneumococcal/Rotavirus Vaccine)                                                                                </t>
  </si>
  <si>
    <t xml:space="preserve">7. Other (Specify Below)  </t>
  </si>
  <si>
    <t xml:space="preserve">99. Do Not Know      </t>
  </si>
  <si>
    <t>Individual number of child (from form HM)</t>
  </si>
  <si>
    <t>Individual number being surveyed (from form HM)</t>
  </si>
  <si>
    <t>Individual number of primary caregiver (from form HM)</t>
  </si>
  <si>
    <t>Individual number of mother being surveyed (from form HM)</t>
  </si>
  <si>
    <t xml:space="preserve">Individual number of child (from form HM)  </t>
  </si>
  <si>
    <t>Did you receive any tetanus vaccination (an injection in the arm) at any time when you were not pregnant, other than injections given for contraception (Depo-Provera)?</t>
  </si>
  <si>
    <t>If the mother has received 0 or 1 lifetime vaccine doses against tetanus, why? (ask the question first, after the person has answered, go through the list of answers to find the main reason)</t>
  </si>
  <si>
    <t>When did you receive your last tetanus vaccination (How many years ago)?</t>
  </si>
  <si>
    <t>Individual number (from form HM) of primary caregiver of child in PC12</t>
  </si>
  <si>
    <t>1: Yes, Card Seen
2: Yes, Card Not Seen
3: No 
4. Do Not Know</t>
  </si>
  <si>
    <t>1. Yes, Date(s) On Card
2. Yes, Recall/History
3. No
4. Do Not Know</t>
  </si>
  <si>
    <t>If the vaccination record (previous campaign) is available, record the dates of vaccination: 1st Measles campaign vaccination</t>
  </si>
  <si>
    <t>If the vaccination record (previous campaign) is available, record the dates of vaccination: 2nd measles vaccination</t>
  </si>
  <si>
    <t>Photo file name(s) of digital photo(s) or scan(s) of the EPI register</t>
  </si>
  <si>
    <t>Individual number of mother (from form HM)</t>
  </si>
  <si>
    <t>If protocol includes a photograph of the record</t>
  </si>
  <si>
    <t>Photo file name(s) of digital photos or scans of the register record</t>
  </si>
  <si>
    <t>A. Chicken Pox Vaccine</t>
  </si>
  <si>
    <t>B. Haemophilus Influenza B (Hib) Vaccine</t>
  </si>
  <si>
    <t>C. Hepatitis B Vaccine</t>
  </si>
  <si>
    <t>D. Human Papilloma Virus (Hpv) Vaccine</t>
  </si>
  <si>
    <t>E. Influenza Vaccine</t>
  </si>
  <si>
    <t>F. Polio Vaccine</t>
  </si>
  <si>
    <t>G. Measles Vaccine</t>
  </si>
  <si>
    <t>H. Meningococcal Vaccine</t>
  </si>
  <si>
    <t>I. Mumps Vaccine</t>
  </si>
  <si>
    <t>J. Rubella Vaccine</t>
  </si>
  <si>
    <t>K. “Pentavalent” Or Other Combination Infant Vaccine</t>
  </si>
  <si>
    <t>L. Pneumococcal Vaccine</t>
  </si>
  <si>
    <t>M. Rotavirus Vaccine</t>
  </si>
  <si>
    <t>N. Tetanus, Diphtheria Pertussis Vaccine</t>
  </si>
  <si>
    <t>1. Mentioned; 2. Did Not Mention</t>
  </si>
  <si>
    <t>A. Did Not Think It Was Needed Heard Or Read Negative Media</t>
  </si>
  <si>
    <t>B. Did Not Know Where To Get Vaccination Had A Bad Experience Or Reaction With Previous Vaccination</t>
  </si>
  <si>
    <t>C. Did Not Know Where To Get Good/Reliable Information</t>
  </si>
  <si>
    <t>D. Had A Bad Experience With Previous Vaccinator/Health Clinic</t>
  </si>
  <si>
    <t>E. Not Possible To Leave Other Work (At Home Or Other)</t>
  </si>
  <si>
    <t>F. Someone Else Told Me They/Their Child Had A Bad Reaction</t>
  </si>
  <si>
    <t>G. Did Not Think The Vaccine Was Effective Someone Else Told Me That The Vaccine Was Not Safe</t>
  </si>
  <si>
    <t>A. They Choose Not To Vaccinate?</t>
  </si>
  <si>
    <t>B. They Do Not Feel Welcome At The Health Service?</t>
  </si>
  <si>
    <t>C. Health Services Don't Reach Them?</t>
  </si>
  <si>
    <t xml:space="preserve">Household ID </t>
  </si>
  <si>
    <t>A. Place Of Immunization Too Far</t>
  </si>
  <si>
    <t>B. Time Of Immunization Inconvenient</t>
  </si>
  <si>
    <t>C. Mother Too Busy</t>
  </si>
  <si>
    <t>D. Family Problem, Including Illness Of Mother</t>
  </si>
  <si>
    <t>E. Child Ill- Not Brought</t>
  </si>
  <si>
    <t>F. Child Ill- Brought But Not Given Immunization</t>
  </si>
  <si>
    <t>G. Long Wait</t>
  </si>
  <si>
    <t>H. Rumors</t>
  </si>
  <si>
    <t>I. No Faith In Immunization</t>
  </si>
  <si>
    <t>J. Fear Of Side Reactions</t>
  </si>
  <si>
    <t>K. Place And/Or Time Of Immunization Unknown</t>
  </si>
  <si>
    <t>L. Other (Specify Below)</t>
  </si>
  <si>
    <t>If not, why not?  (Record all reasons given)</t>
  </si>
  <si>
    <t>1=Mentioned; 2=Not Mentioned</t>
  </si>
  <si>
    <t>Which reason above is the MOST IMPORTANT reason?</t>
  </si>
  <si>
    <t>A-L</t>
  </si>
  <si>
    <r>
      <t xml:space="preserve">Why hasn't the child had all recommended vaccines? 
</t>
    </r>
    <r>
      <rPr>
        <i/>
        <sz val="11"/>
        <color theme="1"/>
        <rFont val="Calibri"/>
        <family val="2"/>
        <scheme val="minor"/>
      </rPr>
      <t>(Without probing, record all reasons mentioned)</t>
    </r>
  </si>
  <si>
    <t>Structure Number - HH Serial Number (e.g., 44-3)</t>
  </si>
  <si>
    <t>Occupied: Does this structure contain any households?</t>
  </si>
  <si>
    <t>Leave Blank</t>
  </si>
  <si>
    <t>OFFICE USE ONLY: Serial # of Occupied HH in Cluster</t>
  </si>
  <si>
    <t>OFFICE USE ONLY: Household is selected to participate in the survey</t>
  </si>
  <si>
    <t>Start Date of Interview at Visit 2</t>
  </si>
  <si>
    <t>Start time of Interview at Visit 2</t>
  </si>
  <si>
    <t>Start Date of Interview at Visit 1</t>
  </si>
  <si>
    <t>Start Time of Interview at Visit 1</t>
  </si>
  <si>
    <t>Start Date of Interview at Visit 3</t>
  </si>
  <si>
    <t>Start time of Interview at Visit 3</t>
  </si>
  <si>
    <t>Item</t>
  </si>
  <si>
    <t>Skip</t>
  </si>
  <si>
    <t>H. Did Not Think The Vaccine Was Safe or Concerned About Side Effects</t>
  </si>
  <si>
    <t>I. Fear Of Needles</t>
  </si>
  <si>
    <t>J. Religious Reasons Other (Explain)</t>
  </si>
  <si>
    <t>K. Other Beliefs/Traditional Medicine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</si>
</sst>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0"/>
      <color theme="1"/>
      <name val="Calibri"/>
      <family val="2"/>
      <scheme val="minor"/>
    </font>
    <font>
      <sz val="10"/>
      <color rgb="FF222222"/>
      <name val="Calibri"/>
      <family val="2"/>
      <scheme val="minor"/>
    </font>
    <font>
      <sz val="11"/>
      <color rgb="FFFF0000"/>
      <name val="Calibri"/>
      <family val="2"/>
      <scheme val="minor"/>
    </font>
    <font>
      <sz val="11"/>
      <color rgb="FF000000"/>
      <name val="Calibri"/>
      <family val="2"/>
      <scheme val="minor"/>
    </font>
    <font>
      <b/>
      <sz val="11"/>
      <color rgb="FF222222"/>
      <name val="Calibri"/>
      <family val="2"/>
      <scheme val="minor"/>
    </font>
    <font>
      <sz val="11"/>
      <color rgb="FF222222"/>
      <name val="Calibri"/>
      <family val="2"/>
      <scheme val="minor"/>
    </font>
    <font>
      <vertAlign val="superscript"/>
      <sz val="11"/>
      <color theme="1"/>
      <name val="Calibri"/>
      <family val="2"/>
      <scheme val="minor"/>
    </font>
    <font>
      <i/>
      <sz val="11"/>
      <color theme="1"/>
      <name val="Calibri"/>
      <family val="2"/>
      <scheme val="minor"/>
    </font>
    <font>
      <sz val="11"/>
      <color theme="1"/>
      <name val="Calibri"/>
      <family val="2"/>
    </font>
    <font>
      <b/>
      <sz val="10"/>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0" fontId="0" fillId="0" borderId="0"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0" fillId="0" borderId="1" xfId="0" applyFont="1" applyBorder="1" applyAlignment="1">
      <alignment wrapText="1"/>
    </xf>
    <xf numFmtId="0" fontId="0" fillId="0" borderId="7" xfId="0" applyFont="1" applyBorder="1" applyAlignment="1">
      <alignment horizontal="left" vertical="top"/>
    </xf>
    <xf numFmtId="0" fontId="0" fillId="0" borderId="2" xfId="0" applyFont="1" applyBorder="1" applyAlignment="1">
      <alignment wrapText="1"/>
    </xf>
    <xf numFmtId="0" fontId="0" fillId="0" borderId="7" xfId="0" applyFont="1" applyBorder="1" applyAlignment="1">
      <alignment vertical="top"/>
    </xf>
    <xf numFmtId="0" fontId="0" fillId="0" borderId="0" xfId="0" applyFont="1" applyBorder="1" applyAlignment="1">
      <alignment vertical="top" wrapText="1"/>
    </xf>
    <xf numFmtId="0" fontId="0" fillId="0" borderId="0" xfId="0" applyFont="1" applyBorder="1" applyAlignment="1">
      <alignment horizontal="left" vertical="top" wrapText="1"/>
    </xf>
    <xf numFmtId="0" fontId="0" fillId="0" borderId="7"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vertical="top"/>
    </xf>
    <xf numFmtId="0" fontId="0" fillId="0" borderId="0" xfId="0" applyFont="1" applyBorder="1" applyAlignment="1">
      <alignment vertical="top"/>
    </xf>
    <xf numFmtId="0" fontId="0" fillId="0" borderId="4" xfId="0" applyFont="1" applyBorder="1" applyAlignment="1">
      <alignment vertical="top" wrapText="1"/>
    </xf>
    <xf numFmtId="0" fontId="0" fillId="0" borderId="4" xfId="0" applyFont="1" applyBorder="1" applyAlignment="1">
      <alignment vertical="top"/>
    </xf>
    <xf numFmtId="0" fontId="0" fillId="0" borderId="6" xfId="0" applyFont="1" applyBorder="1" applyAlignment="1">
      <alignment vertical="top"/>
    </xf>
    <xf numFmtId="0" fontId="0" fillId="0" borderId="1" xfId="0" applyFont="1" applyBorder="1" applyAlignment="1">
      <alignment vertical="top"/>
    </xf>
    <xf numFmtId="0" fontId="9" fillId="0" borderId="4" xfId="0" applyFont="1" applyBorder="1" applyAlignment="1">
      <alignment vertical="top" wrapText="1"/>
    </xf>
    <xf numFmtId="0" fontId="0" fillId="0" borderId="6" xfId="0" applyFont="1" applyBorder="1" applyAlignment="1">
      <alignment vertical="top" wrapText="1"/>
    </xf>
    <xf numFmtId="0" fontId="0" fillId="0" borderId="1" xfId="0" applyFont="1" applyBorder="1" applyAlignment="1">
      <alignment vertical="top" wrapText="1"/>
    </xf>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0" fontId="0" fillId="0" borderId="2" xfId="0" applyFont="1" applyBorder="1" applyAlignment="1">
      <alignment horizontal="left" vertical="top" wrapText="1"/>
    </xf>
    <xf numFmtId="0" fontId="1" fillId="2" borderId="0" xfId="0" applyFont="1" applyFill="1" applyBorder="1" applyAlignment="1">
      <alignment vertical="top"/>
    </xf>
    <xf numFmtId="0" fontId="1" fillId="2" borderId="5" xfId="0" applyFont="1" applyFill="1" applyBorder="1" applyAlignment="1">
      <alignment vertical="top"/>
    </xf>
    <xf numFmtId="0" fontId="0" fillId="0" borderId="0" xfId="0" applyBorder="1" applyAlignment="1">
      <alignment vertical="top"/>
    </xf>
    <xf numFmtId="0" fontId="0" fillId="0" borderId="5" xfId="0" applyFont="1" applyBorder="1" applyAlignment="1">
      <alignment vertical="top"/>
    </xf>
    <xf numFmtId="0" fontId="0" fillId="0" borderId="8" xfId="0" applyFont="1" applyBorder="1" applyAlignment="1">
      <alignment vertical="top"/>
    </xf>
    <xf numFmtId="0" fontId="0" fillId="0" borderId="3" xfId="0" applyFont="1" applyBorder="1" applyAlignment="1">
      <alignment vertical="top"/>
    </xf>
    <xf numFmtId="0" fontId="5" fillId="0" borderId="0" xfId="0" applyFont="1" applyBorder="1" applyAlignment="1">
      <alignment vertical="top"/>
    </xf>
    <xf numFmtId="0" fontId="5" fillId="0" borderId="7" xfId="0" applyFont="1" applyBorder="1" applyAlignment="1">
      <alignment vertical="top"/>
    </xf>
    <xf numFmtId="0" fontId="1" fillId="0" borderId="0" xfId="0" applyFont="1" applyBorder="1" applyAlignment="1">
      <alignment vertical="top"/>
    </xf>
    <xf numFmtId="0" fontId="0" fillId="0" borderId="0" xfId="0" applyFont="1" applyFill="1" applyBorder="1" applyAlignment="1">
      <alignment vertical="top"/>
    </xf>
    <xf numFmtId="0" fontId="1" fillId="0" borderId="7" xfId="0" applyFont="1" applyBorder="1" applyAlignment="1">
      <alignment vertical="top"/>
    </xf>
    <xf numFmtId="0" fontId="1" fillId="2" borderId="0" xfId="0" applyFont="1" applyFill="1" applyBorder="1" applyAlignment="1">
      <alignment horizontal="left" vertical="top"/>
    </xf>
    <xf numFmtId="0" fontId="0" fillId="0" borderId="2" xfId="0" applyFont="1" applyBorder="1" applyAlignment="1">
      <alignment horizontal="left" vertical="top"/>
    </xf>
    <xf numFmtId="0" fontId="0" fillId="0" borderId="8" xfId="0" applyFont="1" applyBorder="1" applyAlignment="1">
      <alignment vertical="top" wrapText="1"/>
    </xf>
    <xf numFmtId="0" fontId="5" fillId="0" borderId="0" xfId="0" applyFont="1" applyBorder="1" applyAlignment="1">
      <alignment horizontal="left" vertical="top"/>
    </xf>
    <xf numFmtId="0" fontId="0" fillId="0" borderId="5" xfId="0" applyFont="1" applyFill="1" applyBorder="1" applyAlignment="1">
      <alignment vertical="top"/>
    </xf>
    <xf numFmtId="0" fontId="0" fillId="0" borderId="5" xfId="0" applyFont="1" applyBorder="1" applyAlignment="1">
      <alignment vertical="top" wrapText="1"/>
    </xf>
    <xf numFmtId="0" fontId="0" fillId="0" borderId="5" xfId="0" applyFont="1" applyBorder="1" applyAlignment="1">
      <alignment horizontal="left" vertical="top" wrapText="1"/>
    </xf>
    <xf numFmtId="0" fontId="7" fillId="0" borderId="0" xfId="0" applyFont="1" applyBorder="1" applyAlignment="1">
      <alignment vertical="top"/>
    </xf>
    <xf numFmtId="0" fontId="0" fillId="0" borderId="7" xfId="0" applyFont="1" applyBorder="1" applyAlignment="1">
      <alignment horizontal="left" vertical="top" wrapText="1"/>
    </xf>
    <xf numFmtId="0" fontId="7" fillId="0" borderId="7" xfId="0" applyFont="1" applyBorder="1" applyAlignment="1">
      <alignment vertical="top"/>
    </xf>
    <xf numFmtId="0" fontId="6" fillId="0" borderId="2" xfId="0" applyFont="1" applyBorder="1" applyAlignment="1">
      <alignment vertical="top"/>
    </xf>
    <xf numFmtId="0" fontId="1" fillId="2" borderId="0" xfId="0" applyFont="1" applyFill="1" applyBorder="1" applyAlignment="1"/>
    <xf numFmtId="0" fontId="0" fillId="0" borderId="0" xfId="0" applyFont="1" applyBorder="1" applyAlignment="1"/>
    <xf numFmtId="0" fontId="2" fillId="0" borderId="0" xfId="0" applyFont="1" applyBorder="1" applyAlignment="1">
      <alignment vertical="top" wrapText="1"/>
    </xf>
    <xf numFmtId="0" fontId="2" fillId="0" borderId="0" xfId="0" applyFont="1" applyBorder="1" applyAlignment="1">
      <alignment vertical="top"/>
    </xf>
    <xf numFmtId="0" fontId="0" fillId="0" borderId="0" xfId="0" applyBorder="1" applyAlignment="1">
      <alignment vertical="top" wrapText="1"/>
    </xf>
    <xf numFmtId="0" fontId="2" fillId="0" borderId="0" xfId="0" applyFont="1" applyFill="1" applyBorder="1" applyAlignment="1">
      <alignment vertical="top" wrapText="1"/>
    </xf>
    <xf numFmtId="0" fontId="10" fillId="0" borderId="0" xfId="0" applyFont="1" applyBorder="1" applyAlignment="1">
      <alignment vertical="top" wrapText="1"/>
    </xf>
    <xf numFmtId="0" fontId="10" fillId="0" borderId="7"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horizontal="left" vertical="top" wrapText="1"/>
    </xf>
    <xf numFmtId="0" fontId="5" fillId="0" borderId="0" xfId="0" applyFont="1" applyBorder="1" applyAlignment="1">
      <alignment vertical="top" wrapText="1"/>
    </xf>
    <xf numFmtId="0" fontId="7" fillId="0" borderId="1" xfId="0" applyFont="1" applyBorder="1" applyAlignment="1">
      <alignment vertical="top" wrapText="1"/>
    </xf>
    <xf numFmtId="0" fontId="9" fillId="0" borderId="6" xfId="0" applyFont="1" applyBorder="1" applyAlignment="1">
      <alignment vertical="top" wrapText="1"/>
    </xf>
    <xf numFmtId="0" fontId="2" fillId="0" borderId="7" xfId="0" applyFont="1" applyBorder="1" applyAlignment="1">
      <alignment vertical="top"/>
    </xf>
    <xf numFmtId="0" fontId="2" fillId="0" borderId="5" xfId="0" applyFont="1" applyBorder="1" applyAlignment="1">
      <alignment vertical="top" wrapText="1"/>
    </xf>
    <xf numFmtId="0" fontId="2" fillId="0" borderId="7" xfId="0" applyFont="1" applyBorder="1" applyAlignment="1">
      <alignment vertical="top" wrapText="1"/>
    </xf>
    <xf numFmtId="0" fontId="0" fillId="0" borderId="0" xfId="0" applyAlignment="1">
      <alignment wrapText="1"/>
    </xf>
    <xf numFmtId="0" fontId="2" fillId="0" borderId="7" xfId="0" applyFont="1" applyFill="1" applyBorder="1" applyAlignment="1">
      <alignment vertical="top" wrapText="1"/>
    </xf>
    <xf numFmtId="0" fontId="11" fillId="2" borderId="0" xfId="0" applyFont="1" applyFill="1" applyBorder="1" applyAlignment="1">
      <alignment vertical="top"/>
    </xf>
    <xf numFmtId="0" fontId="11" fillId="2" borderId="0" xfId="0" applyFont="1" applyFill="1" applyBorder="1" applyAlignment="1">
      <alignment vertical="top" wrapText="1"/>
    </xf>
    <xf numFmtId="0" fontId="11" fillId="0" borderId="0" xfId="0" applyFont="1" applyBorder="1" applyAlignment="1">
      <alignment vertical="top"/>
    </xf>
    <xf numFmtId="0" fontId="3" fillId="0" borderId="0" xfId="0" applyFont="1" applyBorder="1" applyAlignment="1">
      <alignment vertical="top" wrapText="1"/>
    </xf>
    <xf numFmtId="0" fontId="3" fillId="0" borderId="7"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0" fillId="0" borderId="3" xfId="0" applyFont="1" applyFill="1" applyBorder="1" applyAlignment="1">
      <alignment vertical="top" wrapText="1"/>
    </xf>
    <xf numFmtId="0" fontId="0" fillId="0" borderId="8" xfId="0" applyFont="1" applyFill="1" applyBorder="1" applyAlignment="1">
      <alignment vertical="top"/>
    </xf>
    <xf numFmtId="0" fontId="0" fillId="0" borderId="8" xfId="0" applyFont="1" applyFill="1" applyBorder="1" applyAlignment="1">
      <alignment vertical="top" wrapText="1"/>
    </xf>
    <xf numFmtId="0" fontId="9" fillId="0" borderId="0" xfId="0" applyFont="1" applyBorder="1" applyAlignment="1">
      <alignment vertical="top" wrapText="1"/>
    </xf>
    <xf numFmtId="0" fontId="10" fillId="3" borderId="0" xfId="0" applyFont="1" applyFill="1" applyBorder="1" applyAlignment="1">
      <alignment horizontal="left" vertical="top" wrapText="1"/>
    </xf>
    <xf numFmtId="0" fontId="0" fillId="0" borderId="0" xfId="0" applyFont="1" applyFill="1" applyBorder="1" applyAlignment="1">
      <alignment vertical="top" wrapText="1"/>
    </xf>
    <xf numFmtId="0" fontId="0" fillId="0" borderId="7" xfId="0" applyFont="1" applyFill="1" applyBorder="1" applyAlignment="1">
      <alignment vertical="top" wrapText="1"/>
    </xf>
    <xf numFmtId="0" fontId="10" fillId="0" borderId="5" xfId="0" applyFont="1" applyFill="1" applyBorder="1" applyAlignment="1">
      <alignment vertical="top"/>
    </xf>
    <xf numFmtId="0" fontId="11" fillId="2" borderId="5" xfId="0" applyFont="1" applyFill="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0" fillId="0" borderId="0" xfId="0" applyFont="1" applyFill="1" applyBorder="1" applyAlignment="1">
      <alignment horizontal="left" vertical="top"/>
    </xf>
    <xf numFmtId="0" fontId="0" fillId="0" borderId="7" xfId="0" applyFont="1" applyFill="1" applyBorder="1" applyAlignment="1">
      <alignment horizontal="left" vertical="top"/>
    </xf>
    <xf numFmtId="0" fontId="11" fillId="2" borderId="9" xfId="0" applyFont="1" applyFill="1" applyBorder="1" applyAlignment="1">
      <alignment vertical="top" wrapText="1"/>
    </xf>
    <xf numFmtId="0" fontId="11" fillId="2" borderId="11" xfId="0" applyFont="1" applyFill="1" applyBorder="1" applyAlignment="1">
      <alignment vertical="top" wrapText="1"/>
    </xf>
    <xf numFmtId="0" fontId="2" fillId="0" borderId="0" xfId="0" applyFont="1"/>
    <xf numFmtId="0" fontId="2" fillId="0" borderId="0" xfId="0" applyFont="1" applyAlignment="1">
      <alignment wrapText="1"/>
    </xf>
    <xf numFmtId="0" fontId="2" fillId="0" borderId="7" xfId="0" applyFont="1" applyBorder="1" applyAlignment="1">
      <alignment wrapText="1"/>
    </xf>
    <xf numFmtId="0" fontId="2" fillId="0" borderId="0" xfId="0" applyFont="1" applyBorder="1"/>
    <xf numFmtId="0" fontId="0" fillId="0" borderId="5" xfId="0" applyFont="1" applyFill="1" applyBorder="1" applyAlignment="1">
      <alignment vertical="top" wrapText="1"/>
    </xf>
    <xf numFmtId="0" fontId="0" fillId="0" borderId="10" xfId="0" applyFont="1" applyBorder="1" applyAlignment="1">
      <alignment vertical="top" wrapText="1"/>
    </xf>
    <xf numFmtId="0" fontId="0" fillId="0" borderId="9" xfId="0" applyFont="1" applyBorder="1" applyAlignment="1">
      <alignment vertical="top" wrapText="1"/>
    </xf>
    <xf numFmtId="0" fontId="9" fillId="0" borderId="9" xfId="0" applyFont="1" applyBorder="1" applyAlignment="1">
      <alignment vertical="top" wrapText="1"/>
    </xf>
    <xf numFmtId="0" fontId="0" fillId="0" borderId="11" xfId="0" applyFont="1" applyBorder="1" applyAlignment="1">
      <alignment vertical="top"/>
    </xf>
    <xf numFmtId="0" fontId="0" fillId="0" borderId="5" xfId="0" applyFont="1" applyBorder="1" applyAlignment="1"/>
    <xf numFmtId="0" fontId="7" fillId="0" borderId="0" xfId="0" applyFont="1" applyBorder="1" applyAlignment="1">
      <alignment vertical="top" wrapText="1"/>
    </xf>
    <xf numFmtId="0" fontId="10" fillId="0" borderId="9" xfId="0" applyFont="1" applyBorder="1" applyAlignment="1">
      <alignment vertical="top" wrapText="1"/>
    </xf>
    <xf numFmtId="0" fontId="0" fillId="0" borderId="9" xfId="0" applyFont="1" applyBorder="1" applyAlignment="1">
      <alignment vertical="top"/>
    </xf>
    <xf numFmtId="0" fontId="1" fillId="2" borderId="10" xfId="0" applyFont="1" applyFill="1" applyBorder="1" applyAlignment="1">
      <alignment vertical="top" wrapText="1"/>
    </xf>
    <xf numFmtId="0" fontId="1" fillId="2" borderId="9" xfId="0" applyFont="1" applyFill="1" applyBorder="1" applyAlignment="1">
      <alignment vertical="top" wrapText="1"/>
    </xf>
    <xf numFmtId="0" fontId="1" fillId="2" borderId="9" xfId="0" applyFont="1" applyFill="1" applyBorder="1" applyAlignment="1">
      <alignment vertical="top"/>
    </xf>
    <xf numFmtId="0" fontId="1" fillId="2" borderId="11" xfId="0" applyFont="1" applyFill="1" applyBorder="1" applyAlignment="1">
      <alignment vertical="top"/>
    </xf>
    <xf numFmtId="0" fontId="2" fillId="0" borderId="0" xfId="0" applyFont="1" applyAlignment="1">
      <alignment vertical="top"/>
    </xf>
    <xf numFmtId="0" fontId="12" fillId="0" borderId="0" xfId="0" applyFont="1" applyAlignment="1">
      <alignment vertical="top" wrapText="1"/>
    </xf>
    <xf numFmtId="0" fontId="2" fillId="0" borderId="0" xfId="0" applyFont="1" applyAlignment="1">
      <alignment vertical="top" wrapText="1"/>
    </xf>
    <xf numFmtId="0" fontId="12" fillId="0" borderId="7" xfId="0" applyFont="1" applyBorder="1" applyAlignment="1">
      <alignment vertical="top" wrapText="1"/>
    </xf>
    <xf numFmtId="0" fontId="11" fillId="2" borderId="9" xfId="0" applyFont="1" applyFill="1" applyBorder="1" applyAlignment="1">
      <alignment horizontal="left" vertical="top" wrapText="1"/>
    </xf>
    <xf numFmtId="0" fontId="2" fillId="0" borderId="0" xfId="0" applyFont="1" applyAlignment="1">
      <alignment horizontal="left" vertical="top" wrapText="1"/>
    </xf>
    <xf numFmtId="0" fontId="11" fillId="2" borderId="9" xfId="0" applyFont="1" applyFill="1" applyBorder="1" applyAlignment="1">
      <alignment horizontal="center" vertical="top" wrapText="1"/>
    </xf>
    <xf numFmtId="0" fontId="11" fillId="2" borderId="10" xfId="0" applyFont="1" applyFill="1" applyBorder="1" applyAlignment="1">
      <alignment vertical="top" wrapText="1"/>
    </xf>
    <xf numFmtId="0" fontId="2" fillId="0" borderId="0" xfId="0" applyFont="1" applyBorder="1" applyAlignment="1">
      <alignment wrapText="1"/>
    </xf>
    <xf numFmtId="0" fontId="2" fillId="0" borderId="0" xfId="0" applyFont="1" applyAlignment="1">
      <alignment horizontal="center" vertical="top" wrapText="1"/>
    </xf>
    <xf numFmtId="0" fontId="2" fillId="0" borderId="7" xfId="0" applyFont="1" applyBorder="1" applyAlignment="1">
      <alignment horizontal="center"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5" xfId="0" applyFont="1" applyBorder="1" applyAlignment="1">
      <alignment vertical="top"/>
    </xf>
    <xf numFmtId="0" fontId="2" fillId="0" borderId="8" xfId="0" applyFont="1" applyBorder="1" applyAlignment="1">
      <alignment vertical="top"/>
    </xf>
    <xf numFmtId="0" fontId="2" fillId="0" borderId="1" xfId="0" applyFont="1" applyBorder="1" applyAlignment="1">
      <alignment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12" fillId="0" borderId="2" xfId="0" applyFont="1" applyBorder="1" applyAlignment="1">
      <alignment vertical="top" wrapText="1"/>
    </xf>
    <xf numFmtId="0" fontId="2" fillId="0" borderId="3" xfId="0" applyFont="1" applyBorder="1" applyAlignment="1">
      <alignment vertical="top"/>
    </xf>
    <xf numFmtId="0" fontId="12" fillId="0" borderId="4" xfId="0" applyFont="1" applyBorder="1" applyAlignment="1">
      <alignment horizontal="left" vertical="top" wrapText="1"/>
    </xf>
    <xf numFmtId="0" fontId="2" fillId="0" borderId="0" xfId="0" applyFont="1" applyBorder="1" applyAlignment="1">
      <alignment horizontal="center" vertical="top" wrapText="1"/>
    </xf>
    <xf numFmtId="0" fontId="12" fillId="0" borderId="0" xfId="0" applyFont="1" applyBorder="1" applyAlignment="1">
      <alignment vertical="top" wrapText="1"/>
    </xf>
    <xf numFmtId="0" fontId="2" fillId="0" borderId="4" xfId="0" applyFont="1" applyBorder="1" applyAlignment="1">
      <alignment wrapText="1"/>
    </xf>
    <xf numFmtId="0" fontId="2" fillId="0" borderId="6" xfId="0" applyFont="1" applyBorder="1" applyAlignment="1">
      <alignment wrapText="1"/>
    </xf>
    <xf numFmtId="0" fontId="12"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37"/>
  <sheetViews>
    <sheetView workbookViewId="0">
      <selection activeCell="A21" sqref="A21"/>
    </sheetView>
  </sheetViews>
  <sheetFormatPr defaultColWidth="8.88671875" defaultRowHeight="14.4" x14ac:dyDescent="0.3"/>
  <cols>
    <col min="1" max="1" width="32.21875" style="50" customWidth="1"/>
    <col min="2" max="2" width="10" style="26" bestFit="1" customWidth="1"/>
    <col min="3" max="3" width="13.44140625" style="26" bestFit="1" customWidth="1"/>
    <col min="4" max="4" width="50.21875" style="26" bestFit="1" customWidth="1"/>
    <col min="5" max="5" width="10.88671875" style="26" bestFit="1" customWidth="1"/>
    <col min="6" max="6" width="44.109375" style="26" bestFit="1" customWidth="1"/>
    <col min="7" max="16384" width="8.88671875" style="26"/>
  </cols>
  <sheetData>
    <row r="1" spans="1:6" x14ac:dyDescent="0.3">
      <c r="A1" s="21" t="s">
        <v>0</v>
      </c>
      <c r="B1" s="24" t="s">
        <v>134</v>
      </c>
      <c r="C1" s="24" t="s">
        <v>135</v>
      </c>
      <c r="D1" s="24" t="s">
        <v>1</v>
      </c>
      <c r="E1" s="24" t="s">
        <v>32</v>
      </c>
      <c r="F1" s="25" t="s">
        <v>2</v>
      </c>
    </row>
    <row r="2" spans="1:6" x14ac:dyDescent="0.3">
      <c r="A2" s="14" t="s">
        <v>140</v>
      </c>
      <c r="B2" s="13">
        <v>1</v>
      </c>
      <c r="C2" s="13" t="str">
        <f>CONCATENATE("HH",TEXT(B2,"0#"))</f>
        <v>HH01</v>
      </c>
      <c r="D2" s="13" t="s">
        <v>4</v>
      </c>
      <c r="E2" s="13"/>
      <c r="F2" s="27" t="s">
        <v>138</v>
      </c>
    </row>
    <row r="3" spans="1:6" x14ac:dyDescent="0.3">
      <c r="A3" s="14" t="s">
        <v>140</v>
      </c>
      <c r="B3" s="13">
        <f>B2+1</f>
        <v>2</v>
      </c>
      <c r="C3" s="13" t="str">
        <f t="shared" ref="C3" si="0">CONCATENATE("HH",TEXT(B3,"0#"))</f>
        <v>HH02</v>
      </c>
      <c r="D3" s="13" t="s">
        <v>21</v>
      </c>
      <c r="E3" s="13"/>
      <c r="F3" s="27" t="s">
        <v>122</v>
      </c>
    </row>
    <row r="4" spans="1:6" x14ac:dyDescent="0.3">
      <c r="A4" s="14" t="s">
        <v>140</v>
      </c>
      <c r="B4" s="13">
        <f t="shared" ref="B4:B37" si="1">B3+1</f>
        <v>3</v>
      </c>
      <c r="C4" s="13" t="str">
        <f t="shared" ref="C4:C37" si="2">CONCATENATE("HH",TEXT(B4,"0#"))</f>
        <v>HH03</v>
      </c>
      <c r="D4" s="13" t="s">
        <v>7</v>
      </c>
      <c r="E4" s="13"/>
      <c r="F4" s="27" t="s">
        <v>138</v>
      </c>
    </row>
    <row r="5" spans="1:6" x14ac:dyDescent="0.3">
      <c r="A5" s="14" t="s">
        <v>140</v>
      </c>
      <c r="B5" s="13">
        <f t="shared" si="1"/>
        <v>4</v>
      </c>
      <c r="C5" s="13" t="str">
        <f t="shared" si="2"/>
        <v>HH04</v>
      </c>
      <c r="D5" s="13" t="s">
        <v>6</v>
      </c>
      <c r="E5" s="13"/>
      <c r="F5" s="27" t="s">
        <v>122</v>
      </c>
    </row>
    <row r="6" spans="1:6" x14ac:dyDescent="0.3">
      <c r="A6" s="14"/>
      <c r="B6" s="13">
        <f t="shared" si="1"/>
        <v>5</v>
      </c>
      <c r="C6" s="13" t="str">
        <f t="shared" si="2"/>
        <v>HH05</v>
      </c>
      <c r="D6" s="13" t="s">
        <v>319</v>
      </c>
      <c r="E6" s="13"/>
      <c r="F6" s="27" t="s">
        <v>138</v>
      </c>
    </row>
    <row r="7" spans="1:6" x14ac:dyDescent="0.3">
      <c r="A7" s="14"/>
      <c r="B7" s="13">
        <f t="shared" si="1"/>
        <v>6</v>
      </c>
      <c r="C7" s="13" t="str">
        <f t="shared" si="2"/>
        <v>HH06</v>
      </c>
      <c r="D7" s="13" t="s">
        <v>320</v>
      </c>
      <c r="E7" s="13"/>
      <c r="F7" s="27" t="s">
        <v>122</v>
      </c>
    </row>
    <row r="8" spans="1:6" x14ac:dyDescent="0.3">
      <c r="A8" s="14"/>
      <c r="B8" s="13">
        <f t="shared" si="1"/>
        <v>7</v>
      </c>
      <c r="C8" s="13" t="str">
        <f t="shared" si="2"/>
        <v>HH07</v>
      </c>
      <c r="D8" s="13" t="s">
        <v>9</v>
      </c>
      <c r="E8" s="13"/>
      <c r="F8" s="27" t="s">
        <v>138</v>
      </c>
    </row>
    <row r="9" spans="1:6" x14ac:dyDescent="0.3">
      <c r="A9" s="14"/>
      <c r="B9" s="13">
        <f t="shared" si="1"/>
        <v>8</v>
      </c>
      <c r="C9" s="13" t="str">
        <f t="shared" si="2"/>
        <v>HH08</v>
      </c>
      <c r="D9" s="13" t="s">
        <v>10</v>
      </c>
      <c r="E9" s="13"/>
      <c r="F9" s="27" t="s">
        <v>122</v>
      </c>
    </row>
    <row r="10" spans="1:6" x14ac:dyDescent="0.3">
      <c r="A10" s="14"/>
      <c r="B10" s="13">
        <f t="shared" si="1"/>
        <v>9</v>
      </c>
      <c r="C10" s="13" t="str">
        <f t="shared" si="2"/>
        <v>HH09</v>
      </c>
      <c r="D10" s="13" t="s">
        <v>106</v>
      </c>
      <c r="E10" s="13"/>
      <c r="F10" s="27" t="s">
        <v>11</v>
      </c>
    </row>
    <row r="11" spans="1:6" x14ac:dyDescent="0.3">
      <c r="A11" s="19"/>
      <c r="B11" s="7">
        <f t="shared" si="1"/>
        <v>10</v>
      </c>
      <c r="C11" s="7" t="str">
        <f t="shared" si="2"/>
        <v>HH10</v>
      </c>
      <c r="D11" s="7" t="s">
        <v>12</v>
      </c>
      <c r="E11" s="7"/>
      <c r="F11" s="28" t="s">
        <v>114</v>
      </c>
    </row>
    <row r="12" spans="1:6" x14ac:dyDescent="0.3">
      <c r="A12" s="14"/>
      <c r="B12" s="13">
        <f t="shared" si="1"/>
        <v>11</v>
      </c>
      <c r="C12" s="13" t="str">
        <f t="shared" si="2"/>
        <v>HH11</v>
      </c>
      <c r="D12" s="13" t="s">
        <v>283</v>
      </c>
      <c r="E12" s="13"/>
      <c r="F12" s="27"/>
    </row>
    <row r="13" spans="1:6" x14ac:dyDescent="0.3">
      <c r="A13" s="14"/>
      <c r="B13" s="13">
        <f t="shared" si="1"/>
        <v>12</v>
      </c>
      <c r="C13" s="13" t="str">
        <f t="shared" si="2"/>
        <v>HH12</v>
      </c>
      <c r="D13" s="13" t="s">
        <v>422</v>
      </c>
      <c r="E13" s="13"/>
      <c r="F13" s="27" t="s">
        <v>121</v>
      </c>
    </row>
    <row r="14" spans="1:6" x14ac:dyDescent="0.3">
      <c r="A14" s="14"/>
      <c r="B14" s="13">
        <f t="shared" si="1"/>
        <v>13</v>
      </c>
      <c r="C14" s="13" t="str">
        <f t="shared" si="2"/>
        <v>HH13</v>
      </c>
      <c r="D14" s="30" t="s">
        <v>317</v>
      </c>
      <c r="E14" s="30"/>
      <c r="F14" s="27" t="s">
        <v>138</v>
      </c>
    </row>
    <row r="15" spans="1:6" x14ac:dyDescent="0.3">
      <c r="A15" s="14"/>
      <c r="B15" s="13">
        <f t="shared" si="1"/>
        <v>14</v>
      </c>
      <c r="C15" s="13" t="str">
        <f t="shared" si="2"/>
        <v>HH14</v>
      </c>
      <c r="D15" s="30" t="s">
        <v>403</v>
      </c>
      <c r="E15" s="30"/>
      <c r="F15" s="27" t="s">
        <v>421</v>
      </c>
    </row>
    <row r="16" spans="1:6" x14ac:dyDescent="0.3">
      <c r="A16" s="14"/>
      <c r="B16" s="13">
        <f t="shared" si="1"/>
        <v>15</v>
      </c>
      <c r="C16" s="13" t="str">
        <f t="shared" si="2"/>
        <v>HH15</v>
      </c>
      <c r="D16" s="30" t="s">
        <v>13</v>
      </c>
      <c r="E16" s="30"/>
      <c r="F16" s="27" t="s">
        <v>122</v>
      </c>
    </row>
    <row r="17" spans="1:6" x14ac:dyDescent="0.3">
      <c r="A17" s="14"/>
      <c r="B17" s="13">
        <f t="shared" si="1"/>
        <v>16</v>
      </c>
      <c r="C17" s="13" t="str">
        <f t="shared" si="2"/>
        <v>HH16</v>
      </c>
      <c r="D17" s="30" t="s">
        <v>14</v>
      </c>
      <c r="E17" s="30"/>
      <c r="F17" s="27" t="s">
        <v>323</v>
      </c>
    </row>
    <row r="18" spans="1:6" x14ac:dyDescent="0.3">
      <c r="A18" s="14"/>
      <c r="B18" s="13">
        <f t="shared" si="1"/>
        <v>17</v>
      </c>
      <c r="C18" s="13" t="str">
        <f t="shared" si="2"/>
        <v>HH17</v>
      </c>
      <c r="D18" s="30" t="s">
        <v>15</v>
      </c>
      <c r="E18" s="30"/>
      <c r="F18" s="27" t="s">
        <v>323</v>
      </c>
    </row>
    <row r="19" spans="1:6" x14ac:dyDescent="0.3">
      <c r="A19" s="14"/>
      <c r="B19" s="13">
        <f t="shared" si="1"/>
        <v>18</v>
      </c>
      <c r="C19" s="13" t="str">
        <f t="shared" si="2"/>
        <v>HH18</v>
      </c>
      <c r="D19" s="30" t="s">
        <v>115</v>
      </c>
      <c r="E19" s="30"/>
      <c r="F19" s="27" t="s">
        <v>139</v>
      </c>
    </row>
    <row r="20" spans="1:6" x14ac:dyDescent="0.3">
      <c r="A20" s="14"/>
      <c r="B20" s="13">
        <f t="shared" si="1"/>
        <v>19</v>
      </c>
      <c r="C20" s="13" t="str">
        <f t="shared" si="2"/>
        <v>HH19</v>
      </c>
      <c r="D20" s="30" t="s">
        <v>117</v>
      </c>
      <c r="E20" s="30"/>
      <c r="F20" s="27" t="s">
        <v>122</v>
      </c>
    </row>
    <row r="21" spans="1:6" x14ac:dyDescent="0.3">
      <c r="A21" s="14"/>
      <c r="B21" s="13">
        <f t="shared" si="1"/>
        <v>20</v>
      </c>
      <c r="C21" s="13" t="str">
        <f t="shared" si="2"/>
        <v>HH20</v>
      </c>
      <c r="D21" s="30" t="s">
        <v>123</v>
      </c>
      <c r="E21" s="30"/>
      <c r="F21" s="27" t="s">
        <v>122</v>
      </c>
    </row>
    <row r="22" spans="1:6" x14ac:dyDescent="0.3">
      <c r="A22" s="14"/>
      <c r="B22" s="13">
        <f t="shared" si="1"/>
        <v>21</v>
      </c>
      <c r="C22" s="13" t="str">
        <f t="shared" si="2"/>
        <v>HH21</v>
      </c>
      <c r="D22" s="30" t="s">
        <v>116</v>
      </c>
      <c r="E22" s="30"/>
      <c r="F22" s="27" t="s">
        <v>122</v>
      </c>
    </row>
    <row r="23" spans="1:6" x14ac:dyDescent="0.3">
      <c r="A23" s="14"/>
      <c r="B23" s="13">
        <f t="shared" si="1"/>
        <v>22</v>
      </c>
      <c r="C23" s="13" t="str">
        <f t="shared" si="2"/>
        <v>HH22</v>
      </c>
      <c r="D23" s="30" t="s">
        <v>124</v>
      </c>
      <c r="E23" s="30"/>
      <c r="F23" s="27" t="s">
        <v>138</v>
      </c>
    </row>
    <row r="24" spans="1:6" x14ac:dyDescent="0.3">
      <c r="A24" s="14"/>
      <c r="B24" s="13">
        <f t="shared" si="1"/>
        <v>23</v>
      </c>
      <c r="C24" s="13" t="str">
        <f t="shared" si="2"/>
        <v>HH23</v>
      </c>
      <c r="D24" s="30" t="s">
        <v>125</v>
      </c>
      <c r="E24" s="30"/>
      <c r="F24" s="27" t="s">
        <v>138</v>
      </c>
    </row>
    <row r="25" spans="1:6" x14ac:dyDescent="0.3">
      <c r="A25" s="14"/>
      <c r="B25" s="13">
        <f t="shared" si="1"/>
        <v>24</v>
      </c>
      <c r="C25" s="13" t="str">
        <f t="shared" si="2"/>
        <v>HH24</v>
      </c>
      <c r="D25" s="30" t="s">
        <v>126</v>
      </c>
      <c r="E25" s="30"/>
      <c r="F25" s="27" t="s">
        <v>138</v>
      </c>
    </row>
    <row r="26" spans="1:6" x14ac:dyDescent="0.3">
      <c r="A26" s="14"/>
      <c r="B26" s="13">
        <f t="shared" si="1"/>
        <v>25</v>
      </c>
      <c r="C26" s="13" t="str">
        <f t="shared" si="2"/>
        <v>HH25</v>
      </c>
      <c r="D26" s="30" t="s">
        <v>127</v>
      </c>
      <c r="E26" s="30"/>
      <c r="F26" s="27" t="s">
        <v>138</v>
      </c>
    </row>
    <row r="27" spans="1:6" x14ac:dyDescent="0.3">
      <c r="A27" s="14"/>
      <c r="B27" s="13">
        <f>B25+1</f>
        <v>25</v>
      </c>
      <c r="C27" s="13" t="str">
        <f>CONCATENATE("HH",TEXT(B27,"0#"))</f>
        <v>HH25</v>
      </c>
      <c r="D27" s="30" t="s">
        <v>318</v>
      </c>
      <c r="E27" s="30"/>
      <c r="F27" s="27" t="s">
        <v>122</v>
      </c>
    </row>
    <row r="28" spans="1:6" x14ac:dyDescent="0.3">
      <c r="A28" s="14"/>
      <c r="B28" s="13">
        <f>B25+1</f>
        <v>25</v>
      </c>
      <c r="C28" s="13" t="str">
        <f>CONCATENATE("HH",TEXT(B28,"0#"))</f>
        <v>HH25</v>
      </c>
      <c r="D28" s="30" t="s">
        <v>424</v>
      </c>
      <c r="E28" s="30"/>
      <c r="F28" s="27" t="s">
        <v>423</v>
      </c>
    </row>
    <row r="29" spans="1:6" x14ac:dyDescent="0.3">
      <c r="A29" s="19"/>
      <c r="B29" s="7">
        <f>B26+1</f>
        <v>26</v>
      </c>
      <c r="C29" s="7" t="str">
        <f>CONCATENATE("HH",TEXT(B29,"0#"))</f>
        <v>HH26</v>
      </c>
      <c r="D29" s="31" t="s">
        <v>425</v>
      </c>
      <c r="E29" s="31"/>
      <c r="F29" s="27" t="s">
        <v>121</v>
      </c>
    </row>
    <row r="30" spans="1:6" x14ac:dyDescent="0.3">
      <c r="A30" s="20" t="s">
        <v>321</v>
      </c>
      <c r="B30" s="12">
        <f>B29+1</f>
        <v>27</v>
      </c>
      <c r="C30" s="12" t="str">
        <f t="shared" si="2"/>
        <v>HH27</v>
      </c>
      <c r="D30" s="12" t="s">
        <v>107</v>
      </c>
      <c r="E30" s="12"/>
      <c r="F30" s="29" t="s">
        <v>11</v>
      </c>
    </row>
    <row r="31" spans="1:6" x14ac:dyDescent="0.3">
      <c r="A31" s="14"/>
      <c r="B31" s="13">
        <f t="shared" si="1"/>
        <v>28</v>
      </c>
      <c r="C31" s="13" t="str">
        <f t="shared" si="2"/>
        <v>HH28</v>
      </c>
      <c r="D31" s="13" t="s">
        <v>16</v>
      </c>
      <c r="E31" s="13"/>
      <c r="F31" s="27" t="s">
        <v>114</v>
      </c>
    </row>
    <row r="32" spans="1:6" x14ac:dyDescent="0.3">
      <c r="A32" s="14"/>
      <c r="B32" s="13">
        <f t="shared" si="1"/>
        <v>29</v>
      </c>
      <c r="C32" s="13" t="str">
        <f t="shared" si="2"/>
        <v>HH29</v>
      </c>
      <c r="D32" s="13" t="s">
        <v>17</v>
      </c>
      <c r="E32" s="13"/>
      <c r="F32" s="27" t="s">
        <v>121</v>
      </c>
    </row>
    <row r="33" spans="1:6" x14ac:dyDescent="0.3">
      <c r="A33" s="14"/>
      <c r="B33" s="13">
        <f t="shared" si="1"/>
        <v>30</v>
      </c>
      <c r="C33" s="13" t="str">
        <f t="shared" si="2"/>
        <v>HH30</v>
      </c>
      <c r="D33" s="13" t="s">
        <v>118</v>
      </c>
      <c r="E33" s="32"/>
      <c r="F33" s="27" t="s">
        <v>121</v>
      </c>
    </row>
    <row r="34" spans="1:6" x14ac:dyDescent="0.3">
      <c r="A34" s="14"/>
      <c r="B34" s="13">
        <f t="shared" si="1"/>
        <v>31</v>
      </c>
      <c r="C34" s="13" t="str">
        <f t="shared" si="2"/>
        <v>HH31</v>
      </c>
      <c r="D34" s="13" t="s">
        <v>18</v>
      </c>
      <c r="E34" s="32"/>
      <c r="F34" s="27" t="s">
        <v>122</v>
      </c>
    </row>
    <row r="35" spans="1:6" x14ac:dyDescent="0.3">
      <c r="A35" s="14"/>
      <c r="B35" s="13">
        <f t="shared" si="1"/>
        <v>32</v>
      </c>
      <c r="C35" s="13" t="str">
        <f t="shared" si="2"/>
        <v>HH32</v>
      </c>
      <c r="D35" s="13" t="s">
        <v>19</v>
      </c>
      <c r="E35" s="32"/>
      <c r="F35" s="27" t="s">
        <v>122</v>
      </c>
    </row>
    <row r="36" spans="1:6" x14ac:dyDescent="0.3">
      <c r="A36" s="14"/>
      <c r="B36" s="13">
        <f t="shared" si="1"/>
        <v>33</v>
      </c>
      <c r="C36" s="13" t="str">
        <f t="shared" si="2"/>
        <v>HH33</v>
      </c>
      <c r="D36" s="33" t="s">
        <v>120</v>
      </c>
      <c r="E36" s="32"/>
      <c r="F36" s="27" t="s">
        <v>122</v>
      </c>
    </row>
    <row r="37" spans="1:6" x14ac:dyDescent="0.3">
      <c r="A37" s="19" t="s">
        <v>20</v>
      </c>
      <c r="B37" s="7">
        <f t="shared" si="1"/>
        <v>34</v>
      </c>
      <c r="C37" s="7" t="str">
        <f t="shared" si="2"/>
        <v>HH34</v>
      </c>
      <c r="D37" s="7" t="s">
        <v>119</v>
      </c>
      <c r="E37" s="34"/>
      <c r="F37" s="28" t="s">
        <v>122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50"/>
  <sheetViews>
    <sheetView zoomScaleNormal="100" workbookViewId="0">
      <selection activeCell="B21" sqref="B21"/>
    </sheetView>
  </sheetViews>
  <sheetFormatPr defaultColWidth="8.88671875" defaultRowHeight="14.4" x14ac:dyDescent="0.3"/>
  <cols>
    <col min="1" max="1" width="52.88671875" style="50" customWidth="1"/>
    <col min="2" max="2" width="10" style="26" bestFit="1" customWidth="1"/>
    <col min="3" max="3" width="13.44140625" style="26" bestFit="1" customWidth="1"/>
    <col min="4" max="4" width="44.109375" style="3" bestFit="1" customWidth="1"/>
    <col min="5" max="5" width="32.109375" style="3" bestFit="1" customWidth="1"/>
    <col min="6" max="6" width="44.109375" style="26" bestFit="1" customWidth="1"/>
    <col min="7" max="16384" width="8.88671875" style="26"/>
  </cols>
  <sheetData>
    <row r="1" spans="1:6" x14ac:dyDescent="0.3">
      <c r="A1" s="21" t="s">
        <v>0</v>
      </c>
      <c r="B1" s="24" t="s">
        <v>134</v>
      </c>
      <c r="C1" s="24" t="s">
        <v>135</v>
      </c>
      <c r="D1" s="35" t="s">
        <v>1</v>
      </c>
      <c r="E1" s="35" t="s">
        <v>29</v>
      </c>
      <c r="F1" s="24" t="s">
        <v>2</v>
      </c>
    </row>
    <row r="2" spans="1:6" x14ac:dyDescent="0.3">
      <c r="A2" s="20" t="s">
        <v>140</v>
      </c>
      <c r="B2" s="12">
        <v>1</v>
      </c>
      <c r="C2" s="12" t="str">
        <f>CONCATENATE("HM",TEXT(B2,"0#"))</f>
        <v>HM01</v>
      </c>
      <c r="D2" s="36" t="s">
        <v>4</v>
      </c>
      <c r="E2" s="36"/>
      <c r="F2" s="29" t="s">
        <v>138</v>
      </c>
    </row>
    <row r="3" spans="1:6" x14ac:dyDescent="0.3">
      <c r="A3" s="14" t="s">
        <v>140</v>
      </c>
      <c r="B3" s="13">
        <f>B2+1</f>
        <v>2</v>
      </c>
      <c r="C3" s="13" t="str">
        <f t="shared" ref="C3" si="0">CONCATENATE("HM",TEXT(B3,"0#"))</f>
        <v>HM02</v>
      </c>
      <c r="D3" s="3" t="s">
        <v>21</v>
      </c>
      <c r="F3" s="27" t="s">
        <v>122</v>
      </c>
    </row>
    <row r="4" spans="1:6" x14ac:dyDescent="0.3">
      <c r="A4" s="14" t="s">
        <v>140</v>
      </c>
      <c r="B4" s="13">
        <f t="shared" ref="B4:B50" si="1">B3+1</f>
        <v>3</v>
      </c>
      <c r="C4" s="13" t="str">
        <f t="shared" ref="C4:C50" si="2">CONCATENATE("HM",TEXT(B4,"0#"))</f>
        <v>HM03</v>
      </c>
      <c r="D4" s="3" t="s">
        <v>7</v>
      </c>
      <c r="F4" s="27" t="s">
        <v>138</v>
      </c>
    </row>
    <row r="5" spans="1:6" x14ac:dyDescent="0.3">
      <c r="A5" s="14" t="s">
        <v>140</v>
      </c>
      <c r="B5" s="13">
        <f t="shared" si="1"/>
        <v>4</v>
      </c>
      <c r="C5" s="13" t="str">
        <f t="shared" si="2"/>
        <v>HM04</v>
      </c>
      <c r="D5" s="3" t="s">
        <v>6</v>
      </c>
      <c r="F5" s="27" t="s">
        <v>122</v>
      </c>
    </row>
    <row r="6" spans="1:6" x14ac:dyDescent="0.3">
      <c r="A6" s="14"/>
      <c r="B6" s="13">
        <f t="shared" si="1"/>
        <v>5</v>
      </c>
      <c r="C6" s="13" t="str">
        <f t="shared" si="2"/>
        <v>HM05</v>
      </c>
      <c r="D6" s="3" t="s">
        <v>5</v>
      </c>
      <c r="F6" s="27" t="s">
        <v>138</v>
      </c>
    </row>
    <row r="7" spans="1:6" x14ac:dyDescent="0.3">
      <c r="A7" s="14"/>
      <c r="B7" s="13">
        <f t="shared" si="1"/>
        <v>6</v>
      </c>
      <c r="C7" s="13" t="str">
        <f t="shared" si="2"/>
        <v>HM06</v>
      </c>
      <c r="D7" s="3" t="s">
        <v>8</v>
      </c>
      <c r="F7" s="27" t="s">
        <v>122</v>
      </c>
    </row>
    <row r="8" spans="1:6" x14ac:dyDescent="0.3">
      <c r="A8" s="14"/>
      <c r="B8" s="13">
        <f t="shared" si="1"/>
        <v>7</v>
      </c>
      <c r="C8" s="13" t="str">
        <f t="shared" si="2"/>
        <v>HM07</v>
      </c>
      <c r="D8" s="3" t="s">
        <v>9</v>
      </c>
      <c r="F8" s="27" t="s">
        <v>138</v>
      </c>
    </row>
    <row r="9" spans="1:6" x14ac:dyDescent="0.3">
      <c r="A9" s="14"/>
      <c r="B9" s="13">
        <f t="shared" si="1"/>
        <v>8</v>
      </c>
      <c r="C9" s="13" t="str">
        <f t="shared" si="2"/>
        <v>HM08</v>
      </c>
      <c r="D9" s="3" t="s">
        <v>10</v>
      </c>
      <c r="F9" s="27" t="s">
        <v>122</v>
      </c>
    </row>
    <row r="10" spans="1:6" x14ac:dyDescent="0.3">
      <c r="A10" s="14"/>
      <c r="B10" s="13">
        <f t="shared" si="1"/>
        <v>9</v>
      </c>
      <c r="C10" s="13" t="str">
        <f t="shared" si="2"/>
        <v>HM09</v>
      </c>
      <c r="D10" s="3" t="s">
        <v>284</v>
      </c>
      <c r="F10" s="27" t="s">
        <v>175</v>
      </c>
    </row>
    <row r="11" spans="1:6" x14ac:dyDescent="0.3">
      <c r="A11" s="14"/>
      <c r="B11" s="13">
        <f t="shared" si="1"/>
        <v>10</v>
      </c>
      <c r="C11" s="13" t="str">
        <f t="shared" si="2"/>
        <v>HM10</v>
      </c>
      <c r="D11" s="3" t="s">
        <v>163</v>
      </c>
      <c r="F11" s="27" t="s">
        <v>322</v>
      </c>
    </row>
    <row r="12" spans="1:6" x14ac:dyDescent="0.3">
      <c r="A12" s="14"/>
      <c r="B12" s="13">
        <f t="shared" si="1"/>
        <v>11</v>
      </c>
      <c r="C12" s="13" t="str">
        <f t="shared" si="2"/>
        <v>HM11</v>
      </c>
      <c r="D12" s="3" t="s">
        <v>14</v>
      </c>
      <c r="F12" s="27" t="s">
        <v>323</v>
      </c>
    </row>
    <row r="13" spans="1:6" x14ac:dyDescent="0.3">
      <c r="A13" s="14"/>
      <c r="B13" s="13">
        <f t="shared" si="1"/>
        <v>12</v>
      </c>
      <c r="C13" s="13" t="str">
        <f t="shared" si="2"/>
        <v>HM12</v>
      </c>
      <c r="D13" s="3" t="s">
        <v>15</v>
      </c>
      <c r="F13" s="27" t="s">
        <v>323</v>
      </c>
    </row>
    <row r="14" spans="1:6" x14ac:dyDescent="0.3">
      <c r="A14" s="55" t="s">
        <v>282</v>
      </c>
      <c r="B14" s="13">
        <f t="shared" si="1"/>
        <v>13</v>
      </c>
      <c r="C14" s="13" t="str">
        <f t="shared" si="2"/>
        <v>HM13</v>
      </c>
      <c r="D14" s="3" t="s">
        <v>22</v>
      </c>
      <c r="F14" s="27" t="s">
        <v>138</v>
      </c>
    </row>
    <row r="15" spans="1:6" x14ac:dyDescent="0.3">
      <c r="A15" s="14"/>
      <c r="B15" s="13">
        <f t="shared" si="1"/>
        <v>14</v>
      </c>
      <c r="C15" s="13" t="str">
        <f t="shared" si="2"/>
        <v>HM14</v>
      </c>
      <c r="D15" s="3" t="s">
        <v>428</v>
      </c>
      <c r="F15" s="27" t="s">
        <v>11</v>
      </c>
    </row>
    <row r="16" spans="1:6" x14ac:dyDescent="0.3">
      <c r="A16" s="14"/>
      <c r="B16" s="13">
        <f t="shared" si="1"/>
        <v>15</v>
      </c>
      <c r="C16" s="13" t="str">
        <f t="shared" ref="C16:C22" si="3">CONCATENATE("HM",TEXT(B16,"0#"))</f>
        <v>HM15</v>
      </c>
      <c r="D16" s="3" t="s">
        <v>429</v>
      </c>
      <c r="F16" s="27" t="s">
        <v>114</v>
      </c>
    </row>
    <row r="17" spans="1:6" x14ac:dyDescent="0.3">
      <c r="A17" s="14"/>
      <c r="B17" s="13">
        <f t="shared" si="1"/>
        <v>16</v>
      </c>
      <c r="C17" s="13" t="str">
        <f t="shared" si="3"/>
        <v>HM16</v>
      </c>
      <c r="D17" s="9" t="s">
        <v>426</v>
      </c>
      <c r="F17" s="27" t="s">
        <v>11</v>
      </c>
    </row>
    <row r="18" spans="1:6" x14ac:dyDescent="0.3">
      <c r="A18" s="14"/>
      <c r="B18" s="13">
        <f t="shared" si="1"/>
        <v>17</v>
      </c>
      <c r="C18" s="13" t="str">
        <f t="shared" si="3"/>
        <v>HM17</v>
      </c>
      <c r="D18" s="3" t="s">
        <v>427</v>
      </c>
      <c r="F18" s="27" t="s">
        <v>114</v>
      </c>
    </row>
    <row r="19" spans="1:6" x14ac:dyDescent="0.3">
      <c r="A19" s="14"/>
      <c r="B19" s="13">
        <f t="shared" si="1"/>
        <v>18</v>
      </c>
      <c r="C19" s="13" t="str">
        <f t="shared" si="3"/>
        <v>HM18</v>
      </c>
      <c r="D19" s="9" t="s">
        <v>430</v>
      </c>
      <c r="F19" s="27" t="s">
        <v>11</v>
      </c>
    </row>
    <row r="20" spans="1:6" x14ac:dyDescent="0.3">
      <c r="A20" s="14"/>
      <c r="B20" s="13">
        <f t="shared" si="1"/>
        <v>19</v>
      </c>
      <c r="C20" s="13" t="str">
        <f t="shared" si="3"/>
        <v>HM19</v>
      </c>
      <c r="D20" s="3" t="s">
        <v>431</v>
      </c>
      <c r="F20" s="27" t="s">
        <v>114</v>
      </c>
    </row>
    <row r="21" spans="1:6" ht="100.8" x14ac:dyDescent="0.3">
      <c r="A21" s="19"/>
      <c r="B21" s="7">
        <f t="shared" si="1"/>
        <v>20</v>
      </c>
      <c r="C21" s="7" t="str">
        <f t="shared" si="3"/>
        <v>HM20</v>
      </c>
      <c r="D21" s="5" t="s">
        <v>23</v>
      </c>
      <c r="E21" s="5"/>
      <c r="F21" s="37" t="s">
        <v>285</v>
      </c>
    </row>
    <row r="22" spans="1:6" ht="28.8" x14ac:dyDescent="0.3">
      <c r="A22" s="14" t="s">
        <v>176</v>
      </c>
      <c r="B22" s="13">
        <f t="shared" si="1"/>
        <v>21</v>
      </c>
      <c r="C22" s="13" t="str">
        <f t="shared" si="3"/>
        <v>HM21</v>
      </c>
      <c r="D22" s="38" t="s">
        <v>24</v>
      </c>
      <c r="E22" s="38"/>
      <c r="F22" s="27" t="s">
        <v>138</v>
      </c>
    </row>
    <row r="23" spans="1:6" x14ac:dyDescent="0.3">
      <c r="A23" s="14"/>
      <c r="B23" s="13">
        <f t="shared" si="1"/>
        <v>22</v>
      </c>
      <c r="C23" s="13" t="str">
        <f t="shared" si="2"/>
        <v>HM22</v>
      </c>
      <c r="D23" s="38" t="s">
        <v>25</v>
      </c>
      <c r="E23" s="38"/>
      <c r="F23" s="27" t="s">
        <v>122</v>
      </c>
    </row>
    <row r="24" spans="1:6" x14ac:dyDescent="0.3">
      <c r="A24" s="14"/>
      <c r="B24" s="13">
        <f t="shared" si="1"/>
        <v>23</v>
      </c>
      <c r="C24" s="13" t="str">
        <f t="shared" si="2"/>
        <v>HM23</v>
      </c>
      <c r="D24" s="38" t="s">
        <v>26</v>
      </c>
      <c r="E24" s="38"/>
      <c r="F24" s="40" t="s">
        <v>121</v>
      </c>
    </row>
    <row r="25" spans="1:6" x14ac:dyDescent="0.3">
      <c r="A25" s="9" t="s">
        <v>129</v>
      </c>
      <c r="B25" s="13">
        <f t="shared" si="1"/>
        <v>24</v>
      </c>
      <c r="C25" s="13" t="str">
        <f t="shared" si="2"/>
        <v>HM24</v>
      </c>
      <c r="D25" s="38" t="s">
        <v>131</v>
      </c>
      <c r="F25" s="39" t="s">
        <v>132</v>
      </c>
    </row>
    <row r="26" spans="1:6" x14ac:dyDescent="0.3">
      <c r="A26" s="14"/>
      <c r="B26" s="13">
        <f t="shared" si="1"/>
        <v>25</v>
      </c>
      <c r="C26" s="13" t="str">
        <f t="shared" si="2"/>
        <v>HM25</v>
      </c>
      <c r="D26" s="38" t="s">
        <v>131</v>
      </c>
      <c r="E26" s="38"/>
      <c r="F26" s="39" t="s">
        <v>133</v>
      </c>
    </row>
    <row r="27" spans="1:6" x14ac:dyDescent="0.3">
      <c r="A27" s="14"/>
      <c r="B27" s="13">
        <f t="shared" si="1"/>
        <v>26</v>
      </c>
      <c r="C27" s="13" t="str">
        <f t="shared" si="2"/>
        <v>HM26</v>
      </c>
      <c r="D27" s="38" t="s">
        <v>27</v>
      </c>
      <c r="E27" s="38"/>
      <c r="F27" s="40" t="s">
        <v>141</v>
      </c>
    </row>
    <row r="28" spans="1:6" x14ac:dyDescent="0.3">
      <c r="A28" s="56" t="s">
        <v>128</v>
      </c>
      <c r="B28" s="13">
        <f t="shared" si="1"/>
        <v>27</v>
      </c>
      <c r="C28" s="13" t="str">
        <f t="shared" si="2"/>
        <v>HM27</v>
      </c>
      <c r="D28" s="30" t="s">
        <v>28</v>
      </c>
      <c r="F28" s="41" t="s">
        <v>38</v>
      </c>
    </row>
    <row r="29" spans="1:6" x14ac:dyDescent="0.3">
      <c r="A29" s="9" t="s">
        <v>129</v>
      </c>
      <c r="B29" s="13">
        <f t="shared" si="1"/>
        <v>28</v>
      </c>
      <c r="C29" s="13" t="str">
        <f t="shared" si="2"/>
        <v>HM28</v>
      </c>
      <c r="D29" s="3" t="s">
        <v>28</v>
      </c>
      <c r="F29" s="40" t="s">
        <v>142</v>
      </c>
    </row>
    <row r="30" spans="1:6" x14ac:dyDescent="0.3">
      <c r="A30" s="14"/>
      <c r="B30" s="13">
        <f t="shared" si="1"/>
        <v>29</v>
      </c>
      <c r="C30" s="13" t="str">
        <f t="shared" si="2"/>
        <v>HM29</v>
      </c>
      <c r="D30" s="3" t="s">
        <v>28</v>
      </c>
      <c r="F30" s="40" t="s">
        <v>143</v>
      </c>
    </row>
    <row r="31" spans="1:6" x14ac:dyDescent="0.3">
      <c r="A31" s="14"/>
      <c r="B31" s="13">
        <f t="shared" si="1"/>
        <v>30</v>
      </c>
      <c r="C31" s="13" t="str">
        <f t="shared" si="2"/>
        <v>HM30</v>
      </c>
      <c r="D31" s="9" t="s">
        <v>325</v>
      </c>
      <c r="E31" s="42"/>
      <c r="F31" s="40" t="s">
        <v>121</v>
      </c>
    </row>
    <row r="32" spans="1:6" x14ac:dyDescent="0.3">
      <c r="A32" s="14"/>
      <c r="B32" s="13">
        <f t="shared" si="1"/>
        <v>31</v>
      </c>
      <c r="C32" s="13" t="str">
        <f t="shared" si="2"/>
        <v>HM31</v>
      </c>
      <c r="D32" s="9" t="s">
        <v>326</v>
      </c>
      <c r="E32" s="42"/>
      <c r="F32" s="40" t="s">
        <v>130</v>
      </c>
    </row>
    <row r="33" spans="1:6" ht="43.2" x14ac:dyDescent="0.3">
      <c r="A33" s="14"/>
      <c r="B33" s="13">
        <f t="shared" si="1"/>
        <v>32</v>
      </c>
      <c r="C33" s="13" t="str">
        <f t="shared" si="2"/>
        <v>HM32</v>
      </c>
      <c r="D33" s="9" t="s">
        <v>327</v>
      </c>
      <c r="E33" s="42"/>
      <c r="F33" s="40" t="s">
        <v>324</v>
      </c>
    </row>
    <row r="34" spans="1:6" ht="43.2" x14ac:dyDescent="0.3">
      <c r="A34" s="14"/>
      <c r="B34" s="13">
        <f t="shared" si="1"/>
        <v>33</v>
      </c>
      <c r="C34" s="13" t="str">
        <f t="shared" si="2"/>
        <v>HM33</v>
      </c>
      <c r="D34" s="9" t="s">
        <v>328</v>
      </c>
      <c r="E34" s="42"/>
      <c r="F34" s="40" t="s">
        <v>324</v>
      </c>
    </row>
    <row r="35" spans="1:6" ht="43.2" x14ac:dyDescent="0.3">
      <c r="A35" s="14"/>
      <c r="B35" s="13">
        <f t="shared" si="1"/>
        <v>34</v>
      </c>
      <c r="C35" s="13" t="str">
        <f t="shared" si="2"/>
        <v>HM34</v>
      </c>
      <c r="D35" s="9" t="s">
        <v>329</v>
      </c>
      <c r="E35" s="42"/>
      <c r="F35" s="40" t="s">
        <v>324</v>
      </c>
    </row>
    <row r="36" spans="1:6" x14ac:dyDescent="0.3">
      <c r="A36" s="14"/>
      <c r="B36" s="13">
        <f t="shared" si="1"/>
        <v>35</v>
      </c>
      <c r="C36" s="13" t="str">
        <f t="shared" si="2"/>
        <v>HM35</v>
      </c>
      <c r="D36" s="9" t="s">
        <v>333</v>
      </c>
      <c r="E36" s="42"/>
      <c r="F36" s="40" t="s">
        <v>121</v>
      </c>
    </row>
    <row r="37" spans="1:6" x14ac:dyDescent="0.3">
      <c r="A37" s="14"/>
      <c r="B37" s="13">
        <f t="shared" si="1"/>
        <v>36</v>
      </c>
      <c r="C37" s="13" t="str">
        <f t="shared" si="2"/>
        <v>HM36</v>
      </c>
      <c r="D37" s="9" t="s">
        <v>334</v>
      </c>
      <c r="E37" s="42"/>
      <c r="F37" s="40" t="s">
        <v>130</v>
      </c>
    </row>
    <row r="38" spans="1:6" ht="43.2" x14ac:dyDescent="0.3">
      <c r="A38" s="14"/>
      <c r="B38" s="13">
        <f t="shared" si="1"/>
        <v>37</v>
      </c>
      <c r="C38" s="13" t="str">
        <f t="shared" si="2"/>
        <v>HM37</v>
      </c>
      <c r="D38" s="9" t="s">
        <v>330</v>
      </c>
      <c r="E38" s="42"/>
      <c r="F38" s="40" t="s">
        <v>324</v>
      </c>
    </row>
    <row r="39" spans="1:6" ht="43.2" x14ac:dyDescent="0.3">
      <c r="A39" s="14"/>
      <c r="B39" s="13">
        <f t="shared" si="1"/>
        <v>38</v>
      </c>
      <c r="C39" s="13" t="str">
        <f t="shared" si="2"/>
        <v>HM38</v>
      </c>
      <c r="D39" s="9" t="s">
        <v>331</v>
      </c>
      <c r="E39" s="42"/>
      <c r="F39" s="40" t="s">
        <v>324</v>
      </c>
    </row>
    <row r="40" spans="1:6" ht="43.2" x14ac:dyDescent="0.3">
      <c r="A40" s="14"/>
      <c r="B40" s="13">
        <f t="shared" si="1"/>
        <v>39</v>
      </c>
      <c r="C40" s="13" t="str">
        <f t="shared" si="2"/>
        <v>HM39</v>
      </c>
      <c r="D40" s="9" t="s">
        <v>332</v>
      </c>
      <c r="E40" s="42"/>
      <c r="F40" s="40" t="s">
        <v>324</v>
      </c>
    </row>
    <row r="41" spans="1:6" x14ac:dyDescent="0.3">
      <c r="A41" s="14"/>
      <c r="B41" s="13">
        <f t="shared" si="1"/>
        <v>40</v>
      </c>
      <c r="C41" s="13" t="str">
        <f t="shared" si="2"/>
        <v>HM40</v>
      </c>
      <c r="D41" s="9" t="s">
        <v>335</v>
      </c>
      <c r="E41" s="42"/>
      <c r="F41" s="40" t="s">
        <v>121</v>
      </c>
    </row>
    <row r="42" spans="1:6" x14ac:dyDescent="0.3">
      <c r="A42" s="14"/>
      <c r="B42" s="13">
        <f t="shared" si="1"/>
        <v>41</v>
      </c>
      <c r="C42" s="13" t="str">
        <f t="shared" si="2"/>
        <v>HM41</v>
      </c>
      <c r="D42" s="9" t="s">
        <v>336</v>
      </c>
      <c r="E42" s="42"/>
      <c r="F42" s="40" t="s">
        <v>130</v>
      </c>
    </row>
    <row r="43" spans="1:6" ht="43.2" x14ac:dyDescent="0.3">
      <c r="A43" s="14"/>
      <c r="B43" s="13">
        <f t="shared" si="1"/>
        <v>42</v>
      </c>
      <c r="C43" s="13" t="str">
        <f t="shared" si="2"/>
        <v>HM42</v>
      </c>
      <c r="D43" s="9" t="s">
        <v>337</v>
      </c>
      <c r="E43" s="42"/>
      <c r="F43" s="40" t="s">
        <v>324</v>
      </c>
    </row>
    <row r="44" spans="1:6" ht="43.2" x14ac:dyDescent="0.3">
      <c r="A44" s="14"/>
      <c r="B44" s="13">
        <f t="shared" si="1"/>
        <v>43</v>
      </c>
      <c r="C44" s="13" t="str">
        <f t="shared" si="2"/>
        <v>HM43</v>
      </c>
      <c r="D44" s="9" t="s">
        <v>338</v>
      </c>
      <c r="E44" s="42"/>
      <c r="F44" s="40" t="s">
        <v>324</v>
      </c>
    </row>
    <row r="45" spans="1:6" ht="43.2" x14ac:dyDescent="0.3">
      <c r="A45" s="19"/>
      <c r="B45" s="7">
        <f t="shared" si="1"/>
        <v>44</v>
      </c>
      <c r="C45" s="7" t="str">
        <f t="shared" si="2"/>
        <v>HM44</v>
      </c>
      <c r="D45" s="9" t="s">
        <v>339</v>
      </c>
      <c r="E45" s="42"/>
      <c r="F45" s="40" t="s">
        <v>324</v>
      </c>
    </row>
    <row r="46" spans="1:6" x14ac:dyDescent="0.3">
      <c r="A46" s="57"/>
      <c r="B46" s="12">
        <f t="shared" si="1"/>
        <v>45</v>
      </c>
      <c r="C46" s="12" t="str">
        <f t="shared" si="2"/>
        <v>HM45</v>
      </c>
      <c r="D46" s="36" t="s">
        <v>108</v>
      </c>
      <c r="E46" s="45"/>
      <c r="F46" s="29" t="s">
        <v>11</v>
      </c>
    </row>
    <row r="47" spans="1:6" x14ac:dyDescent="0.3">
      <c r="A47" s="14"/>
      <c r="B47" s="13">
        <f t="shared" si="1"/>
        <v>46</v>
      </c>
      <c r="C47" s="13" t="str">
        <f t="shared" si="2"/>
        <v>HM46</v>
      </c>
      <c r="D47" s="13" t="s">
        <v>30</v>
      </c>
      <c r="F47" s="27" t="s">
        <v>114</v>
      </c>
    </row>
    <row r="48" spans="1:6" x14ac:dyDescent="0.3">
      <c r="A48" s="14"/>
      <c r="B48" s="13">
        <f t="shared" si="1"/>
        <v>47</v>
      </c>
      <c r="C48" s="13" t="str">
        <f t="shared" si="2"/>
        <v>HM47</v>
      </c>
      <c r="D48" s="82" t="s">
        <v>31</v>
      </c>
      <c r="F48" s="27" t="s">
        <v>121</v>
      </c>
    </row>
    <row r="49" spans="1:6" x14ac:dyDescent="0.3">
      <c r="A49" s="14" t="s">
        <v>112</v>
      </c>
      <c r="B49" s="13">
        <f t="shared" si="1"/>
        <v>48</v>
      </c>
      <c r="C49" s="13" t="str">
        <f t="shared" si="2"/>
        <v>HM48</v>
      </c>
      <c r="D49" s="33" t="s">
        <v>136</v>
      </c>
      <c r="F49" s="27" t="s">
        <v>122</v>
      </c>
    </row>
    <row r="50" spans="1:6" x14ac:dyDescent="0.3">
      <c r="A50" s="19" t="s">
        <v>20</v>
      </c>
      <c r="B50" s="7">
        <f t="shared" si="1"/>
        <v>49</v>
      </c>
      <c r="C50" s="7" t="str">
        <f t="shared" si="2"/>
        <v>HM49</v>
      </c>
      <c r="D50" s="83" t="s">
        <v>137</v>
      </c>
      <c r="E50" s="5"/>
      <c r="F50" s="28" t="s">
        <v>122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147"/>
  <sheetViews>
    <sheetView zoomScale="94" zoomScaleNormal="94" workbookViewId="0">
      <pane ySplit="1" topLeftCell="A2" activePane="bottomLeft" state="frozen"/>
      <selection pane="bottomLeft" activeCell="A2" sqref="A2:XFD3"/>
    </sheetView>
  </sheetViews>
  <sheetFormatPr defaultColWidth="8.88671875" defaultRowHeight="14.4" x14ac:dyDescent="0.3"/>
  <cols>
    <col min="1" max="1" width="28.21875" style="1" customWidth="1"/>
    <col min="2" max="2" width="10" style="1" bestFit="1" customWidth="1"/>
    <col min="3" max="3" width="13.44140625" style="1" bestFit="1" customWidth="1"/>
    <col min="4" max="4" width="46.77734375" style="1" customWidth="1"/>
    <col min="5" max="5" width="20.44140625" style="1" customWidth="1"/>
    <col min="6" max="6" width="32" style="1" bestFit="1" customWidth="1"/>
    <col min="7" max="7" width="30.21875" style="47" bestFit="1" customWidth="1"/>
    <col min="8" max="16384" width="8.88671875" style="47"/>
  </cols>
  <sheetData>
    <row r="1" spans="1:7" s="46" customFormat="1" x14ac:dyDescent="0.3">
      <c r="A1" s="21" t="s">
        <v>0</v>
      </c>
      <c r="B1" s="24" t="s">
        <v>134</v>
      </c>
      <c r="C1" s="24" t="s">
        <v>135</v>
      </c>
      <c r="D1" s="22" t="s">
        <v>1</v>
      </c>
      <c r="E1" s="22" t="s">
        <v>29</v>
      </c>
      <c r="F1" s="21" t="s">
        <v>2</v>
      </c>
      <c r="G1" s="25" t="s">
        <v>3</v>
      </c>
    </row>
    <row r="2" spans="1:7" ht="28.8" x14ac:dyDescent="0.3">
      <c r="A2" s="20" t="s">
        <v>140</v>
      </c>
      <c r="B2" s="11">
        <v>1</v>
      </c>
      <c r="C2" s="8" t="str">
        <f t="shared" ref="C2:C3" si="0">CONCATENATE("RI",TEXT(B2,"0#"))</f>
        <v>RI01</v>
      </c>
      <c r="D2" s="23" t="s">
        <v>4</v>
      </c>
      <c r="E2" s="11"/>
      <c r="F2" s="11" t="s">
        <v>138</v>
      </c>
      <c r="G2" s="29"/>
    </row>
    <row r="3" spans="1:7" ht="28.8" x14ac:dyDescent="0.3">
      <c r="A3" s="14" t="s">
        <v>140</v>
      </c>
      <c r="B3" s="8">
        <f>B2+1</f>
        <v>2</v>
      </c>
      <c r="C3" s="8" t="str">
        <f t="shared" si="0"/>
        <v>RI02</v>
      </c>
      <c r="D3" s="9" t="s">
        <v>21</v>
      </c>
      <c r="E3" s="8"/>
      <c r="F3" s="8" t="s">
        <v>122</v>
      </c>
      <c r="G3" s="27"/>
    </row>
    <row r="4" spans="1:7" ht="28.8" x14ac:dyDescent="0.3">
      <c r="A4" s="14" t="s">
        <v>140</v>
      </c>
      <c r="B4" s="8">
        <f t="shared" ref="B4:B67" si="1">B3+1</f>
        <v>3</v>
      </c>
      <c r="C4" s="8" t="str">
        <f t="shared" ref="C4:C67" si="2">CONCATENATE("RI",TEXT(B4,"0#"))</f>
        <v>RI03</v>
      </c>
      <c r="D4" s="9" t="s">
        <v>7</v>
      </c>
      <c r="E4" s="8"/>
      <c r="F4" s="8" t="s">
        <v>138</v>
      </c>
      <c r="G4" s="27"/>
    </row>
    <row r="5" spans="1:7" ht="28.8" x14ac:dyDescent="0.3">
      <c r="A5" s="14" t="s">
        <v>140</v>
      </c>
      <c r="B5" s="8">
        <f t="shared" si="1"/>
        <v>4</v>
      </c>
      <c r="C5" s="8" t="str">
        <f t="shared" si="2"/>
        <v>RI04</v>
      </c>
      <c r="D5" s="9" t="s">
        <v>6</v>
      </c>
      <c r="E5" s="8"/>
      <c r="F5" s="8" t="s">
        <v>122</v>
      </c>
      <c r="G5" s="27"/>
    </row>
    <row r="6" spans="1:7" x14ac:dyDescent="0.3">
      <c r="A6" s="14"/>
      <c r="B6" s="8">
        <f t="shared" si="1"/>
        <v>5</v>
      </c>
      <c r="C6" s="8" t="str">
        <f t="shared" si="2"/>
        <v>RI05</v>
      </c>
      <c r="D6" s="9" t="s">
        <v>5</v>
      </c>
      <c r="E6" s="8"/>
      <c r="F6" s="8" t="s">
        <v>138</v>
      </c>
      <c r="G6" s="27"/>
    </row>
    <row r="7" spans="1:7" x14ac:dyDescent="0.3">
      <c r="A7" s="14"/>
      <c r="B7" s="8">
        <f t="shared" si="1"/>
        <v>6</v>
      </c>
      <c r="C7" s="8" t="str">
        <f t="shared" si="2"/>
        <v>RI06</v>
      </c>
      <c r="D7" s="9" t="s">
        <v>8</v>
      </c>
      <c r="E7" s="8"/>
      <c r="F7" s="8" t="s">
        <v>122</v>
      </c>
      <c r="G7" s="27"/>
    </row>
    <row r="8" spans="1:7" x14ac:dyDescent="0.3">
      <c r="A8" s="14"/>
      <c r="B8" s="8">
        <f t="shared" si="1"/>
        <v>7</v>
      </c>
      <c r="C8" s="8" t="str">
        <f t="shared" si="2"/>
        <v>RI07</v>
      </c>
      <c r="D8" s="9" t="s">
        <v>9</v>
      </c>
      <c r="E8" s="8"/>
      <c r="F8" s="8" t="s">
        <v>138</v>
      </c>
      <c r="G8" s="27"/>
    </row>
    <row r="9" spans="1:7" x14ac:dyDescent="0.3">
      <c r="A9" s="14"/>
      <c r="B9" s="8">
        <f t="shared" si="1"/>
        <v>8</v>
      </c>
      <c r="C9" s="8" t="str">
        <f t="shared" si="2"/>
        <v>RI08</v>
      </c>
      <c r="D9" s="9" t="s">
        <v>10</v>
      </c>
      <c r="E9" s="8"/>
      <c r="F9" s="8" t="s">
        <v>122</v>
      </c>
      <c r="G9" s="27"/>
    </row>
    <row r="10" spans="1:7" x14ac:dyDescent="0.3">
      <c r="A10" s="14"/>
      <c r="B10" s="8">
        <f t="shared" si="1"/>
        <v>9</v>
      </c>
      <c r="C10" s="8" t="str">
        <f t="shared" si="2"/>
        <v>RI09</v>
      </c>
      <c r="D10" s="9" t="s">
        <v>101</v>
      </c>
      <c r="E10" s="8"/>
      <c r="F10" s="8" t="s">
        <v>11</v>
      </c>
      <c r="G10" s="27"/>
    </row>
    <row r="11" spans="1:7" x14ac:dyDescent="0.3">
      <c r="A11" s="14"/>
      <c r="B11" s="8">
        <f t="shared" si="1"/>
        <v>10</v>
      </c>
      <c r="C11" s="8" t="str">
        <f t="shared" si="2"/>
        <v>RI10</v>
      </c>
      <c r="D11" s="8" t="s">
        <v>33</v>
      </c>
      <c r="E11" s="8"/>
      <c r="F11" s="8" t="s">
        <v>114</v>
      </c>
      <c r="G11" s="27"/>
    </row>
    <row r="12" spans="1:7" x14ac:dyDescent="0.3">
      <c r="A12" s="14"/>
      <c r="B12" s="8">
        <f t="shared" si="1"/>
        <v>11</v>
      </c>
      <c r="C12" s="8" t="str">
        <f t="shared" si="2"/>
        <v>RI11</v>
      </c>
      <c r="D12" s="8" t="s">
        <v>284</v>
      </c>
      <c r="E12" s="8"/>
      <c r="F12" s="8" t="s">
        <v>145</v>
      </c>
      <c r="G12" s="27"/>
    </row>
    <row r="13" spans="1:7" x14ac:dyDescent="0.3">
      <c r="A13" s="14"/>
      <c r="B13" s="8">
        <f t="shared" si="1"/>
        <v>12</v>
      </c>
      <c r="C13" s="8" t="str">
        <f t="shared" si="2"/>
        <v>RI12</v>
      </c>
      <c r="D13" s="8" t="s">
        <v>361</v>
      </c>
      <c r="E13" s="8"/>
      <c r="F13" s="8" t="s">
        <v>145</v>
      </c>
      <c r="G13" s="27"/>
    </row>
    <row r="14" spans="1:7" x14ac:dyDescent="0.3">
      <c r="A14" s="14"/>
      <c r="B14" s="8">
        <f t="shared" si="1"/>
        <v>13</v>
      </c>
      <c r="C14" s="8" t="str">
        <f t="shared" si="2"/>
        <v>RI13</v>
      </c>
      <c r="D14" s="8" t="s">
        <v>362</v>
      </c>
      <c r="E14" s="8"/>
      <c r="F14" s="8" t="s">
        <v>145</v>
      </c>
      <c r="G14" s="27"/>
    </row>
    <row r="15" spans="1:7" x14ac:dyDescent="0.3">
      <c r="A15" s="14"/>
      <c r="B15" s="8">
        <f t="shared" si="1"/>
        <v>14</v>
      </c>
      <c r="C15" s="8" t="str">
        <f t="shared" si="2"/>
        <v>RI14</v>
      </c>
      <c r="D15" s="8" t="s">
        <v>363</v>
      </c>
      <c r="E15" s="8"/>
      <c r="F15" s="8" t="s">
        <v>145</v>
      </c>
      <c r="G15" s="27"/>
    </row>
    <row r="16" spans="1:7" x14ac:dyDescent="0.3">
      <c r="A16" s="14"/>
      <c r="B16" s="8">
        <f t="shared" si="1"/>
        <v>15</v>
      </c>
      <c r="C16" s="8" t="str">
        <f t="shared" si="2"/>
        <v>RI15</v>
      </c>
      <c r="D16" s="8" t="s">
        <v>14</v>
      </c>
      <c r="E16" s="8"/>
      <c r="F16" s="13" t="s">
        <v>323</v>
      </c>
      <c r="G16" s="27"/>
    </row>
    <row r="17" spans="1:7" x14ac:dyDescent="0.3">
      <c r="A17" s="19"/>
      <c r="B17" s="10">
        <f t="shared" si="1"/>
        <v>16</v>
      </c>
      <c r="C17" s="10" t="str">
        <f t="shared" si="2"/>
        <v>RI16</v>
      </c>
      <c r="D17" s="10" t="s">
        <v>15</v>
      </c>
      <c r="E17" s="10"/>
      <c r="F17" s="7" t="s">
        <v>323</v>
      </c>
      <c r="G17" s="28"/>
    </row>
    <row r="18" spans="1:7" ht="28.8" x14ac:dyDescent="0.3">
      <c r="A18" s="14" t="s">
        <v>34</v>
      </c>
      <c r="B18" s="8">
        <f t="shared" si="1"/>
        <v>17</v>
      </c>
      <c r="C18" s="8" t="str">
        <f t="shared" si="2"/>
        <v>RI17</v>
      </c>
      <c r="D18" s="8" t="s">
        <v>35</v>
      </c>
      <c r="E18" s="8"/>
      <c r="F18" s="8" t="s">
        <v>122</v>
      </c>
      <c r="G18" s="27"/>
    </row>
    <row r="19" spans="1:7" x14ac:dyDescent="0.3">
      <c r="A19" s="14"/>
      <c r="B19" s="8">
        <f t="shared" si="1"/>
        <v>18</v>
      </c>
      <c r="C19" s="8" t="str">
        <f t="shared" si="2"/>
        <v>RI18</v>
      </c>
      <c r="D19" s="8" t="s">
        <v>313</v>
      </c>
      <c r="E19" s="8"/>
      <c r="F19" s="8" t="s">
        <v>122</v>
      </c>
      <c r="G19" s="27"/>
    </row>
    <row r="20" spans="1:7" x14ac:dyDescent="0.3">
      <c r="A20" s="14"/>
      <c r="B20" s="8">
        <f t="shared" si="1"/>
        <v>19</v>
      </c>
      <c r="C20" s="8" t="str">
        <f t="shared" si="2"/>
        <v>RI19</v>
      </c>
      <c r="D20" s="8" t="s">
        <v>314</v>
      </c>
      <c r="E20" s="8"/>
      <c r="F20" s="8" t="s">
        <v>122</v>
      </c>
      <c r="G20" s="27"/>
    </row>
    <row r="21" spans="1:7" x14ac:dyDescent="0.3">
      <c r="A21" s="14"/>
      <c r="B21" s="8">
        <f t="shared" si="1"/>
        <v>20</v>
      </c>
      <c r="C21" s="8" t="str">
        <f t="shared" si="2"/>
        <v>RI20</v>
      </c>
      <c r="D21" s="8" t="s">
        <v>36</v>
      </c>
      <c r="E21" s="8"/>
      <c r="F21" s="8" t="s">
        <v>141</v>
      </c>
      <c r="G21" s="27"/>
    </row>
    <row r="22" spans="1:7" ht="43.2" x14ac:dyDescent="0.3">
      <c r="A22" s="14" t="s">
        <v>37</v>
      </c>
      <c r="B22" s="8">
        <f t="shared" si="1"/>
        <v>21</v>
      </c>
      <c r="C22" s="8" t="str">
        <f t="shared" si="2"/>
        <v>RI21</v>
      </c>
      <c r="D22" s="8" t="s">
        <v>146</v>
      </c>
      <c r="E22" s="8" t="s">
        <v>147</v>
      </c>
      <c r="F22" s="76" t="s">
        <v>208</v>
      </c>
      <c r="G22" s="27"/>
    </row>
    <row r="23" spans="1:7" ht="28.8" x14ac:dyDescent="0.3">
      <c r="A23" s="14"/>
      <c r="B23" s="8">
        <f t="shared" si="1"/>
        <v>22</v>
      </c>
      <c r="C23" s="8" t="str">
        <f t="shared" si="2"/>
        <v>RI22</v>
      </c>
      <c r="D23" s="8" t="s">
        <v>146</v>
      </c>
      <c r="E23" s="8" t="s">
        <v>148</v>
      </c>
      <c r="F23" s="76" t="s">
        <v>208</v>
      </c>
      <c r="G23" s="27"/>
    </row>
    <row r="24" spans="1:7" ht="28.8" x14ac:dyDescent="0.3">
      <c r="A24" s="14"/>
      <c r="B24" s="8">
        <f t="shared" si="1"/>
        <v>23</v>
      </c>
      <c r="C24" s="8" t="str">
        <f t="shared" si="2"/>
        <v>RI23</v>
      </c>
      <c r="D24" s="8" t="s">
        <v>146</v>
      </c>
      <c r="E24" s="8" t="s">
        <v>149</v>
      </c>
      <c r="F24" s="76" t="s">
        <v>208</v>
      </c>
      <c r="G24" s="27"/>
    </row>
    <row r="25" spans="1:7" x14ac:dyDescent="0.3">
      <c r="A25" s="14"/>
      <c r="B25" s="8">
        <f t="shared" si="1"/>
        <v>24</v>
      </c>
      <c r="C25" s="8" t="str">
        <f t="shared" si="2"/>
        <v>RI24</v>
      </c>
      <c r="D25" s="8" t="s">
        <v>150</v>
      </c>
      <c r="E25" s="8" t="s">
        <v>151</v>
      </c>
      <c r="F25" s="8" t="s">
        <v>138</v>
      </c>
      <c r="G25" s="27"/>
    </row>
    <row r="26" spans="1:7" x14ac:dyDescent="0.3">
      <c r="A26" s="14"/>
      <c r="B26" s="10">
        <f t="shared" si="1"/>
        <v>25</v>
      </c>
      <c r="C26" s="10" t="str">
        <f t="shared" si="2"/>
        <v>RI25</v>
      </c>
      <c r="D26" s="8" t="s">
        <v>150</v>
      </c>
      <c r="E26" s="8" t="s">
        <v>172</v>
      </c>
      <c r="F26" s="8" t="s">
        <v>138</v>
      </c>
      <c r="G26" s="27"/>
    </row>
    <row r="27" spans="1:7" ht="43.2" x14ac:dyDescent="0.3">
      <c r="A27" s="20"/>
      <c r="B27" s="8">
        <f t="shared" si="1"/>
        <v>26</v>
      </c>
      <c r="C27" s="8" t="str">
        <f t="shared" si="2"/>
        <v>RI26</v>
      </c>
      <c r="D27" s="11" t="s">
        <v>155</v>
      </c>
      <c r="E27" s="11"/>
      <c r="F27" s="11" t="s">
        <v>78</v>
      </c>
      <c r="G27" s="54" t="str">
        <f>CONCATENATE("2 or 99 --&gt;",C71)</f>
        <v>2 or 99 --&gt;RI70</v>
      </c>
    </row>
    <row r="28" spans="1:7" ht="43.2" x14ac:dyDescent="0.3">
      <c r="A28" s="14"/>
      <c r="B28" s="8">
        <f t="shared" si="1"/>
        <v>27</v>
      </c>
      <c r="C28" s="8" t="str">
        <f t="shared" si="2"/>
        <v>RI27</v>
      </c>
      <c r="D28" s="8" t="s">
        <v>286</v>
      </c>
      <c r="E28" s="8"/>
      <c r="F28" s="8" t="s">
        <v>178</v>
      </c>
      <c r="G28" s="40" t="str">
        <f>CONCATENATE("1 or 2 --&gt;", C31)</f>
        <v>1 or 2 --&gt;RI30</v>
      </c>
    </row>
    <row r="29" spans="1:7" ht="43.2" x14ac:dyDescent="0.3">
      <c r="A29" s="14"/>
      <c r="B29" s="8">
        <f t="shared" si="1"/>
        <v>28</v>
      </c>
      <c r="C29" s="8" t="str">
        <f t="shared" si="2"/>
        <v>RI28</v>
      </c>
      <c r="D29" s="8" t="s">
        <v>259</v>
      </c>
      <c r="E29" s="8"/>
      <c r="F29" s="76" t="s">
        <v>260</v>
      </c>
      <c r="G29" s="40" t="s">
        <v>240</v>
      </c>
    </row>
    <row r="30" spans="1:7" x14ac:dyDescent="0.3">
      <c r="A30" s="14"/>
      <c r="B30" s="8">
        <f t="shared" si="1"/>
        <v>29</v>
      </c>
      <c r="C30" s="8" t="str">
        <f t="shared" si="2"/>
        <v>RI29</v>
      </c>
      <c r="D30" s="8" t="s">
        <v>177</v>
      </c>
      <c r="E30" s="8"/>
      <c r="F30" s="76" t="s">
        <v>122</v>
      </c>
      <c r="G30" s="40"/>
    </row>
    <row r="31" spans="1:7" ht="43.2" x14ac:dyDescent="0.3">
      <c r="A31" s="14"/>
      <c r="B31" s="8">
        <f t="shared" si="1"/>
        <v>30</v>
      </c>
      <c r="C31" s="8" t="str">
        <f t="shared" si="2"/>
        <v>RI30</v>
      </c>
      <c r="D31" s="8" t="s">
        <v>39</v>
      </c>
      <c r="E31" s="8"/>
      <c r="F31" s="8" t="s">
        <v>340</v>
      </c>
      <c r="G31" s="40" t="s">
        <v>258</v>
      </c>
    </row>
    <row r="32" spans="1:7" ht="43.2" x14ac:dyDescent="0.3">
      <c r="A32" s="14"/>
      <c r="B32" s="10">
        <f t="shared" si="1"/>
        <v>31</v>
      </c>
      <c r="C32" s="10" t="str">
        <f t="shared" si="2"/>
        <v>RI31</v>
      </c>
      <c r="D32" s="8" t="s">
        <v>257</v>
      </c>
      <c r="E32" s="8"/>
      <c r="F32" s="8" t="s">
        <v>78</v>
      </c>
      <c r="G32" s="27"/>
    </row>
    <row r="33" spans="1:7" ht="72" x14ac:dyDescent="0.3">
      <c r="A33" s="20" t="s">
        <v>40</v>
      </c>
      <c r="B33" s="8">
        <f t="shared" si="1"/>
        <v>32</v>
      </c>
      <c r="C33" s="8" t="str">
        <f t="shared" si="2"/>
        <v>RI32</v>
      </c>
      <c r="D33" s="11" t="s">
        <v>156</v>
      </c>
      <c r="E33" s="11"/>
      <c r="F33" s="11" t="s">
        <v>11</v>
      </c>
      <c r="G33" s="29"/>
    </row>
    <row r="34" spans="1:7" ht="86.4" x14ac:dyDescent="0.3">
      <c r="A34" s="14" t="s">
        <v>41</v>
      </c>
      <c r="B34" s="8">
        <f t="shared" si="1"/>
        <v>33</v>
      </c>
      <c r="C34" s="8" t="str">
        <f t="shared" si="2"/>
        <v>RI33</v>
      </c>
      <c r="D34" s="8" t="s">
        <v>292</v>
      </c>
      <c r="E34" s="8"/>
      <c r="F34" s="8" t="s">
        <v>11</v>
      </c>
      <c r="G34" s="40" t="s">
        <v>242</v>
      </c>
    </row>
    <row r="35" spans="1:7" x14ac:dyDescent="0.3">
      <c r="A35" s="14"/>
      <c r="B35" s="8">
        <f t="shared" si="1"/>
        <v>34</v>
      </c>
      <c r="C35" s="8" t="str">
        <f t="shared" si="2"/>
        <v>RI34</v>
      </c>
      <c r="D35" s="8" t="s">
        <v>241</v>
      </c>
      <c r="E35" s="8"/>
      <c r="F35" s="8" t="s">
        <v>291</v>
      </c>
      <c r="G35" s="27"/>
    </row>
    <row r="36" spans="1:7" x14ac:dyDescent="0.3">
      <c r="A36" s="14"/>
      <c r="B36" s="8">
        <f t="shared" si="1"/>
        <v>35</v>
      </c>
      <c r="C36" s="8" t="str">
        <f t="shared" si="2"/>
        <v>RI35</v>
      </c>
      <c r="D36" s="8" t="s">
        <v>289</v>
      </c>
      <c r="E36" s="8"/>
      <c r="F36" s="8" t="s">
        <v>11</v>
      </c>
      <c r="G36" s="40" t="s">
        <v>242</v>
      </c>
    </row>
    <row r="37" spans="1:7" x14ac:dyDescent="0.3">
      <c r="A37" s="14"/>
      <c r="B37" s="8">
        <f t="shared" si="1"/>
        <v>36</v>
      </c>
      <c r="C37" s="8" t="str">
        <f t="shared" si="2"/>
        <v>RI36</v>
      </c>
      <c r="D37" s="8" t="s">
        <v>290</v>
      </c>
      <c r="E37" s="8"/>
      <c r="F37" s="8" t="s">
        <v>291</v>
      </c>
      <c r="G37" s="27"/>
    </row>
    <row r="38" spans="1:7" x14ac:dyDescent="0.3">
      <c r="A38" s="14"/>
      <c r="B38" s="8">
        <f t="shared" si="1"/>
        <v>37</v>
      </c>
      <c r="C38" s="8" t="str">
        <f t="shared" si="2"/>
        <v>RI37</v>
      </c>
      <c r="D38" s="8" t="s">
        <v>42</v>
      </c>
      <c r="E38" s="8"/>
      <c r="F38" s="8" t="s">
        <v>11</v>
      </c>
      <c r="G38" s="40" t="s">
        <v>242</v>
      </c>
    </row>
    <row r="39" spans="1:7" x14ac:dyDescent="0.3">
      <c r="A39" s="14"/>
      <c r="B39" s="8">
        <f t="shared" si="1"/>
        <v>38</v>
      </c>
      <c r="C39" s="8" t="str">
        <f t="shared" si="2"/>
        <v>RI38</v>
      </c>
      <c r="D39" s="8" t="s">
        <v>252</v>
      </c>
      <c r="E39" s="8"/>
      <c r="F39" s="8" t="s">
        <v>291</v>
      </c>
      <c r="G39" s="27"/>
    </row>
    <row r="40" spans="1:7" x14ac:dyDescent="0.3">
      <c r="A40" s="14"/>
      <c r="B40" s="8">
        <f t="shared" si="1"/>
        <v>39</v>
      </c>
      <c r="C40" s="8" t="str">
        <f t="shared" si="2"/>
        <v>RI39</v>
      </c>
      <c r="D40" s="8" t="s">
        <v>46</v>
      </c>
      <c r="E40" s="8"/>
      <c r="F40" s="8" t="s">
        <v>11</v>
      </c>
      <c r="G40" s="40" t="s">
        <v>242</v>
      </c>
    </row>
    <row r="41" spans="1:7" x14ac:dyDescent="0.3">
      <c r="A41" s="14"/>
      <c r="B41" s="8">
        <f t="shared" si="1"/>
        <v>40</v>
      </c>
      <c r="C41" s="8" t="str">
        <f t="shared" si="2"/>
        <v>RI40</v>
      </c>
      <c r="D41" s="8" t="s">
        <v>244</v>
      </c>
      <c r="E41" s="8"/>
      <c r="F41" s="8" t="s">
        <v>291</v>
      </c>
      <c r="G41" s="27"/>
    </row>
    <row r="42" spans="1:7" x14ac:dyDescent="0.3">
      <c r="A42" s="14"/>
      <c r="B42" s="8">
        <f t="shared" si="1"/>
        <v>41</v>
      </c>
      <c r="C42" s="8" t="str">
        <f t="shared" si="2"/>
        <v>RI41</v>
      </c>
      <c r="D42" s="8" t="s">
        <v>48</v>
      </c>
      <c r="E42" s="8"/>
      <c r="F42" s="8" t="s">
        <v>11</v>
      </c>
      <c r="G42" s="40" t="s">
        <v>242</v>
      </c>
    </row>
    <row r="43" spans="1:7" x14ac:dyDescent="0.3">
      <c r="A43" s="14"/>
      <c r="B43" s="8">
        <f t="shared" si="1"/>
        <v>42</v>
      </c>
      <c r="C43" s="8" t="str">
        <f t="shared" si="2"/>
        <v>RI42</v>
      </c>
      <c r="D43" s="8" t="s">
        <v>246</v>
      </c>
      <c r="E43" s="8"/>
      <c r="F43" s="8" t="s">
        <v>291</v>
      </c>
      <c r="G43" s="27"/>
    </row>
    <row r="44" spans="1:7" x14ac:dyDescent="0.3">
      <c r="A44" s="14"/>
      <c r="B44" s="8">
        <f t="shared" si="1"/>
        <v>43</v>
      </c>
      <c r="C44" s="8" t="str">
        <f t="shared" si="2"/>
        <v>RI43</v>
      </c>
      <c r="D44" s="8" t="s">
        <v>43</v>
      </c>
      <c r="E44" s="8"/>
      <c r="F44" s="8" t="s">
        <v>11</v>
      </c>
      <c r="G44" s="40" t="s">
        <v>242</v>
      </c>
    </row>
    <row r="45" spans="1:7" x14ac:dyDescent="0.3">
      <c r="A45" s="14"/>
      <c r="B45" s="8">
        <f t="shared" si="1"/>
        <v>44</v>
      </c>
      <c r="C45" s="8" t="str">
        <f t="shared" si="2"/>
        <v>RI44</v>
      </c>
      <c r="D45" s="8" t="s">
        <v>249</v>
      </c>
      <c r="E45" s="8"/>
      <c r="F45" s="8" t="s">
        <v>291</v>
      </c>
      <c r="G45" s="27"/>
    </row>
    <row r="46" spans="1:7" x14ac:dyDescent="0.3">
      <c r="A46" s="14"/>
      <c r="B46" s="8">
        <f t="shared" si="1"/>
        <v>45</v>
      </c>
      <c r="C46" s="8" t="str">
        <f t="shared" si="2"/>
        <v>RI45</v>
      </c>
      <c r="D46" s="8" t="s">
        <v>52</v>
      </c>
      <c r="E46" s="8"/>
      <c r="F46" s="8" t="s">
        <v>11</v>
      </c>
      <c r="G46" s="40" t="s">
        <v>242</v>
      </c>
    </row>
    <row r="47" spans="1:7" x14ac:dyDescent="0.3">
      <c r="A47" s="14"/>
      <c r="B47" s="8">
        <f t="shared" si="1"/>
        <v>46</v>
      </c>
      <c r="C47" s="8" t="str">
        <f t="shared" si="2"/>
        <v>RI46</v>
      </c>
      <c r="D47" s="8" t="s">
        <v>296</v>
      </c>
      <c r="E47" s="8"/>
      <c r="F47" s="8" t="s">
        <v>291</v>
      </c>
      <c r="G47" s="27"/>
    </row>
    <row r="48" spans="1:7" x14ac:dyDescent="0.3">
      <c r="A48" s="14"/>
      <c r="B48" s="8">
        <f t="shared" si="1"/>
        <v>47</v>
      </c>
      <c r="C48" s="8" t="str">
        <f t="shared" si="2"/>
        <v>RI47</v>
      </c>
      <c r="D48" s="8" t="s">
        <v>47</v>
      </c>
      <c r="E48" s="8"/>
      <c r="F48" s="8" t="s">
        <v>11</v>
      </c>
      <c r="G48" s="40" t="s">
        <v>242</v>
      </c>
    </row>
    <row r="49" spans="1:7" x14ac:dyDescent="0.3">
      <c r="A49" s="14"/>
      <c r="B49" s="8">
        <f t="shared" si="1"/>
        <v>48</v>
      </c>
      <c r="C49" s="8" t="str">
        <f t="shared" si="2"/>
        <v>RI48</v>
      </c>
      <c r="D49" s="8" t="s">
        <v>245</v>
      </c>
      <c r="E49" s="8"/>
      <c r="F49" s="8" t="s">
        <v>291</v>
      </c>
      <c r="G49" s="27"/>
    </row>
    <row r="50" spans="1:7" x14ac:dyDescent="0.3">
      <c r="A50" s="14"/>
      <c r="B50" s="8">
        <f t="shared" si="1"/>
        <v>49</v>
      </c>
      <c r="C50" s="8" t="str">
        <f t="shared" si="2"/>
        <v>RI49</v>
      </c>
      <c r="D50" s="8" t="s">
        <v>49</v>
      </c>
      <c r="E50" s="8"/>
      <c r="F50" s="8" t="s">
        <v>11</v>
      </c>
      <c r="G50" s="40" t="s">
        <v>242</v>
      </c>
    </row>
    <row r="51" spans="1:7" x14ac:dyDescent="0.3">
      <c r="A51" s="14"/>
      <c r="B51" s="8">
        <f t="shared" si="1"/>
        <v>50</v>
      </c>
      <c r="C51" s="8" t="str">
        <f t="shared" si="2"/>
        <v>RI50</v>
      </c>
      <c r="D51" s="8" t="s">
        <v>247</v>
      </c>
      <c r="E51" s="8"/>
      <c r="F51" s="8" t="s">
        <v>291</v>
      </c>
      <c r="G51" s="27"/>
    </row>
    <row r="52" spans="1:7" x14ac:dyDescent="0.3">
      <c r="A52" s="14"/>
      <c r="B52" s="8">
        <f t="shared" si="1"/>
        <v>51</v>
      </c>
      <c r="C52" s="8" t="str">
        <f t="shared" si="2"/>
        <v>RI51</v>
      </c>
      <c r="D52" s="8" t="s">
        <v>44</v>
      </c>
      <c r="E52" s="8"/>
      <c r="F52" s="8" t="s">
        <v>11</v>
      </c>
      <c r="G52" s="40" t="s">
        <v>242</v>
      </c>
    </row>
    <row r="53" spans="1:7" x14ac:dyDescent="0.3">
      <c r="A53" s="14"/>
      <c r="B53" s="8">
        <f t="shared" si="1"/>
        <v>52</v>
      </c>
      <c r="C53" s="8" t="str">
        <f t="shared" si="2"/>
        <v>RI52</v>
      </c>
      <c r="D53" s="8" t="s">
        <v>250</v>
      </c>
      <c r="E53" s="8"/>
      <c r="F53" s="8" t="s">
        <v>291</v>
      </c>
      <c r="G53" s="27"/>
    </row>
    <row r="54" spans="1:7" x14ac:dyDescent="0.3">
      <c r="A54" s="14"/>
      <c r="B54" s="8">
        <f t="shared" si="1"/>
        <v>53</v>
      </c>
      <c r="C54" s="8" t="str">
        <f t="shared" si="2"/>
        <v>RI53</v>
      </c>
      <c r="D54" s="8" t="s">
        <v>53</v>
      </c>
      <c r="E54" s="8"/>
      <c r="F54" s="8" t="s">
        <v>11</v>
      </c>
      <c r="G54" s="40" t="s">
        <v>242</v>
      </c>
    </row>
    <row r="55" spans="1:7" x14ac:dyDescent="0.3">
      <c r="A55" s="14"/>
      <c r="B55" s="8">
        <f t="shared" si="1"/>
        <v>54</v>
      </c>
      <c r="C55" s="8" t="str">
        <f t="shared" si="2"/>
        <v>RI54</v>
      </c>
      <c r="D55" s="8" t="s">
        <v>253</v>
      </c>
      <c r="E55" s="8"/>
      <c r="F55" s="8" t="s">
        <v>291</v>
      </c>
      <c r="G55" s="27"/>
    </row>
    <row r="56" spans="1:7" x14ac:dyDescent="0.3">
      <c r="A56" s="14"/>
      <c r="B56" s="8">
        <f t="shared" si="1"/>
        <v>55</v>
      </c>
      <c r="C56" s="8" t="str">
        <f t="shared" si="2"/>
        <v>RI55</v>
      </c>
      <c r="D56" s="8" t="s">
        <v>287</v>
      </c>
      <c r="E56" s="8"/>
      <c r="F56" s="8" t="s">
        <v>11</v>
      </c>
      <c r="G56" s="40" t="s">
        <v>242</v>
      </c>
    </row>
    <row r="57" spans="1:7" x14ac:dyDescent="0.3">
      <c r="A57" s="14"/>
      <c r="B57" s="8">
        <f t="shared" si="1"/>
        <v>56</v>
      </c>
      <c r="C57" s="8" t="str">
        <f t="shared" si="2"/>
        <v>RI56</v>
      </c>
      <c r="D57" s="8" t="s">
        <v>288</v>
      </c>
      <c r="E57" s="8"/>
      <c r="F57" s="8" t="s">
        <v>291</v>
      </c>
      <c r="G57" s="27"/>
    </row>
    <row r="58" spans="1:7" x14ac:dyDescent="0.3">
      <c r="A58" s="14"/>
      <c r="B58" s="8">
        <f t="shared" si="1"/>
        <v>57</v>
      </c>
      <c r="C58" s="8" t="str">
        <f t="shared" si="2"/>
        <v>RI57</v>
      </c>
      <c r="D58" s="8" t="s">
        <v>50</v>
      </c>
      <c r="E58" s="8"/>
      <c r="F58" s="8" t="s">
        <v>11</v>
      </c>
      <c r="G58" s="40" t="s">
        <v>242</v>
      </c>
    </row>
    <row r="59" spans="1:7" x14ac:dyDescent="0.3">
      <c r="A59" s="14"/>
      <c r="B59" s="8">
        <f t="shared" si="1"/>
        <v>58</v>
      </c>
      <c r="C59" s="8" t="str">
        <f t="shared" si="2"/>
        <v>RI58</v>
      </c>
      <c r="D59" s="8" t="s">
        <v>248</v>
      </c>
      <c r="E59" s="8"/>
      <c r="F59" s="8" t="s">
        <v>291</v>
      </c>
      <c r="G59" s="27"/>
    </row>
    <row r="60" spans="1:7" x14ac:dyDescent="0.3">
      <c r="A60" s="14"/>
      <c r="B60" s="8">
        <f t="shared" si="1"/>
        <v>59</v>
      </c>
      <c r="C60" s="8" t="str">
        <f t="shared" si="2"/>
        <v>RI59</v>
      </c>
      <c r="D60" s="8" t="s">
        <v>45</v>
      </c>
      <c r="E60" s="8"/>
      <c r="F60" s="8" t="s">
        <v>11</v>
      </c>
      <c r="G60" s="40" t="s">
        <v>242</v>
      </c>
    </row>
    <row r="61" spans="1:7" x14ac:dyDescent="0.3">
      <c r="A61" s="14"/>
      <c r="B61" s="8">
        <f t="shared" si="1"/>
        <v>60</v>
      </c>
      <c r="C61" s="8" t="str">
        <f t="shared" si="2"/>
        <v>RI60</v>
      </c>
      <c r="D61" s="8" t="s">
        <v>251</v>
      </c>
      <c r="E61" s="8"/>
      <c r="F61" s="8" t="s">
        <v>291</v>
      </c>
      <c r="G61" s="27"/>
    </row>
    <row r="62" spans="1:7" x14ac:dyDescent="0.3">
      <c r="A62" s="14"/>
      <c r="B62" s="8">
        <f t="shared" si="1"/>
        <v>61</v>
      </c>
      <c r="C62" s="8" t="str">
        <f t="shared" si="2"/>
        <v>RI61</v>
      </c>
      <c r="D62" s="8" t="s">
        <v>54</v>
      </c>
      <c r="E62" s="8"/>
      <c r="F62" s="8" t="s">
        <v>11</v>
      </c>
      <c r="G62" s="40" t="s">
        <v>242</v>
      </c>
    </row>
    <row r="63" spans="1:7" x14ac:dyDescent="0.3">
      <c r="A63" s="14"/>
      <c r="B63" s="8">
        <f t="shared" si="1"/>
        <v>62</v>
      </c>
      <c r="C63" s="8" t="str">
        <f t="shared" si="2"/>
        <v>RI62</v>
      </c>
      <c r="D63" s="8" t="s">
        <v>295</v>
      </c>
      <c r="E63" s="8"/>
      <c r="F63" s="8" t="s">
        <v>291</v>
      </c>
      <c r="G63" s="27"/>
    </row>
    <row r="64" spans="1:7" x14ac:dyDescent="0.3">
      <c r="A64" s="14"/>
      <c r="B64" s="8">
        <f t="shared" si="1"/>
        <v>63</v>
      </c>
      <c r="C64" s="8" t="str">
        <f t="shared" si="2"/>
        <v>RI63</v>
      </c>
      <c r="D64" s="8" t="s">
        <v>293</v>
      </c>
      <c r="E64" s="8"/>
      <c r="F64" s="8" t="s">
        <v>11</v>
      </c>
      <c r="G64" s="40" t="s">
        <v>242</v>
      </c>
    </row>
    <row r="65" spans="1:7" x14ac:dyDescent="0.3">
      <c r="A65" s="14"/>
      <c r="B65" s="8">
        <f t="shared" si="1"/>
        <v>64</v>
      </c>
      <c r="C65" s="8" t="str">
        <f t="shared" si="2"/>
        <v>RI64</v>
      </c>
      <c r="D65" s="8" t="s">
        <v>294</v>
      </c>
      <c r="E65" s="8"/>
      <c r="F65" s="8" t="s">
        <v>291</v>
      </c>
      <c r="G65" s="27"/>
    </row>
    <row r="66" spans="1:7" ht="16.2" x14ac:dyDescent="0.3">
      <c r="A66" s="14"/>
      <c r="B66" s="8">
        <f t="shared" si="1"/>
        <v>65</v>
      </c>
      <c r="C66" s="8" t="str">
        <f t="shared" si="2"/>
        <v>RI65</v>
      </c>
      <c r="D66" s="8" t="s">
        <v>144</v>
      </c>
      <c r="E66" s="8"/>
      <c r="F66" s="8" t="s">
        <v>11</v>
      </c>
      <c r="G66" s="40" t="s">
        <v>242</v>
      </c>
    </row>
    <row r="67" spans="1:7" ht="16.2" x14ac:dyDescent="0.3">
      <c r="A67" s="14"/>
      <c r="B67" s="8">
        <f t="shared" si="1"/>
        <v>66</v>
      </c>
      <c r="C67" s="8" t="str">
        <f t="shared" si="2"/>
        <v>RI66</v>
      </c>
      <c r="D67" s="8" t="s">
        <v>243</v>
      </c>
      <c r="E67" s="8"/>
      <c r="F67" s="8" t="s">
        <v>291</v>
      </c>
      <c r="G67" s="27"/>
    </row>
    <row r="68" spans="1:7" x14ac:dyDescent="0.3">
      <c r="A68" s="14"/>
      <c r="B68" s="8">
        <f t="shared" ref="B68:B143" si="3">B67+1</f>
        <v>67</v>
      </c>
      <c r="C68" s="8" t="str">
        <f t="shared" ref="C68:C143" si="4">CONCATENATE("RI",TEXT(B68,"0#"))</f>
        <v>RI67</v>
      </c>
      <c r="D68" s="8" t="s">
        <v>51</v>
      </c>
      <c r="E68" s="8"/>
      <c r="F68" s="8" t="s">
        <v>11</v>
      </c>
      <c r="G68" s="40" t="s">
        <v>242</v>
      </c>
    </row>
    <row r="69" spans="1:7" x14ac:dyDescent="0.3">
      <c r="A69" s="14"/>
      <c r="B69" s="8">
        <f t="shared" si="3"/>
        <v>68</v>
      </c>
      <c r="C69" s="8" t="str">
        <f t="shared" si="4"/>
        <v>RI68</v>
      </c>
      <c r="D69" s="8" t="s">
        <v>297</v>
      </c>
      <c r="E69" s="8"/>
      <c r="F69" s="8" t="s">
        <v>291</v>
      </c>
      <c r="G69" s="40"/>
    </row>
    <row r="70" spans="1:7" x14ac:dyDescent="0.3">
      <c r="A70" s="91" t="s">
        <v>55</v>
      </c>
      <c r="B70" s="92">
        <f t="shared" si="3"/>
        <v>69</v>
      </c>
      <c r="C70" s="92" t="str">
        <f t="shared" si="4"/>
        <v>RI69</v>
      </c>
      <c r="D70" s="93" t="s">
        <v>152</v>
      </c>
      <c r="E70" s="92"/>
      <c r="F70" s="92" t="s">
        <v>291</v>
      </c>
      <c r="G70" s="94" t="str">
        <f>CONCATENATE("1--&gt;",C108)</f>
        <v>1--&gt;RI107</v>
      </c>
    </row>
    <row r="71" spans="1:7" ht="129.6" x14ac:dyDescent="0.3">
      <c r="A71" s="19" t="s">
        <v>154</v>
      </c>
      <c r="B71" s="10">
        <f t="shared" si="3"/>
        <v>70</v>
      </c>
      <c r="C71" s="10" t="str">
        <f t="shared" si="4"/>
        <v>RI70</v>
      </c>
      <c r="D71" s="10" t="s">
        <v>153</v>
      </c>
      <c r="E71" s="10"/>
      <c r="F71" s="10" t="s">
        <v>109</v>
      </c>
      <c r="G71" s="73" t="str">
        <f>CONCATENATE("2 or 99 --&gt;",C108)</f>
        <v>2 or 99 --&gt;RI107</v>
      </c>
    </row>
    <row r="72" spans="1:7" ht="57.6" x14ac:dyDescent="0.3">
      <c r="A72" s="20" t="s">
        <v>188</v>
      </c>
      <c r="B72" s="8">
        <f t="shared" si="3"/>
        <v>71</v>
      </c>
      <c r="C72" s="8" t="str">
        <f t="shared" si="4"/>
        <v>RI71</v>
      </c>
      <c r="D72" s="11" t="s">
        <v>157</v>
      </c>
      <c r="E72" s="11"/>
      <c r="F72" s="11" t="s">
        <v>109</v>
      </c>
      <c r="G72" s="54" t="s">
        <v>186</v>
      </c>
    </row>
    <row r="73" spans="1:7" ht="43.2" x14ac:dyDescent="0.3">
      <c r="A73" s="58"/>
      <c r="B73" s="10">
        <f t="shared" si="3"/>
        <v>72</v>
      </c>
      <c r="C73" s="10" t="str">
        <f t="shared" si="4"/>
        <v>RI72</v>
      </c>
      <c r="D73" s="10" t="s">
        <v>158</v>
      </c>
      <c r="E73" s="10"/>
      <c r="F73" s="10" t="s">
        <v>110</v>
      </c>
      <c r="G73" s="28"/>
    </row>
    <row r="74" spans="1:7" ht="43.2" x14ac:dyDescent="0.3">
      <c r="A74" s="20" t="s">
        <v>56</v>
      </c>
      <c r="B74" s="8">
        <f t="shared" si="3"/>
        <v>73</v>
      </c>
      <c r="C74" s="8" t="str">
        <f t="shared" si="4"/>
        <v>RI73</v>
      </c>
      <c r="D74" s="11" t="s">
        <v>159</v>
      </c>
      <c r="E74" s="11"/>
      <c r="F74" s="11" t="s">
        <v>109</v>
      </c>
      <c r="G74" s="71" t="str">
        <f>CONCATENATE("2 or 99 --&gt;",C77)</f>
        <v>2 or 99 --&gt;RI76</v>
      </c>
    </row>
    <row r="75" spans="1:7" ht="28.8" x14ac:dyDescent="0.3">
      <c r="A75" s="14"/>
      <c r="B75" s="8">
        <f t="shared" si="3"/>
        <v>74</v>
      </c>
      <c r="C75" s="8" t="str">
        <f t="shared" si="4"/>
        <v>RI74</v>
      </c>
      <c r="D75" s="8" t="s">
        <v>57</v>
      </c>
      <c r="E75" s="8"/>
      <c r="F75" s="13" t="s">
        <v>341</v>
      </c>
      <c r="G75" s="39"/>
    </row>
    <row r="76" spans="1:7" ht="57.6" x14ac:dyDescent="0.3">
      <c r="A76" s="19"/>
      <c r="B76" s="10">
        <f t="shared" si="3"/>
        <v>75</v>
      </c>
      <c r="C76" s="10" t="str">
        <f t="shared" si="4"/>
        <v>RI75</v>
      </c>
      <c r="D76" s="10" t="s">
        <v>58</v>
      </c>
      <c r="E76" s="10"/>
      <c r="F76" s="13" t="s">
        <v>341</v>
      </c>
      <c r="G76" s="72"/>
    </row>
    <row r="77" spans="1:7" ht="115.2" x14ac:dyDescent="0.3">
      <c r="A77" s="20" t="s">
        <v>187</v>
      </c>
      <c r="B77" s="8">
        <f t="shared" si="3"/>
        <v>76</v>
      </c>
      <c r="C77" s="8" t="str">
        <f t="shared" si="4"/>
        <v>RI76</v>
      </c>
      <c r="D77" s="11" t="s">
        <v>298</v>
      </c>
      <c r="E77" s="11"/>
      <c r="F77" s="11" t="s">
        <v>109</v>
      </c>
      <c r="G77" s="71" t="str">
        <f>CONCATENATE("2 or 99 --&gt;",C79)</f>
        <v>2 or 99 --&gt;RI78</v>
      </c>
    </row>
    <row r="78" spans="1:7" x14ac:dyDescent="0.3">
      <c r="A78" s="18"/>
      <c r="B78" s="10">
        <f t="shared" si="3"/>
        <v>77</v>
      </c>
      <c r="C78" s="10" t="str">
        <f t="shared" si="4"/>
        <v>RI77</v>
      </c>
      <c r="D78" s="8" t="s">
        <v>77</v>
      </c>
      <c r="E78" s="8"/>
      <c r="F78" s="13" t="s">
        <v>341</v>
      </c>
      <c r="G78" s="39"/>
    </row>
    <row r="79" spans="1:7" ht="43.2" x14ac:dyDescent="0.3">
      <c r="A79" s="20" t="s">
        <v>59</v>
      </c>
      <c r="B79" s="8">
        <f t="shared" si="3"/>
        <v>78</v>
      </c>
      <c r="C79" s="8" t="str">
        <f t="shared" si="4"/>
        <v>RI78</v>
      </c>
      <c r="D79" s="11" t="s">
        <v>60</v>
      </c>
      <c r="E79" s="11"/>
      <c r="F79" s="11" t="s">
        <v>109</v>
      </c>
      <c r="G79" s="71" t="str">
        <f>CONCATENATE("2 or 99 --&gt;", C81)</f>
        <v>2 or 99 --&gt;RI80</v>
      </c>
    </row>
    <row r="80" spans="1:7" x14ac:dyDescent="0.3">
      <c r="A80" s="14"/>
      <c r="B80" s="10">
        <f t="shared" si="3"/>
        <v>79</v>
      </c>
      <c r="C80" s="10" t="str">
        <f t="shared" si="4"/>
        <v>RI79</v>
      </c>
      <c r="D80" s="8" t="s">
        <v>77</v>
      </c>
      <c r="E80" s="8"/>
      <c r="F80" s="13" t="s">
        <v>341</v>
      </c>
      <c r="G80" s="39"/>
    </row>
    <row r="81" spans="1:7" ht="57.6" x14ac:dyDescent="0.3">
      <c r="A81" s="20" t="s">
        <v>63</v>
      </c>
      <c r="B81" s="8">
        <f t="shared" si="3"/>
        <v>80</v>
      </c>
      <c r="C81" s="8" t="str">
        <f t="shared" si="4"/>
        <v>RI80</v>
      </c>
      <c r="D81" s="11" t="s">
        <v>160</v>
      </c>
      <c r="E81" s="11"/>
      <c r="F81" s="11" t="s">
        <v>109</v>
      </c>
      <c r="G81" s="71" t="str">
        <f>CONCATENATE("2 or 99 --&gt;", C84)</f>
        <v>2 or 99 --&gt;RI83</v>
      </c>
    </row>
    <row r="82" spans="1:7" ht="28.8" x14ac:dyDescent="0.3">
      <c r="A82" s="14"/>
      <c r="B82" s="8">
        <f t="shared" si="3"/>
        <v>81</v>
      </c>
      <c r="C82" s="8" t="str">
        <f t="shared" si="4"/>
        <v>RI81</v>
      </c>
      <c r="D82" s="8" t="s">
        <v>64</v>
      </c>
      <c r="E82" s="8"/>
      <c r="F82" s="13" t="s">
        <v>341</v>
      </c>
      <c r="G82" s="39"/>
    </row>
    <row r="83" spans="1:7" ht="57.6" x14ac:dyDescent="0.3">
      <c r="A83" s="19"/>
      <c r="B83" s="10">
        <f t="shared" si="3"/>
        <v>82</v>
      </c>
      <c r="C83" s="10" t="str">
        <f t="shared" si="4"/>
        <v>RI82</v>
      </c>
      <c r="D83" s="10" t="s">
        <v>65</v>
      </c>
      <c r="E83" s="10"/>
      <c r="F83" s="13" t="s">
        <v>341</v>
      </c>
      <c r="G83" s="72"/>
    </row>
    <row r="84" spans="1:7" ht="43.2" x14ac:dyDescent="0.3">
      <c r="A84" s="20" t="s">
        <v>66</v>
      </c>
      <c r="B84" s="8">
        <f t="shared" si="3"/>
        <v>83</v>
      </c>
      <c r="C84" s="8" t="str">
        <f t="shared" si="4"/>
        <v>RI83</v>
      </c>
      <c r="D84" s="11" t="s">
        <v>67</v>
      </c>
      <c r="E84" s="11"/>
      <c r="F84" s="11" t="s">
        <v>109</v>
      </c>
      <c r="G84" s="71" t="str">
        <f>CONCATENATE("2 or 99 --&gt;", C87)</f>
        <v>2 or 99 --&gt;RI86</v>
      </c>
    </row>
    <row r="85" spans="1:7" ht="28.8" x14ac:dyDescent="0.3">
      <c r="A85" s="14"/>
      <c r="B85" s="8">
        <f t="shared" si="3"/>
        <v>84</v>
      </c>
      <c r="C85" s="8" t="str">
        <f t="shared" si="4"/>
        <v>RI84</v>
      </c>
      <c r="D85" s="8" t="s">
        <v>61</v>
      </c>
      <c r="E85" s="8"/>
      <c r="F85" s="13" t="s">
        <v>341</v>
      </c>
      <c r="G85" s="39"/>
    </row>
    <row r="86" spans="1:7" ht="57.6" x14ac:dyDescent="0.3">
      <c r="A86" s="19"/>
      <c r="B86" s="10">
        <f t="shared" si="3"/>
        <v>85</v>
      </c>
      <c r="C86" s="10" t="str">
        <f t="shared" si="4"/>
        <v>RI85</v>
      </c>
      <c r="D86" s="8" t="s">
        <v>62</v>
      </c>
      <c r="E86" s="8"/>
      <c r="F86" s="13" t="s">
        <v>341</v>
      </c>
      <c r="G86" s="39"/>
    </row>
    <row r="87" spans="1:7" ht="43.2" x14ac:dyDescent="0.3">
      <c r="A87" s="14" t="s">
        <v>68</v>
      </c>
      <c r="B87" s="8">
        <f t="shared" si="3"/>
        <v>86</v>
      </c>
      <c r="C87" s="8" t="str">
        <f t="shared" si="4"/>
        <v>RI86</v>
      </c>
      <c r="D87" s="11" t="s">
        <v>69</v>
      </c>
      <c r="E87" s="11"/>
      <c r="F87" s="11" t="s">
        <v>109</v>
      </c>
      <c r="G87" s="71" t="s">
        <v>186</v>
      </c>
    </row>
    <row r="88" spans="1:7" x14ac:dyDescent="0.3">
      <c r="A88" s="19"/>
      <c r="B88" s="10">
        <f t="shared" si="3"/>
        <v>87</v>
      </c>
      <c r="C88" s="10" t="str">
        <f t="shared" si="4"/>
        <v>RI87</v>
      </c>
      <c r="D88" s="10" t="s">
        <v>77</v>
      </c>
      <c r="E88" s="10"/>
      <c r="F88" s="7" t="s">
        <v>341</v>
      </c>
      <c r="G88" s="72"/>
    </row>
    <row r="89" spans="1:7" ht="86.4" x14ac:dyDescent="0.3">
      <c r="A89" s="14"/>
      <c r="B89" s="8">
        <f t="shared" si="3"/>
        <v>88</v>
      </c>
      <c r="C89" s="8" t="str">
        <f t="shared" si="4"/>
        <v>RI88</v>
      </c>
      <c r="D89" s="76" t="s">
        <v>255</v>
      </c>
      <c r="E89" s="8"/>
      <c r="F89" s="76" t="s">
        <v>302</v>
      </c>
      <c r="G89" s="90"/>
    </row>
    <row r="90" spans="1:7" ht="57.6" x14ac:dyDescent="0.3">
      <c r="A90" s="14" t="s">
        <v>299</v>
      </c>
      <c r="B90" s="8">
        <f t="shared" si="3"/>
        <v>89</v>
      </c>
      <c r="C90" s="8" t="str">
        <f t="shared" si="4"/>
        <v>RI89</v>
      </c>
      <c r="D90" s="76" t="s">
        <v>342</v>
      </c>
      <c r="E90" s="8"/>
      <c r="F90" s="76" t="s">
        <v>122</v>
      </c>
      <c r="G90" s="39"/>
    </row>
    <row r="91" spans="1:7" ht="43.2" x14ac:dyDescent="0.3">
      <c r="A91" s="14" t="s">
        <v>300</v>
      </c>
      <c r="B91" s="8">
        <f t="shared" si="3"/>
        <v>90</v>
      </c>
      <c r="C91" s="8" t="str">
        <f t="shared" si="4"/>
        <v>RI90</v>
      </c>
      <c r="D91" s="76" t="s">
        <v>301</v>
      </c>
      <c r="E91" s="8"/>
      <c r="F91" s="76" t="s">
        <v>291</v>
      </c>
      <c r="G91" s="39"/>
    </row>
    <row r="92" spans="1:7" ht="86.4" x14ac:dyDescent="0.3">
      <c r="A92" s="14"/>
      <c r="B92" s="8">
        <f t="shared" si="3"/>
        <v>91</v>
      </c>
      <c r="C92" s="8" t="str">
        <f t="shared" si="4"/>
        <v>RI91</v>
      </c>
      <c r="D92" s="76" t="s">
        <v>256</v>
      </c>
      <c r="E92" s="8"/>
      <c r="F92" s="76" t="s">
        <v>302</v>
      </c>
      <c r="G92" s="90"/>
    </row>
    <row r="93" spans="1:7" ht="43.2" x14ac:dyDescent="0.3">
      <c r="A93" s="14" t="s">
        <v>70</v>
      </c>
      <c r="B93" s="8">
        <f t="shared" si="3"/>
        <v>92</v>
      </c>
      <c r="C93" s="8" t="str">
        <f t="shared" si="4"/>
        <v>RI92</v>
      </c>
      <c r="D93" s="8" t="s">
        <v>254</v>
      </c>
      <c r="E93" s="8"/>
      <c r="F93" s="8" t="s">
        <v>109</v>
      </c>
      <c r="G93" s="39" t="str">
        <f>CONCATENATE("1--&gt; ",C108)</f>
        <v>1--&gt; RI107</v>
      </c>
    </row>
    <row r="94" spans="1:7" ht="28.8" x14ac:dyDescent="0.3">
      <c r="A94" s="14" t="s">
        <v>416</v>
      </c>
      <c r="B94" s="8">
        <f t="shared" ref="B94:B110" si="5">B93+1</f>
        <v>93</v>
      </c>
      <c r="C94" s="8" t="str">
        <f t="shared" ref="C94:C110" si="6">CONCATENATE("RI",TEXT(B94,"0#"))</f>
        <v>RI93</v>
      </c>
      <c r="D94" s="8" t="s">
        <v>420</v>
      </c>
      <c r="E94" s="76" t="s">
        <v>404</v>
      </c>
      <c r="F94" s="8" t="s">
        <v>417</v>
      </c>
      <c r="G94" s="39"/>
    </row>
    <row r="95" spans="1:7" ht="43.2" x14ac:dyDescent="0.3">
      <c r="A95" s="14"/>
      <c r="B95" s="8">
        <f t="shared" si="5"/>
        <v>94</v>
      </c>
      <c r="C95" s="8" t="str">
        <f t="shared" si="6"/>
        <v>RI94</v>
      </c>
      <c r="D95" s="8" t="s">
        <v>420</v>
      </c>
      <c r="E95" s="76" t="s">
        <v>405</v>
      </c>
      <c r="F95" s="8" t="s">
        <v>417</v>
      </c>
      <c r="G95" s="39"/>
    </row>
    <row r="96" spans="1:7" ht="28.8" x14ac:dyDescent="0.3">
      <c r="A96" s="14"/>
      <c r="B96" s="8">
        <f t="shared" si="5"/>
        <v>95</v>
      </c>
      <c r="C96" s="8" t="str">
        <f t="shared" si="6"/>
        <v>RI95</v>
      </c>
      <c r="D96" s="8" t="s">
        <v>420</v>
      </c>
      <c r="E96" s="76" t="s">
        <v>406</v>
      </c>
      <c r="F96" s="8" t="s">
        <v>417</v>
      </c>
      <c r="G96" s="39"/>
    </row>
    <row r="97" spans="1:7" ht="43.2" x14ac:dyDescent="0.3">
      <c r="A97" s="14"/>
      <c r="B97" s="8">
        <f t="shared" si="5"/>
        <v>96</v>
      </c>
      <c r="C97" s="8" t="str">
        <f t="shared" si="6"/>
        <v>RI96</v>
      </c>
      <c r="D97" s="8" t="s">
        <v>420</v>
      </c>
      <c r="E97" s="76" t="s">
        <v>407</v>
      </c>
      <c r="F97" s="8" t="s">
        <v>417</v>
      </c>
      <c r="G97" s="39"/>
    </row>
    <row r="98" spans="1:7" ht="28.8" x14ac:dyDescent="0.3">
      <c r="A98" s="14"/>
      <c r="B98" s="8">
        <f t="shared" si="5"/>
        <v>97</v>
      </c>
      <c r="C98" s="8" t="str">
        <f t="shared" si="6"/>
        <v>RI97</v>
      </c>
      <c r="D98" s="8" t="s">
        <v>420</v>
      </c>
      <c r="E98" s="76" t="s">
        <v>408</v>
      </c>
      <c r="F98" s="8" t="s">
        <v>417</v>
      </c>
      <c r="G98" s="39"/>
    </row>
    <row r="99" spans="1:7" ht="43.2" x14ac:dyDescent="0.3">
      <c r="A99" s="14"/>
      <c r="B99" s="8">
        <f t="shared" si="5"/>
        <v>98</v>
      </c>
      <c r="C99" s="8" t="str">
        <f t="shared" si="6"/>
        <v>RI98</v>
      </c>
      <c r="D99" s="8" t="s">
        <v>420</v>
      </c>
      <c r="E99" s="76" t="s">
        <v>409</v>
      </c>
      <c r="F99" s="8" t="s">
        <v>417</v>
      </c>
      <c r="G99" s="39"/>
    </row>
    <row r="100" spans="1:7" ht="28.8" x14ac:dyDescent="0.3">
      <c r="A100" s="14"/>
      <c r="B100" s="8">
        <f t="shared" si="5"/>
        <v>99</v>
      </c>
      <c r="C100" s="8" t="str">
        <f t="shared" si="6"/>
        <v>RI99</v>
      </c>
      <c r="D100" s="8" t="s">
        <v>420</v>
      </c>
      <c r="E100" s="76" t="s">
        <v>410</v>
      </c>
      <c r="F100" s="8" t="s">
        <v>417</v>
      </c>
      <c r="G100" s="39"/>
    </row>
    <row r="101" spans="1:7" ht="28.8" x14ac:dyDescent="0.3">
      <c r="A101" s="14"/>
      <c r="B101" s="8">
        <f t="shared" si="5"/>
        <v>100</v>
      </c>
      <c r="C101" s="8" t="str">
        <f t="shared" si="6"/>
        <v>RI100</v>
      </c>
      <c r="D101" s="8" t="s">
        <v>420</v>
      </c>
      <c r="E101" s="76" t="s">
        <v>411</v>
      </c>
      <c r="F101" s="8" t="s">
        <v>417</v>
      </c>
      <c r="G101" s="39"/>
    </row>
    <row r="102" spans="1:7" ht="28.8" x14ac:dyDescent="0.3">
      <c r="A102" s="14"/>
      <c r="B102" s="8">
        <f t="shared" si="5"/>
        <v>101</v>
      </c>
      <c r="C102" s="8" t="str">
        <f t="shared" si="6"/>
        <v>RI101</v>
      </c>
      <c r="D102" s="8" t="s">
        <v>420</v>
      </c>
      <c r="E102" s="76" t="s">
        <v>412</v>
      </c>
      <c r="F102" s="8" t="s">
        <v>417</v>
      </c>
      <c r="G102" s="39"/>
    </row>
    <row r="103" spans="1:7" ht="28.8" x14ac:dyDescent="0.3">
      <c r="A103" s="14"/>
      <c r="B103" s="8">
        <f t="shared" si="5"/>
        <v>102</v>
      </c>
      <c r="C103" s="8" t="str">
        <f t="shared" si="6"/>
        <v>RI102</v>
      </c>
      <c r="D103" s="8" t="s">
        <v>420</v>
      </c>
      <c r="E103" s="76" t="s">
        <v>413</v>
      </c>
      <c r="F103" s="8" t="s">
        <v>417</v>
      </c>
      <c r="G103" s="39"/>
    </row>
    <row r="104" spans="1:7" ht="43.2" x14ac:dyDescent="0.3">
      <c r="A104" s="14"/>
      <c r="B104" s="8">
        <f t="shared" si="5"/>
        <v>103</v>
      </c>
      <c r="C104" s="8" t="str">
        <f t="shared" si="6"/>
        <v>RI103</v>
      </c>
      <c r="D104" s="8" t="s">
        <v>420</v>
      </c>
      <c r="E104" s="76" t="s">
        <v>414</v>
      </c>
      <c r="F104" s="8" t="s">
        <v>417</v>
      </c>
      <c r="G104" s="39"/>
    </row>
    <row r="105" spans="1:7" ht="28.8" x14ac:dyDescent="0.3">
      <c r="A105" s="14"/>
      <c r="B105" s="8">
        <f t="shared" si="5"/>
        <v>104</v>
      </c>
      <c r="C105" s="8" t="str">
        <f t="shared" si="6"/>
        <v>RI104</v>
      </c>
      <c r="D105" s="8" t="s">
        <v>420</v>
      </c>
      <c r="E105" s="76" t="s">
        <v>415</v>
      </c>
      <c r="F105" s="8" t="s">
        <v>417</v>
      </c>
      <c r="G105" s="39"/>
    </row>
    <row r="106" spans="1:7" ht="28.8" x14ac:dyDescent="0.3">
      <c r="A106" s="14"/>
      <c r="B106" s="8">
        <f t="shared" si="5"/>
        <v>105</v>
      </c>
      <c r="C106" s="8" t="str">
        <f t="shared" si="6"/>
        <v>RI105</v>
      </c>
      <c r="D106" s="8" t="s">
        <v>420</v>
      </c>
      <c r="E106" s="8" t="s">
        <v>177</v>
      </c>
      <c r="F106" s="8" t="s">
        <v>122</v>
      </c>
      <c r="G106" s="39"/>
    </row>
    <row r="107" spans="1:7" x14ac:dyDescent="0.3">
      <c r="A107" s="14"/>
      <c r="B107" s="8">
        <f t="shared" ref="B107:B108" si="7">B106+1</f>
        <v>106</v>
      </c>
      <c r="C107" s="8" t="str">
        <f t="shared" ref="C107:C108" si="8">CONCATENATE("RI",TEXT(B107,"0#"))</f>
        <v>RI106</v>
      </c>
      <c r="D107" s="8" t="s">
        <v>418</v>
      </c>
      <c r="E107" s="8"/>
      <c r="F107" s="8" t="s">
        <v>419</v>
      </c>
      <c r="G107" s="39"/>
    </row>
    <row r="108" spans="1:7" ht="43.2" x14ac:dyDescent="0.3">
      <c r="A108" s="14"/>
      <c r="B108" s="8">
        <f t="shared" si="7"/>
        <v>107</v>
      </c>
      <c r="C108" s="8" t="str">
        <f t="shared" si="8"/>
        <v>RI107</v>
      </c>
      <c r="D108" s="8" t="s">
        <v>71</v>
      </c>
      <c r="E108" s="8"/>
      <c r="F108" s="8" t="s">
        <v>111</v>
      </c>
      <c r="G108" s="40" t="s">
        <v>186</v>
      </c>
    </row>
    <row r="109" spans="1:7" ht="28.8" x14ac:dyDescent="0.3">
      <c r="A109" s="14"/>
      <c r="B109" s="8">
        <f t="shared" si="5"/>
        <v>108</v>
      </c>
      <c r="C109" s="8" t="str">
        <f t="shared" si="6"/>
        <v>RI108</v>
      </c>
      <c r="D109" s="8" t="s">
        <v>185</v>
      </c>
      <c r="E109" s="8" t="s">
        <v>343</v>
      </c>
      <c r="F109" s="8" t="s">
        <v>352</v>
      </c>
      <c r="G109" s="95"/>
    </row>
    <row r="110" spans="1:7" ht="28.8" x14ac:dyDescent="0.3">
      <c r="A110" s="14"/>
      <c r="B110" s="8">
        <f t="shared" si="5"/>
        <v>109</v>
      </c>
      <c r="C110" s="8" t="str">
        <f t="shared" si="6"/>
        <v>RI109</v>
      </c>
      <c r="D110" s="8" t="s">
        <v>185</v>
      </c>
      <c r="E110" s="8" t="s">
        <v>344</v>
      </c>
      <c r="F110" s="8" t="s">
        <v>352</v>
      </c>
      <c r="G110" s="95"/>
    </row>
    <row r="111" spans="1:7" ht="28.8" x14ac:dyDescent="0.3">
      <c r="A111" s="14"/>
      <c r="B111" s="8">
        <f t="shared" si="3"/>
        <v>110</v>
      </c>
      <c r="C111" s="8" t="str">
        <f t="shared" si="4"/>
        <v>RI110</v>
      </c>
      <c r="D111" s="8" t="s">
        <v>185</v>
      </c>
      <c r="E111" s="8" t="s">
        <v>345</v>
      </c>
      <c r="F111" s="8" t="s">
        <v>352</v>
      </c>
      <c r="G111" s="95"/>
    </row>
    <row r="112" spans="1:7" ht="28.8" x14ac:dyDescent="0.3">
      <c r="A112" s="14"/>
      <c r="B112" s="8">
        <f t="shared" si="3"/>
        <v>111</v>
      </c>
      <c r="C112" s="8" t="str">
        <f t="shared" si="4"/>
        <v>RI111</v>
      </c>
      <c r="D112" s="8" t="s">
        <v>185</v>
      </c>
      <c r="E112" s="8" t="s">
        <v>346</v>
      </c>
      <c r="F112" s="8" t="s">
        <v>352</v>
      </c>
      <c r="G112" s="95"/>
    </row>
    <row r="113" spans="1:7" ht="43.2" x14ac:dyDescent="0.3">
      <c r="A113" s="14"/>
      <c r="B113" s="8">
        <f t="shared" si="3"/>
        <v>112</v>
      </c>
      <c r="C113" s="8" t="str">
        <f t="shared" si="4"/>
        <v>RI112</v>
      </c>
      <c r="D113" s="8" t="s">
        <v>185</v>
      </c>
      <c r="E113" s="8" t="s">
        <v>347</v>
      </c>
      <c r="F113" s="8" t="s">
        <v>352</v>
      </c>
      <c r="G113" s="95"/>
    </row>
    <row r="114" spans="1:7" ht="28.8" x14ac:dyDescent="0.3">
      <c r="A114" s="14"/>
      <c r="B114" s="8">
        <f t="shared" si="3"/>
        <v>113</v>
      </c>
      <c r="C114" s="8" t="str">
        <f t="shared" si="4"/>
        <v>RI113</v>
      </c>
      <c r="D114" s="8" t="s">
        <v>185</v>
      </c>
      <c r="E114" s="8" t="s">
        <v>348</v>
      </c>
      <c r="F114" s="8" t="s">
        <v>352</v>
      </c>
      <c r="G114" s="95"/>
    </row>
    <row r="115" spans="1:7" ht="28.8" x14ac:dyDescent="0.3">
      <c r="A115" s="14"/>
      <c r="B115" s="8">
        <f t="shared" si="3"/>
        <v>114</v>
      </c>
      <c r="C115" s="8" t="str">
        <f t="shared" si="4"/>
        <v>RI114</v>
      </c>
      <c r="D115" s="8" t="s">
        <v>185</v>
      </c>
      <c r="E115" s="8" t="s">
        <v>349</v>
      </c>
      <c r="F115" s="8" t="s">
        <v>352</v>
      </c>
      <c r="G115" s="95"/>
    </row>
    <row r="116" spans="1:7" ht="28.8" x14ac:dyDescent="0.3">
      <c r="A116" s="14"/>
      <c r="B116" s="8">
        <f t="shared" si="3"/>
        <v>115</v>
      </c>
      <c r="C116" s="8" t="str">
        <f t="shared" si="4"/>
        <v>RI115</v>
      </c>
      <c r="D116" s="8" t="s">
        <v>185</v>
      </c>
      <c r="E116" s="8" t="s">
        <v>350</v>
      </c>
      <c r="F116" s="8" t="s">
        <v>352</v>
      </c>
      <c r="G116" s="95"/>
    </row>
    <row r="117" spans="1:7" ht="28.8" x14ac:dyDescent="0.3">
      <c r="A117" s="14"/>
      <c r="B117" s="8">
        <f t="shared" si="3"/>
        <v>116</v>
      </c>
      <c r="C117" s="8" t="str">
        <f t="shared" si="4"/>
        <v>RI116</v>
      </c>
      <c r="D117" s="8" t="s">
        <v>185</v>
      </c>
      <c r="E117" s="8" t="s">
        <v>351</v>
      </c>
      <c r="F117" s="8" t="s">
        <v>352</v>
      </c>
      <c r="G117" s="95"/>
    </row>
    <row r="118" spans="1:7" x14ac:dyDescent="0.3">
      <c r="A118" s="14"/>
      <c r="B118" s="8">
        <f t="shared" si="3"/>
        <v>117</v>
      </c>
      <c r="C118" s="8" t="str">
        <f t="shared" si="4"/>
        <v>RI117</v>
      </c>
      <c r="D118" s="8" t="s">
        <v>177</v>
      </c>
      <c r="E118" s="8"/>
      <c r="F118" s="8" t="s">
        <v>122</v>
      </c>
      <c r="G118" s="40"/>
    </row>
    <row r="119" spans="1:7" ht="43.2" x14ac:dyDescent="0.3">
      <c r="A119" s="14"/>
      <c r="B119" s="8">
        <f t="shared" si="3"/>
        <v>118</v>
      </c>
      <c r="C119" s="8" t="str">
        <f t="shared" si="4"/>
        <v>RI118</v>
      </c>
      <c r="D119" s="8" t="s">
        <v>230</v>
      </c>
      <c r="E119" s="8"/>
      <c r="F119" s="8" t="s">
        <v>223</v>
      </c>
      <c r="G119" s="40" t="str">
        <f>CONCATENATE("2 or 99 --&gt;", C124)</f>
        <v>2 or 99 --&gt;RI123</v>
      </c>
    </row>
    <row r="120" spans="1:7" ht="86.4" x14ac:dyDescent="0.3">
      <c r="A120" s="14"/>
      <c r="B120" s="8">
        <f t="shared" si="3"/>
        <v>119</v>
      </c>
      <c r="C120" s="8" t="str">
        <f t="shared" si="4"/>
        <v>RI119</v>
      </c>
      <c r="D120" s="8" t="s">
        <v>231</v>
      </c>
      <c r="E120" s="8"/>
      <c r="F120" s="8" t="s">
        <v>232</v>
      </c>
      <c r="G120" s="40" t="s">
        <v>233</v>
      </c>
    </row>
    <row r="121" spans="1:7" x14ac:dyDescent="0.3">
      <c r="A121" s="14"/>
      <c r="B121" s="8">
        <f t="shared" si="3"/>
        <v>120</v>
      </c>
      <c r="C121" s="8" t="str">
        <f t="shared" si="4"/>
        <v>RI120</v>
      </c>
      <c r="D121" s="8" t="s">
        <v>177</v>
      </c>
      <c r="E121" s="8"/>
      <c r="F121" s="8" t="s">
        <v>122</v>
      </c>
      <c r="G121" s="27"/>
    </row>
    <row r="122" spans="1:7" ht="43.2" x14ac:dyDescent="0.3">
      <c r="A122" s="14"/>
      <c r="B122" s="8">
        <f t="shared" si="3"/>
        <v>121</v>
      </c>
      <c r="C122" s="8" t="str">
        <f t="shared" si="4"/>
        <v>RI121</v>
      </c>
      <c r="D122" s="8" t="s">
        <v>234</v>
      </c>
      <c r="E122" s="8"/>
      <c r="F122" s="8" t="s">
        <v>235</v>
      </c>
      <c r="G122" s="40" t="s">
        <v>240</v>
      </c>
    </row>
    <row r="123" spans="1:7" x14ac:dyDescent="0.3">
      <c r="A123" s="14"/>
      <c r="B123" s="8">
        <f t="shared" si="3"/>
        <v>122</v>
      </c>
      <c r="C123" s="8" t="str">
        <f t="shared" si="4"/>
        <v>RI122</v>
      </c>
      <c r="D123" s="8" t="s">
        <v>177</v>
      </c>
      <c r="E123" s="8"/>
      <c r="F123" s="8" t="s">
        <v>122</v>
      </c>
      <c r="G123" s="27"/>
    </row>
    <row r="124" spans="1:7" ht="43.2" x14ac:dyDescent="0.3">
      <c r="A124" s="14"/>
      <c r="B124" s="8">
        <f t="shared" si="3"/>
        <v>123</v>
      </c>
      <c r="C124" s="8" t="str">
        <f t="shared" si="4"/>
        <v>RI123</v>
      </c>
      <c r="D124" s="8" t="s">
        <v>239</v>
      </c>
      <c r="E124" s="8"/>
      <c r="F124" s="8" t="s">
        <v>236</v>
      </c>
      <c r="G124" s="27"/>
    </row>
    <row r="125" spans="1:7" ht="43.2" x14ac:dyDescent="0.3">
      <c r="A125" s="14"/>
      <c r="B125" s="8">
        <f t="shared" si="3"/>
        <v>124</v>
      </c>
      <c r="C125" s="8" t="str">
        <f t="shared" si="4"/>
        <v>RI124</v>
      </c>
      <c r="D125" s="8" t="s">
        <v>237</v>
      </c>
      <c r="E125" s="8"/>
      <c r="F125" s="8" t="s">
        <v>236</v>
      </c>
      <c r="G125" s="27"/>
    </row>
    <row r="126" spans="1:7" ht="43.2" x14ac:dyDescent="0.3">
      <c r="A126" s="14"/>
      <c r="B126" s="8">
        <f t="shared" si="3"/>
        <v>125</v>
      </c>
      <c r="C126" s="8" t="str">
        <f t="shared" si="4"/>
        <v>RI125</v>
      </c>
      <c r="D126" s="8" t="s">
        <v>303</v>
      </c>
      <c r="E126" s="8"/>
      <c r="F126" s="8" t="s">
        <v>236</v>
      </c>
      <c r="G126" s="27"/>
    </row>
    <row r="127" spans="1:7" ht="43.2" x14ac:dyDescent="0.3">
      <c r="A127" s="14"/>
      <c r="B127" s="8">
        <f t="shared" si="3"/>
        <v>126</v>
      </c>
      <c r="C127" s="8" t="str">
        <f t="shared" si="4"/>
        <v>RI126</v>
      </c>
      <c r="D127" s="8" t="s">
        <v>238</v>
      </c>
      <c r="E127" s="8"/>
      <c r="F127" s="8" t="s">
        <v>236</v>
      </c>
      <c r="G127" s="27"/>
    </row>
    <row r="128" spans="1:7" ht="43.2" x14ac:dyDescent="0.3">
      <c r="A128" s="14" t="s">
        <v>72</v>
      </c>
      <c r="B128" s="8">
        <f t="shared" si="3"/>
        <v>127</v>
      </c>
      <c r="C128" s="8" t="str">
        <f t="shared" si="4"/>
        <v>RI127</v>
      </c>
      <c r="D128" s="8" t="s">
        <v>161</v>
      </c>
      <c r="E128" s="8" t="s">
        <v>353</v>
      </c>
      <c r="F128" s="8" t="s">
        <v>352</v>
      </c>
      <c r="G128" s="40"/>
    </row>
    <row r="129" spans="1:7" ht="28.8" x14ac:dyDescent="0.3">
      <c r="A129" s="14"/>
      <c r="B129" s="8">
        <f t="shared" si="3"/>
        <v>128</v>
      </c>
      <c r="C129" s="8" t="str">
        <f t="shared" si="4"/>
        <v>RI128</v>
      </c>
      <c r="D129" s="8" t="s">
        <v>161</v>
      </c>
      <c r="E129" s="8" t="s">
        <v>354</v>
      </c>
      <c r="F129" s="8" t="s">
        <v>352</v>
      </c>
      <c r="G129" s="40"/>
    </row>
    <row r="130" spans="1:7" ht="28.8" x14ac:dyDescent="0.3">
      <c r="A130" s="14"/>
      <c r="B130" s="8">
        <f t="shared" si="3"/>
        <v>129</v>
      </c>
      <c r="C130" s="8" t="str">
        <f t="shared" si="4"/>
        <v>RI129</v>
      </c>
      <c r="D130" s="8" t="s">
        <v>161</v>
      </c>
      <c r="E130" s="8" t="s">
        <v>355</v>
      </c>
      <c r="F130" s="8" t="s">
        <v>352</v>
      </c>
      <c r="G130" s="40"/>
    </row>
    <row r="131" spans="1:7" ht="28.8" x14ac:dyDescent="0.3">
      <c r="A131" s="14"/>
      <c r="B131" s="8">
        <f t="shared" si="3"/>
        <v>130</v>
      </c>
      <c r="C131" s="8" t="str">
        <f t="shared" si="4"/>
        <v>RI130</v>
      </c>
      <c r="D131" s="8" t="s">
        <v>161</v>
      </c>
      <c r="E131" s="8" t="s">
        <v>356</v>
      </c>
      <c r="F131" s="8" t="s">
        <v>352</v>
      </c>
      <c r="G131" s="40"/>
    </row>
    <row r="132" spans="1:7" ht="43.2" x14ac:dyDescent="0.3">
      <c r="A132" s="14"/>
      <c r="B132" s="8">
        <f t="shared" si="3"/>
        <v>131</v>
      </c>
      <c r="C132" s="8" t="str">
        <f t="shared" si="4"/>
        <v>RI131</v>
      </c>
      <c r="D132" s="8" t="s">
        <v>161</v>
      </c>
      <c r="E132" s="8" t="s">
        <v>357</v>
      </c>
      <c r="F132" s="8" t="s">
        <v>352</v>
      </c>
      <c r="G132" s="40"/>
    </row>
    <row r="133" spans="1:7" ht="43.2" x14ac:dyDescent="0.3">
      <c r="A133" s="14"/>
      <c r="B133" s="8">
        <f t="shared" si="3"/>
        <v>132</v>
      </c>
      <c r="C133" s="8" t="str">
        <f t="shared" si="4"/>
        <v>RI132</v>
      </c>
      <c r="D133" s="8" t="s">
        <v>161</v>
      </c>
      <c r="E133" s="8" t="s">
        <v>358</v>
      </c>
      <c r="F133" s="8" t="s">
        <v>352</v>
      </c>
      <c r="G133" s="40"/>
    </row>
    <row r="134" spans="1:7" ht="28.8" x14ac:dyDescent="0.3">
      <c r="A134" s="14"/>
      <c r="B134" s="8">
        <f t="shared" si="3"/>
        <v>133</v>
      </c>
      <c r="C134" s="8" t="str">
        <f t="shared" si="4"/>
        <v>RI133</v>
      </c>
      <c r="D134" s="8" t="s">
        <v>161</v>
      </c>
      <c r="E134" s="8" t="s">
        <v>359</v>
      </c>
      <c r="F134" s="8" t="s">
        <v>352</v>
      </c>
      <c r="G134" s="40"/>
    </row>
    <row r="135" spans="1:7" x14ac:dyDescent="0.3">
      <c r="A135" s="14"/>
      <c r="B135" s="8">
        <f t="shared" si="3"/>
        <v>134</v>
      </c>
      <c r="C135" s="8" t="str">
        <f t="shared" si="4"/>
        <v>RI134</v>
      </c>
      <c r="D135" s="8" t="s">
        <v>161</v>
      </c>
      <c r="E135" s="8" t="s">
        <v>360</v>
      </c>
      <c r="F135" s="8" t="s">
        <v>352</v>
      </c>
      <c r="G135" s="40"/>
    </row>
    <row r="136" spans="1:7" x14ac:dyDescent="0.3">
      <c r="A136" s="19"/>
      <c r="B136" s="10">
        <f t="shared" si="3"/>
        <v>135</v>
      </c>
      <c r="C136" s="10" t="str">
        <f t="shared" si="4"/>
        <v>RI135</v>
      </c>
      <c r="D136" s="10" t="s">
        <v>177</v>
      </c>
      <c r="E136" s="10"/>
      <c r="F136" s="10" t="s">
        <v>122</v>
      </c>
      <c r="G136" s="28"/>
    </row>
    <row r="137" spans="1:7" ht="57.6" x14ac:dyDescent="0.3">
      <c r="A137" s="14" t="s">
        <v>219</v>
      </c>
      <c r="B137" s="8">
        <f t="shared" si="3"/>
        <v>136</v>
      </c>
      <c r="C137" s="8" t="str">
        <f t="shared" si="4"/>
        <v>RI136</v>
      </c>
      <c r="D137" s="8" t="s">
        <v>224</v>
      </c>
      <c r="E137" s="8"/>
      <c r="F137" s="8" t="s">
        <v>223</v>
      </c>
      <c r="G137" s="40" t="str">
        <f>CONCATENATE("2--&gt; Skip to ",C143)</f>
        <v>2--&gt; Skip to RI142</v>
      </c>
    </row>
    <row r="138" spans="1:7" ht="57.6" x14ac:dyDescent="0.3">
      <c r="A138" s="14"/>
      <c r="B138" s="8">
        <f t="shared" si="3"/>
        <v>137</v>
      </c>
      <c r="C138" s="8" t="str">
        <f t="shared" si="4"/>
        <v>RI137</v>
      </c>
      <c r="D138" s="8" t="s">
        <v>222</v>
      </c>
      <c r="E138" s="8"/>
      <c r="F138" s="8" t="s">
        <v>226</v>
      </c>
      <c r="G138" s="40"/>
    </row>
    <row r="139" spans="1:7" ht="57.6" x14ac:dyDescent="0.3">
      <c r="A139" s="14"/>
      <c r="B139" s="8">
        <f t="shared" si="3"/>
        <v>138</v>
      </c>
      <c r="C139" s="8" t="str">
        <f t="shared" si="4"/>
        <v>RI138</v>
      </c>
      <c r="D139" s="8" t="s">
        <v>227</v>
      </c>
      <c r="E139" s="8"/>
      <c r="F139" s="8" t="s">
        <v>225</v>
      </c>
      <c r="G139" s="40"/>
    </row>
    <row r="140" spans="1:7" ht="86.4" x14ac:dyDescent="0.3">
      <c r="A140" s="14"/>
      <c r="B140" s="8">
        <f t="shared" si="3"/>
        <v>139</v>
      </c>
      <c r="C140" s="8" t="str">
        <f t="shared" si="4"/>
        <v>RI139</v>
      </c>
      <c r="D140" s="8" t="s">
        <v>220</v>
      </c>
      <c r="E140" s="8"/>
      <c r="F140" s="8" t="s">
        <v>229</v>
      </c>
      <c r="G140" s="40"/>
    </row>
    <row r="141" spans="1:7" ht="72" x14ac:dyDescent="0.3">
      <c r="A141" s="14"/>
      <c r="B141" s="8">
        <f t="shared" si="3"/>
        <v>140</v>
      </c>
      <c r="C141" s="8" t="str">
        <f t="shared" si="4"/>
        <v>RI140</v>
      </c>
      <c r="D141" s="8" t="s">
        <v>221</v>
      </c>
      <c r="E141" s="8"/>
      <c r="F141" s="8" t="s">
        <v>228</v>
      </c>
      <c r="G141" s="40" t="s">
        <v>190</v>
      </c>
    </row>
    <row r="142" spans="1:7" x14ac:dyDescent="0.3">
      <c r="A142" s="19"/>
      <c r="B142" s="10">
        <f t="shared" si="3"/>
        <v>141</v>
      </c>
      <c r="C142" s="10" t="str">
        <f t="shared" si="4"/>
        <v>RI141</v>
      </c>
      <c r="D142" s="10" t="s">
        <v>177</v>
      </c>
      <c r="E142" s="10"/>
      <c r="F142" s="10" t="s">
        <v>122</v>
      </c>
      <c r="G142" s="28"/>
    </row>
    <row r="143" spans="1:7" x14ac:dyDescent="0.3">
      <c r="A143" s="20"/>
      <c r="B143" s="8">
        <f t="shared" si="3"/>
        <v>142</v>
      </c>
      <c r="C143" s="8" t="str">
        <f t="shared" si="4"/>
        <v>RI142</v>
      </c>
      <c r="D143" s="13" t="s">
        <v>108</v>
      </c>
      <c r="E143" s="8"/>
      <c r="F143" s="8" t="s">
        <v>11</v>
      </c>
      <c r="G143" s="27"/>
    </row>
    <row r="144" spans="1:7" x14ac:dyDescent="0.3">
      <c r="A144" s="14"/>
      <c r="B144" s="8">
        <f t="shared" ref="B144:B147" si="9">B143+1</f>
        <v>143</v>
      </c>
      <c r="C144" s="8" t="str">
        <f t="shared" ref="C144:C147" si="10">CONCATENATE("RI",TEXT(B144,"0#"))</f>
        <v>RI143</v>
      </c>
      <c r="D144" s="13" t="s">
        <v>30</v>
      </c>
      <c r="E144" s="8"/>
      <c r="F144" s="8" t="s">
        <v>114</v>
      </c>
      <c r="G144" s="27"/>
    </row>
    <row r="145" spans="1:7" x14ac:dyDescent="0.3">
      <c r="A145" s="14"/>
      <c r="B145" s="8">
        <f t="shared" si="9"/>
        <v>144</v>
      </c>
      <c r="C145" s="8" t="str">
        <f t="shared" si="10"/>
        <v>RI144</v>
      </c>
      <c r="D145" s="13" t="s">
        <v>31</v>
      </c>
      <c r="E145" s="8"/>
      <c r="F145" s="8" t="s">
        <v>121</v>
      </c>
      <c r="G145" s="27"/>
    </row>
    <row r="146" spans="1:7" x14ac:dyDescent="0.3">
      <c r="A146" s="14" t="s">
        <v>112</v>
      </c>
      <c r="B146" s="8">
        <f t="shared" si="9"/>
        <v>145</v>
      </c>
      <c r="C146" s="8" t="str">
        <f t="shared" si="10"/>
        <v>RI145</v>
      </c>
      <c r="D146" s="8" t="s">
        <v>136</v>
      </c>
      <c r="E146" s="8"/>
      <c r="F146" s="8" t="s">
        <v>122</v>
      </c>
      <c r="G146" s="27"/>
    </row>
    <row r="147" spans="1:7" x14ac:dyDescent="0.3">
      <c r="A147" s="19" t="s">
        <v>20</v>
      </c>
      <c r="B147" s="10">
        <f t="shared" si="9"/>
        <v>146</v>
      </c>
      <c r="C147" s="10" t="str">
        <f t="shared" si="10"/>
        <v>RI146</v>
      </c>
      <c r="D147" s="7" t="s">
        <v>137</v>
      </c>
      <c r="E147" s="10"/>
      <c r="F147" s="10" t="s">
        <v>122</v>
      </c>
      <c r="G147" s="28"/>
    </row>
  </sheetData>
  <sortState ref="A35:H68">
    <sortCondition ref="D35:D6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49"/>
  <sheetViews>
    <sheetView zoomScale="99" zoomScaleNormal="99" workbookViewId="0">
      <pane ySplit="1" topLeftCell="A26" activePane="bottomLeft" state="frozen"/>
      <selection pane="bottomLeft" activeCell="E1" sqref="E1:E1048576"/>
    </sheetView>
  </sheetViews>
  <sheetFormatPr defaultColWidth="8.88671875" defaultRowHeight="14.4" x14ac:dyDescent="0.3"/>
  <cols>
    <col min="1" max="1" width="30.33203125" style="13" customWidth="1"/>
    <col min="2" max="2" width="13.33203125" style="13" bestFit="1" customWidth="1"/>
    <col min="3" max="3" width="13.5546875" style="13" bestFit="1" customWidth="1"/>
    <col min="4" max="4" width="57.6640625" style="13" customWidth="1"/>
    <col min="5" max="5" width="28.5546875" style="13" customWidth="1"/>
    <col min="6" max="6" width="27.6640625" style="13" customWidth="1"/>
    <col min="7" max="16384" width="8.88671875" style="13"/>
  </cols>
  <sheetData>
    <row r="1" spans="1:6" s="24" customFormat="1" x14ac:dyDescent="0.3">
      <c r="A1" s="24" t="s">
        <v>0</v>
      </c>
      <c r="B1" s="24" t="s">
        <v>134</v>
      </c>
      <c r="C1" s="24" t="s">
        <v>432</v>
      </c>
      <c r="D1" s="24" t="s">
        <v>1</v>
      </c>
      <c r="E1" s="24" t="s">
        <v>2</v>
      </c>
      <c r="F1" s="24" t="s">
        <v>3</v>
      </c>
    </row>
    <row r="2" spans="1:6" ht="28.8" x14ac:dyDescent="0.3">
      <c r="A2" s="20" t="s">
        <v>140</v>
      </c>
      <c r="B2" s="8">
        <v>1</v>
      </c>
      <c r="C2" s="8" t="str">
        <f>CONCATENATE("TT",TEXT(B2,"0#"))</f>
        <v>TT01</v>
      </c>
      <c r="D2" s="13" t="s">
        <v>4</v>
      </c>
      <c r="E2" s="13" t="s">
        <v>138</v>
      </c>
      <c r="F2" s="29"/>
    </row>
    <row r="3" spans="1:6" ht="28.8" x14ac:dyDescent="0.3">
      <c r="A3" s="14" t="s">
        <v>140</v>
      </c>
      <c r="B3" s="8">
        <f>B2+1</f>
        <v>2</v>
      </c>
      <c r="C3" s="8" t="str">
        <f t="shared" ref="C3" si="0">CONCATENATE("TT",TEXT(B3,"0#"))</f>
        <v>TT02</v>
      </c>
      <c r="D3" s="13" t="s">
        <v>21</v>
      </c>
      <c r="E3" s="13" t="s">
        <v>122</v>
      </c>
      <c r="F3" s="27"/>
    </row>
    <row r="4" spans="1:6" ht="28.8" x14ac:dyDescent="0.3">
      <c r="A4" s="14" t="s">
        <v>140</v>
      </c>
      <c r="B4" s="8">
        <f t="shared" ref="B4:B49" si="1">B3+1</f>
        <v>3</v>
      </c>
      <c r="C4" s="8" t="str">
        <f t="shared" ref="C4:C49" si="2">CONCATENATE("TT",TEXT(B4,"0#"))</f>
        <v>TT03</v>
      </c>
      <c r="D4" s="13" t="s">
        <v>7</v>
      </c>
      <c r="E4" s="13" t="s">
        <v>138</v>
      </c>
      <c r="F4" s="27"/>
    </row>
    <row r="5" spans="1:6" ht="28.8" x14ac:dyDescent="0.3">
      <c r="A5" s="14" t="s">
        <v>140</v>
      </c>
      <c r="B5" s="8">
        <f t="shared" si="1"/>
        <v>4</v>
      </c>
      <c r="C5" s="8" t="str">
        <f t="shared" si="2"/>
        <v>TT04</v>
      </c>
      <c r="D5" s="13" t="s">
        <v>6</v>
      </c>
      <c r="E5" s="13" t="s">
        <v>122</v>
      </c>
      <c r="F5" s="27"/>
    </row>
    <row r="6" spans="1:6" x14ac:dyDescent="0.3">
      <c r="B6" s="8">
        <f t="shared" si="1"/>
        <v>5</v>
      </c>
      <c r="C6" s="8" t="str">
        <f t="shared" si="2"/>
        <v>TT05</v>
      </c>
      <c r="D6" s="13" t="s">
        <v>5</v>
      </c>
      <c r="E6" s="13" t="s">
        <v>138</v>
      </c>
      <c r="F6" s="27"/>
    </row>
    <row r="7" spans="1:6" x14ac:dyDescent="0.3">
      <c r="B7" s="8">
        <f t="shared" si="1"/>
        <v>6</v>
      </c>
      <c r="C7" s="8" t="str">
        <f t="shared" si="2"/>
        <v>TT06</v>
      </c>
      <c r="D7" s="13" t="s">
        <v>8</v>
      </c>
      <c r="E7" s="13" t="s">
        <v>122</v>
      </c>
      <c r="F7" s="27"/>
    </row>
    <row r="8" spans="1:6" x14ac:dyDescent="0.3">
      <c r="B8" s="8">
        <f t="shared" si="1"/>
        <v>7</v>
      </c>
      <c r="C8" s="8" t="str">
        <f t="shared" si="2"/>
        <v>TT07</v>
      </c>
      <c r="D8" s="13" t="s">
        <v>9</v>
      </c>
      <c r="E8" s="13" t="s">
        <v>138</v>
      </c>
      <c r="F8" s="27"/>
    </row>
    <row r="9" spans="1:6" x14ac:dyDescent="0.3">
      <c r="B9" s="8">
        <f t="shared" si="1"/>
        <v>8</v>
      </c>
      <c r="C9" s="8" t="str">
        <f t="shared" si="2"/>
        <v>TT08</v>
      </c>
      <c r="D9" s="13" t="s">
        <v>10</v>
      </c>
      <c r="E9" s="13" t="s">
        <v>122</v>
      </c>
      <c r="F9" s="27"/>
    </row>
    <row r="10" spans="1:6" x14ac:dyDescent="0.3">
      <c r="B10" s="8">
        <f t="shared" si="1"/>
        <v>9</v>
      </c>
      <c r="C10" s="8" t="str">
        <f t="shared" si="2"/>
        <v>TT09</v>
      </c>
      <c r="D10" s="13" t="s">
        <v>113</v>
      </c>
      <c r="E10" s="13" t="s">
        <v>11</v>
      </c>
      <c r="F10" s="27"/>
    </row>
    <row r="11" spans="1:6" x14ac:dyDescent="0.3">
      <c r="B11" s="8">
        <f t="shared" si="1"/>
        <v>10</v>
      </c>
      <c r="C11" s="8" t="str">
        <f t="shared" si="2"/>
        <v>TT10</v>
      </c>
      <c r="D11" s="13" t="s">
        <v>33</v>
      </c>
      <c r="E11" s="13" t="s">
        <v>114</v>
      </c>
      <c r="F11" s="27"/>
    </row>
    <row r="12" spans="1:6" x14ac:dyDescent="0.3">
      <c r="B12" s="8">
        <f t="shared" si="1"/>
        <v>11</v>
      </c>
      <c r="C12" s="8" t="str">
        <f t="shared" si="2"/>
        <v>TT11</v>
      </c>
      <c r="D12" s="13" t="s">
        <v>284</v>
      </c>
      <c r="E12" s="13" t="s">
        <v>138</v>
      </c>
      <c r="F12" s="27"/>
    </row>
    <row r="13" spans="1:6" x14ac:dyDescent="0.3">
      <c r="B13" s="8">
        <f t="shared" si="1"/>
        <v>12</v>
      </c>
      <c r="C13" s="8" t="str">
        <f t="shared" si="2"/>
        <v>TT12</v>
      </c>
      <c r="D13" s="13" t="s">
        <v>364</v>
      </c>
      <c r="E13" s="8" t="s">
        <v>145</v>
      </c>
      <c r="F13" s="27"/>
    </row>
    <row r="14" spans="1:6" x14ac:dyDescent="0.3">
      <c r="B14" s="8">
        <f t="shared" si="1"/>
        <v>13</v>
      </c>
      <c r="C14" s="8" t="str">
        <f t="shared" si="2"/>
        <v>TT13</v>
      </c>
      <c r="D14" s="13" t="s">
        <v>365</v>
      </c>
      <c r="E14" s="8" t="s">
        <v>145</v>
      </c>
      <c r="F14" s="27"/>
    </row>
    <row r="15" spans="1:6" x14ac:dyDescent="0.3">
      <c r="B15" s="8">
        <f t="shared" si="1"/>
        <v>14</v>
      </c>
      <c r="C15" s="8" t="str">
        <f t="shared" si="2"/>
        <v>TT14</v>
      </c>
      <c r="D15" s="13" t="s">
        <v>14</v>
      </c>
      <c r="E15" s="13" t="s">
        <v>323</v>
      </c>
      <c r="F15" s="27"/>
    </row>
    <row r="16" spans="1:6" x14ac:dyDescent="0.3">
      <c r="A16" s="7"/>
      <c r="B16" s="10">
        <f t="shared" si="1"/>
        <v>15</v>
      </c>
      <c r="C16" s="10" t="str">
        <f t="shared" si="2"/>
        <v>TT15</v>
      </c>
      <c r="D16" s="7" t="s">
        <v>15</v>
      </c>
      <c r="E16" s="7" t="s">
        <v>323</v>
      </c>
      <c r="F16" s="28"/>
    </row>
    <row r="17" spans="1:6" x14ac:dyDescent="0.3">
      <c r="A17" s="13" t="s">
        <v>73</v>
      </c>
      <c r="B17" s="8">
        <f t="shared" si="1"/>
        <v>16</v>
      </c>
      <c r="C17" s="8" t="str">
        <f t="shared" si="2"/>
        <v>TT16</v>
      </c>
      <c r="D17" s="13" t="s">
        <v>74</v>
      </c>
      <c r="E17" s="13" t="s">
        <v>138</v>
      </c>
      <c r="F17" s="27"/>
    </row>
    <row r="18" spans="1:6" x14ac:dyDescent="0.3">
      <c r="B18" s="8">
        <f t="shared" si="1"/>
        <v>17</v>
      </c>
      <c r="C18" s="8" t="str">
        <f t="shared" si="2"/>
        <v>TT17</v>
      </c>
      <c r="D18" s="13" t="s">
        <v>180</v>
      </c>
      <c r="E18" s="13" t="s">
        <v>11</v>
      </c>
      <c r="F18" s="27"/>
    </row>
    <row r="19" spans="1:6" ht="43.2" x14ac:dyDescent="0.3">
      <c r="B19" s="8">
        <f t="shared" si="1"/>
        <v>18</v>
      </c>
      <c r="C19" s="8" t="str">
        <f t="shared" si="2"/>
        <v>TT18</v>
      </c>
      <c r="D19" s="8" t="s">
        <v>193</v>
      </c>
      <c r="E19" s="8" t="s">
        <v>192</v>
      </c>
      <c r="F19" s="40" t="str">
        <f>CONCATENATE("2 or 99 --&gt;", C23)</f>
        <v>2 or 99 --&gt;TT22</v>
      </c>
    </row>
    <row r="20" spans="1:6" ht="115.2" x14ac:dyDescent="0.3">
      <c r="A20" s="74" t="s">
        <v>194</v>
      </c>
      <c r="B20" s="8">
        <f t="shared" si="1"/>
        <v>19</v>
      </c>
      <c r="C20" s="8" t="str">
        <f t="shared" si="2"/>
        <v>TT19</v>
      </c>
      <c r="D20" s="8" t="s">
        <v>75</v>
      </c>
      <c r="E20" s="8" t="s">
        <v>196</v>
      </c>
      <c r="F20" s="27" t="s">
        <v>197</v>
      </c>
    </row>
    <row r="21" spans="1:6" x14ac:dyDescent="0.3">
      <c r="A21" s="8"/>
      <c r="B21" s="8">
        <f t="shared" si="1"/>
        <v>20</v>
      </c>
      <c r="C21" s="8" t="str">
        <f t="shared" si="2"/>
        <v>TT20</v>
      </c>
      <c r="D21" s="8" t="s">
        <v>177</v>
      </c>
      <c r="E21" s="8" t="s">
        <v>122</v>
      </c>
      <c r="F21" s="27"/>
    </row>
    <row r="22" spans="1:6" x14ac:dyDescent="0.3">
      <c r="A22" s="8"/>
      <c r="B22" s="8">
        <f t="shared" si="1"/>
        <v>21</v>
      </c>
      <c r="C22" s="8" t="str">
        <f t="shared" si="2"/>
        <v>TT21</v>
      </c>
      <c r="D22" s="8" t="s">
        <v>305</v>
      </c>
      <c r="E22" s="8" t="s">
        <v>138</v>
      </c>
      <c r="F22" s="27"/>
    </row>
    <row r="23" spans="1:6" ht="86.4" x14ac:dyDescent="0.3">
      <c r="B23" s="8">
        <f t="shared" si="1"/>
        <v>22</v>
      </c>
      <c r="C23" s="8" t="str">
        <f t="shared" si="2"/>
        <v>TT22</v>
      </c>
      <c r="D23" s="13" t="s">
        <v>210</v>
      </c>
      <c r="E23" s="8" t="s">
        <v>191</v>
      </c>
      <c r="F23" s="40" t="s">
        <v>233</v>
      </c>
    </row>
    <row r="24" spans="1:6" x14ac:dyDescent="0.3">
      <c r="B24" s="8">
        <f t="shared" si="1"/>
        <v>23</v>
      </c>
      <c r="C24" s="8" t="str">
        <f t="shared" si="2"/>
        <v>TT23</v>
      </c>
      <c r="D24" s="13" t="s">
        <v>177</v>
      </c>
      <c r="E24" s="8" t="s">
        <v>122</v>
      </c>
      <c r="F24" s="40"/>
    </row>
    <row r="25" spans="1:6" ht="151.05000000000001" customHeight="1" x14ac:dyDescent="0.3">
      <c r="A25" s="75" t="s">
        <v>304</v>
      </c>
      <c r="B25" s="8">
        <f t="shared" si="1"/>
        <v>24</v>
      </c>
      <c r="C25" s="8" t="str">
        <f t="shared" si="2"/>
        <v>TT24</v>
      </c>
      <c r="D25" s="13" t="s">
        <v>184</v>
      </c>
      <c r="E25" s="8" t="s">
        <v>181</v>
      </c>
      <c r="F25" s="27" t="s">
        <v>203</v>
      </c>
    </row>
    <row r="26" spans="1:6" x14ac:dyDescent="0.3">
      <c r="A26" s="75"/>
      <c r="B26" s="8">
        <f t="shared" si="1"/>
        <v>25</v>
      </c>
      <c r="C26" s="8" t="str">
        <f t="shared" si="2"/>
        <v>TT25</v>
      </c>
      <c r="D26" s="13" t="s">
        <v>177</v>
      </c>
      <c r="E26" s="8" t="s">
        <v>122</v>
      </c>
      <c r="F26" s="27"/>
    </row>
    <row r="27" spans="1:6" ht="43.2" x14ac:dyDescent="0.3">
      <c r="B27" s="8">
        <f t="shared" si="1"/>
        <v>26</v>
      </c>
      <c r="C27" s="8" t="str">
        <f t="shared" si="2"/>
        <v>TT26</v>
      </c>
      <c r="D27" s="8" t="s">
        <v>306</v>
      </c>
      <c r="E27" s="8" t="s">
        <v>78</v>
      </c>
      <c r="F27" s="40" t="str">
        <f>CONCATENATE("2 or 99 --&gt;", C37)</f>
        <v>2 or 99 --&gt;TT36</v>
      </c>
    </row>
    <row r="28" spans="1:6" ht="43.2" x14ac:dyDescent="0.3">
      <c r="A28" s="33"/>
      <c r="B28" s="8">
        <f t="shared" si="1"/>
        <v>27</v>
      </c>
      <c r="C28" s="8" t="str">
        <f t="shared" si="2"/>
        <v>TT27</v>
      </c>
      <c r="D28" s="8" t="s">
        <v>307</v>
      </c>
      <c r="E28" s="8" t="s">
        <v>178</v>
      </c>
      <c r="F28" s="27" t="str">
        <f>CONCATENATE("3 --&gt;", C37)</f>
        <v>3 --&gt;TT36</v>
      </c>
    </row>
    <row r="29" spans="1:6" ht="43.2" x14ac:dyDescent="0.3">
      <c r="A29" s="8" t="s">
        <v>195</v>
      </c>
      <c r="B29" s="8">
        <f t="shared" si="1"/>
        <v>28</v>
      </c>
      <c r="C29" s="8" t="str">
        <f t="shared" si="2"/>
        <v>TT28</v>
      </c>
      <c r="D29" s="42" t="s">
        <v>39</v>
      </c>
      <c r="E29" s="8" t="s">
        <v>211</v>
      </c>
      <c r="F29" s="27" t="s">
        <v>310</v>
      </c>
    </row>
    <row r="30" spans="1:6" x14ac:dyDescent="0.3">
      <c r="A30" s="10"/>
      <c r="B30" s="10">
        <f t="shared" si="1"/>
        <v>29</v>
      </c>
      <c r="C30" s="10" t="str">
        <f t="shared" si="2"/>
        <v>TT29</v>
      </c>
      <c r="D30" s="44" t="s">
        <v>308</v>
      </c>
      <c r="E30" s="10" t="s">
        <v>309</v>
      </c>
      <c r="F30" s="28"/>
    </row>
    <row r="31" spans="1:6" ht="72" x14ac:dyDescent="0.3">
      <c r="A31" s="8" t="s">
        <v>79</v>
      </c>
      <c r="B31" s="8">
        <f t="shared" si="1"/>
        <v>30</v>
      </c>
      <c r="C31" s="8" t="str">
        <f t="shared" si="2"/>
        <v>TT30</v>
      </c>
      <c r="D31" s="52" t="s">
        <v>80</v>
      </c>
      <c r="E31" s="76" t="s">
        <v>11</v>
      </c>
      <c r="F31" s="27"/>
    </row>
    <row r="32" spans="1:6" x14ac:dyDescent="0.3">
      <c r="B32" s="8">
        <f t="shared" si="1"/>
        <v>31</v>
      </c>
      <c r="C32" s="8" t="str">
        <f t="shared" si="2"/>
        <v>TT31</v>
      </c>
      <c r="D32" s="52" t="s">
        <v>81</v>
      </c>
      <c r="E32" s="76" t="s">
        <v>11</v>
      </c>
      <c r="F32" s="27"/>
    </row>
    <row r="33" spans="1:6" x14ac:dyDescent="0.3">
      <c r="B33" s="8">
        <f t="shared" si="1"/>
        <v>32</v>
      </c>
      <c r="C33" s="8" t="str">
        <f t="shared" si="2"/>
        <v>TT32</v>
      </c>
      <c r="D33" s="52" t="s">
        <v>82</v>
      </c>
      <c r="E33" s="76" t="s">
        <v>11</v>
      </c>
      <c r="F33" s="27"/>
    </row>
    <row r="34" spans="1:6" x14ac:dyDescent="0.3">
      <c r="B34" s="8">
        <f t="shared" si="1"/>
        <v>33</v>
      </c>
      <c r="C34" s="8" t="str">
        <f t="shared" si="2"/>
        <v>TT33</v>
      </c>
      <c r="D34" s="52" t="s">
        <v>83</v>
      </c>
      <c r="E34" s="76" t="s">
        <v>11</v>
      </c>
      <c r="F34" s="27"/>
    </row>
    <row r="35" spans="1:6" x14ac:dyDescent="0.3">
      <c r="B35" s="8">
        <f t="shared" si="1"/>
        <v>34</v>
      </c>
      <c r="C35" s="8" t="str">
        <f t="shared" si="2"/>
        <v>TT34</v>
      </c>
      <c r="D35" s="52" t="s">
        <v>84</v>
      </c>
      <c r="E35" s="76" t="s">
        <v>11</v>
      </c>
      <c r="F35" s="27"/>
    </row>
    <row r="36" spans="1:6" x14ac:dyDescent="0.3">
      <c r="A36" s="7"/>
      <c r="B36" s="10">
        <f t="shared" si="1"/>
        <v>35</v>
      </c>
      <c r="C36" s="10" t="str">
        <f t="shared" si="2"/>
        <v>TT35</v>
      </c>
      <c r="D36" s="53" t="s">
        <v>85</v>
      </c>
      <c r="E36" s="77" t="s">
        <v>11</v>
      </c>
      <c r="F36" s="28"/>
    </row>
    <row r="37" spans="1:6" ht="72" x14ac:dyDescent="0.3">
      <c r="A37" s="8" t="s">
        <v>311</v>
      </c>
      <c r="B37" s="8">
        <f t="shared" si="1"/>
        <v>36</v>
      </c>
      <c r="C37" s="8" t="str">
        <f t="shared" si="2"/>
        <v>TT36</v>
      </c>
      <c r="D37" s="8" t="s">
        <v>212</v>
      </c>
      <c r="E37" s="8" t="s">
        <v>76</v>
      </c>
      <c r="F37" s="40" t="s">
        <v>198</v>
      </c>
    </row>
    <row r="38" spans="1:6" ht="43.2" x14ac:dyDescent="0.3">
      <c r="B38" s="8">
        <f t="shared" si="1"/>
        <v>37</v>
      </c>
      <c r="C38" s="8" t="str">
        <f t="shared" si="2"/>
        <v>TT37</v>
      </c>
      <c r="D38" s="8" t="s">
        <v>213</v>
      </c>
      <c r="E38" s="76" t="s">
        <v>199</v>
      </c>
      <c r="F38" s="27"/>
    </row>
    <row r="39" spans="1:6" ht="43.2" x14ac:dyDescent="0.3">
      <c r="B39" s="8">
        <f t="shared" si="1"/>
        <v>38</v>
      </c>
      <c r="C39" s="8" t="str">
        <f t="shared" si="2"/>
        <v>TT38</v>
      </c>
      <c r="D39" s="8" t="s">
        <v>183</v>
      </c>
      <c r="E39" s="76" t="s">
        <v>76</v>
      </c>
      <c r="F39" s="40" t="s">
        <v>198</v>
      </c>
    </row>
    <row r="40" spans="1:6" ht="100.8" x14ac:dyDescent="0.3">
      <c r="A40" s="8" t="s">
        <v>201</v>
      </c>
      <c r="B40" s="8">
        <f t="shared" si="1"/>
        <v>39</v>
      </c>
      <c r="C40" s="8" t="str">
        <f t="shared" si="2"/>
        <v>TT39</v>
      </c>
      <c r="D40" s="8" t="s">
        <v>214</v>
      </c>
      <c r="E40" s="76" t="s">
        <v>209</v>
      </c>
      <c r="F40" s="27"/>
    </row>
    <row r="41" spans="1:6" ht="43.2" x14ac:dyDescent="0.3">
      <c r="B41" s="8">
        <f t="shared" si="1"/>
        <v>40</v>
      </c>
      <c r="C41" s="8" t="str">
        <f t="shared" si="2"/>
        <v>TT40</v>
      </c>
      <c r="D41" s="8" t="s">
        <v>366</v>
      </c>
      <c r="E41" s="76" t="s">
        <v>86</v>
      </c>
      <c r="F41" s="40" t="s">
        <v>198</v>
      </c>
    </row>
    <row r="42" spans="1:6" ht="57.6" x14ac:dyDescent="0.3">
      <c r="B42" s="8">
        <f t="shared" si="1"/>
        <v>41</v>
      </c>
      <c r="C42" s="8" t="str">
        <f t="shared" si="2"/>
        <v>TT41</v>
      </c>
      <c r="D42" s="8" t="s">
        <v>182</v>
      </c>
      <c r="E42" s="76" t="s">
        <v>200</v>
      </c>
      <c r="F42" s="78"/>
    </row>
    <row r="43" spans="1:6" ht="43.2" x14ac:dyDescent="0.3">
      <c r="B43" s="8">
        <f t="shared" si="1"/>
        <v>42</v>
      </c>
      <c r="C43" s="8" t="str">
        <f t="shared" si="2"/>
        <v>TT42</v>
      </c>
      <c r="D43" s="8" t="s">
        <v>368</v>
      </c>
      <c r="E43" s="76" t="s">
        <v>179</v>
      </c>
      <c r="F43" s="27"/>
    </row>
    <row r="44" spans="1:6" ht="409.6" x14ac:dyDescent="0.3">
      <c r="B44" s="8">
        <f t="shared" si="1"/>
        <v>43</v>
      </c>
      <c r="C44" s="8" t="str">
        <f t="shared" si="2"/>
        <v>TT43</v>
      </c>
      <c r="D44" s="8" t="s">
        <v>367</v>
      </c>
      <c r="E44" s="8" t="s">
        <v>202</v>
      </c>
      <c r="F44" s="27" t="s">
        <v>189</v>
      </c>
    </row>
    <row r="45" spans="1:6" x14ac:dyDescent="0.3">
      <c r="B45" s="8">
        <f t="shared" si="1"/>
        <v>44</v>
      </c>
      <c r="C45" s="8" t="str">
        <f t="shared" si="2"/>
        <v>TT44</v>
      </c>
      <c r="D45" s="8" t="s">
        <v>177</v>
      </c>
      <c r="E45" s="8" t="s">
        <v>122</v>
      </c>
      <c r="F45" s="27"/>
    </row>
    <row r="46" spans="1:6" x14ac:dyDescent="0.3">
      <c r="A46" s="12"/>
      <c r="B46" s="11">
        <f t="shared" si="1"/>
        <v>45</v>
      </c>
      <c r="C46" s="11" t="str">
        <f t="shared" si="2"/>
        <v>TT45</v>
      </c>
      <c r="D46" s="12" t="s">
        <v>100</v>
      </c>
      <c r="E46" s="11" t="s">
        <v>11</v>
      </c>
      <c r="F46" s="29"/>
    </row>
    <row r="47" spans="1:6" x14ac:dyDescent="0.3">
      <c r="B47" s="8">
        <f t="shared" si="1"/>
        <v>46</v>
      </c>
      <c r="C47" s="8" t="str">
        <f t="shared" si="2"/>
        <v>TT46</v>
      </c>
      <c r="D47" s="13" t="s">
        <v>30</v>
      </c>
      <c r="E47" s="13" t="s">
        <v>114</v>
      </c>
      <c r="F47" s="27"/>
    </row>
    <row r="48" spans="1:6" x14ac:dyDescent="0.3">
      <c r="A48" s="13" t="s">
        <v>112</v>
      </c>
      <c r="B48" s="8">
        <f t="shared" si="1"/>
        <v>47</v>
      </c>
      <c r="C48" s="8" t="str">
        <f t="shared" si="2"/>
        <v>TT47</v>
      </c>
      <c r="D48" s="8" t="s">
        <v>136</v>
      </c>
      <c r="E48" s="13" t="s">
        <v>122</v>
      </c>
      <c r="F48" s="27"/>
    </row>
    <row r="49" spans="1:6" x14ac:dyDescent="0.3">
      <c r="A49" s="7" t="s">
        <v>20</v>
      </c>
      <c r="B49" s="10">
        <f t="shared" si="1"/>
        <v>48</v>
      </c>
      <c r="C49" s="10" t="str">
        <f t="shared" si="2"/>
        <v>TT48</v>
      </c>
      <c r="D49" s="7" t="s">
        <v>137</v>
      </c>
      <c r="E49" s="7" t="s">
        <v>122</v>
      </c>
      <c r="F49" s="28"/>
    </row>
  </sheetData>
  <sortState ref="D36:F47">
    <sortCondition ref="D36:D4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36"/>
  <sheetViews>
    <sheetView zoomScale="112" zoomScaleNormal="112" workbookViewId="0">
      <pane ySplit="1" topLeftCell="A2" activePane="bottomLeft" state="frozen"/>
      <selection pane="bottomLeft" activeCell="E1" sqref="E1:E1048576"/>
    </sheetView>
  </sheetViews>
  <sheetFormatPr defaultColWidth="34.33203125" defaultRowHeight="13.8" x14ac:dyDescent="0.3"/>
  <cols>
    <col min="1" max="1" width="14" style="49" customWidth="1"/>
    <col min="2" max="2" width="9.5546875" style="49" bestFit="1" customWidth="1"/>
    <col min="3" max="3" width="12.5546875" style="49" bestFit="1" customWidth="1"/>
    <col min="4" max="4" width="45.33203125" style="48" bestFit="1" customWidth="1"/>
    <col min="5" max="5" width="62.6640625" style="49" customWidth="1"/>
    <col min="6" max="6" width="15.6640625" style="48" customWidth="1"/>
    <col min="7" max="16384" width="34.33203125" style="49"/>
  </cols>
  <sheetData>
    <row r="1" spans="1:6" s="66" customFormat="1" x14ac:dyDescent="0.3">
      <c r="A1" s="64" t="s">
        <v>0</v>
      </c>
      <c r="B1" s="64" t="s">
        <v>134</v>
      </c>
      <c r="C1" s="64" t="s">
        <v>432</v>
      </c>
      <c r="D1" s="65" t="s">
        <v>1</v>
      </c>
      <c r="E1" s="64" t="s">
        <v>2</v>
      </c>
      <c r="F1" s="79" t="s">
        <v>433</v>
      </c>
    </row>
    <row r="2" spans="1:6" x14ac:dyDescent="0.3">
      <c r="B2" s="48">
        <v>1</v>
      </c>
      <c r="C2" s="48" t="str">
        <f>CONCATENATE("SIA",TEXT(B2,"0#"))</f>
        <v>SIA01</v>
      </c>
      <c r="D2" s="48" t="s">
        <v>4</v>
      </c>
      <c r="E2" s="49" t="s">
        <v>138</v>
      </c>
      <c r="F2" s="60"/>
    </row>
    <row r="3" spans="1:6" x14ac:dyDescent="0.3">
      <c r="B3" s="48">
        <f t="shared" ref="B3:B36" si="0">B2+1</f>
        <v>2</v>
      </c>
      <c r="C3" s="48" t="str">
        <f t="shared" ref="C3:C36" si="1">CONCATENATE("SIA",TEXT(B3,"0#"))</f>
        <v>SIA02</v>
      </c>
      <c r="D3" s="48" t="s">
        <v>21</v>
      </c>
      <c r="E3" s="49" t="s">
        <v>122</v>
      </c>
      <c r="F3" s="60"/>
    </row>
    <row r="4" spans="1:6" x14ac:dyDescent="0.3">
      <c r="B4" s="48">
        <f t="shared" si="0"/>
        <v>3</v>
      </c>
      <c r="C4" s="48" t="str">
        <f t="shared" si="1"/>
        <v>SIA03</v>
      </c>
      <c r="D4" s="48" t="s">
        <v>7</v>
      </c>
      <c r="E4" s="49" t="s">
        <v>138</v>
      </c>
      <c r="F4" s="60"/>
    </row>
    <row r="5" spans="1:6" x14ac:dyDescent="0.3">
      <c r="B5" s="48">
        <f t="shared" si="0"/>
        <v>4</v>
      </c>
      <c r="C5" s="48" t="str">
        <f t="shared" si="1"/>
        <v>SIA04</v>
      </c>
      <c r="D5" s="48" t="s">
        <v>6</v>
      </c>
      <c r="E5" s="49" t="s">
        <v>122</v>
      </c>
      <c r="F5" s="60"/>
    </row>
    <row r="6" spans="1:6" x14ac:dyDescent="0.3">
      <c r="B6" s="48">
        <f t="shared" si="0"/>
        <v>5</v>
      </c>
      <c r="C6" s="48" t="str">
        <f t="shared" si="1"/>
        <v>SIA05</v>
      </c>
      <c r="D6" s="48" t="s">
        <v>5</v>
      </c>
      <c r="E6" s="49" t="s">
        <v>138</v>
      </c>
      <c r="F6" s="60"/>
    </row>
    <row r="7" spans="1:6" x14ac:dyDescent="0.3">
      <c r="B7" s="48">
        <f t="shared" si="0"/>
        <v>6</v>
      </c>
      <c r="C7" s="48" t="str">
        <f t="shared" si="1"/>
        <v>SIA06</v>
      </c>
      <c r="D7" s="48" t="s">
        <v>8</v>
      </c>
      <c r="E7" s="49" t="s">
        <v>122</v>
      </c>
      <c r="F7" s="60"/>
    </row>
    <row r="8" spans="1:6" x14ac:dyDescent="0.3">
      <c r="B8" s="48">
        <f t="shared" si="0"/>
        <v>7</v>
      </c>
      <c r="C8" s="48" t="str">
        <f t="shared" si="1"/>
        <v>SIA07</v>
      </c>
      <c r="D8" s="48" t="s">
        <v>9</v>
      </c>
      <c r="E8" s="49" t="s">
        <v>138</v>
      </c>
      <c r="F8" s="60"/>
    </row>
    <row r="9" spans="1:6" x14ac:dyDescent="0.3">
      <c r="B9" s="48">
        <f t="shared" si="0"/>
        <v>8</v>
      </c>
      <c r="C9" s="48" t="str">
        <f t="shared" si="1"/>
        <v>SIA08</v>
      </c>
      <c r="D9" s="48" t="s">
        <v>10</v>
      </c>
      <c r="E9" s="49" t="s">
        <v>122</v>
      </c>
      <c r="F9" s="60"/>
    </row>
    <row r="10" spans="1:6" x14ac:dyDescent="0.3">
      <c r="B10" s="48">
        <f t="shared" si="0"/>
        <v>9</v>
      </c>
      <c r="C10" s="48" t="str">
        <f t="shared" si="1"/>
        <v>SIA09</v>
      </c>
      <c r="D10" s="48" t="s">
        <v>113</v>
      </c>
      <c r="E10" s="49" t="s">
        <v>11</v>
      </c>
      <c r="F10" s="60"/>
    </row>
    <row r="11" spans="1:6" x14ac:dyDescent="0.3">
      <c r="B11" s="48">
        <f t="shared" si="0"/>
        <v>10</v>
      </c>
      <c r="C11" s="48" t="str">
        <f t="shared" si="1"/>
        <v>SIA10</v>
      </c>
      <c r="D11" s="48" t="s">
        <v>33</v>
      </c>
      <c r="E11" s="49" t="s">
        <v>114</v>
      </c>
      <c r="F11" s="60"/>
    </row>
    <row r="12" spans="1:6" x14ac:dyDescent="0.3">
      <c r="B12" s="48">
        <f t="shared" si="0"/>
        <v>11</v>
      </c>
      <c r="C12" s="48" t="str">
        <f t="shared" si="1"/>
        <v>SIA11</v>
      </c>
      <c r="D12" s="48" t="s">
        <v>284</v>
      </c>
      <c r="E12" s="49" t="s">
        <v>138</v>
      </c>
      <c r="F12" s="60"/>
    </row>
    <row r="13" spans="1:6" x14ac:dyDescent="0.3">
      <c r="B13" s="48">
        <f t="shared" si="0"/>
        <v>12</v>
      </c>
      <c r="C13" s="48" t="str">
        <f t="shared" si="1"/>
        <v>SIA12</v>
      </c>
      <c r="D13" s="48" t="s">
        <v>361</v>
      </c>
      <c r="E13" s="48" t="s">
        <v>145</v>
      </c>
      <c r="F13" s="60"/>
    </row>
    <row r="14" spans="1:6" x14ac:dyDescent="0.3">
      <c r="B14" s="48">
        <f t="shared" si="0"/>
        <v>13</v>
      </c>
      <c r="C14" s="48" t="str">
        <f t="shared" si="1"/>
        <v>SIA13</v>
      </c>
      <c r="D14" s="48" t="s">
        <v>362</v>
      </c>
      <c r="E14" s="48" t="s">
        <v>145</v>
      </c>
      <c r="F14" s="60"/>
    </row>
    <row r="15" spans="1:6" ht="27.6" x14ac:dyDescent="0.3">
      <c r="B15" s="48">
        <f t="shared" si="0"/>
        <v>14</v>
      </c>
      <c r="C15" s="48" t="str">
        <f t="shared" si="1"/>
        <v>SIA14</v>
      </c>
      <c r="D15" s="48" t="s">
        <v>369</v>
      </c>
      <c r="E15" s="48" t="s">
        <v>145</v>
      </c>
      <c r="F15" s="60"/>
    </row>
    <row r="16" spans="1:6" x14ac:dyDescent="0.3">
      <c r="B16" s="48">
        <f t="shared" si="0"/>
        <v>15</v>
      </c>
      <c r="C16" s="48" t="str">
        <f t="shared" si="1"/>
        <v>SIA15</v>
      </c>
      <c r="D16" s="48" t="s">
        <v>14</v>
      </c>
      <c r="E16" s="49" t="s">
        <v>323</v>
      </c>
      <c r="F16" s="60"/>
    </row>
    <row r="17" spans="1:6" x14ac:dyDescent="0.3">
      <c r="A17" s="59"/>
      <c r="B17" s="61">
        <f t="shared" si="0"/>
        <v>16</v>
      </c>
      <c r="C17" s="48" t="str">
        <f t="shared" si="1"/>
        <v>SIA16</v>
      </c>
      <c r="D17" s="61" t="s">
        <v>15</v>
      </c>
      <c r="E17" s="59" t="s">
        <v>323</v>
      </c>
      <c r="F17" s="80"/>
    </row>
    <row r="18" spans="1:6" ht="41.4" x14ac:dyDescent="0.3">
      <c r="B18" s="48">
        <f t="shared" si="0"/>
        <v>17</v>
      </c>
      <c r="C18" s="48" t="str">
        <f t="shared" si="1"/>
        <v>SIA17</v>
      </c>
      <c r="D18" s="67" t="s">
        <v>95</v>
      </c>
      <c r="E18" s="48" t="s">
        <v>92</v>
      </c>
      <c r="F18" s="60"/>
    </row>
    <row r="19" spans="1:6" ht="165.6" x14ac:dyDescent="0.3">
      <c r="A19" s="49" t="s">
        <v>87</v>
      </c>
      <c r="B19" s="48">
        <f t="shared" si="0"/>
        <v>18</v>
      </c>
      <c r="C19" s="48" t="str">
        <f t="shared" si="1"/>
        <v>SIA18</v>
      </c>
      <c r="D19" s="48" t="s">
        <v>88</v>
      </c>
      <c r="E19" s="70" t="s">
        <v>205</v>
      </c>
      <c r="F19" s="81" t="s">
        <v>204</v>
      </c>
    </row>
    <row r="20" spans="1:6" x14ac:dyDescent="0.3">
      <c r="B20" s="48">
        <f t="shared" si="0"/>
        <v>19</v>
      </c>
      <c r="C20" s="48" t="str">
        <f t="shared" si="1"/>
        <v>SIA19</v>
      </c>
      <c r="D20" s="48" t="s">
        <v>177</v>
      </c>
      <c r="E20" s="49" t="s">
        <v>122</v>
      </c>
      <c r="F20" s="60"/>
    </row>
    <row r="21" spans="1:6" ht="55.2" x14ac:dyDescent="0.3">
      <c r="B21" s="48">
        <f t="shared" si="0"/>
        <v>20</v>
      </c>
      <c r="C21" s="48" t="str">
        <f t="shared" si="1"/>
        <v>SIA20</v>
      </c>
      <c r="D21" s="67" t="s">
        <v>215</v>
      </c>
      <c r="E21" s="48" t="s">
        <v>370</v>
      </c>
      <c r="F21" s="60"/>
    </row>
    <row r="22" spans="1:6" ht="41.4" x14ac:dyDescent="0.3">
      <c r="B22" s="48">
        <f t="shared" si="0"/>
        <v>21</v>
      </c>
      <c r="C22" s="48" t="str">
        <f t="shared" si="1"/>
        <v>SIA21</v>
      </c>
      <c r="D22" s="67" t="s">
        <v>89</v>
      </c>
      <c r="E22" s="48" t="s">
        <v>178</v>
      </c>
      <c r="F22" s="60"/>
    </row>
    <row r="23" spans="1:6" ht="55.2" x14ac:dyDescent="0.3">
      <c r="B23" s="48">
        <f t="shared" si="0"/>
        <v>22</v>
      </c>
      <c r="C23" s="48" t="str">
        <f t="shared" si="1"/>
        <v>SIA22</v>
      </c>
      <c r="D23" s="48" t="s">
        <v>90</v>
      </c>
      <c r="E23" s="48" t="s">
        <v>216</v>
      </c>
      <c r="F23" s="60"/>
    </row>
    <row r="24" spans="1:6" ht="27.6" x14ac:dyDescent="0.3">
      <c r="B24" s="48">
        <f t="shared" si="0"/>
        <v>23</v>
      </c>
      <c r="C24" s="48" t="str">
        <f t="shared" si="1"/>
        <v>SIA23</v>
      </c>
      <c r="D24" s="67" t="s">
        <v>91</v>
      </c>
      <c r="E24" s="48" t="s">
        <v>207</v>
      </c>
      <c r="F24" s="60"/>
    </row>
    <row r="25" spans="1:6" x14ac:dyDescent="0.3">
      <c r="B25" s="48">
        <f t="shared" si="0"/>
        <v>24</v>
      </c>
      <c r="C25" s="48" t="str">
        <f t="shared" si="1"/>
        <v>SIA24</v>
      </c>
      <c r="D25" s="67" t="s">
        <v>93</v>
      </c>
      <c r="E25" s="49" t="s">
        <v>122</v>
      </c>
      <c r="F25" s="60"/>
    </row>
    <row r="26" spans="1:6" ht="341.55" customHeight="1" x14ac:dyDescent="0.3">
      <c r="B26" s="48">
        <f t="shared" si="0"/>
        <v>25</v>
      </c>
      <c r="C26" s="48" t="str">
        <f t="shared" si="1"/>
        <v>SIA25</v>
      </c>
      <c r="D26" s="67" t="s">
        <v>94</v>
      </c>
      <c r="E26" s="62" t="s">
        <v>312</v>
      </c>
      <c r="F26" s="60" t="s">
        <v>206</v>
      </c>
    </row>
    <row r="27" spans="1:6" x14ac:dyDescent="0.3">
      <c r="B27" s="48">
        <f t="shared" si="0"/>
        <v>26</v>
      </c>
      <c r="C27" s="48" t="str">
        <f t="shared" si="1"/>
        <v>SIA26</v>
      </c>
      <c r="D27" s="67" t="s">
        <v>177</v>
      </c>
      <c r="E27" s="48" t="s">
        <v>122</v>
      </c>
      <c r="F27" s="60"/>
    </row>
    <row r="28" spans="1:6" ht="55.2" x14ac:dyDescent="0.3">
      <c r="B28" s="48">
        <f t="shared" si="0"/>
        <v>27</v>
      </c>
      <c r="C28" s="48" t="str">
        <f t="shared" si="1"/>
        <v>SIA27</v>
      </c>
      <c r="D28" s="67" t="s">
        <v>96</v>
      </c>
      <c r="E28" s="48" t="s">
        <v>371</v>
      </c>
      <c r="F28" s="60"/>
    </row>
    <row r="29" spans="1:6" ht="27.6" x14ac:dyDescent="0.3">
      <c r="B29" s="48">
        <f t="shared" si="0"/>
        <v>28</v>
      </c>
      <c r="C29" s="48" t="str">
        <f t="shared" si="1"/>
        <v>SIA28</v>
      </c>
      <c r="D29" s="67" t="s">
        <v>218</v>
      </c>
      <c r="E29" s="48" t="s">
        <v>11</v>
      </c>
      <c r="F29" s="60"/>
    </row>
    <row r="30" spans="1:6" ht="27.6" x14ac:dyDescent="0.3">
      <c r="B30" s="48">
        <f t="shared" si="0"/>
        <v>29</v>
      </c>
      <c r="C30" s="48" t="str">
        <f t="shared" si="1"/>
        <v>SIA29</v>
      </c>
      <c r="D30" s="67" t="s">
        <v>217</v>
      </c>
      <c r="E30" s="51" t="s">
        <v>11</v>
      </c>
      <c r="F30" s="60"/>
    </row>
    <row r="31" spans="1:6" ht="41.4" x14ac:dyDescent="0.3">
      <c r="B31" s="48">
        <f t="shared" si="0"/>
        <v>30</v>
      </c>
      <c r="C31" s="48" t="str">
        <f t="shared" si="1"/>
        <v>SIA30</v>
      </c>
      <c r="D31" s="67" t="s">
        <v>372</v>
      </c>
      <c r="E31" s="51" t="s">
        <v>11</v>
      </c>
      <c r="F31" s="60"/>
    </row>
    <row r="32" spans="1:6" ht="41.4" x14ac:dyDescent="0.3">
      <c r="A32" s="59"/>
      <c r="B32" s="61">
        <f t="shared" si="0"/>
        <v>31</v>
      </c>
      <c r="C32" s="48" t="str">
        <f t="shared" si="1"/>
        <v>SIA31</v>
      </c>
      <c r="D32" s="68" t="s">
        <v>373</v>
      </c>
      <c r="E32" s="63" t="s">
        <v>11</v>
      </c>
      <c r="F32" s="80"/>
    </row>
    <row r="33" spans="1:6" x14ac:dyDescent="0.3">
      <c r="B33" s="48">
        <f t="shared" si="0"/>
        <v>32</v>
      </c>
      <c r="C33" s="48" t="str">
        <f t="shared" si="1"/>
        <v>SIA32</v>
      </c>
      <c r="D33" s="48" t="s">
        <v>100</v>
      </c>
      <c r="E33" s="69" t="s">
        <v>11</v>
      </c>
      <c r="F33" s="81"/>
    </row>
    <row r="34" spans="1:6" x14ac:dyDescent="0.3">
      <c r="B34" s="48">
        <f t="shared" si="0"/>
        <v>33</v>
      </c>
      <c r="C34" s="48" t="str">
        <f t="shared" si="1"/>
        <v>SIA33</v>
      </c>
      <c r="D34" s="48" t="s">
        <v>30</v>
      </c>
      <c r="E34" s="49" t="s">
        <v>114</v>
      </c>
      <c r="F34" s="60"/>
    </row>
    <row r="35" spans="1:6" x14ac:dyDescent="0.3">
      <c r="A35" s="49" t="s">
        <v>112</v>
      </c>
      <c r="B35" s="48">
        <f t="shared" si="0"/>
        <v>34</v>
      </c>
      <c r="C35" s="48" t="str">
        <f t="shared" si="1"/>
        <v>SIA34</v>
      </c>
      <c r="D35" s="48" t="s">
        <v>136</v>
      </c>
      <c r="E35" s="49" t="s">
        <v>122</v>
      </c>
      <c r="F35" s="60"/>
    </row>
    <row r="36" spans="1:6" x14ac:dyDescent="0.3">
      <c r="A36" s="59" t="s">
        <v>20</v>
      </c>
      <c r="B36" s="61">
        <f t="shared" si="0"/>
        <v>35</v>
      </c>
      <c r="C36" s="48" t="str">
        <f t="shared" si="1"/>
        <v>SIA35</v>
      </c>
      <c r="D36" s="59" t="s">
        <v>137</v>
      </c>
      <c r="E36" s="59" t="s">
        <v>122</v>
      </c>
      <c r="F36" s="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64"/>
  <sheetViews>
    <sheetView topLeftCell="A35" workbookViewId="0">
      <selection activeCell="C1" sqref="C1:F64"/>
    </sheetView>
  </sheetViews>
  <sheetFormatPr defaultColWidth="30.33203125" defaultRowHeight="14.4" x14ac:dyDescent="0.3"/>
  <cols>
    <col min="1" max="1" width="51.6640625" style="8" customWidth="1"/>
    <col min="2" max="2" width="3" style="8" bestFit="1" customWidth="1"/>
    <col min="3" max="3" width="7" style="8" bestFit="1" customWidth="1"/>
    <col min="4" max="4" width="55.6640625" style="8" customWidth="1"/>
    <col min="5" max="5" width="44.109375" style="13" bestFit="1" customWidth="1"/>
    <col min="6" max="16384" width="30.33203125" style="13"/>
  </cols>
  <sheetData>
    <row r="1" spans="1:6" x14ac:dyDescent="0.3">
      <c r="A1" s="99" t="s">
        <v>0</v>
      </c>
      <c r="B1" s="100"/>
      <c r="C1" s="100" t="s">
        <v>432</v>
      </c>
      <c r="D1" s="100" t="s">
        <v>1</v>
      </c>
      <c r="E1" s="101" t="s">
        <v>2</v>
      </c>
      <c r="F1" s="102" t="s">
        <v>433</v>
      </c>
    </row>
    <row r="2" spans="1:6" x14ac:dyDescent="0.3">
      <c r="A2" s="20" t="s">
        <v>140</v>
      </c>
      <c r="B2" s="11">
        <v>1</v>
      </c>
      <c r="C2" s="11" t="str">
        <f>CONCATENATE("RIHC",TEXT(B2,"0#"))</f>
        <v>RIHC01</v>
      </c>
      <c r="D2" s="11" t="s">
        <v>4</v>
      </c>
      <c r="E2" s="12" t="s">
        <v>138</v>
      </c>
      <c r="F2" s="29"/>
    </row>
    <row r="3" spans="1:6" x14ac:dyDescent="0.3">
      <c r="A3" s="14" t="s">
        <v>140</v>
      </c>
      <c r="B3" s="8">
        <f>B2+1</f>
        <v>2</v>
      </c>
      <c r="C3" s="8" t="str">
        <f>CONCATENATE("RIHC",TEXT(B3,"0#"))</f>
        <v>RIHC02</v>
      </c>
      <c r="D3" s="8" t="s">
        <v>21</v>
      </c>
      <c r="E3" s="13" t="s">
        <v>122</v>
      </c>
      <c r="F3" s="27"/>
    </row>
    <row r="4" spans="1:6" x14ac:dyDescent="0.3">
      <c r="A4" s="14" t="s">
        <v>140</v>
      </c>
      <c r="B4" s="8">
        <f t="shared" ref="B4:B64" si="0">B3+1</f>
        <v>3</v>
      </c>
      <c r="C4" s="8" t="str">
        <f t="shared" ref="C4:C64" si="1">CONCATENATE("RIHC",TEXT(B4,"0#"))</f>
        <v>RIHC03</v>
      </c>
      <c r="D4" s="8" t="s">
        <v>7</v>
      </c>
      <c r="E4" s="13" t="s">
        <v>138</v>
      </c>
      <c r="F4" s="27"/>
    </row>
    <row r="5" spans="1:6" x14ac:dyDescent="0.3">
      <c r="A5" s="14" t="s">
        <v>140</v>
      </c>
      <c r="B5" s="8">
        <f t="shared" si="0"/>
        <v>4</v>
      </c>
      <c r="C5" s="8" t="str">
        <f t="shared" si="1"/>
        <v>RIHC04</v>
      </c>
      <c r="D5" s="8" t="s">
        <v>6</v>
      </c>
      <c r="E5" s="13" t="s">
        <v>122</v>
      </c>
      <c r="F5" s="27"/>
    </row>
    <row r="6" spans="1:6" x14ac:dyDescent="0.3">
      <c r="A6" s="14"/>
      <c r="B6" s="8">
        <f t="shared" si="0"/>
        <v>5</v>
      </c>
      <c r="C6" s="8" t="str">
        <f t="shared" si="1"/>
        <v>RIHC05</v>
      </c>
      <c r="D6" s="8" t="s">
        <v>5</v>
      </c>
      <c r="E6" s="13" t="s">
        <v>138</v>
      </c>
      <c r="F6" s="27"/>
    </row>
    <row r="7" spans="1:6" x14ac:dyDescent="0.3">
      <c r="A7" s="14"/>
      <c r="B7" s="8">
        <f t="shared" si="0"/>
        <v>6</v>
      </c>
      <c r="C7" s="8" t="str">
        <f t="shared" si="1"/>
        <v>RIHC06</v>
      </c>
      <c r="D7" s="8" t="s">
        <v>8</v>
      </c>
      <c r="E7" s="13" t="s">
        <v>122</v>
      </c>
      <c r="F7" s="27"/>
    </row>
    <row r="8" spans="1:6" x14ac:dyDescent="0.3">
      <c r="A8" s="14"/>
      <c r="B8" s="8">
        <f t="shared" si="0"/>
        <v>7</v>
      </c>
      <c r="C8" s="8" t="str">
        <f t="shared" si="1"/>
        <v>RIHC07</v>
      </c>
      <c r="D8" s="8" t="s">
        <v>9</v>
      </c>
      <c r="E8" s="13" t="s">
        <v>138</v>
      </c>
      <c r="F8" s="27"/>
    </row>
    <row r="9" spans="1:6" x14ac:dyDescent="0.3">
      <c r="A9" s="14"/>
      <c r="B9" s="8">
        <f t="shared" si="0"/>
        <v>8</v>
      </c>
      <c r="C9" s="8" t="str">
        <f t="shared" si="1"/>
        <v>RIHC08</v>
      </c>
      <c r="D9" s="8" t="s">
        <v>10</v>
      </c>
      <c r="E9" s="13" t="s">
        <v>122</v>
      </c>
      <c r="F9" s="27"/>
    </row>
    <row r="10" spans="1:6" x14ac:dyDescent="0.3">
      <c r="A10" s="14"/>
      <c r="B10" s="8">
        <f t="shared" si="0"/>
        <v>9</v>
      </c>
      <c r="C10" s="8" t="str">
        <f t="shared" si="1"/>
        <v>RIHC09</v>
      </c>
      <c r="D10" s="8" t="s">
        <v>98</v>
      </c>
      <c r="E10" s="8" t="s">
        <v>122</v>
      </c>
      <c r="F10" s="27"/>
    </row>
    <row r="11" spans="1:6" x14ac:dyDescent="0.3">
      <c r="A11" s="14"/>
      <c r="B11" s="8">
        <f t="shared" si="0"/>
        <v>10</v>
      </c>
      <c r="C11" s="8" t="str">
        <f t="shared" si="1"/>
        <v>RIHC10</v>
      </c>
      <c r="D11" s="8" t="s">
        <v>14</v>
      </c>
      <c r="E11" s="13" t="s">
        <v>323</v>
      </c>
      <c r="F11" s="27"/>
    </row>
    <row r="12" spans="1:6" x14ac:dyDescent="0.3">
      <c r="A12" s="14"/>
      <c r="B12" s="8">
        <f t="shared" si="0"/>
        <v>11</v>
      </c>
      <c r="C12" s="8" t="str">
        <f t="shared" si="1"/>
        <v>RIHC11</v>
      </c>
      <c r="D12" s="8" t="s">
        <v>15</v>
      </c>
      <c r="E12" s="13" t="s">
        <v>323</v>
      </c>
      <c r="F12" s="27"/>
    </row>
    <row r="13" spans="1:6" x14ac:dyDescent="0.3">
      <c r="A13" s="14"/>
      <c r="B13" s="8">
        <f t="shared" si="0"/>
        <v>12</v>
      </c>
      <c r="C13" s="8" t="str">
        <f t="shared" si="1"/>
        <v>RIHC12</v>
      </c>
      <c r="D13" s="8" t="s">
        <v>97</v>
      </c>
      <c r="E13" s="13" t="s">
        <v>11</v>
      </c>
      <c r="F13" s="27"/>
    </row>
    <row r="14" spans="1:6" x14ac:dyDescent="0.3">
      <c r="A14" s="19"/>
      <c r="B14" s="10">
        <f t="shared" si="0"/>
        <v>13</v>
      </c>
      <c r="C14" s="10" t="str">
        <f t="shared" si="1"/>
        <v>RIHC13</v>
      </c>
      <c r="D14" s="10" t="s">
        <v>162</v>
      </c>
      <c r="E14" s="7" t="s">
        <v>114</v>
      </c>
      <c r="F14" s="28"/>
    </row>
    <row r="15" spans="1:6" x14ac:dyDescent="0.3">
      <c r="A15" s="20" t="s">
        <v>164</v>
      </c>
      <c r="B15" s="11">
        <f t="shared" si="0"/>
        <v>14</v>
      </c>
      <c r="C15" s="11" t="str">
        <f t="shared" si="1"/>
        <v>RIHC14</v>
      </c>
      <c r="D15" s="11" t="s">
        <v>284</v>
      </c>
      <c r="E15" s="12" t="s">
        <v>138</v>
      </c>
      <c r="F15" s="29"/>
    </row>
    <row r="16" spans="1:6" x14ac:dyDescent="0.3">
      <c r="A16" s="14"/>
      <c r="B16" s="8">
        <f t="shared" si="0"/>
        <v>15</v>
      </c>
      <c r="C16" s="8" t="str">
        <f t="shared" si="1"/>
        <v>RIHC15</v>
      </c>
      <c r="D16" s="8" t="s">
        <v>361</v>
      </c>
      <c r="E16" s="13" t="s">
        <v>138</v>
      </c>
      <c r="F16" s="27"/>
    </row>
    <row r="17" spans="1:6" ht="43.2" x14ac:dyDescent="0.3">
      <c r="A17" s="14" t="s">
        <v>315</v>
      </c>
      <c r="B17" s="8">
        <f t="shared" si="0"/>
        <v>16</v>
      </c>
      <c r="C17" s="8" t="str">
        <f t="shared" si="1"/>
        <v>RIHC16</v>
      </c>
      <c r="D17" s="8" t="s">
        <v>35</v>
      </c>
      <c r="E17" s="8" t="s">
        <v>122</v>
      </c>
      <c r="F17" s="27"/>
    </row>
    <row r="18" spans="1:6" x14ac:dyDescent="0.3">
      <c r="A18" s="14"/>
      <c r="B18" s="8">
        <f t="shared" si="0"/>
        <v>17</v>
      </c>
      <c r="C18" s="8" t="str">
        <f t="shared" si="1"/>
        <v>RIHC17</v>
      </c>
      <c r="D18" s="8" t="s">
        <v>313</v>
      </c>
      <c r="E18" s="8" t="s">
        <v>122</v>
      </c>
      <c r="F18" s="27"/>
    </row>
    <row r="19" spans="1:6" x14ac:dyDescent="0.3">
      <c r="A19" s="14"/>
      <c r="B19" s="8">
        <f t="shared" si="0"/>
        <v>18</v>
      </c>
      <c r="C19" s="8" t="str">
        <f t="shared" si="1"/>
        <v>RIHC18</v>
      </c>
      <c r="D19" s="8" t="s">
        <v>314</v>
      </c>
      <c r="E19" s="8" t="s">
        <v>122</v>
      </c>
      <c r="F19" s="27"/>
    </row>
    <row r="20" spans="1:6" x14ac:dyDescent="0.3">
      <c r="A20" s="14"/>
      <c r="B20" s="8">
        <f t="shared" si="0"/>
        <v>19</v>
      </c>
      <c r="C20" s="8" t="str">
        <f t="shared" si="1"/>
        <v>RIHC19</v>
      </c>
      <c r="D20" s="96" t="s">
        <v>36</v>
      </c>
      <c r="E20" s="8" t="s">
        <v>141</v>
      </c>
      <c r="F20" s="27"/>
    </row>
    <row r="21" spans="1:6" x14ac:dyDescent="0.3">
      <c r="A21" s="14"/>
      <c r="B21" s="8">
        <f t="shared" si="0"/>
        <v>20</v>
      </c>
      <c r="C21" s="8" t="str">
        <f t="shared" si="1"/>
        <v>RIHC20</v>
      </c>
      <c r="D21" s="96" t="s">
        <v>163</v>
      </c>
      <c r="E21" s="8" t="s">
        <v>122</v>
      </c>
      <c r="F21" s="27"/>
    </row>
    <row r="22" spans="1:6" ht="28.8" x14ac:dyDescent="0.3">
      <c r="A22" s="14"/>
      <c r="B22" s="8">
        <f t="shared" si="0"/>
        <v>21</v>
      </c>
      <c r="C22" s="8" t="str">
        <f t="shared" si="1"/>
        <v>RIHC21</v>
      </c>
      <c r="D22" s="96" t="s">
        <v>316</v>
      </c>
      <c r="E22" s="13" t="s">
        <v>11</v>
      </c>
      <c r="F22" s="27"/>
    </row>
    <row r="23" spans="1:6" x14ac:dyDescent="0.3">
      <c r="A23" s="14" t="s">
        <v>165</v>
      </c>
      <c r="B23" s="8">
        <f t="shared" si="0"/>
        <v>22</v>
      </c>
      <c r="C23" s="8" t="str">
        <f t="shared" si="1"/>
        <v>RIHC22</v>
      </c>
      <c r="D23" s="8" t="s">
        <v>99</v>
      </c>
      <c r="E23" s="13" t="s">
        <v>11</v>
      </c>
      <c r="F23" s="27"/>
    </row>
    <row r="24" spans="1:6" ht="28.8" x14ac:dyDescent="0.3">
      <c r="A24" s="14" t="s">
        <v>166</v>
      </c>
      <c r="B24" s="8">
        <f t="shared" si="0"/>
        <v>23</v>
      </c>
      <c r="C24" s="8" t="str">
        <f t="shared" si="1"/>
        <v>RIHC23</v>
      </c>
      <c r="D24" s="8" t="s">
        <v>292</v>
      </c>
      <c r="E24" s="8" t="s">
        <v>11</v>
      </c>
      <c r="F24" s="40" t="s">
        <v>242</v>
      </c>
    </row>
    <row r="25" spans="1:6" x14ac:dyDescent="0.3">
      <c r="A25" s="14"/>
      <c r="B25" s="8">
        <f t="shared" si="0"/>
        <v>24</v>
      </c>
      <c r="C25" s="8" t="str">
        <f t="shared" si="1"/>
        <v>RIHC24</v>
      </c>
      <c r="D25" s="8" t="s">
        <v>241</v>
      </c>
      <c r="E25" s="8" t="s">
        <v>291</v>
      </c>
      <c r="F25" s="27"/>
    </row>
    <row r="26" spans="1:6" x14ac:dyDescent="0.3">
      <c r="A26" s="14"/>
      <c r="B26" s="8">
        <f t="shared" si="0"/>
        <v>25</v>
      </c>
      <c r="C26" s="8" t="str">
        <f t="shared" si="1"/>
        <v>RIHC25</v>
      </c>
      <c r="D26" s="8" t="s">
        <v>289</v>
      </c>
      <c r="E26" s="8" t="s">
        <v>11</v>
      </c>
      <c r="F26" s="40" t="s">
        <v>242</v>
      </c>
    </row>
    <row r="27" spans="1:6" x14ac:dyDescent="0.3">
      <c r="A27" s="14"/>
      <c r="B27" s="8">
        <f t="shared" si="0"/>
        <v>26</v>
      </c>
      <c r="C27" s="8" t="str">
        <f t="shared" si="1"/>
        <v>RIHC26</v>
      </c>
      <c r="D27" s="8" t="s">
        <v>290</v>
      </c>
      <c r="E27" s="8" t="s">
        <v>291</v>
      </c>
      <c r="F27" s="27"/>
    </row>
    <row r="28" spans="1:6" x14ac:dyDescent="0.3">
      <c r="A28" s="14"/>
      <c r="B28" s="8">
        <f t="shared" si="0"/>
        <v>27</v>
      </c>
      <c r="C28" s="8" t="str">
        <f t="shared" si="1"/>
        <v>RIHC27</v>
      </c>
      <c r="D28" s="8" t="s">
        <v>42</v>
      </c>
      <c r="E28" s="8" t="s">
        <v>11</v>
      </c>
      <c r="F28" s="40" t="s">
        <v>242</v>
      </c>
    </row>
    <row r="29" spans="1:6" x14ac:dyDescent="0.3">
      <c r="A29" s="14"/>
      <c r="B29" s="8">
        <f t="shared" si="0"/>
        <v>28</v>
      </c>
      <c r="C29" s="8" t="str">
        <f t="shared" si="1"/>
        <v>RIHC28</v>
      </c>
      <c r="D29" s="8" t="s">
        <v>252</v>
      </c>
      <c r="E29" s="8" t="s">
        <v>291</v>
      </c>
      <c r="F29" s="27"/>
    </row>
    <row r="30" spans="1:6" x14ac:dyDescent="0.3">
      <c r="A30" s="14"/>
      <c r="B30" s="8">
        <f t="shared" si="0"/>
        <v>29</v>
      </c>
      <c r="C30" s="8" t="str">
        <f t="shared" si="1"/>
        <v>RIHC29</v>
      </c>
      <c r="D30" s="8" t="s">
        <v>46</v>
      </c>
      <c r="E30" s="8" t="s">
        <v>11</v>
      </c>
      <c r="F30" s="40" t="s">
        <v>242</v>
      </c>
    </row>
    <row r="31" spans="1:6" x14ac:dyDescent="0.3">
      <c r="A31" s="14"/>
      <c r="B31" s="8">
        <f t="shared" si="0"/>
        <v>30</v>
      </c>
      <c r="C31" s="8" t="str">
        <f t="shared" si="1"/>
        <v>RIHC30</v>
      </c>
      <c r="D31" s="8" t="s">
        <v>244</v>
      </c>
      <c r="E31" s="8" t="s">
        <v>291</v>
      </c>
      <c r="F31" s="27"/>
    </row>
    <row r="32" spans="1:6" x14ac:dyDescent="0.3">
      <c r="A32" s="14"/>
      <c r="B32" s="8">
        <f t="shared" si="0"/>
        <v>31</v>
      </c>
      <c r="C32" s="8" t="str">
        <f t="shared" si="1"/>
        <v>RIHC31</v>
      </c>
      <c r="D32" s="8" t="s">
        <v>48</v>
      </c>
      <c r="E32" s="8" t="s">
        <v>11</v>
      </c>
      <c r="F32" s="40" t="s">
        <v>242</v>
      </c>
    </row>
    <row r="33" spans="1:6" x14ac:dyDescent="0.3">
      <c r="A33" s="14"/>
      <c r="B33" s="8">
        <f t="shared" si="0"/>
        <v>32</v>
      </c>
      <c r="C33" s="8" t="str">
        <f t="shared" si="1"/>
        <v>RIHC32</v>
      </c>
      <c r="D33" s="8" t="s">
        <v>246</v>
      </c>
      <c r="E33" s="8" t="s">
        <v>291</v>
      </c>
      <c r="F33" s="27"/>
    </row>
    <row r="34" spans="1:6" x14ac:dyDescent="0.3">
      <c r="A34" s="14"/>
      <c r="B34" s="8">
        <f t="shared" si="0"/>
        <v>33</v>
      </c>
      <c r="C34" s="8" t="str">
        <f t="shared" si="1"/>
        <v>RIHC33</v>
      </c>
      <c r="D34" s="8" t="s">
        <v>43</v>
      </c>
      <c r="E34" s="8" t="s">
        <v>11</v>
      </c>
      <c r="F34" s="40" t="s">
        <v>242</v>
      </c>
    </row>
    <row r="35" spans="1:6" x14ac:dyDescent="0.3">
      <c r="A35" s="14"/>
      <c r="B35" s="8">
        <f t="shared" si="0"/>
        <v>34</v>
      </c>
      <c r="C35" s="8" t="str">
        <f t="shared" si="1"/>
        <v>RIHC34</v>
      </c>
      <c r="D35" s="8" t="s">
        <v>249</v>
      </c>
      <c r="E35" s="8" t="s">
        <v>291</v>
      </c>
      <c r="F35" s="27"/>
    </row>
    <row r="36" spans="1:6" x14ac:dyDescent="0.3">
      <c r="A36" s="14"/>
      <c r="B36" s="8">
        <f t="shared" si="0"/>
        <v>35</v>
      </c>
      <c r="C36" s="8" t="str">
        <f t="shared" si="1"/>
        <v>RIHC35</v>
      </c>
      <c r="D36" s="8" t="s">
        <v>52</v>
      </c>
      <c r="E36" s="8" t="s">
        <v>11</v>
      </c>
      <c r="F36" s="40" t="s">
        <v>242</v>
      </c>
    </row>
    <row r="37" spans="1:6" x14ac:dyDescent="0.3">
      <c r="A37" s="14"/>
      <c r="B37" s="8">
        <f t="shared" si="0"/>
        <v>36</v>
      </c>
      <c r="C37" s="8" t="str">
        <f t="shared" si="1"/>
        <v>RIHC36</v>
      </c>
      <c r="D37" s="8" t="s">
        <v>296</v>
      </c>
      <c r="E37" s="8" t="s">
        <v>291</v>
      </c>
      <c r="F37" s="27"/>
    </row>
    <row r="38" spans="1:6" x14ac:dyDescent="0.3">
      <c r="A38" s="14"/>
      <c r="B38" s="8">
        <f t="shared" si="0"/>
        <v>37</v>
      </c>
      <c r="C38" s="8" t="str">
        <f t="shared" si="1"/>
        <v>RIHC37</v>
      </c>
      <c r="D38" s="8" t="s">
        <v>47</v>
      </c>
      <c r="E38" s="8" t="s">
        <v>11</v>
      </c>
      <c r="F38" s="40" t="s">
        <v>242</v>
      </c>
    </row>
    <row r="39" spans="1:6" x14ac:dyDescent="0.3">
      <c r="A39" s="14"/>
      <c r="B39" s="8">
        <f t="shared" si="0"/>
        <v>38</v>
      </c>
      <c r="C39" s="8" t="str">
        <f t="shared" si="1"/>
        <v>RIHC38</v>
      </c>
      <c r="D39" s="8" t="s">
        <v>245</v>
      </c>
      <c r="E39" s="8" t="s">
        <v>291</v>
      </c>
      <c r="F39" s="27"/>
    </row>
    <row r="40" spans="1:6" x14ac:dyDescent="0.3">
      <c r="A40" s="14"/>
      <c r="B40" s="8">
        <f t="shared" si="0"/>
        <v>39</v>
      </c>
      <c r="C40" s="8" t="str">
        <f t="shared" si="1"/>
        <v>RIHC39</v>
      </c>
      <c r="D40" s="8" t="s">
        <v>49</v>
      </c>
      <c r="E40" s="8" t="s">
        <v>11</v>
      </c>
      <c r="F40" s="40" t="s">
        <v>242</v>
      </c>
    </row>
    <row r="41" spans="1:6" x14ac:dyDescent="0.3">
      <c r="A41" s="14"/>
      <c r="B41" s="8">
        <f t="shared" si="0"/>
        <v>40</v>
      </c>
      <c r="C41" s="8" t="str">
        <f t="shared" si="1"/>
        <v>RIHC40</v>
      </c>
      <c r="D41" s="8" t="s">
        <v>247</v>
      </c>
      <c r="E41" s="8" t="s">
        <v>291</v>
      </c>
      <c r="F41" s="27"/>
    </row>
    <row r="42" spans="1:6" x14ac:dyDescent="0.3">
      <c r="A42" s="15"/>
      <c r="B42" s="13">
        <f t="shared" si="0"/>
        <v>41</v>
      </c>
      <c r="C42" s="13" t="str">
        <f t="shared" si="1"/>
        <v>RIHC41</v>
      </c>
      <c r="D42" s="8" t="s">
        <v>44</v>
      </c>
      <c r="E42" s="8" t="s">
        <v>11</v>
      </c>
      <c r="F42" s="40" t="s">
        <v>242</v>
      </c>
    </row>
    <row r="43" spans="1:6" x14ac:dyDescent="0.3">
      <c r="A43" s="15"/>
      <c r="B43" s="13">
        <f t="shared" si="0"/>
        <v>42</v>
      </c>
      <c r="C43" s="13" t="str">
        <f t="shared" si="1"/>
        <v>RIHC42</v>
      </c>
      <c r="D43" s="8" t="s">
        <v>250</v>
      </c>
      <c r="E43" s="8" t="s">
        <v>291</v>
      </c>
      <c r="F43" s="27"/>
    </row>
    <row r="44" spans="1:6" x14ac:dyDescent="0.3">
      <c r="A44" s="15"/>
      <c r="B44" s="13">
        <f t="shared" si="0"/>
        <v>43</v>
      </c>
      <c r="C44" s="13" t="str">
        <f t="shared" si="1"/>
        <v>RIHC43</v>
      </c>
      <c r="D44" s="8" t="s">
        <v>53</v>
      </c>
      <c r="E44" s="8" t="s">
        <v>11</v>
      </c>
      <c r="F44" s="40" t="s">
        <v>242</v>
      </c>
    </row>
    <row r="45" spans="1:6" x14ac:dyDescent="0.3">
      <c r="A45" s="15"/>
      <c r="B45" s="13">
        <f t="shared" si="0"/>
        <v>44</v>
      </c>
      <c r="C45" s="13" t="str">
        <f t="shared" si="1"/>
        <v>RIHC44</v>
      </c>
      <c r="D45" s="8" t="s">
        <v>253</v>
      </c>
      <c r="E45" s="8" t="s">
        <v>291</v>
      </c>
      <c r="F45" s="27"/>
    </row>
    <row r="46" spans="1:6" x14ac:dyDescent="0.3">
      <c r="A46" s="15"/>
      <c r="B46" s="13">
        <f t="shared" si="0"/>
        <v>45</v>
      </c>
      <c r="C46" s="13" t="str">
        <f t="shared" si="1"/>
        <v>RIHC45</v>
      </c>
      <c r="D46" s="8" t="s">
        <v>287</v>
      </c>
      <c r="E46" s="8" t="s">
        <v>11</v>
      </c>
      <c r="F46" s="40" t="s">
        <v>242</v>
      </c>
    </row>
    <row r="47" spans="1:6" x14ac:dyDescent="0.3">
      <c r="A47" s="14"/>
      <c r="B47" s="8">
        <f t="shared" si="0"/>
        <v>46</v>
      </c>
      <c r="C47" s="8" t="str">
        <f t="shared" si="1"/>
        <v>RIHC46</v>
      </c>
      <c r="D47" s="8" t="s">
        <v>288</v>
      </c>
      <c r="E47" s="8" t="s">
        <v>291</v>
      </c>
      <c r="F47" s="27"/>
    </row>
    <row r="48" spans="1:6" x14ac:dyDescent="0.3">
      <c r="A48" s="14"/>
      <c r="B48" s="8">
        <f t="shared" si="0"/>
        <v>47</v>
      </c>
      <c r="C48" s="8" t="str">
        <f t="shared" si="1"/>
        <v>RIHC47</v>
      </c>
      <c r="D48" s="8" t="s">
        <v>50</v>
      </c>
      <c r="E48" s="8" t="s">
        <v>11</v>
      </c>
      <c r="F48" s="40" t="s">
        <v>242</v>
      </c>
    </row>
    <row r="49" spans="1:6" x14ac:dyDescent="0.3">
      <c r="A49" s="14"/>
      <c r="B49" s="8">
        <f t="shared" si="0"/>
        <v>48</v>
      </c>
      <c r="C49" s="8" t="str">
        <f t="shared" si="1"/>
        <v>RIHC48</v>
      </c>
      <c r="D49" s="8" t="s">
        <v>248</v>
      </c>
      <c r="E49" s="8" t="s">
        <v>291</v>
      </c>
      <c r="F49" s="27"/>
    </row>
    <row r="50" spans="1:6" x14ac:dyDescent="0.3">
      <c r="A50" s="14"/>
      <c r="B50" s="8">
        <f t="shared" si="0"/>
        <v>49</v>
      </c>
      <c r="C50" s="8" t="str">
        <f t="shared" si="1"/>
        <v>RIHC49</v>
      </c>
      <c r="D50" s="8" t="s">
        <v>45</v>
      </c>
      <c r="E50" s="8" t="s">
        <v>11</v>
      </c>
      <c r="F50" s="40" t="s">
        <v>242</v>
      </c>
    </row>
    <row r="51" spans="1:6" x14ac:dyDescent="0.3">
      <c r="A51" s="14"/>
      <c r="B51" s="8">
        <f t="shared" si="0"/>
        <v>50</v>
      </c>
      <c r="C51" s="8" t="str">
        <f t="shared" si="1"/>
        <v>RIHC50</v>
      </c>
      <c r="D51" s="8" t="s">
        <v>251</v>
      </c>
      <c r="E51" s="8" t="s">
        <v>291</v>
      </c>
      <c r="F51" s="27"/>
    </row>
    <row r="52" spans="1:6" x14ac:dyDescent="0.3">
      <c r="A52" s="14"/>
      <c r="B52" s="8">
        <f t="shared" si="0"/>
        <v>51</v>
      </c>
      <c r="C52" s="8" t="str">
        <f t="shared" si="1"/>
        <v>RIHC51</v>
      </c>
      <c r="D52" s="8" t="s">
        <v>54</v>
      </c>
      <c r="E52" s="8" t="s">
        <v>11</v>
      </c>
      <c r="F52" s="40" t="s">
        <v>242</v>
      </c>
    </row>
    <row r="53" spans="1:6" x14ac:dyDescent="0.3">
      <c r="A53" s="14"/>
      <c r="B53" s="8">
        <f t="shared" si="0"/>
        <v>52</v>
      </c>
      <c r="C53" s="8" t="str">
        <f t="shared" si="1"/>
        <v>RIHC52</v>
      </c>
      <c r="D53" s="8" t="s">
        <v>295</v>
      </c>
      <c r="E53" s="8" t="s">
        <v>291</v>
      </c>
      <c r="F53" s="27"/>
    </row>
    <row r="54" spans="1:6" x14ac:dyDescent="0.3">
      <c r="A54" s="14"/>
      <c r="B54" s="8">
        <f t="shared" si="0"/>
        <v>53</v>
      </c>
      <c r="C54" s="8" t="str">
        <f t="shared" si="1"/>
        <v>RIHC53</v>
      </c>
      <c r="D54" s="8" t="s">
        <v>293</v>
      </c>
      <c r="E54" s="8" t="s">
        <v>11</v>
      </c>
      <c r="F54" s="40" t="s">
        <v>242</v>
      </c>
    </row>
    <row r="55" spans="1:6" x14ac:dyDescent="0.3">
      <c r="A55" s="14"/>
      <c r="B55" s="8">
        <f t="shared" si="0"/>
        <v>54</v>
      </c>
      <c r="C55" s="8" t="str">
        <f t="shared" si="1"/>
        <v>RIHC54</v>
      </c>
      <c r="D55" s="8" t="s">
        <v>294</v>
      </c>
      <c r="E55" s="8" t="s">
        <v>291</v>
      </c>
      <c r="F55" s="27"/>
    </row>
    <row r="56" spans="1:6" ht="16.2" x14ac:dyDescent="0.3">
      <c r="A56" s="14"/>
      <c r="B56" s="8">
        <f t="shared" si="0"/>
        <v>55</v>
      </c>
      <c r="C56" s="8" t="str">
        <f t="shared" si="1"/>
        <v>RIHC55</v>
      </c>
      <c r="D56" s="8" t="s">
        <v>144</v>
      </c>
      <c r="E56" s="8" t="s">
        <v>11</v>
      </c>
      <c r="F56" s="40" t="s">
        <v>242</v>
      </c>
    </row>
    <row r="57" spans="1:6" ht="16.2" x14ac:dyDescent="0.3">
      <c r="A57" s="14"/>
      <c r="B57" s="8">
        <f t="shared" si="0"/>
        <v>56</v>
      </c>
      <c r="C57" s="8" t="str">
        <f t="shared" si="1"/>
        <v>RIHC56</v>
      </c>
      <c r="D57" s="8" t="s">
        <v>243</v>
      </c>
      <c r="E57" s="8" t="s">
        <v>291</v>
      </c>
      <c r="F57" s="27"/>
    </row>
    <row r="58" spans="1:6" x14ac:dyDescent="0.3">
      <c r="A58" s="14"/>
      <c r="B58" s="8">
        <f t="shared" si="0"/>
        <v>57</v>
      </c>
      <c r="C58" s="8" t="str">
        <f t="shared" si="1"/>
        <v>RIHC57</v>
      </c>
      <c r="D58" s="8" t="s">
        <v>51</v>
      </c>
      <c r="E58" s="8" t="s">
        <v>11</v>
      </c>
      <c r="F58" s="40" t="s">
        <v>242</v>
      </c>
    </row>
    <row r="59" spans="1:6" x14ac:dyDescent="0.3">
      <c r="A59" s="19"/>
      <c r="B59" s="10">
        <f t="shared" si="0"/>
        <v>58</v>
      </c>
      <c r="C59" s="10" t="str">
        <f t="shared" si="1"/>
        <v>RIHC58</v>
      </c>
      <c r="D59" s="10" t="s">
        <v>297</v>
      </c>
      <c r="E59" s="10" t="s">
        <v>291</v>
      </c>
      <c r="F59" s="37"/>
    </row>
    <row r="60" spans="1:6" x14ac:dyDescent="0.3">
      <c r="A60" s="91" t="s">
        <v>167</v>
      </c>
      <c r="B60" s="92">
        <f t="shared" si="0"/>
        <v>59</v>
      </c>
      <c r="C60" s="92" t="str">
        <f t="shared" si="1"/>
        <v>RIHC59</v>
      </c>
      <c r="D60" s="97" t="s">
        <v>374</v>
      </c>
      <c r="E60" s="98" t="s">
        <v>122</v>
      </c>
      <c r="F60" s="94"/>
    </row>
    <row r="61" spans="1:6" x14ac:dyDescent="0.3">
      <c r="A61" s="20"/>
      <c r="B61" s="11">
        <f t="shared" si="0"/>
        <v>60</v>
      </c>
      <c r="C61" s="11" t="str">
        <f t="shared" si="1"/>
        <v>RIHC60</v>
      </c>
      <c r="D61" s="11" t="s">
        <v>100</v>
      </c>
      <c r="E61" s="12" t="s">
        <v>11</v>
      </c>
      <c r="F61" s="29"/>
    </row>
    <row r="62" spans="1:6" x14ac:dyDescent="0.3">
      <c r="A62" s="14"/>
      <c r="B62" s="8">
        <f t="shared" si="0"/>
        <v>61</v>
      </c>
      <c r="C62" s="8" t="str">
        <f t="shared" si="1"/>
        <v>RIHC61</v>
      </c>
      <c r="D62" s="8" t="s">
        <v>30</v>
      </c>
      <c r="E62" s="13" t="s">
        <v>114</v>
      </c>
      <c r="F62" s="27"/>
    </row>
    <row r="63" spans="1:6" x14ac:dyDescent="0.3">
      <c r="A63" s="14" t="s">
        <v>112</v>
      </c>
      <c r="B63" s="8">
        <f t="shared" si="0"/>
        <v>62</v>
      </c>
      <c r="C63" s="8" t="str">
        <f t="shared" si="1"/>
        <v>RIHC62</v>
      </c>
      <c r="D63" s="8" t="s">
        <v>136</v>
      </c>
      <c r="E63" s="13" t="s">
        <v>122</v>
      </c>
      <c r="F63" s="27"/>
    </row>
    <row r="64" spans="1:6" x14ac:dyDescent="0.3">
      <c r="A64" s="19" t="s">
        <v>20</v>
      </c>
      <c r="B64" s="10">
        <f t="shared" si="0"/>
        <v>63</v>
      </c>
      <c r="C64" s="10" t="str">
        <f t="shared" si="1"/>
        <v>RIHC63</v>
      </c>
      <c r="D64" s="10" t="s">
        <v>137</v>
      </c>
      <c r="E64" s="7" t="s">
        <v>122</v>
      </c>
      <c r="F64" s="28"/>
    </row>
  </sheetData>
  <sortState ref="A30:G43">
    <sortCondition ref="C30:C4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2"/>
  <sheetViews>
    <sheetView topLeftCell="A9" workbookViewId="0">
      <selection activeCell="B26" sqref="B26:C29"/>
    </sheetView>
  </sheetViews>
  <sheetFormatPr defaultColWidth="38.77734375" defaultRowHeight="14.4" x14ac:dyDescent="0.3"/>
  <cols>
    <col min="1" max="1" width="38.77734375" style="13"/>
    <col min="2" max="2" width="9.88671875" style="13" bestFit="1" customWidth="1"/>
    <col min="3" max="3" width="13" style="13" bestFit="1" customWidth="1"/>
    <col min="4" max="4" width="40.44140625" style="13" customWidth="1"/>
    <col min="5" max="5" width="44.109375" style="13" bestFit="1" customWidth="1"/>
    <col min="6" max="16384" width="38.77734375" style="13"/>
  </cols>
  <sheetData>
    <row r="1" spans="1:5" x14ac:dyDescent="0.3">
      <c r="A1" s="24" t="s">
        <v>0</v>
      </c>
      <c r="B1" s="24" t="s">
        <v>134</v>
      </c>
      <c r="C1" s="24" t="s">
        <v>432</v>
      </c>
      <c r="D1" s="24" t="s">
        <v>1</v>
      </c>
      <c r="E1" s="25" t="s">
        <v>2</v>
      </c>
    </row>
    <row r="2" spans="1:5" x14ac:dyDescent="0.3">
      <c r="A2" s="4" t="s">
        <v>140</v>
      </c>
      <c r="B2" s="6">
        <v>1</v>
      </c>
      <c r="C2" s="6" t="str">
        <f t="shared" ref="C2:C32" si="0">CONCATENATE("TTHC",TEXT(B2,"0#"))</f>
        <v>TTHC01</v>
      </c>
      <c r="D2" s="12" t="s">
        <v>4</v>
      </c>
      <c r="E2" s="29" t="s">
        <v>138</v>
      </c>
    </row>
    <row r="3" spans="1:5" x14ac:dyDescent="0.3">
      <c r="A3" s="2" t="s">
        <v>140</v>
      </c>
      <c r="B3" s="1">
        <f>B2+1</f>
        <v>2</v>
      </c>
      <c r="C3" s="1" t="str">
        <f t="shared" si="0"/>
        <v>TTHC02</v>
      </c>
      <c r="D3" s="13" t="s">
        <v>21</v>
      </c>
      <c r="E3" s="27" t="s">
        <v>122</v>
      </c>
    </row>
    <row r="4" spans="1:5" x14ac:dyDescent="0.3">
      <c r="A4" s="2" t="s">
        <v>140</v>
      </c>
      <c r="B4" s="1">
        <f t="shared" ref="B4:B32" si="1">B3+1</f>
        <v>3</v>
      </c>
      <c r="C4" s="1" t="str">
        <f t="shared" si="0"/>
        <v>TTHC03</v>
      </c>
      <c r="D4" s="13" t="s">
        <v>7</v>
      </c>
      <c r="E4" s="27" t="s">
        <v>138</v>
      </c>
    </row>
    <row r="5" spans="1:5" x14ac:dyDescent="0.3">
      <c r="A5" s="2" t="s">
        <v>140</v>
      </c>
      <c r="B5" s="1">
        <f t="shared" si="1"/>
        <v>4</v>
      </c>
      <c r="C5" s="1" t="str">
        <f t="shared" si="0"/>
        <v>TTHC04</v>
      </c>
      <c r="D5" s="13" t="s">
        <v>6</v>
      </c>
      <c r="E5" s="27" t="s">
        <v>122</v>
      </c>
    </row>
    <row r="6" spans="1:5" x14ac:dyDescent="0.3">
      <c r="A6" s="15"/>
      <c r="B6" s="13">
        <f t="shared" si="1"/>
        <v>5</v>
      </c>
      <c r="C6" s="13" t="str">
        <f t="shared" si="0"/>
        <v>TTHC05</v>
      </c>
      <c r="D6" s="13" t="s">
        <v>5</v>
      </c>
      <c r="E6" s="27" t="s">
        <v>138</v>
      </c>
    </row>
    <row r="7" spans="1:5" x14ac:dyDescent="0.3">
      <c r="A7" s="15"/>
      <c r="B7" s="13">
        <f t="shared" si="1"/>
        <v>6</v>
      </c>
      <c r="C7" s="13" t="str">
        <f t="shared" si="0"/>
        <v>TTHC06</v>
      </c>
      <c r="D7" s="13" t="s">
        <v>8</v>
      </c>
      <c r="E7" s="27" t="s">
        <v>122</v>
      </c>
    </row>
    <row r="8" spans="1:5" x14ac:dyDescent="0.3">
      <c r="A8" s="15"/>
      <c r="B8" s="13">
        <f t="shared" si="1"/>
        <v>7</v>
      </c>
      <c r="C8" s="13" t="str">
        <f t="shared" si="0"/>
        <v>TTHC07</v>
      </c>
      <c r="D8" s="13" t="s">
        <v>9</v>
      </c>
      <c r="E8" s="27" t="s">
        <v>138</v>
      </c>
    </row>
    <row r="9" spans="1:5" x14ac:dyDescent="0.3">
      <c r="A9" s="15"/>
      <c r="B9" s="13">
        <f t="shared" si="1"/>
        <v>8</v>
      </c>
      <c r="C9" s="13" t="str">
        <f t="shared" si="0"/>
        <v>TTHC08</v>
      </c>
      <c r="D9" s="13" t="s">
        <v>10</v>
      </c>
      <c r="E9" s="27" t="s">
        <v>122</v>
      </c>
    </row>
    <row r="10" spans="1:5" x14ac:dyDescent="0.3">
      <c r="A10" s="15"/>
      <c r="B10" s="13">
        <f t="shared" si="1"/>
        <v>9</v>
      </c>
      <c r="C10" s="13" t="str">
        <f t="shared" si="0"/>
        <v>TTHC09</v>
      </c>
      <c r="D10" s="13" t="s">
        <v>98</v>
      </c>
      <c r="E10" s="27" t="s">
        <v>122</v>
      </c>
    </row>
    <row r="11" spans="1:5" x14ac:dyDescent="0.3">
      <c r="A11" s="15"/>
      <c r="B11" s="13">
        <f t="shared" si="1"/>
        <v>10</v>
      </c>
      <c r="C11" s="13" t="str">
        <f t="shared" si="0"/>
        <v>TTHC10</v>
      </c>
      <c r="D11" s="13" t="s">
        <v>14</v>
      </c>
      <c r="E11" s="27" t="s">
        <v>323</v>
      </c>
    </row>
    <row r="12" spans="1:5" x14ac:dyDescent="0.3">
      <c r="A12" s="15"/>
      <c r="B12" s="13">
        <f t="shared" si="1"/>
        <v>11</v>
      </c>
      <c r="C12" s="13" t="str">
        <f t="shared" si="0"/>
        <v>TTHC11</v>
      </c>
      <c r="D12" s="13" t="s">
        <v>15</v>
      </c>
      <c r="E12" s="27" t="s">
        <v>323</v>
      </c>
    </row>
    <row r="13" spans="1:5" x14ac:dyDescent="0.3">
      <c r="A13" s="15"/>
      <c r="B13" s="13">
        <f t="shared" si="1"/>
        <v>12</v>
      </c>
      <c r="C13" s="13" t="str">
        <f t="shared" si="0"/>
        <v>TTHC12</v>
      </c>
      <c r="D13" s="13" t="s">
        <v>170</v>
      </c>
      <c r="E13" s="27" t="s">
        <v>11</v>
      </c>
    </row>
    <row r="14" spans="1:5" x14ac:dyDescent="0.3">
      <c r="A14" s="15"/>
      <c r="B14" s="13">
        <f t="shared" si="1"/>
        <v>13</v>
      </c>
      <c r="C14" s="13" t="str">
        <f t="shared" si="0"/>
        <v>TTHC13</v>
      </c>
      <c r="D14" s="13" t="s">
        <v>171</v>
      </c>
      <c r="E14" s="27" t="s">
        <v>114</v>
      </c>
    </row>
    <row r="15" spans="1:5" x14ac:dyDescent="0.3">
      <c r="A15" s="17" t="s">
        <v>168</v>
      </c>
      <c r="B15" s="12">
        <f t="shared" si="1"/>
        <v>14</v>
      </c>
      <c r="C15" s="12" t="str">
        <f t="shared" si="0"/>
        <v>TTHC14</v>
      </c>
      <c r="D15" s="12" t="s">
        <v>284</v>
      </c>
      <c r="E15" s="29" t="s">
        <v>138</v>
      </c>
    </row>
    <row r="16" spans="1:5" x14ac:dyDescent="0.3">
      <c r="A16" s="15"/>
      <c r="B16" s="13">
        <f t="shared" si="1"/>
        <v>15</v>
      </c>
      <c r="C16" s="13" t="str">
        <f t="shared" si="0"/>
        <v>TTHC15</v>
      </c>
      <c r="D16" s="13" t="s">
        <v>375</v>
      </c>
      <c r="E16" s="27" t="s">
        <v>138</v>
      </c>
    </row>
    <row r="17" spans="1:5" x14ac:dyDescent="0.3">
      <c r="A17" s="15"/>
      <c r="B17" s="13">
        <f t="shared" si="1"/>
        <v>16</v>
      </c>
      <c r="C17" s="13" t="str">
        <f t="shared" si="0"/>
        <v>TTHC16</v>
      </c>
      <c r="D17" s="13" t="s">
        <v>361</v>
      </c>
      <c r="E17" s="27" t="s">
        <v>138</v>
      </c>
    </row>
    <row r="18" spans="1:5" x14ac:dyDescent="0.3">
      <c r="A18" s="15"/>
      <c r="B18" s="13">
        <f t="shared" si="1"/>
        <v>17</v>
      </c>
      <c r="C18" s="13" t="str">
        <f t="shared" si="0"/>
        <v>TTHC17</v>
      </c>
      <c r="D18" s="8" t="s">
        <v>102</v>
      </c>
      <c r="E18" s="27" t="s">
        <v>122</v>
      </c>
    </row>
    <row r="19" spans="1:5" x14ac:dyDescent="0.3">
      <c r="A19" s="15"/>
      <c r="B19" s="13">
        <f t="shared" si="1"/>
        <v>18</v>
      </c>
      <c r="C19" s="13" t="str">
        <f t="shared" si="0"/>
        <v>TTHC18</v>
      </c>
      <c r="D19" s="8" t="s">
        <v>163</v>
      </c>
      <c r="E19" s="27" t="s">
        <v>122</v>
      </c>
    </row>
    <row r="20" spans="1:5" x14ac:dyDescent="0.3">
      <c r="A20" s="16"/>
      <c r="B20" s="7">
        <f t="shared" si="1"/>
        <v>19</v>
      </c>
      <c r="C20" s="7" t="str">
        <f t="shared" si="0"/>
        <v>TTHC19</v>
      </c>
      <c r="D20" s="10" t="s">
        <v>173</v>
      </c>
      <c r="E20" s="28" t="s">
        <v>11</v>
      </c>
    </row>
    <row r="21" spans="1:5" x14ac:dyDescent="0.3">
      <c r="A21" s="15" t="s">
        <v>169</v>
      </c>
      <c r="B21" s="13">
        <f t="shared" si="1"/>
        <v>20</v>
      </c>
      <c r="C21" s="13" t="str">
        <f t="shared" si="0"/>
        <v>TTHC20</v>
      </c>
      <c r="D21" s="8" t="s">
        <v>174</v>
      </c>
      <c r="E21" s="27" t="s">
        <v>11</v>
      </c>
    </row>
    <row r="22" spans="1:5" x14ac:dyDescent="0.3">
      <c r="A22" s="15"/>
      <c r="B22" s="13">
        <f t="shared" si="1"/>
        <v>21</v>
      </c>
      <c r="C22" s="13" t="str">
        <f t="shared" si="0"/>
        <v>TTHC21</v>
      </c>
      <c r="D22" s="9" t="s">
        <v>80</v>
      </c>
      <c r="E22" s="27" t="s">
        <v>11</v>
      </c>
    </row>
    <row r="23" spans="1:5" x14ac:dyDescent="0.3">
      <c r="A23" s="15"/>
      <c r="B23" s="13">
        <f t="shared" si="1"/>
        <v>22</v>
      </c>
      <c r="C23" s="13" t="str">
        <f t="shared" si="0"/>
        <v>TTHC22</v>
      </c>
      <c r="D23" s="9" t="s">
        <v>103</v>
      </c>
      <c r="E23" s="27" t="s">
        <v>11</v>
      </c>
    </row>
    <row r="24" spans="1:5" x14ac:dyDescent="0.3">
      <c r="A24" s="15"/>
      <c r="B24" s="13">
        <f t="shared" si="1"/>
        <v>23</v>
      </c>
      <c r="C24" s="13" t="str">
        <f t="shared" si="0"/>
        <v>TTHC23</v>
      </c>
      <c r="D24" s="9" t="s">
        <v>104</v>
      </c>
      <c r="E24" s="27" t="s">
        <v>11</v>
      </c>
    </row>
    <row r="25" spans="1:5" x14ac:dyDescent="0.3">
      <c r="A25" s="15"/>
      <c r="B25" s="13">
        <f t="shared" si="1"/>
        <v>24</v>
      </c>
      <c r="C25" s="13" t="str">
        <f t="shared" si="0"/>
        <v>TTHC24</v>
      </c>
      <c r="D25" s="9" t="s">
        <v>105</v>
      </c>
      <c r="E25" s="27" t="s">
        <v>11</v>
      </c>
    </row>
    <row r="26" spans="1:5" x14ac:dyDescent="0.3">
      <c r="A26" s="15"/>
      <c r="B26" s="13">
        <f t="shared" ref="B26:B29" si="2">B25+1</f>
        <v>25</v>
      </c>
      <c r="C26" s="13" t="str">
        <f t="shared" si="0"/>
        <v>TTHC25</v>
      </c>
      <c r="D26" s="9" t="s">
        <v>84</v>
      </c>
      <c r="E26" s="27" t="s">
        <v>11</v>
      </c>
    </row>
    <row r="27" spans="1:5" x14ac:dyDescent="0.3">
      <c r="A27" s="16"/>
      <c r="B27" s="7">
        <f t="shared" si="2"/>
        <v>26</v>
      </c>
      <c r="C27" s="7" t="str">
        <f t="shared" si="0"/>
        <v>TTHC26</v>
      </c>
      <c r="D27" s="43" t="s">
        <v>85</v>
      </c>
      <c r="E27" s="28" t="s">
        <v>11</v>
      </c>
    </row>
    <row r="28" spans="1:5" ht="28.8" x14ac:dyDescent="0.3">
      <c r="A28" s="14" t="s">
        <v>376</v>
      </c>
      <c r="B28" s="8">
        <f t="shared" si="2"/>
        <v>27</v>
      </c>
      <c r="C28" s="8" t="str">
        <f t="shared" si="0"/>
        <v>TTHC27</v>
      </c>
      <c r="D28" s="52" t="s">
        <v>377</v>
      </c>
      <c r="E28" s="27" t="s">
        <v>122</v>
      </c>
    </row>
    <row r="29" spans="1:5" x14ac:dyDescent="0.3">
      <c r="A29" s="17"/>
      <c r="B29" s="12">
        <f t="shared" si="2"/>
        <v>28</v>
      </c>
      <c r="C29" s="12" t="str">
        <f t="shared" si="0"/>
        <v>TTHC28</v>
      </c>
      <c r="D29" s="12" t="s">
        <v>100</v>
      </c>
      <c r="E29" s="29" t="s">
        <v>11</v>
      </c>
    </row>
    <row r="30" spans="1:5" x14ac:dyDescent="0.3">
      <c r="A30" s="15"/>
      <c r="B30" s="13">
        <f t="shared" si="1"/>
        <v>29</v>
      </c>
      <c r="C30" s="13" t="str">
        <f t="shared" si="0"/>
        <v>TTHC29</v>
      </c>
      <c r="D30" s="13" t="s">
        <v>30</v>
      </c>
      <c r="E30" s="27" t="s">
        <v>114</v>
      </c>
    </row>
    <row r="31" spans="1:5" x14ac:dyDescent="0.3">
      <c r="A31" s="15" t="s">
        <v>112</v>
      </c>
      <c r="B31" s="13">
        <f t="shared" si="1"/>
        <v>30</v>
      </c>
      <c r="C31" s="13" t="str">
        <f t="shared" si="0"/>
        <v>TTHC30</v>
      </c>
      <c r="D31" s="8" t="s">
        <v>136</v>
      </c>
      <c r="E31" s="27" t="s">
        <v>122</v>
      </c>
    </row>
    <row r="32" spans="1:5" x14ac:dyDescent="0.3">
      <c r="A32" s="16" t="s">
        <v>20</v>
      </c>
      <c r="B32" s="7">
        <f t="shared" si="1"/>
        <v>31</v>
      </c>
      <c r="C32" s="7" t="str">
        <f t="shared" si="0"/>
        <v>TTHC31</v>
      </c>
      <c r="D32" s="7" t="s">
        <v>137</v>
      </c>
      <c r="E32" s="28" t="s">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abSelected="1" topLeftCell="A58" zoomScale="104" zoomScaleNormal="104" workbookViewId="0">
      <selection activeCell="F76" sqref="C1:F76"/>
    </sheetView>
  </sheetViews>
  <sheetFormatPr defaultColWidth="68.77734375" defaultRowHeight="13.8" x14ac:dyDescent="0.3"/>
  <cols>
    <col min="1" max="1" width="15.5546875" style="87" bestFit="1" customWidth="1"/>
    <col min="2" max="2" width="9.5546875" style="112" bestFit="1" customWidth="1"/>
    <col min="3" max="3" width="7.44140625" style="108" bestFit="1" customWidth="1"/>
    <col min="4" max="4" width="45.33203125" style="105" bestFit="1" customWidth="1"/>
    <col min="5" max="5" width="74.6640625" style="105" bestFit="1" customWidth="1"/>
    <col min="6" max="6" width="18.77734375" style="103" customWidth="1"/>
    <col min="7" max="16384" width="68.77734375" style="86"/>
  </cols>
  <sheetData>
    <row r="1" spans="1:6" x14ac:dyDescent="0.3">
      <c r="A1" s="110" t="s">
        <v>0</v>
      </c>
      <c r="B1" s="109" t="s">
        <v>134</v>
      </c>
      <c r="C1" s="107" t="s">
        <v>432</v>
      </c>
      <c r="D1" s="84" t="s">
        <v>1</v>
      </c>
      <c r="E1" s="84" t="s">
        <v>2</v>
      </c>
      <c r="F1" s="85" t="s">
        <v>3</v>
      </c>
    </row>
    <row r="2" spans="1:6" ht="27.6" x14ac:dyDescent="0.3">
      <c r="A2" s="118"/>
      <c r="B2" s="119">
        <v>1</v>
      </c>
      <c r="C2" s="120" t="str">
        <f>CONCATENATE("VH",TEXT(B2,"0#"))</f>
        <v>VH01</v>
      </c>
      <c r="D2" s="121" t="s">
        <v>261</v>
      </c>
      <c r="E2" s="70" t="s">
        <v>207</v>
      </c>
      <c r="F2" s="122"/>
    </row>
    <row r="3" spans="1:6" ht="30.45" customHeight="1" x14ac:dyDescent="0.3">
      <c r="A3" s="127"/>
      <c r="B3" s="113">
        <f>B2+1</f>
        <v>2</v>
      </c>
      <c r="C3" s="114" t="str">
        <f t="shared" ref="C3" si="0">CONCATENATE("VH",TEXT(B3,"0#"))</f>
        <v>VH02</v>
      </c>
      <c r="D3" s="61" t="s">
        <v>262</v>
      </c>
      <c r="E3" s="61" t="s">
        <v>207</v>
      </c>
      <c r="F3" s="117"/>
    </row>
    <row r="4" spans="1:6" ht="27.6" x14ac:dyDescent="0.3">
      <c r="A4" s="118"/>
      <c r="B4" s="119">
        <f t="shared" ref="B4:B54" si="1">B3+1</f>
        <v>3</v>
      </c>
      <c r="C4" s="120" t="str">
        <f t="shared" ref="C4:C54" si="2">CONCATENATE("VH",TEXT(B4,"0#"))</f>
        <v>VH03</v>
      </c>
      <c r="D4" s="121" t="s">
        <v>263</v>
      </c>
      <c r="E4" s="70" t="s">
        <v>207</v>
      </c>
      <c r="F4" s="122" t="str">
        <f>CONCATENATE("2 --&gt;",C32)</f>
        <v>2 --&gt;VH31</v>
      </c>
    </row>
    <row r="5" spans="1:6" ht="27.6" x14ac:dyDescent="0.3">
      <c r="A5" s="123" t="s">
        <v>265</v>
      </c>
      <c r="B5" s="124">
        <f t="shared" si="1"/>
        <v>4</v>
      </c>
      <c r="C5" s="115" t="str">
        <f t="shared" si="2"/>
        <v>VH04</v>
      </c>
      <c r="D5" s="125" t="s">
        <v>378</v>
      </c>
      <c r="E5" s="48" t="s">
        <v>392</v>
      </c>
      <c r="F5" s="116"/>
    </row>
    <row r="6" spans="1:6" x14ac:dyDescent="0.3">
      <c r="A6" s="126"/>
      <c r="B6" s="124">
        <f t="shared" si="1"/>
        <v>5</v>
      </c>
      <c r="C6" s="115" t="str">
        <f t="shared" si="2"/>
        <v>VH05</v>
      </c>
      <c r="D6" s="125" t="s">
        <v>379</v>
      </c>
      <c r="E6" s="48" t="s">
        <v>392</v>
      </c>
      <c r="F6" s="116"/>
    </row>
    <row r="7" spans="1:6" x14ac:dyDescent="0.3">
      <c r="A7" s="126"/>
      <c r="B7" s="124">
        <f t="shared" si="1"/>
        <v>6</v>
      </c>
      <c r="C7" s="115" t="str">
        <f t="shared" si="2"/>
        <v>VH06</v>
      </c>
      <c r="D7" s="125" t="s">
        <v>380</v>
      </c>
      <c r="E7" s="48" t="s">
        <v>392</v>
      </c>
      <c r="F7" s="116"/>
    </row>
    <row r="8" spans="1:6" x14ac:dyDescent="0.3">
      <c r="A8" s="126"/>
      <c r="B8" s="124">
        <f t="shared" si="1"/>
        <v>7</v>
      </c>
      <c r="C8" s="115" t="str">
        <f t="shared" si="2"/>
        <v>VH07</v>
      </c>
      <c r="D8" s="125" t="s">
        <v>381</v>
      </c>
      <c r="E8" s="48" t="s">
        <v>392</v>
      </c>
      <c r="F8" s="116"/>
    </row>
    <row r="9" spans="1:6" x14ac:dyDescent="0.3">
      <c r="A9" s="126"/>
      <c r="B9" s="124">
        <f t="shared" si="1"/>
        <v>8</v>
      </c>
      <c r="C9" s="115" t="str">
        <f t="shared" si="2"/>
        <v>VH08</v>
      </c>
      <c r="D9" s="125" t="s">
        <v>382</v>
      </c>
      <c r="E9" s="48" t="s">
        <v>392</v>
      </c>
      <c r="F9" s="116"/>
    </row>
    <row r="10" spans="1:6" x14ac:dyDescent="0.3">
      <c r="A10" s="126"/>
      <c r="B10" s="124">
        <f t="shared" si="1"/>
        <v>9</v>
      </c>
      <c r="C10" s="115" t="str">
        <f t="shared" si="2"/>
        <v>VH09</v>
      </c>
      <c r="D10" s="125" t="s">
        <v>383</v>
      </c>
      <c r="E10" s="48" t="s">
        <v>392</v>
      </c>
      <c r="F10" s="116"/>
    </row>
    <row r="11" spans="1:6" x14ac:dyDescent="0.3">
      <c r="A11" s="126"/>
      <c r="B11" s="124">
        <f t="shared" si="1"/>
        <v>10</v>
      </c>
      <c r="C11" s="115" t="str">
        <f t="shared" si="2"/>
        <v>VH10</v>
      </c>
      <c r="D11" s="125" t="s">
        <v>384</v>
      </c>
      <c r="E11" s="48" t="s">
        <v>392</v>
      </c>
      <c r="F11" s="116"/>
    </row>
    <row r="12" spans="1:6" x14ac:dyDescent="0.3">
      <c r="A12" s="126"/>
      <c r="B12" s="124">
        <f t="shared" si="1"/>
        <v>11</v>
      </c>
      <c r="C12" s="115" t="str">
        <f t="shared" si="2"/>
        <v>VH11</v>
      </c>
      <c r="D12" s="125" t="s">
        <v>385</v>
      </c>
      <c r="E12" s="48" t="s">
        <v>392</v>
      </c>
      <c r="F12" s="116"/>
    </row>
    <row r="13" spans="1:6" x14ac:dyDescent="0.3">
      <c r="A13" s="126"/>
      <c r="B13" s="124">
        <f t="shared" si="1"/>
        <v>12</v>
      </c>
      <c r="C13" s="115" t="str">
        <f t="shared" si="2"/>
        <v>VH12</v>
      </c>
      <c r="D13" s="125" t="s">
        <v>386</v>
      </c>
      <c r="E13" s="48" t="s">
        <v>392</v>
      </c>
      <c r="F13" s="116"/>
    </row>
    <row r="14" spans="1:6" x14ac:dyDescent="0.3">
      <c r="A14" s="126"/>
      <c r="B14" s="124">
        <f t="shared" si="1"/>
        <v>13</v>
      </c>
      <c r="C14" s="115" t="str">
        <f t="shared" si="2"/>
        <v>VH13</v>
      </c>
      <c r="D14" s="125" t="s">
        <v>387</v>
      </c>
      <c r="E14" s="48" t="s">
        <v>392</v>
      </c>
      <c r="F14" s="116"/>
    </row>
    <row r="15" spans="1:6" x14ac:dyDescent="0.3">
      <c r="A15" s="126"/>
      <c r="B15" s="124">
        <f t="shared" si="1"/>
        <v>14</v>
      </c>
      <c r="C15" s="115" t="str">
        <f t="shared" si="2"/>
        <v>VH14</v>
      </c>
      <c r="D15" s="125" t="s">
        <v>388</v>
      </c>
      <c r="E15" s="48" t="s">
        <v>392</v>
      </c>
      <c r="F15" s="116"/>
    </row>
    <row r="16" spans="1:6" x14ac:dyDescent="0.3">
      <c r="A16" s="126"/>
      <c r="B16" s="124">
        <f t="shared" si="1"/>
        <v>15</v>
      </c>
      <c r="C16" s="115" t="str">
        <f t="shared" si="2"/>
        <v>VH15</v>
      </c>
      <c r="D16" s="125" t="s">
        <v>389</v>
      </c>
      <c r="E16" s="48" t="s">
        <v>392</v>
      </c>
      <c r="F16" s="116"/>
    </row>
    <row r="17" spans="1:6" x14ac:dyDescent="0.3">
      <c r="A17" s="126"/>
      <c r="B17" s="124">
        <f t="shared" si="1"/>
        <v>16</v>
      </c>
      <c r="C17" s="115" t="str">
        <f t="shared" si="2"/>
        <v>VH16</v>
      </c>
      <c r="D17" s="125" t="s">
        <v>390</v>
      </c>
      <c r="E17" s="48" t="s">
        <v>392</v>
      </c>
      <c r="F17" s="116"/>
    </row>
    <row r="18" spans="1:6" x14ac:dyDescent="0.3">
      <c r="A18" s="126"/>
      <c r="B18" s="124">
        <f t="shared" si="1"/>
        <v>17</v>
      </c>
      <c r="C18" s="115" t="str">
        <f t="shared" si="2"/>
        <v>VH17</v>
      </c>
      <c r="D18" s="125" t="s">
        <v>391</v>
      </c>
      <c r="E18" s="48" t="s">
        <v>392</v>
      </c>
      <c r="F18" s="116"/>
    </row>
    <row r="19" spans="1:6" ht="27.6" x14ac:dyDescent="0.3">
      <c r="A19" s="123" t="s">
        <v>266</v>
      </c>
      <c r="B19" s="124">
        <f t="shared" si="1"/>
        <v>18</v>
      </c>
      <c r="C19" s="115" t="str">
        <f t="shared" si="2"/>
        <v>VH18</v>
      </c>
      <c r="D19" s="125" t="s">
        <v>393</v>
      </c>
      <c r="E19" s="48" t="s">
        <v>392</v>
      </c>
      <c r="F19" s="60"/>
    </row>
    <row r="20" spans="1:6" ht="27.6" x14ac:dyDescent="0.3">
      <c r="A20" s="126"/>
      <c r="B20" s="124">
        <f t="shared" si="1"/>
        <v>19</v>
      </c>
      <c r="C20" s="115" t="str">
        <f t="shared" si="2"/>
        <v>VH19</v>
      </c>
      <c r="D20" s="125" t="s">
        <v>394</v>
      </c>
      <c r="E20" s="48" t="s">
        <v>392</v>
      </c>
      <c r="F20" s="60"/>
    </row>
    <row r="21" spans="1:6" ht="27.6" x14ac:dyDescent="0.3">
      <c r="A21" s="126"/>
      <c r="B21" s="124">
        <f t="shared" si="1"/>
        <v>20</v>
      </c>
      <c r="C21" s="115" t="str">
        <f t="shared" si="2"/>
        <v>VH20</v>
      </c>
      <c r="D21" s="125" t="s">
        <v>395</v>
      </c>
      <c r="E21" s="48" t="s">
        <v>392</v>
      </c>
      <c r="F21" s="60"/>
    </row>
    <row r="22" spans="1:6" ht="27.6" x14ac:dyDescent="0.3">
      <c r="A22" s="126"/>
      <c r="B22" s="124">
        <f t="shared" si="1"/>
        <v>21</v>
      </c>
      <c r="C22" s="115" t="str">
        <f t="shared" si="2"/>
        <v>VH21</v>
      </c>
      <c r="D22" s="125" t="s">
        <v>396</v>
      </c>
      <c r="E22" s="48" t="s">
        <v>392</v>
      </c>
      <c r="F22" s="60"/>
    </row>
    <row r="23" spans="1:6" ht="27.6" x14ac:dyDescent="0.3">
      <c r="A23" s="126"/>
      <c r="B23" s="124">
        <f t="shared" si="1"/>
        <v>22</v>
      </c>
      <c r="C23" s="115" t="str">
        <f t="shared" si="2"/>
        <v>VH22</v>
      </c>
      <c r="D23" s="125" t="s">
        <v>397</v>
      </c>
      <c r="E23" s="48" t="s">
        <v>392</v>
      </c>
      <c r="F23" s="60"/>
    </row>
    <row r="24" spans="1:6" ht="27.6" x14ac:dyDescent="0.3">
      <c r="A24" s="126"/>
      <c r="B24" s="124">
        <f t="shared" si="1"/>
        <v>23</v>
      </c>
      <c r="C24" s="115" t="str">
        <f t="shared" si="2"/>
        <v>VH23</v>
      </c>
      <c r="D24" s="125" t="s">
        <v>398</v>
      </c>
      <c r="E24" s="48" t="s">
        <v>392</v>
      </c>
      <c r="F24" s="60"/>
    </row>
    <row r="25" spans="1:6" ht="27.6" x14ac:dyDescent="0.3">
      <c r="A25" s="126"/>
      <c r="B25" s="124">
        <f t="shared" si="1"/>
        <v>24</v>
      </c>
      <c r="C25" s="115" t="str">
        <f t="shared" si="2"/>
        <v>VH24</v>
      </c>
      <c r="D25" s="125" t="s">
        <v>399</v>
      </c>
      <c r="E25" s="48" t="s">
        <v>392</v>
      </c>
      <c r="F25" s="60"/>
    </row>
    <row r="26" spans="1:6" ht="27.6" x14ac:dyDescent="0.3">
      <c r="A26" s="126"/>
      <c r="B26" s="124">
        <f t="shared" si="1"/>
        <v>25</v>
      </c>
      <c r="C26" s="115" t="str">
        <f t="shared" si="2"/>
        <v>VH25</v>
      </c>
      <c r="D26" s="125" t="s">
        <v>434</v>
      </c>
      <c r="E26" s="48" t="s">
        <v>392</v>
      </c>
      <c r="F26" s="60"/>
    </row>
    <row r="27" spans="1:6" x14ac:dyDescent="0.3">
      <c r="A27" s="126"/>
      <c r="B27" s="124">
        <f t="shared" ref="B27:B30" si="3">B26+1</f>
        <v>26</v>
      </c>
      <c r="C27" s="115" t="str">
        <f t="shared" ref="C27:C30" si="4">CONCATENATE("VH",TEXT(B27,"0#"))</f>
        <v>VH26</v>
      </c>
      <c r="D27" s="125" t="s">
        <v>435</v>
      </c>
      <c r="E27" s="48" t="s">
        <v>392</v>
      </c>
      <c r="F27" s="60"/>
    </row>
    <row r="28" spans="1:6" x14ac:dyDescent="0.3">
      <c r="A28" s="126"/>
      <c r="B28" s="124">
        <f t="shared" si="3"/>
        <v>27</v>
      </c>
      <c r="C28" s="115" t="str">
        <f t="shared" si="4"/>
        <v>VH27</v>
      </c>
      <c r="D28" s="125" t="s">
        <v>436</v>
      </c>
      <c r="E28" s="48" t="s">
        <v>392</v>
      </c>
      <c r="F28" s="60"/>
    </row>
    <row r="29" spans="1:6" x14ac:dyDescent="0.3">
      <c r="A29" s="126"/>
      <c r="B29" s="124">
        <f t="shared" si="3"/>
        <v>28</v>
      </c>
      <c r="C29" s="115" t="str">
        <f t="shared" si="4"/>
        <v>VH28</v>
      </c>
      <c r="D29" s="125" t="s">
        <v>437</v>
      </c>
      <c r="E29" s="48" t="s">
        <v>392</v>
      </c>
      <c r="F29" s="60"/>
    </row>
    <row r="30" spans="1:6" x14ac:dyDescent="0.3">
      <c r="A30" s="126"/>
      <c r="B30" s="124">
        <f t="shared" si="3"/>
        <v>29</v>
      </c>
      <c r="C30" s="115" t="str">
        <f t="shared" si="4"/>
        <v>VH29</v>
      </c>
      <c r="D30" s="125" t="s">
        <v>415</v>
      </c>
      <c r="E30" s="48" t="s">
        <v>392</v>
      </c>
      <c r="F30" s="60"/>
    </row>
    <row r="31" spans="1:6" x14ac:dyDescent="0.3">
      <c r="A31" s="126"/>
      <c r="B31" s="124">
        <f t="shared" si="1"/>
        <v>30</v>
      </c>
      <c r="C31" s="115" t="str">
        <f t="shared" si="2"/>
        <v>VH30</v>
      </c>
      <c r="D31" s="106" t="s">
        <v>177</v>
      </c>
      <c r="E31" s="48" t="s">
        <v>122</v>
      </c>
      <c r="F31" s="116"/>
    </row>
    <row r="32" spans="1:6" ht="27.6" x14ac:dyDescent="0.3">
      <c r="A32" s="118"/>
      <c r="B32" s="119">
        <f t="shared" si="1"/>
        <v>31</v>
      </c>
      <c r="C32" s="120" t="str">
        <f t="shared" si="2"/>
        <v>VH31</v>
      </c>
      <c r="D32" s="121" t="s">
        <v>264</v>
      </c>
      <c r="E32" s="70" t="s">
        <v>207</v>
      </c>
      <c r="F32" s="122" t="str">
        <f>CONCATENATE("2 --&gt;", C60)</f>
        <v>2 --&gt;VH59</v>
      </c>
    </row>
    <row r="33" spans="1:6" ht="27.6" x14ac:dyDescent="0.3">
      <c r="A33" s="123" t="s">
        <v>265</v>
      </c>
      <c r="B33" s="124">
        <f t="shared" si="1"/>
        <v>32</v>
      </c>
      <c r="C33" s="115" t="str">
        <f t="shared" si="2"/>
        <v>VH32</v>
      </c>
      <c r="D33" s="125" t="s">
        <v>378</v>
      </c>
      <c r="E33" s="48" t="s">
        <v>392</v>
      </c>
      <c r="F33" s="116"/>
    </row>
    <row r="34" spans="1:6" x14ac:dyDescent="0.3">
      <c r="A34" s="126"/>
      <c r="B34" s="124">
        <f t="shared" si="1"/>
        <v>33</v>
      </c>
      <c r="C34" s="115" t="str">
        <f t="shared" si="2"/>
        <v>VH33</v>
      </c>
      <c r="D34" s="125" t="s">
        <v>379</v>
      </c>
      <c r="E34" s="48" t="s">
        <v>392</v>
      </c>
      <c r="F34" s="116"/>
    </row>
    <row r="35" spans="1:6" x14ac:dyDescent="0.3">
      <c r="A35" s="126"/>
      <c r="B35" s="124">
        <f t="shared" si="1"/>
        <v>34</v>
      </c>
      <c r="C35" s="115" t="str">
        <f t="shared" si="2"/>
        <v>VH34</v>
      </c>
      <c r="D35" s="125" t="s">
        <v>380</v>
      </c>
      <c r="E35" s="48" t="s">
        <v>392</v>
      </c>
      <c r="F35" s="116"/>
    </row>
    <row r="36" spans="1:6" x14ac:dyDescent="0.3">
      <c r="A36" s="126"/>
      <c r="B36" s="124">
        <f t="shared" si="1"/>
        <v>35</v>
      </c>
      <c r="C36" s="115" t="str">
        <f t="shared" si="2"/>
        <v>VH35</v>
      </c>
      <c r="D36" s="125" t="s">
        <v>381</v>
      </c>
      <c r="E36" s="48" t="s">
        <v>392</v>
      </c>
      <c r="F36" s="116"/>
    </row>
    <row r="37" spans="1:6" x14ac:dyDescent="0.3">
      <c r="A37" s="126"/>
      <c r="B37" s="124">
        <f t="shared" si="1"/>
        <v>36</v>
      </c>
      <c r="C37" s="115" t="str">
        <f t="shared" si="2"/>
        <v>VH36</v>
      </c>
      <c r="D37" s="125" t="s">
        <v>382</v>
      </c>
      <c r="E37" s="48" t="s">
        <v>392</v>
      </c>
      <c r="F37" s="116"/>
    </row>
    <row r="38" spans="1:6" x14ac:dyDescent="0.3">
      <c r="A38" s="126"/>
      <c r="B38" s="124">
        <f t="shared" si="1"/>
        <v>37</v>
      </c>
      <c r="C38" s="115" t="str">
        <f t="shared" si="2"/>
        <v>VH37</v>
      </c>
      <c r="D38" s="125" t="s">
        <v>383</v>
      </c>
      <c r="E38" s="48" t="s">
        <v>392</v>
      </c>
      <c r="F38" s="116"/>
    </row>
    <row r="39" spans="1:6" x14ac:dyDescent="0.3">
      <c r="A39" s="126"/>
      <c r="B39" s="124">
        <f t="shared" si="1"/>
        <v>38</v>
      </c>
      <c r="C39" s="115" t="str">
        <f t="shared" si="2"/>
        <v>VH38</v>
      </c>
      <c r="D39" s="125" t="s">
        <v>384</v>
      </c>
      <c r="E39" s="48" t="s">
        <v>392</v>
      </c>
      <c r="F39" s="116"/>
    </row>
    <row r="40" spans="1:6" x14ac:dyDescent="0.3">
      <c r="A40" s="126"/>
      <c r="B40" s="124">
        <f t="shared" si="1"/>
        <v>39</v>
      </c>
      <c r="C40" s="115" t="str">
        <f t="shared" si="2"/>
        <v>VH39</v>
      </c>
      <c r="D40" s="125" t="s">
        <v>385</v>
      </c>
      <c r="E40" s="48" t="s">
        <v>392</v>
      </c>
      <c r="F40" s="116"/>
    </row>
    <row r="41" spans="1:6" x14ac:dyDescent="0.3">
      <c r="A41" s="126"/>
      <c r="B41" s="124">
        <f t="shared" si="1"/>
        <v>40</v>
      </c>
      <c r="C41" s="115" t="str">
        <f t="shared" si="2"/>
        <v>VH40</v>
      </c>
      <c r="D41" s="125" t="s">
        <v>386</v>
      </c>
      <c r="E41" s="48" t="s">
        <v>392</v>
      </c>
      <c r="F41" s="116"/>
    </row>
    <row r="42" spans="1:6" x14ac:dyDescent="0.3">
      <c r="A42" s="126"/>
      <c r="B42" s="124">
        <f t="shared" si="1"/>
        <v>41</v>
      </c>
      <c r="C42" s="115" t="str">
        <f t="shared" si="2"/>
        <v>VH41</v>
      </c>
      <c r="D42" s="125" t="s">
        <v>387</v>
      </c>
      <c r="E42" s="48" t="s">
        <v>392</v>
      </c>
      <c r="F42" s="116"/>
    </row>
    <row r="43" spans="1:6" x14ac:dyDescent="0.3">
      <c r="A43" s="126"/>
      <c r="B43" s="124">
        <f t="shared" si="1"/>
        <v>42</v>
      </c>
      <c r="C43" s="115" t="str">
        <f t="shared" si="2"/>
        <v>VH42</v>
      </c>
      <c r="D43" s="125" t="s">
        <v>388</v>
      </c>
      <c r="E43" s="48" t="s">
        <v>392</v>
      </c>
      <c r="F43" s="116"/>
    </row>
    <row r="44" spans="1:6" x14ac:dyDescent="0.3">
      <c r="A44" s="126"/>
      <c r="B44" s="124">
        <f t="shared" si="1"/>
        <v>43</v>
      </c>
      <c r="C44" s="115" t="str">
        <f t="shared" si="2"/>
        <v>VH43</v>
      </c>
      <c r="D44" s="125" t="s">
        <v>389</v>
      </c>
      <c r="E44" s="48" t="s">
        <v>392</v>
      </c>
      <c r="F44" s="116"/>
    </row>
    <row r="45" spans="1:6" x14ac:dyDescent="0.3">
      <c r="A45" s="126"/>
      <c r="B45" s="124">
        <f t="shared" si="1"/>
        <v>44</v>
      </c>
      <c r="C45" s="115" t="str">
        <f t="shared" si="2"/>
        <v>VH44</v>
      </c>
      <c r="D45" s="125" t="s">
        <v>390</v>
      </c>
      <c r="E45" s="48" t="s">
        <v>392</v>
      </c>
      <c r="F45" s="116"/>
    </row>
    <row r="46" spans="1:6" x14ac:dyDescent="0.3">
      <c r="A46" s="126"/>
      <c r="B46" s="124">
        <f t="shared" si="1"/>
        <v>45</v>
      </c>
      <c r="C46" s="115" t="str">
        <f t="shared" si="2"/>
        <v>VH45</v>
      </c>
      <c r="D46" s="125" t="s">
        <v>391</v>
      </c>
      <c r="E46" s="48" t="s">
        <v>392</v>
      </c>
      <c r="F46" s="116"/>
    </row>
    <row r="47" spans="1:6" ht="27.6" x14ac:dyDescent="0.3">
      <c r="A47" s="123" t="s">
        <v>266</v>
      </c>
      <c r="B47" s="124">
        <f t="shared" si="1"/>
        <v>46</v>
      </c>
      <c r="C47" s="115" t="str">
        <f t="shared" si="2"/>
        <v>VH46</v>
      </c>
      <c r="D47" s="125" t="s">
        <v>393</v>
      </c>
      <c r="E47" s="48" t="s">
        <v>392</v>
      </c>
      <c r="F47" s="60"/>
    </row>
    <row r="48" spans="1:6" ht="27.6" x14ac:dyDescent="0.3">
      <c r="A48" s="126"/>
      <c r="B48" s="124">
        <f t="shared" si="1"/>
        <v>47</v>
      </c>
      <c r="C48" s="115" t="str">
        <f t="shared" si="2"/>
        <v>VH47</v>
      </c>
      <c r="D48" s="125" t="s">
        <v>394</v>
      </c>
      <c r="E48" s="48" t="s">
        <v>392</v>
      </c>
      <c r="F48" s="60"/>
    </row>
    <row r="49" spans="1:6" ht="27.6" x14ac:dyDescent="0.3">
      <c r="A49" s="126"/>
      <c r="B49" s="124">
        <f t="shared" si="1"/>
        <v>48</v>
      </c>
      <c r="C49" s="115" t="str">
        <f t="shared" si="2"/>
        <v>VH48</v>
      </c>
      <c r="D49" s="125" t="s">
        <v>395</v>
      </c>
      <c r="E49" s="48" t="s">
        <v>392</v>
      </c>
      <c r="F49" s="60"/>
    </row>
    <row r="50" spans="1:6" ht="27.6" x14ac:dyDescent="0.3">
      <c r="A50" s="126"/>
      <c r="B50" s="124">
        <f t="shared" si="1"/>
        <v>49</v>
      </c>
      <c r="C50" s="115" t="str">
        <f t="shared" si="2"/>
        <v>VH49</v>
      </c>
      <c r="D50" s="125" t="s">
        <v>396</v>
      </c>
      <c r="E50" s="48" t="s">
        <v>392</v>
      </c>
      <c r="F50" s="60"/>
    </row>
    <row r="51" spans="1:6" ht="27.6" x14ac:dyDescent="0.3">
      <c r="A51" s="126"/>
      <c r="B51" s="124">
        <f t="shared" si="1"/>
        <v>50</v>
      </c>
      <c r="C51" s="115" t="str">
        <f t="shared" si="2"/>
        <v>VH50</v>
      </c>
      <c r="D51" s="125" t="s">
        <v>397</v>
      </c>
      <c r="E51" s="48" t="s">
        <v>392</v>
      </c>
      <c r="F51" s="60"/>
    </row>
    <row r="52" spans="1:6" ht="27.6" x14ac:dyDescent="0.3">
      <c r="A52" s="126"/>
      <c r="B52" s="124">
        <f t="shared" si="1"/>
        <v>51</v>
      </c>
      <c r="C52" s="115" t="str">
        <f t="shared" si="2"/>
        <v>VH51</v>
      </c>
      <c r="D52" s="125" t="s">
        <v>398</v>
      </c>
      <c r="E52" s="48" t="s">
        <v>392</v>
      </c>
      <c r="F52" s="60"/>
    </row>
    <row r="53" spans="1:6" ht="27.6" x14ac:dyDescent="0.3">
      <c r="A53" s="126"/>
      <c r="B53" s="124">
        <f t="shared" si="1"/>
        <v>52</v>
      </c>
      <c r="C53" s="115" t="str">
        <f t="shared" si="2"/>
        <v>VH52</v>
      </c>
      <c r="D53" s="125" t="s">
        <v>399</v>
      </c>
      <c r="E53" s="48" t="s">
        <v>392</v>
      </c>
      <c r="F53" s="60"/>
    </row>
    <row r="54" spans="1:6" ht="27.6" x14ac:dyDescent="0.3">
      <c r="A54" s="126"/>
      <c r="B54" s="124">
        <f t="shared" si="1"/>
        <v>53</v>
      </c>
      <c r="C54" s="115" t="str">
        <f t="shared" si="2"/>
        <v>VH53</v>
      </c>
      <c r="D54" s="125" t="s">
        <v>434</v>
      </c>
      <c r="E54" s="48" t="s">
        <v>392</v>
      </c>
      <c r="F54" s="60"/>
    </row>
    <row r="55" spans="1:6" x14ac:dyDescent="0.3">
      <c r="A55" s="126"/>
      <c r="B55" s="124">
        <f t="shared" ref="B55:B76" si="5">B54+1</f>
        <v>54</v>
      </c>
      <c r="C55" s="115" t="str">
        <f t="shared" ref="C55:C76" si="6">CONCATENATE("VH",TEXT(B55,"0#"))</f>
        <v>VH54</v>
      </c>
      <c r="D55" s="125" t="s">
        <v>435</v>
      </c>
      <c r="E55" s="48" t="s">
        <v>392</v>
      </c>
      <c r="F55" s="60"/>
    </row>
    <row r="56" spans="1:6" x14ac:dyDescent="0.3">
      <c r="A56" s="126"/>
      <c r="B56" s="124">
        <f t="shared" si="5"/>
        <v>55</v>
      </c>
      <c r="C56" s="115" t="str">
        <f t="shared" si="6"/>
        <v>VH55</v>
      </c>
      <c r="D56" s="125" t="s">
        <v>436</v>
      </c>
      <c r="E56" s="48" t="s">
        <v>392</v>
      </c>
      <c r="F56" s="60"/>
    </row>
    <row r="57" spans="1:6" x14ac:dyDescent="0.3">
      <c r="A57" s="126"/>
      <c r="B57" s="124">
        <f t="shared" si="5"/>
        <v>56</v>
      </c>
      <c r="C57" s="115" t="str">
        <f t="shared" si="6"/>
        <v>VH56</v>
      </c>
      <c r="D57" s="125" t="s">
        <v>437</v>
      </c>
      <c r="E57" s="48" t="s">
        <v>392</v>
      </c>
      <c r="F57" s="60"/>
    </row>
    <row r="58" spans="1:6" x14ac:dyDescent="0.3">
      <c r="A58" s="126"/>
      <c r="B58" s="124">
        <f t="shared" si="5"/>
        <v>57</v>
      </c>
      <c r="C58" s="115" t="str">
        <f t="shared" si="6"/>
        <v>VH57</v>
      </c>
      <c r="D58" s="125" t="s">
        <v>415</v>
      </c>
      <c r="E58" s="48" t="s">
        <v>392</v>
      </c>
      <c r="F58" s="60"/>
    </row>
    <row r="59" spans="1:6" x14ac:dyDescent="0.3">
      <c r="A59" s="127"/>
      <c r="B59" s="113">
        <f t="shared" si="5"/>
        <v>58</v>
      </c>
      <c r="C59" s="114" t="str">
        <f t="shared" si="6"/>
        <v>VH58</v>
      </c>
      <c r="D59" s="106" t="s">
        <v>177</v>
      </c>
      <c r="E59" s="61" t="s">
        <v>122</v>
      </c>
      <c r="F59" s="117"/>
    </row>
    <row r="60" spans="1:6" ht="41.4" x14ac:dyDescent="0.3">
      <c r="B60" s="112">
        <f t="shared" si="5"/>
        <v>59</v>
      </c>
      <c r="C60" s="108" t="str">
        <f t="shared" si="6"/>
        <v>VH59</v>
      </c>
      <c r="D60" s="104" t="s">
        <v>267</v>
      </c>
      <c r="E60" s="105" t="s">
        <v>207</v>
      </c>
      <c r="F60" s="116" t="s">
        <v>275</v>
      </c>
    </row>
    <row r="61" spans="1:6" x14ac:dyDescent="0.3">
      <c r="B61" s="112">
        <f t="shared" si="5"/>
        <v>60</v>
      </c>
      <c r="C61" s="108" t="str">
        <f t="shared" si="6"/>
        <v>VH60</v>
      </c>
      <c r="D61" s="104" t="s">
        <v>268</v>
      </c>
      <c r="E61" s="105" t="s">
        <v>122</v>
      </c>
      <c r="F61" s="116"/>
    </row>
    <row r="62" spans="1:6" ht="27.6" x14ac:dyDescent="0.3">
      <c r="B62" s="112">
        <f t="shared" si="5"/>
        <v>61</v>
      </c>
      <c r="C62" s="108" t="str">
        <f t="shared" si="6"/>
        <v>VH61</v>
      </c>
      <c r="D62" s="104" t="s">
        <v>269</v>
      </c>
      <c r="E62" s="105" t="s">
        <v>207</v>
      </c>
      <c r="F62" s="116" t="s">
        <v>275</v>
      </c>
    </row>
    <row r="63" spans="1:6" x14ac:dyDescent="0.3">
      <c r="B63" s="112">
        <f t="shared" si="5"/>
        <v>62</v>
      </c>
      <c r="C63" s="108" t="str">
        <f t="shared" si="6"/>
        <v>VH62</v>
      </c>
      <c r="D63" s="104" t="s">
        <v>276</v>
      </c>
      <c r="E63" s="105" t="s">
        <v>122</v>
      </c>
      <c r="F63" s="116"/>
    </row>
    <row r="64" spans="1:6" ht="27.6" x14ac:dyDescent="0.3">
      <c r="B64" s="112">
        <f t="shared" si="5"/>
        <v>63</v>
      </c>
      <c r="C64" s="108" t="str">
        <f t="shared" si="6"/>
        <v>VH63</v>
      </c>
      <c r="D64" s="104" t="s">
        <v>270</v>
      </c>
      <c r="E64" s="105" t="s">
        <v>207</v>
      </c>
      <c r="F64" s="116" t="s">
        <v>275</v>
      </c>
    </row>
    <row r="65" spans="1:6" x14ac:dyDescent="0.3">
      <c r="B65" s="112">
        <f t="shared" si="5"/>
        <v>64</v>
      </c>
      <c r="C65" s="108" t="str">
        <f t="shared" si="6"/>
        <v>VH64</v>
      </c>
      <c r="D65" s="104" t="s">
        <v>276</v>
      </c>
      <c r="E65" s="105" t="s">
        <v>122</v>
      </c>
      <c r="F65" s="116"/>
    </row>
    <row r="66" spans="1:6" ht="41.4" x14ac:dyDescent="0.3">
      <c r="A66" s="118"/>
      <c r="B66" s="119">
        <f t="shared" si="5"/>
        <v>65</v>
      </c>
      <c r="C66" s="120" t="str">
        <f t="shared" si="6"/>
        <v>VH65</v>
      </c>
      <c r="D66" s="121" t="s">
        <v>271</v>
      </c>
      <c r="E66" s="70" t="s">
        <v>207</v>
      </c>
      <c r="F66" s="122" t="str">
        <f>CONCATENATE("2--&gt; ",C70)</f>
        <v>2--&gt; VH69</v>
      </c>
    </row>
    <row r="67" spans="1:6" x14ac:dyDescent="0.3">
      <c r="A67" s="128" t="s">
        <v>277</v>
      </c>
      <c r="B67" s="124">
        <f t="shared" si="5"/>
        <v>66</v>
      </c>
      <c r="C67" s="115" t="str">
        <f t="shared" si="6"/>
        <v>VH66</v>
      </c>
      <c r="D67" s="89" t="s">
        <v>400</v>
      </c>
      <c r="E67" s="48" t="s">
        <v>392</v>
      </c>
      <c r="F67" s="116"/>
    </row>
    <row r="68" spans="1:6" x14ac:dyDescent="0.3">
      <c r="A68" s="126"/>
      <c r="B68" s="124">
        <f t="shared" si="5"/>
        <v>67</v>
      </c>
      <c r="C68" s="115" t="str">
        <f t="shared" si="6"/>
        <v>VH67</v>
      </c>
      <c r="D68" s="125" t="s">
        <v>401</v>
      </c>
      <c r="E68" s="48" t="s">
        <v>392</v>
      </c>
      <c r="F68" s="116"/>
    </row>
    <row r="69" spans="1:6" x14ac:dyDescent="0.3">
      <c r="A69" s="127"/>
      <c r="B69" s="113">
        <f t="shared" si="5"/>
        <v>68</v>
      </c>
      <c r="C69" s="114" t="str">
        <f t="shared" si="6"/>
        <v>VH68</v>
      </c>
      <c r="D69" s="106" t="s">
        <v>402</v>
      </c>
      <c r="E69" s="61" t="s">
        <v>392</v>
      </c>
      <c r="F69" s="117"/>
    </row>
    <row r="70" spans="1:6" ht="27.6" x14ac:dyDescent="0.3">
      <c r="B70" s="112">
        <f t="shared" si="5"/>
        <v>69</v>
      </c>
      <c r="C70" s="108" t="str">
        <f t="shared" si="6"/>
        <v>VH69</v>
      </c>
      <c r="D70" s="104" t="s">
        <v>272</v>
      </c>
      <c r="E70" s="105" t="s">
        <v>207</v>
      </c>
      <c r="F70" s="116" t="str">
        <f>CONCATENATE(" 2--&gt;", C73)</f>
        <v xml:space="preserve"> 2--&gt;VH72</v>
      </c>
    </row>
    <row r="71" spans="1:6" x14ac:dyDescent="0.3">
      <c r="B71" s="112">
        <f t="shared" si="5"/>
        <v>70</v>
      </c>
      <c r="C71" s="108" t="str">
        <f t="shared" si="6"/>
        <v>VH70</v>
      </c>
      <c r="D71" s="104" t="s">
        <v>273</v>
      </c>
      <c r="E71" s="105" t="s">
        <v>122</v>
      </c>
      <c r="F71" s="116"/>
    </row>
    <row r="72" spans="1:6" ht="27.6" x14ac:dyDescent="0.3">
      <c r="A72" s="111"/>
      <c r="B72" s="124">
        <f t="shared" si="5"/>
        <v>71</v>
      </c>
      <c r="C72" s="115" t="str">
        <f t="shared" si="6"/>
        <v>VH71</v>
      </c>
      <c r="D72" s="125" t="s">
        <v>274</v>
      </c>
      <c r="E72" s="48" t="s">
        <v>207</v>
      </c>
      <c r="F72" s="116"/>
    </row>
    <row r="73" spans="1:6" ht="41.4" x14ac:dyDescent="0.3">
      <c r="A73" s="111"/>
      <c r="B73" s="124">
        <f t="shared" si="5"/>
        <v>72</v>
      </c>
      <c r="C73" s="115" t="str">
        <f t="shared" si="6"/>
        <v>VH72</v>
      </c>
      <c r="D73" s="125" t="s">
        <v>281</v>
      </c>
      <c r="E73" s="48" t="s">
        <v>223</v>
      </c>
      <c r="F73" s="116"/>
    </row>
    <row r="74" spans="1:6" ht="41.4" x14ac:dyDescent="0.3">
      <c r="A74" s="111"/>
      <c r="B74" s="112">
        <f t="shared" si="5"/>
        <v>73</v>
      </c>
      <c r="C74" s="115" t="str">
        <f t="shared" si="6"/>
        <v>VH73</v>
      </c>
      <c r="D74" s="104" t="s">
        <v>280</v>
      </c>
      <c r="E74" s="105" t="s">
        <v>223</v>
      </c>
      <c r="F74" s="116"/>
    </row>
    <row r="75" spans="1:6" ht="41.4" x14ac:dyDescent="0.3">
      <c r="B75" s="112">
        <f t="shared" si="5"/>
        <v>74</v>
      </c>
      <c r="C75" s="115" t="str">
        <f t="shared" si="6"/>
        <v>VH74</v>
      </c>
      <c r="D75" s="104" t="s">
        <v>279</v>
      </c>
      <c r="E75" s="105" t="s">
        <v>223</v>
      </c>
      <c r="F75" s="116"/>
    </row>
    <row r="76" spans="1:6" ht="41.4" x14ac:dyDescent="0.3">
      <c r="A76" s="88"/>
      <c r="B76" s="113">
        <f t="shared" si="5"/>
        <v>75</v>
      </c>
      <c r="C76" s="114" t="str">
        <f t="shared" si="6"/>
        <v>VH75</v>
      </c>
      <c r="D76" s="106" t="s">
        <v>278</v>
      </c>
      <c r="E76" s="61" t="s">
        <v>223</v>
      </c>
      <c r="F76" s="117"/>
    </row>
    <row r="77" spans="1:6" x14ac:dyDescent="0.3">
      <c r="D77" s="10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HH- List Households</vt:lpstr>
      <vt:lpstr>HM- List Members in HH</vt:lpstr>
      <vt:lpstr>RI- Routine Immunization Form</vt:lpstr>
      <vt:lpstr>TT- TetanusToxoid Immun Form</vt:lpstr>
      <vt:lpstr>PC- Post Campaign Form</vt:lpstr>
      <vt:lpstr>RIHC RI Health Centre Form</vt:lpstr>
      <vt:lpstr>TTHC- TT Health Centre Form</vt:lpstr>
      <vt:lpstr>VH- Vaccine Hesitancy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Kay</dc:creator>
  <cp:lastModifiedBy>Dale Rhoda</cp:lastModifiedBy>
  <dcterms:created xsi:type="dcterms:W3CDTF">2015-05-28T13:21:16Z</dcterms:created>
  <dcterms:modified xsi:type="dcterms:W3CDTF">2015-07-10T21:00:32Z</dcterms:modified>
</cp:coreProperties>
</file>