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400e53c383ccc98/Documents/ExpenseWeb/"/>
    </mc:Choice>
  </mc:AlternateContent>
  <xr:revisionPtr revIDLastSave="2" documentId="11_C43D98673E4F0FA4458EE8F72743CA97BA9CD2F9" xr6:coauthVersionLast="47" xr6:coauthVersionMax="47" xr10:uidLastSave="{7294A244-37E9-4CFA-9B95-A74457E6F69F}"/>
  <bookViews>
    <workbookView xWindow="2710" yWindow="3110" windowWidth="14400" windowHeight="8170" activeTab="1" xr2:uid="{00000000-000D-0000-FFFF-FFFF00000000}"/>
  </bookViews>
  <sheets>
    <sheet name="Expenses" sheetId="1" r:id="rId1"/>
    <sheet name="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B4" i="2" l="1"/>
  <c r="F2" i="2"/>
  <c r="F4" i="2" s="1"/>
  <c r="F3" i="2" l="1"/>
  <c r="F5" i="2" s="1"/>
  <c r="F6" i="2" s="1"/>
</calcChain>
</file>

<file path=xl/sharedStrings.xml><?xml version="1.0" encoding="utf-8"?>
<sst xmlns="http://schemas.openxmlformats.org/spreadsheetml/2006/main" count="26" uniqueCount="24">
  <si>
    <t>Date</t>
  </si>
  <si>
    <t>Type</t>
  </si>
  <si>
    <t>Description</t>
  </si>
  <si>
    <t>Amount</t>
  </si>
  <si>
    <t>Note</t>
  </si>
  <si>
    <t>06/26/2025</t>
  </si>
  <si>
    <t>Deposit</t>
  </si>
  <si>
    <t>Starting Balance</t>
  </si>
  <si>
    <t>06/28/2025</t>
  </si>
  <si>
    <t>Food</t>
  </si>
  <si>
    <t>Dunkin</t>
  </si>
  <si>
    <t>Totals</t>
  </si>
  <si>
    <t>WannaDos (consectutively subtracting as list develops)</t>
  </si>
  <si>
    <t>Deposits</t>
  </si>
  <si>
    <t>Tithing</t>
  </si>
  <si>
    <t>5% Dep</t>
  </si>
  <si>
    <t>Expenses</t>
  </si>
  <si>
    <t>EM Fund</t>
  </si>
  <si>
    <t>5% D-E</t>
  </si>
  <si>
    <t>Dep-Exp</t>
  </si>
  <si>
    <t>Save</t>
  </si>
  <si>
    <t>80% D-E</t>
  </si>
  <si>
    <t>Gifts</t>
  </si>
  <si>
    <t>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</si>
</sst>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0">
    <xf numFmtId="0" fontId="0" fillId="0" borderId="0" xfId="0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44" fontId="1" fillId="0" borderId="0" xfId="1"/>
  </cellXfs>
  <cellStyles count="2">
    <cellStyle name="Currency" xfId="1" builtinId="4"/>
    <cellStyle name="Normal" xfId="0" builtinId="0"/>
  </cellStyles>
  <dxfs count="4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4" sqref="A4:C4"/>
    </sheetView>
  </sheetViews>
  <sheetFormatPr defaultRowHeight="14.5" x14ac:dyDescent="0.35"/>
  <cols>
    <col min="1" max="1" width="9.453125" bestFit="1" customWidth="1"/>
    <col min="3" max="3" width="14" customWidth="1"/>
    <col min="4" max="4" width="7.6328125" style="9" customWidth="1"/>
    <col min="5" max="5" width="14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>
        <v>815.75</v>
      </c>
    </row>
    <row r="3" spans="1:5" x14ac:dyDescent="0.35">
      <c r="A3" t="s">
        <v>8</v>
      </c>
      <c r="B3" t="s">
        <v>9</v>
      </c>
      <c r="C3" t="s">
        <v>10</v>
      </c>
      <c r="D3">
        <v>11.64</v>
      </c>
    </row>
    <row r="4" spans="1:5" x14ac:dyDescent="0.35">
      <c r="D4"/>
    </row>
  </sheetData>
  <conditionalFormatting sqref="A2:A1048576">
    <cfRule type="cellIs" dxfId="3" priority="1" operator="between">
      <formula>45992</formula>
      <formula>46022</formula>
    </cfRule>
    <cfRule type="cellIs" dxfId="2" priority="2" operator="between">
      <formula>45931</formula>
      <formula>45961</formula>
    </cfRule>
    <cfRule type="cellIs" dxfId="1" priority="3" operator="between">
      <formula>45870</formula>
      <formula>45900</formula>
    </cfRule>
    <cfRule type="cellIs" dxfId="0" priority="4" operator="between">
      <formula>45809</formula>
      <formula>"06/31/2025"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abSelected="1" workbookViewId="0">
      <selection activeCell="F3" sqref="F3"/>
    </sheetView>
  </sheetViews>
  <sheetFormatPr defaultRowHeight="14.5" x14ac:dyDescent="0.35"/>
  <cols>
    <col min="2" max="2" width="10.08984375" bestFit="1" customWidth="1"/>
    <col min="6" max="6" width="10.08984375" bestFit="1" customWidth="1"/>
  </cols>
  <sheetData>
    <row r="1" spans="1:9" x14ac:dyDescent="0.35">
      <c r="A1" s="8" t="s">
        <v>11</v>
      </c>
      <c r="B1" s="8"/>
      <c r="C1" s="8"/>
      <c r="D1" s="8" t="s">
        <v>12</v>
      </c>
      <c r="E1" s="8"/>
      <c r="F1" s="8"/>
      <c r="G1" s="8"/>
      <c r="H1" s="8"/>
      <c r="I1" s="8"/>
    </row>
    <row r="2" spans="1:9" x14ac:dyDescent="0.35">
      <c r="A2" s="4" t="s">
        <v>13</v>
      </c>
      <c r="B2" s="9">
        <f>SUMIFS(Expenses!D2:D996,Expenses!B2:B996,"Deposit")</f>
        <v>815.75</v>
      </c>
      <c r="C2" s="4"/>
      <c r="D2" s="4" t="s">
        <v>14</v>
      </c>
      <c r="E2" s="6" t="s">
        <v>15</v>
      </c>
      <c r="F2" s="7">
        <f>B2*0.05</f>
        <v>40.787500000000001</v>
      </c>
      <c r="G2" s="4"/>
      <c r="H2" s="4"/>
      <c r="I2" s="4"/>
    </row>
    <row r="3" spans="1:9" x14ac:dyDescent="0.35">
      <c r="A3" s="1" t="s">
        <v>16</v>
      </c>
      <c r="B3" s="2">
        <f>SUM(
  SUMIFS(Expenses!D2:D996,Expenses!B2:B996, "Food"),
  SUMIFS(Expenses!D2:D996,Expenses!B2:B996, "Entertainment"),
  SUMIFS(Expenses!D2:D996,Expenses!B2:B996, "Utilities"),
  SUMIFS(Expenses!D2:D996,Expenses!B2:B996, "Other")
)</f>
        <v>11.64</v>
      </c>
      <c r="C3" s="1"/>
      <c r="D3" s="1" t="s">
        <v>17</v>
      </c>
      <c r="E3" s="1" t="s">
        <v>18</v>
      </c>
      <c r="F3" s="3">
        <f>(B4-F2)*0.05</f>
        <v>38.166125000000001</v>
      </c>
      <c r="G3" s="1"/>
      <c r="H3" s="1"/>
      <c r="I3" s="1"/>
    </row>
    <row r="4" spans="1:9" x14ac:dyDescent="0.35">
      <c r="A4" s="4" t="s">
        <v>19</v>
      </c>
      <c r="B4" s="5">
        <f>B2-B3</f>
        <v>804.11</v>
      </c>
      <c r="C4" s="4"/>
      <c r="D4" t="s">
        <v>20</v>
      </c>
      <c r="E4" t="s">
        <v>21</v>
      </c>
      <c r="F4" s="9">
        <f>(F2/0.05)*0.8</f>
        <v>652.6</v>
      </c>
      <c r="G4" s="4"/>
      <c r="H4" s="4"/>
      <c r="I4" s="4"/>
    </row>
    <row r="5" spans="1:9" x14ac:dyDescent="0.35">
      <c r="A5" s="1"/>
      <c r="B5" s="1"/>
      <c r="C5" s="1"/>
      <c r="D5" s="4" t="s">
        <v>22</v>
      </c>
      <c r="E5" s="4" t="s">
        <v>18</v>
      </c>
      <c r="F5" s="7">
        <f>(B4-F2-F3)*0.05</f>
        <v>36.257818750000006</v>
      </c>
      <c r="G5" s="1"/>
      <c r="H5" s="1"/>
      <c r="I5" s="1"/>
    </row>
    <row r="6" spans="1:9" x14ac:dyDescent="0.35">
      <c r="A6" s="4"/>
      <c r="B6" s="4"/>
      <c r="C6" s="4"/>
      <c r="D6" s="4" t="s">
        <v>23</v>
      </c>
      <c r="E6" s="4" t="s">
        <v>18</v>
      </c>
      <c r="F6" s="7">
        <f>(B4-F2-F3-F5)*0.05</f>
        <v>34.444927812500005</v>
      </c>
      <c r="G6" s="4"/>
      <c r="H6" s="4"/>
      <c r="I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Michaela Cook</cp:lastModifiedBy>
  <dcterms:created xsi:type="dcterms:W3CDTF">2025-06-25T22:48:20Z</dcterms:created>
  <dcterms:modified xsi:type="dcterms:W3CDTF">2025-06-29T02:09:15Z</dcterms:modified>
</cp:coreProperties>
</file>