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Cortez_Lo_Giudice_1erParcial\Cortez_Lo_Giudice_1erParcial\Documentacion\"/>
    </mc:Choice>
  </mc:AlternateContent>
  <bookViews>
    <workbookView xWindow="0" yWindow="0" windowWidth="20490" windowHeight="705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E38" i="2" l="1"/>
  <c r="M20" i="2"/>
  <c r="M19" i="2"/>
  <c r="B19" i="2"/>
  <c r="B20" i="2"/>
  <c r="B21" i="2"/>
  <c r="B22" i="2"/>
  <c r="B23" i="2"/>
  <c r="B24" i="2"/>
  <c r="B25" i="2"/>
  <c r="B18" i="2"/>
  <c r="L26" i="2"/>
  <c r="E41" i="2" s="1"/>
  <c r="K26" i="2"/>
  <c r="G26" i="2"/>
  <c r="F26" i="2"/>
  <c r="E5" i="2"/>
  <c r="E37" i="2" s="1"/>
  <c r="E13" i="2"/>
  <c r="E39" i="2" s="1"/>
  <c r="E30" i="2"/>
  <c r="E40" i="2" s="1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M26" i="2" l="1"/>
  <c r="E36" i="2" s="1"/>
  <c r="J26" i="2"/>
  <c r="E42" i="2" s="1"/>
  <c r="N26" i="2"/>
  <c r="E35" i="2" l="1"/>
  <c r="E33" i="2"/>
  <c r="E34" i="2"/>
  <c r="E43" i="2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<sst xmlns="http://schemas.openxmlformats.org/spreadsheetml/2006/main" count="54" uniqueCount="37">
  <si>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</si>
  <si>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</si>
  <si>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</si>
  <si>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</si>
  <si>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</si>
  <si>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</si>
  <si>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</si>
  <si>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</si>
  <si>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</si>
  <si>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</si>
  <si>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</si>
  <si>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</si>
  <si>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</si>
  <si>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</si>
  <si>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</si>
  <si>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</si>
  <si>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</si>
  <si>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</si>
  <si>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</si>
  <si>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</si>
  <si>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</si>
  <si>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</si>
  <si>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</si>
  <si>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</si>
  <si>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</si>
  <si>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</si>
  <si>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</si>
  <si>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</si>
  <si>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</si>
  <si>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</si>
  <si>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</si>
  <si>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</si>
  <si>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</si>
  <si>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</si>
  <si>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Constructores y carga de archivo.</t>
  </si>
  <si>
    <t>Escritura a archivo</t>
  </si>
  <si>
    <t>Resolver()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</si>
</sst>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8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20" fontId="0" fillId="5" borderId="1" xfId="0" applyNumberFormat="1" applyFill="1" applyBorder="1" applyAlignment="1" applyProtection="1">
      <alignment horizontal="center" vertical="center" wrapText="1"/>
    </xf>
    <xf numFmtId="1" fontId="7" fillId="5" borderId="4" xfId="0" applyNumberFormat="1" applyFon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on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0C3B-431C-9128-2222347353B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0C3B-431C-9128-2222347353B0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0C3B-431C-9128-2222347353B0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0C3B-431C-9128-2222347353B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0C3B-431C-9128-2222347353B0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0C3B-431C-9128-2222347353B0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1.7361111111111049E-2</c:v>
                </c:pt>
                <c:pt idx="1">
                  <c:v>1.7361111111111112E-2</c:v>
                </c:pt>
                <c:pt idx="2">
                  <c:v>1.041666666666663E-2</c:v>
                </c:pt>
                <c:pt idx="3">
                  <c:v>1.388888888888884E-2</c:v>
                </c:pt>
                <c:pt idx="4">
                  <c:v>2.9166666666666664E-2</c:v>
                </c:pt>
                <c:pt idx="5">
                  <c:v>2.9861111111110783E-2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3B-431C-9128-222234735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C13" sqref="C13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1.3888888888888888E-2</v>
      </c>
      <c r="C5" s="2">
        <v>0.79861111111111116</v>
      </c>
      <c r="D5" s="2">
        <v>0.81597222222222221</v>
      </c>
      <c r="E5" s="52">
        <f>IFERROR(IF(OR(ISBLANK(C5),ISBLANK(D5)),"Completar",IF(D5&gt;=C5,D5-C5,"Error")),"Error")</f>
        <v>1.7361111111111049E-2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94">
        <v>1.3888888888888888E-2</v>
      </c>
      <c r="C9" s="1">
        <v>0.81597222222222221</v>
      </c>
      <c r="D9" s="2">
        <v>0.83333333333333337</v>
      </c>
      <c r="E9" s="52">
        <v>1.7361111111111112E-2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1.3888888888888888E-2</v>
      </c>
      <c r="C13" s="97">
        <v>0.83333333333333337</v>
      </c>
      <c r="D13" s="2">
        <v>0.84375</v>
      </c>
      <c r="E13" s="52">
        <f>IFERROR(IF(OR(ISBLANK(C13),ISBLANK(D13)),"Completar",IF(D13&gt;=C13,D13-C13,"Error")),"Error")</f>
        <v>1.041666666666663E-2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ROW($B18)-17</f>
        <v>1</v>
      </c>
      <c r="C18" s="79" t="s">
        <v>34</v>
      </c>
      <c r="D18" s="79"/>
      <c r="E18" s="80"/>
      <c r="F18" s="3">
        <v>20</v>
      </c>
      <c r="G18" s="4">
        <v>6.9444444444444441E-3</v>
      </c>
      <c r="H18" s="5">
        <v>0.81944444444444453</v>
      </c>
      <c r="I18" s="6">
        <v>0.82916666666666661</v>
      </c>
      <c r="J18" s="53">
        <f>IFERROR(IF(OR(ISBLANK(H18),ISBLANK(I18)),"",IF(I18&gt;=H18,I18-H18,"Error")),"Error")</f>
        <v>9.7222222222220767E-3</v>
      </c>
      <c r="K18" s="7">
        <v>1</v>
      </c>
      <c r="L18" s="8">
        <v>1.3888888888888889E-3</v>
      </c>
      <c r="M18" s="9">
        <v>56</v>
      </c>
      <c r="N18" s="54">
        <f>IFERROR(IF(OR(J18="",ISBLANK(L18)),"",J18+L18),"Error")</f>
        <v>1.1111111111110966E-2</v>
      </c>
      <c r="O18" s="19"/>
      <c r="P18" s="22"/>
    </row>
    <row r="19" spans="1:16" s="23" customFormat="1" x14ac:dyDescent="0.25">
      <c r="A19" s="19"/>
      <c r="B19" s="44">
        <f t="shared" ref="B19:B25" si="0">ROW($B19)-17</f>
        <v>2</v>
      </c>
      <c r="C19" s="79" t="s">
        <v>35</v>
      </c>
      <c r="D19" s="79"/>
      <c r="E19" s="80"/>
      <c r="F19" s="3">
        <v>10</v>
      </c>
      <c r="G19" s="4">
        <v>3.472222222222222E-3</v>
      </c>
      <c r="H19" s="5">
        <v>0.84791666666666676</v>
      </c>
      <c r="I19" s="6">
        <v>0.85416666666666663</v>
      </c>
      <c r="J19" s="53">
        <f t="shared" ref="J19:J23" si="1">IFERROR(IF(OR(ISBLANK(H19),ISBLANK(I19)),"",IF(I19&gt;=H19,I19-H19,"Error")),"Error")</f>
        <v>6.2499999999998668E-3</v>
      </c>
      <c r="K19" s="7">
        <v>0</v>
      </c>
      <c r="L19" s="8">
        <v>0</v>
      </c>
      <c r="M19" s="9">
        <f>133-121</f>
        <v>12</v>
      </c>
      <c r="N19" s="54">
        <f t="shared" ref="N19:N25" si="2">IFERROR(IF(OR(J19="",ISBLANK(L19)),"",J19+L19),"Error")</f>
        <v>6.2499999999998668E-3</v>
      </c>
      <c r="O19" s="19"/>
      <c r="P19" s="22"/>
    </row>
    <row r="20" spans="1:16" s="23" customFormat="1" x14ac:dyDescent="0.25">
      <c r="A20" s="19"/>
      <c r="B20" s="44">
        <f t="shared" si="0"/>
        <v>3</v>
      </c>
      <c r="C20" s="79" t="s">
        <v>36</v>
      </c>
      <c r="D20" s="79"/>
      <c r="E20" s="80"/>
      <c r="F20" s="3">
        <v>25</v>
      </c>
      <c r="G20" s="4">
        <v>2.0833333333333332E-2</v>
      </c>
      <c r="H20" s="5">
        <v>0.85416666666666663</v>
      </c>
      <c r="I20" s="6">
        <v>0.86805555555555547</v>
      </c>
      <c r="J20" s="53">
        <f t="shared" si="1"/>
        <v>1.388888888888884E-2</v>
      </c>
      <c r="K20" s="7">
        <v>3</v>
      </c>
      <c r="L20" s="8">
        <v>2.7777777777777776E-2</v>
      </c>
      <c r="M20" s="96">
        <f>119-59</f>
        <v>60</v>
      </c>
      <c r="N20" s="54">
        <f t="shared" si="2"/>
        <v>4.1666666666666616E-2</v>
      </c>
      <c r="O20" s="19"/>
      <c r="P20" s="22"/>
    </row>
    <row r="21" spans="1:16" s="23" customFormat="1" x14ac:dyDescent="0.25">
      <c r="A21" s="19"/>
      <c r="B21" s="44">
        <f t="shared" si="0"/>
        <v>4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5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5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6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7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8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55</v>
      </c>
      <c r="G26" s="46">
        <f>IF(SUM(G18:G25)=0,"Completar",SUM(G18:G25))</f>
        <v>3.125E-2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2.9861111111110783E-2</v>
      </c>
      <c r="K26" s="50">
        <f>SUM(K18:K25)</f>
        <v>4</v>
      </c>
      <c r="L26" s="46">
        <f>SUM(L18:L25)</f>
        <v>2.9166666666666664E-2</v>
      </c>
      <c r="M26" s="51">
        <f>IF(SUM(M18:M25)=0,"Completar",SUM(M18:M25))</f>
        <v>128</v>
      </c>
      <c r="N26" s="52">
        <f>IF(OR(COUNTIF(N18:N25,"Error")&gt;0,COUNTIF(N18:N25,"Completar")&gt;0),"Error",IF(SUM(N18:N25)=0,"Completar",SUM(N18:N25)))</f>
        <v>5.902777777777745E-2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1.0416666666666666E-2</v>
      </c>
      <c r="C30" s="2">
        <v>0.89236111111111116</v>
      </c>
      <c r="D30" s="2">
        <v>0.90625</v>
      </c>
      <c r="E30" s="52">
        <f>IFERROR(IF(OR(ISBLANK(C30),ISBLANK(D30)),"Completar",IF(D30&gt;=C30,D30-C30,"Error")),"Error")</f>
        <v>1.388888888888884E-2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128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90.352941176471091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4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3.125E-2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1.7361111111111049E-2</v>
      </c>
      <c r="F37" s="58">
        <f>IF(E37="Completar",E37,IFERROR(E37/$E$43,"Error"))</f>
        <v>0.14705882352941183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1.7361111111111112E-2</v>
      </c>
      <c r="F38" s="58">
        <f>IF(E38="Completar",E38,IFERROR(E38/$E$43,"Error"))</f>
        <v>0.14705882352941235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1.041666666666663E-2</v>
      </c>
      <c r="F39" s="58">
        <f t="shared" ref="F39" si="3">IF(E39="Completar",E39,IFERROR(E39/$E$43,"Error"))</f>
        <v>8.8235294117647106E-2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>
        <f>E30</f>
        <v>1.388888888888884E-2</v>
      </c>
      <c r="F40" s="58">
        <f>IF(E40="Completar",E40,IFERROR(E40/$E$43,"Error"))</f>
        <v>0.11764705882352947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2.9166666666666664E-2</v>
      </c>
      <c r="F41" s="58">
        <f>IF(E41="Completar",E41,IFERROR(E41/$E$43,"Completar"))</f>
        <v>0.24705882352941275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2.9861111111110783E-2</v>
      </c>
      <c r="F42" s="58">
        <f>IF(E42="Completar",E42,IFERROR(E42/$E$43,"Completar"))</f>
        <v>0.25294117647058645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0.11805555555555508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D1:XFD1048576 A1:B8 A10:B1048576 A9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2017-07-08T00:55:34Z</dcterms:modified>
</cp:coreProperties>
</file>