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"/>
    </mc:Choice>
  </mc:AlternateContent>
  <bookViews>
    <workbookView xWindow="375" yWindow="465" windowWidth="28035" windowHeight="17040" activeTab="1"/>
  </bookViews>
  <sheets>
    <sheet name="pmuVoltage" sheetId="1" r:id="rId1"/>
    <sheet name="legacyFlow" sheetId="3" r:id="rId2"/>
    <sheet name="legacyInjection" sheetId="5" r:id="rId3"/>
    <sheet name="bus" sheetId="7" r:id="rId4"/>
    <sheet name="generator" sheetId="8" r:id="rId5"/>
    <sheet name="branch" sheetId="9" r:id="rId6"/>
    <sheet name="basePower" sheetId="10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7" l="1"/>
  <c r="I15" i="7"/>
  <c r="I14" i="7"/>
  <c r="I13" i="7"/>
  <c r="I12" i="7"/>
  <c r="I11" i="7"/>
  <c r="I10" i="7"/>
  <c r="I8" i="7"/>
  <c r="I6" i="7"/>
  <c r="I5" i="7"/>
  <c r="I4" i="7"/>
</calcChain>
</file>

<file path=xl/sharedStrings.xml><?xml version="1.0" encoding="utf-8"?>
<sst xmlns="http://schemas.openxmlformats.org/spreadsheetml/2006/main" count="144" uniqueCount="60">
  <si>
    <t>Bus</t>
  </si>
  <si>
    <t>Integer</t>
  </si>
  <si>
    <t>Measurement</t>
  </si>
  <si>
    <t>Magnitude [p.u.]</t>
  </si>
  <si>
    <t>Noise</t>
  </si>
  <si>
    <t>Variance [p.u.]</t>
  </si>
  <si>
    <t>Status</t>
  </si>
  <si>
    <t>Angle [rad]</t>
  </si>
  <si>
    <t>Branch</t>
  </si>
  <si>
    <t>From Bus</t>
  </si>
  <si>
    <t>To Bus</t>
  </si>
  <si>
    <t>Active Power [p.u.]</t>
  </si>
  <si>
    <t>Reactive Power [p.u.]</t>
  </si>
  <si>
    <t>Type</t>
  </si>
  <si>
    <t>PQ(1), PV(2), Slack(3)</t>
  </si>
  <si>
    <t>Demand</t>
  </si>
  <si>
    <t>Active Power [MW]</t>
  </si>
  <si>
    <t>Reactive Power [MVAr]</t>
  </si>
  <si>
    <t>Shunt Conductance</t>
  </si>
  <si>
    <t>Shunt Susceptance</t>
  </si>
  <si>
    <t>Area</t>
  </si>
  <si>
    <t>Voltage</t>
  </si>
  <si>
    <t>Angle [deg]</t>
  </si>
  <si>
    <t>Base Voltage</t>
  </si>
  <si>
    <t>Magnitude [kV]</t>
  </si>
  <si>
    <t>Loss Zone</t>
  </si>
  <si>
    <t>Maximum Voltage</t>
  </si>
  <si>
    <t>Minimum Voltage</t>
  </si>
  <si>
    <t>Generation</t>
  </si>
  <si>
    <t>Maximum Generation</t>
  </si>
  <si>
    <t>Minimum Generation</t>
  </si>
  <si>
    <t>Base</t>
  </si>
  <si>
    <t>Power [MVA]</t>
  </si>
  <si>
    <t>Lower of PQ Curve</t>
  </si>
  <si>
    <t>Upper of PQ Curve</t>
  </si>
  <si>
    <t>Minimum at PC1</t>
  </si>
  <si>
    <t>Maximum at PC1</t>
  </si>
  <si>
    <t>Minimum at PC2</t>
  </si>
  <si>
    <t>Maximum at PC2</t>
  </si>
  <si>
    <t>Ramp Rate ACG</t>
  </si>
  <si>
    <t>Active Power per Minut [MW/min]</t>
  </si>
  <si>
    <t>Ramp Rate 10</t>
  </si>
  <si>
    <t>Ramp Rate 30</t>
  </si>
  <si>
    <t>Ramp Rate Q</t>
  </si>
  <si>
    <t>Reactive Power per Minut [MVAr/min]</t>
  </si>
  <si>
    <t>Area Factor</t>
  </si>
  <si>
    <t>Series Parameter</t>
  </si>
  <si>
    <t>Resistance [p.u.]</t>
  </si>
  <si>
    <t>Reactance [p.u.]</t>
  </si>
  <si>
    <t>Charging Parameter</t>
  </si>
  <si>
    <t>Susceptance [p.u.]</t>
  </si>
  <si>
    <t>Long Term Rate</t>
  </si>
  <si>
    <t>Short Term Rate</t>
  </si>
  <si>
    <t>Emergency Rate</t>
  </si>
  <si>
    <t>Transformer</t>
  </si>
  <si>
    <t>Turns Ratio</t>
  </si>
  <si>
    <t>Shift Angle [deg]</t>
  </si>
  <si>
    <t>Minimum Voltage Difference</t>
  </si>
  <si>
    <t>Maximum Voltage Difference</t>
  </si>
  <si>
    <t>Base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</si>
</sst>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H8" sqref="H8"/>
    </sheetView>
  </sheetViews>
  <sheetFormatPr defaultColWidth="11" defaultRowHeight="15.75" x14ac:dyDescent="0.25"/>
  <cols>
    <col min="5" max="5" width="16.125" customWidth="1"/>
  </cols>
  <sheetData>
    <row r="1" spans="1:7" x14ac:dyDescent="0.25">
      <c r="A1" t="s">
        <v>0</v>
      </c>
      <c r="B1" t="s">
        <v>2</v>
      </c>
      <c r="C1" t="s">
        <v>4</v>
      </c>
      <c r="D1" t="s">
        <v>6</v>
      </c>
      <c r="E1" t="s">
        <v>2</v>
      </c>
      <c r="F1" t="s">
        <v>4</v>
      </c>
      <c r="G1" t="s">
        <v>6</v>
      </c>
    </row>
    <row r="2" spans="1:7" x14ac:dyDescent="0.25">
      <c r="A2" t="s">
        <v>1</v>
      </c>
      <c r="B2" t="s">
        <v>3</v>
      </c>
      <c r="C2" t="s">
        <v>5</v>
      </c>
      <c r="D2" t="s">
        <v>1</v>
      </c>
      <c r="E2" t="s">
        <v>7</v>
      </c>
      <c r="F2" t="s">
        <v>5</v>
      </c>
      <c r="G2" t="s">
        <v>1</v>
      </c>
    </row>
    <row r="3" spans="1:7" x14ac:dyDescent="0.25">
      <c r="A3">
        <v>1</v>
      </c>
      <c r="B3">
        <v>1</v>
      </c>
      <c r="C3">
        <v>1.0000000000000001E-5</v>
      </c>
      <c r="D3">
        <v>0</v>
      </c>
      <c r="E3">
        <v>8.7266462599716405E-2</v>
      </c>
      <c r="F3">
        <v>9.9999999999999998E-13</v>
      </c>
      <c r="G3">
        <v>1</v>
      </c>
    </row>
    <row r="4" spans="1:7" x14ac:dyDescent="0.25">
      <c r="A4">
        <v>2</v>
      </c>
      <c r="B4">
        <v>1</v>
      </c>
      <c r="C4">
        <v>1.0000000000000001E-5</v>
      </c>
      <c r="D4">
        <v>0</v>
      </c>
      <c r="E4">
        <v>-5.59380973685932E-3</v>
      </c>
      <c r="F4">
        <v>9.9999999999999998E-13</v>
      </c>
      <c r="G4">
        <v>0</v>
      </c>
    </row>
    <row r="5" spans="1:7" x14ac:dyDescent="0.25">
      <c r="A5">
        <v>3</v>
      </c>
      <c r="B5">
        <v>1</v>
      </c>
      <c r="C5">
        <v>1.0000000000000001E-5</v>
      </c>
      <c r="D5">
        <v>0</v>
      </c>
      <c r="E5">
        <v>-0.11455603790582899</v>
      </c>
      <c r="F5">
        <v>9.9999999999999998E-13</v>
      </c>
      <c r="G5">
        <v>0</v>
      </c>
    </row>
    <row r="6" spans="1:7" x14ac:dyDescent="0.25">
      <c r="A6">
        <v>4</v>
      </c>
      <c r="B6">
        <v>1</v>
      </c>
      <c r="C6">
        <v>1.0000000000000001E-5</v>
      </c>
      <c r="D6">
        <v>0</v>
      </c>
      <c r="E6">
        <v>-9.3033487487556896E-2</v>
      </c>
      <c r="F6">
        <v>9.9999999999999998E-13</v>
      </c>
      <c r="G6">
        <v>0</v>
      </c>
    </row>
    <row r="7" spans="1:7" x14ac:dyDescent="0.25">
      <c r="A7">
        <v>5</v>
      </c>
      <c r="B7">
        <v>1</v>
      </c>
      <c r="C7">
        <v>1.0000000000000001E-5</v>
      </c>
      <c r="D7">
        <v>0</v>
      </c>
      <c r="E7">
        <v>-7.3460404563544204E-2</v>
      </c>
      <c r="F7">
        <v>9.9999999999999998E-13</v>
      </c>
      <c r="G7">
        <v>0</v>
      </c>
    </row>
    <row r="8" spans="1:7" x14ac:dyDescent="0.25">
      <c r="A8">
        <v>6</v>
      </c>
      <c r="B8">
        <v>1</v>
      </c>
      <c r="C8">
        <v>1.0000000000000001E-5</v>
      </c>
      <c r="D8">
        <v>0</v>
      </c>
      <c r="E8">
        <v>-6.7744808860537006E-2</v>
      </c>
      <c r="F8">
        <v>9.9999999999999998E-13</v>
      </c>
      <c r="G8">
        <v>0</v>
      </c>
    </row>
    <row r="9" spans="1:7" x14ac:dyDescent="0.25">
      <c r="A9">
        <v>7</v>
      </c>
      <c r="B9">
        <v>1</v>
      </c>
      <c r="C9">
        <v>1.0000000000000001E-5</v>
      </c>
      <c r="D9">
        <v>0</v>
      </c>
      <c r="E9">
        <v>-0.12750816372829499</v>
      </c>
      <c r="F9">
        <v>9.9999999999999998E-13</v>
      </c>
      <c r="G9">
        <v>0</v>
      </c>
    </row>
    <row r="10" spans="1:7" x14ac:dyDescent="0.25">
      <c r="A10">
        <v>8</v>
      </c>
      <c r="B10">
        <v>1</v>
      </c>
      <c r="C10">
        <v>1.0000000000000001E-5</v>
      </c>
      <c r="D10">
        <v>0</v>
      </c>
      <c r="E10">
        <v>-0.12750816372829499</v>
      </c>
      <c r="F10">
        <v>9.9999999999999998E-13</v>
      </c>
      <c r="G10">
        <v>0</v>
      </c>
    </row>
    <row r="11" spans="1:7" x14ac:dyDescent="0.25">
      <c r="A11">
        <v>9</v>
      </c>
      <c r="B11">
        <v>1</v>
      </c>
      <c r="C11">
        <v>1.0000000000000001E-5</v>
      </c>
      <c r="D11">
        <v>0</v>
      </c>
      <c r="E11">
        <v>-0.123178978557522</v>
      </c>
      <c r="F11">
        <v>9.9999999999999998E-13</v>
      </c>
      <c r="G11">
        <v>0</v>
      </c>
    </row>
    <row r="12" spans="1:7" x14ac:dyDescent="0.25">
      <c r="A12">
        <v>10</v>
      </c>
      <c r="B12">
        <v>1</v>
      </c>
      <c r="C12">
        <v>1.0000000000000001E-5</v>
      </c>
      <c r="D12">
        <v>0</v>
      </c>
      <c r="E12">
        <v>-0.12081791741929</v>
      </c>
      <c r="F12">
        <v>9.9999999999999998E-13</v>
      </c>
      <c r="G12">
        <v>0</v>
      </c>
    </row>
    <row r="13" spans="1:7" x14ac:dyDescent="0.25">
      <c r="A13">
        <v>11</v>
      </c>
      <c r="B13">
        <v>1</v>
      </c>
      <c r="C13">
        <v>1.0000000000000001E-5</v>
      </c>
      <c r="D13">
        <v>0</v>
      </c>
      <c r="E13">
        <v>-9.8164883539760495E-2</v>
      </c>
      <c r="F13">
        <v>9.9999999999999998E-13</v>
      </c>
      <c r="G13">
        <v>0</v>
      </c>
    </row>
    <row r="14" spans="1:7" x14ac:dyDescent="0.25">
      <c r="A14">
        <v>12</v>
      </c>
      <c r="B14">
        <v>1</v>
      </c>
      <c r="C14">
        <v>1.0000000000000001E-5</v>
      </c>
      <c r="D14">
        <v>0</v>
      </c>
      <c r="E14">
        <v>-9.0423508928680299E-2</v>
      </c>
      <c r="F14">
        <v>9.9999999999999998E-13</v>
      </c>
      <c r="G14">
        <v>0</v>
      </c>
    </row>
    <row r="15" spans="1:7" x14ac:dyDescent="0.25">
      <c r="A15">
        <v>13</v>
      </c>
      <c r="B15">
        <v>1</v>
      </c>
      <c r="C15">
        <v>1.0000000000000001E-5</v>
      </c>
      <c r="D15">
        <v>0</v>
      </c>
      <c r="E15">
        <v>-9.5951084468418602E-2</v>
      </c>
      <c r="F15">
        <v>9.9999999999999998E-13</v>
      </c>
      <c r="G15">
        <v>0</v>
      </c>
    </row>
    <row r="16" spans="1:7" x14ac:dyDescent="0.25">
      <c r="A16">
        <v>14</v>
      </c>
      <c r="B16">
        <v>1</v>
      </c>
      <c r="C16">
        <v>1.0000000000000001E-5</v>
      </c>
      <c r="D16">
        <v>0</v>
      </c>
      <c r="E16">
        <v>-0.13394655858434601</v>
      </c>
      <c r="F16">
        <v>9.9999999999999998E-13</v>
      </c>
      <c r="G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workbookViewId="0">
      <selection activeCell="K22" sqref="K22"/>
    </sheetView>
  </sheetViews>
  <sheetFormatPr defaultColWidth="11" defaultRowHeight="15.75" x14ac:dyDescent="0.25"/>
  <sheetData>
    <row r="1" spans="1:9" x14ac:dyDescent="0.25">
      <c r="A1" t="s">
        <v>8</v>
      </c>
      <c r="B1" t="s">
        <v>9</v>
      </c>
      <c r="C1" t="s">
        <v>10</v>
      </c>
      <c r="D1" t="s">
        <v>2</v>
      </c>
      <c r="E1" t="s">
        <v>4</v>
      </c>
      <c r="F1" t="s">
        <v>6</v>
      </c>
      <c r="G1" t="s">
        <v>2</v>
      </c>
      <c r="H1" t="s">
        <v>4</v>
      </c>
      <c r="I1" t="s">
        <v>6</v>
      </c>
    </row>
    <row r="2" spans="1:9" x14ac:dyDescent="0.25">
      <c r="A2" t="s">
        <v>1</v>
      </c>
      <c r="B2" t="s">
        <v>1</v>
      </c>
      <c r="C2" t="s">
        <v>1</v>
      </c>
      <c r="D2" t="s">
        <v>11</v>
      </c>
      <c r="E2" t="s">
        <v>5</v>
      </c>
      <c r="F2" t="s">
        <v>1</v>
      </c>
      <c r="G2" t="s">
        <v>12</v>
      </c>
      <c r="H2" t="s">
        <v>5</v>
      </c>
      <c r="I2" t="s">
        <v>1</v>
      </c>
    </row>
    <row r="3" spans="1:9" x14ac:dyDescent="0.25">
      <c r="A3">
        <v>1</v>
      </c>
      <c r="B3">
        <v>1</v>
      </c>
      <c r="C3">
        <v>2</v>
      </c>
      <c r="D3">
        <v>1.5693809757744701</v>
      </c>
      <c r="E3">
        <v>9.9999999999999998E-13</v>
      </c>
      <c r="F3">
        <v>1</v>
      </c>
      <c r="G3">
        <v>-0.21188671295211436</v>
      </c>
      <c r="H3">
        <v>1E-4</v>
      </c>
      <c r="I3">
        <v>1</v>
      </c>
    </row>
    <row r="4" spans="1:9" x14ac:dyDescent="0.25">
      <c r="A4">
        <v>2</v>
      </c>
      <c r="B4">
        <v>1</v>
      </c>
      <c r="C4">
        <v>5</v>
      </c>
      <c r="D4">
        <v>0.72061902422552304</v>
      </c>
      <c r="E4">
        <v>9.9999999999999998E-13</v>
      </c>
      <c r="F4">
        <v>1</v>
      </c>
      <c r="G4">
        <v>-0.21188671295211436</v>
      </c>
      <c r="H4">
        <v>1E-4</v>
      </c>
      <c r="I4">
        <v>1</v>
      </c>
    </row>
    <row r="5" spans="1:9" x14ac:dyDescent="0.25">
      <c r="A5">
        <v>3</v>
      </c>
      <c r="B5">
        <v>2</v>
      </c>
      <c r="C5">
        <v>3</v>
      </c>
      <c r="D5">
        <v>0.26576153211943898</v>
      </c>
      <c r="E5">
        <v>9.9999999999999998E-13</v>
      </c>
      <c r="F5">
        <v>1</v>
      </c>
      <c r="G5">
        <v>2.0903465656158804E-2</v>
      </c>
      <c r="H5">
        <v>1E-4</v>
      </c>
      <c r="I5">
        <v>1</v>
      </c>
    </row>
    <row r="6" spans="1:9" x14ac:dyDescent="0.25">
      <c r="A6">
        <v>4</v>
      </c>
      <c r="B6">
        <v>2</v>
      </c>
      <c r="C6">
        <v>3</v>
      </c>
      <c r="D6">
        <v>0.55039767726913202</v>
      </c>
      <c r="E6">
        <v>9.9999999999999998E-13</v>
      </c>
      <c r="F6">
        <v>1</v>
      </c>
      <c r="G6">
        <v>4.2619249932304266E-2</v>
      </c>
      <c r="H6">
        <v>1E-4</v>
      </c>
      <c r="I6">
        <v>1</v>
      </c>
    </row>
    <row r="7" spans="1:9" x14ac:dyDescent="0.25">
      <c r="A7">
        <v>5</v>
      </c>
      <c r="B7">
        <v>2</v>
      </c>
      <c r="C7">
        <v>4</v>
      </c>
      <c r="D7">
        <v>0.495914687787532</v>
      </c>
      <c r="E7">
        <v>9.9999999999999998E-13</v>
      </c>
      <c r="F7">
        <v>1</v>
      </c>
      <c r="G7">
        <v>-3.0532393679353915E-3</v>
      </c>
      <c r="H7">
        <v>1E-4</v>
      </c>
      <c r="I7">
        <v>1</v>
      </c>
    </row>
    <row r="8" spans="1:9" x14ac:dyDescent="0.25">
      <c r="A8">
        <v>6</v>
      </c>
      <c r="B8">
        <v>2</v>
      </c>
      <c r="C8">
        <v>5</v>
      </c>
      <c r="D8">
        <v>0.39030707859837199</v>
      </c>
      <c r="E8">
        <v>9.9999999999999998E-13</v>
      </c>
      <c r="F8">
        <v>1</v>
      </c>
      <c r="G8">
        <v>6.8673550166664255E-3</v>
      </c>
      <c r="H8">
        <v>1E-4</v>
      </c>
      <c r="I8">
        <v>1</v>
      </c>
    </row>
    <row r="9" spans="1:9" x14ac:dyDescent="0.25">
      <c r="A9">
        <v>7</v>
      </c>
      <c r="B9">
        <v>3</v>
      </c>
      <c r="C9">
        <v>4</v>
      </c>
      <c r="D9">
        <v>-0.125840790611428</v>
      </c>
      <c r="E9">
        <v>9.9999999999999998E-13</v>
      </c>
      <c r="F9">
        <v>1</v>
      </c>
      <c r="G9">
        <v>3.757456160128398E-2</v>
      </c>
      <c r="H9">
        <v>1E-4</v>
      </c>
      <c r="I9">
        <v>1</v>
      </c>
    </row>
    <row r="10" spans="1:9" x14ac:dyDescent="0.25">
      <c r="A10">
        <v>8</v>
      </c>
      <c r="B10">
        <v>4</v>
      </c>
      <c r="C10">
        <v>5</v>
      </c>
      <c r="D10">
        <v>-0.46480842849709603</v>
      </c>
      <c r="E10">
        <v>9.9999999999999998E-13</v>
      </c>
      <c r="F10">
        <v>1</v>
      </c>
      <c r="G10">
        <v>0.16001530648858964</v>
      </c>
      <c r="H10">
        <v>1E-4</v>
      </c>
      <c r="I10">
        <v>1</v>
      </c>
    </row>
    <row r="11" spans="1:9" x14ac:dyDescent="0.25">
      <c r="A11">
        <v>9</v>
      </c>
      <c r="B11">
        <v>4</v>
      </c>
      <c r="C11">
        <v>7</v>
      </c>
      <c r="D11">
        <v>0.59525483964185399</v>
      </c>
      <c r="E11">
        <v>9.9999999999999998E-13</v>
      </c>
      <c r="F11">
        <v>1</v>
      </c>
      <c r="G11">
        <v>-0.10920677936783074</v>
      </c>
      <c r="H11">
        <v>1E-4</v>
      </c>
      <c r="I11">
        <v>1</v>
      </c>
    </row>
    <row r="12" spans="1:9" x14ac:dyDescent="0.25">
      <c r="A12">
        <v>10</v>
      </c>
      <c r="B12">
        <v>4</v>
      </c>
      <c r="C12">
        <v>9</v>
      </c>
      <c r="D12">
        <v>-0.13837251396865399</v>
      </c>
      <c r="E12">
        <v>9.9999999999999998E-13</v>
      </c>
      <c r="F12">
        <v>1</v>
      </c>
      <c r="G12">
        <v>-9.3337797571694889E-3</v>
      </c>
      <c r="H12">
        <v>1E-4</v>
      </c>
      <c r="I12">
        <v>1</v>
      </c>
    </row>
    <row r="13" spans="1:9" x14ac:dyDescent="0.25">
      <c r="A13">
        <v>11</v>
      </c>
      <c r="B13">
        <v>5</v>
      </c>
      <c r="C13">
        <v>6</v>
      </c>
      <c r="D13">
        <v>0.57011767432680005</v>
      </c>
      <c r="E13">
        <v>9.9999999999999998E-13</v>
      </c>
      <c r="F13">
        <v>1</v>
      </c>
      <c r="G13">
        <v>0.16001530648858964</v>
      </c>
      <c r="H13">
        <v>1E-4</v>
      </c>
      <c r="I13">
        <v>1</v>
      </c>
    </row>
    <row r="14" spans="1:9" x14ac:dyDescent="0.25">
      <c r="A14">
        <v>12</v>
      </c>
      <c r="B14">
        <v>6</v>
      </c>
      <c r="C14">
        <v>11</v>
      </c>
      <c r="D14">
        <v>0.152941551931742</v>
      </c>
      <c r="E14">
        <v>9.9999999999999998E-13</v>
      </c>
      <c r="F14">
        <v>1</v>
      </c>
      <c r="G14">
        <v>0.12219313657450023</v>
      </c>
      <c r="H14">
        <v>1E-4</v>
      </c>
      <c r="I14">
        <v>1</v>
      </c>
    </row>
    <row r="15" spans="1:9" x14ac:dyDescent="0.25">
      <c r="A15">
        <v>13</v>
      </c>
      <c r="B15">
        <v>6</v>
      </c>
      <c r="C15">
        <v>12</v>
      </c>
      <c r="D15">
        <v>8.8654470380920503E-2</v>
      </c>
      <c r="E15">
        <v>9.9999999999999998E-13</v>
      </c>
      <c r="F15">
        <v>1</v>
      </c>
      <c r="G15">
        <v>2.9694791870046228E-2</v>
      </c>
      <c r="H15">
        <v>1E-4</v>
      </c>
      <c r="I15">
        <v>1</v>
      </c>
    </row>
    <row r="16" spans="1:9" x14ac:dyDescent="0.25">
      <c r="A16">
        <v>14</v>
      </c>
      <c r="B16">
        <v>6</v>
      </c>
      <c r="C16">
        <v>13</v>
      </c>
      <c r="D16">
        <v>0.21652165201413701</v>
      </c>
      <c r="E16">
        <v>9.9999999999999998E-13</v>
      </c>
      <c r="F16">
        <v>1</v>
      </c>
      <c r="G16">
        <v>3.551487022076992E-2</v>
      </c>
      <c r="H16">
        <v>1E-4</v>
      </c>
      <c r="I16">
        <v>1</v>
      </c>
    </row>
    <row r="17" spans="1:9" x14ac:dyDescent="0.25">
      <c r="A17">
        <v>15</v>
      </c>
      <c r="B17">
        <v>7</v>
      </c>
      <c r="C17">
        <v>8</v>
      </c>
      <c r="D17" s="1">
        <v>3.15135686808162E-16</v>
      </c>
      <c r="E17">
        <v>9.9999999999999998E-13</v>
      </c>
      <c r="F17">
        <v>1</v>
      </c>
      <c r="G17">
        <v>8.6538496407717103E-2</v>
      </c>
      <c r="H17">
        <v>1E-4</v>
      </c>
      <c r="I17">
        <v>1</v>
      </c>
    </row>
    <row r="18" spans="1:9" x14ac:dyDescent="0.25">
      <c r="A18">
        <v>16</v>
      </c>
      <c r="B18">
        <v>7</v>
      </c>
      <c r="C18">
        <v>9</v>
      </c>
      <c r="D18">
        <v>0.59525483964185399</v>
      </c>
      <c r="E18">
        <v>9.9999999999999998E-13</v>
      </c>
      <c r="F18">
        <v>1</v>
      </c>
      <c r="G18">
        <v>-0.17115613853693179</v>
      </c>
      <c r="H18">
        <v>1E-4</v>
      </c>
      <c r="I18">
        <v>1</v>
      </c>
    </row>
    <row r="19" spans="1:9" x14ac:dyDescent="0.25">
      <c r="A19">
        <v>17</v>
      </c>
      <c r="B19">
        <v>9</v>
      </c>
      <c r="C19">
        <v>10</v>
      </c>
      <c r="D19">
        <v>-2.7941551931741599E-2</v>
      </c>
      <c r="E19">
        <v>9.9999999999999998E-13</v>
      </c>
      <c r="F19">
        <v>1</v>
      </c>
      <c r="G19">
        <v>6.1150803443688589E-2</v>
      </c>
      <c r="H19">
        <v>1E-4</v>
      </c>
      <c r="I19">
        <v>1</v>
      </c>
    </row>
    <row r="20" spans="1:9" x14ac:dyDescent="0.25">
      <c r="A20">
        <v>18</v>
      </c>
      <c r="B20">
        <v>9</v>
      </c>
      <c r="C20">
        <v>14</v>
      </c>
      <c r="D20">
        <v>3.9823877604942402E-2</v>
      </c>
      <c r="E20">
        <v>9.9999999999999998E-13</v>
      </c>
      <c r="F20">
        <v>1</v>
      </c>
      <c r="G20">
        <v>4.6230086744926527E-2</v>
      </c>
      <c r="H20">
        <v>1E-4</v>
      </c>
      <c r="I20">
        <v>1</v>
      </c>
    </row>
    <row r="21" spans="1:9" x14ac:dyDescent="0.25">
      <c r="A21">
        <v>19</v>
      </c>
      <c r="B21">
        <v>10</v>
      </c>
      <c r="C21">
        <v>11</v>
      </c>
      <c r="D21">
        <v>-0.11794155193174199</v>
      </c>
      <c r="E21">
        <v>9.9999999999999998E-13</v>
      </c>
      <c r="F21">
        <v>1</v>
      </c>
      <c r="G21">
        <v>2.6675242606737891E-2</v>
      </c>
      <c r="H21">
        <v>1E-4</v>
      </c>
      <c r="I21">
        <v>1</v>
      </c>
    </row>
    <row r="22" spans="1:9" x14ac:dyDescent="0.25">
      <c r="A22">
        <v>20</v>
      </c>
      <c r="B22">
        <v>12</v>
      </c>
      <c r="C22">
        <v>13</v>
      </c>
      <c r="D22">
        <v>2.76544703809204E-2</v>
      </c>
      <c r="E22">
        <v>9.9999999999999998E-13</v>
      </c>
      <c r="F22">
        <v>1</v>
      </c>
      <c r="G22">
        <v>-2.5919271136788369E-2</v>
      </c>
      <c r="H22">
        <v>1E-4</v>
      </c>
      <c r="I22">
        <v>1</v>
      </c>
    </row>
    <row r="23" spans="1:9" x14ac:dyDescent="0.25">
      <c r="A23">
        <v>21</v>
      </c>
      <c r="B23">
        <v>13</v>
      </c>
      <c r="C23">
        <v>14</v>
      </c>
      <c r="D23">
        <v>0.109176122395058</v>
      </c>
      <c r="E23">
        <v>9.9999999999999998E-13</v>
      </c>
      <c r="F23">
        <v>1</v>
      </c>
      <c r="G23">
        <v>1.304213711360467E-2</v>
      </c>
      <c r="H23">
        <v>1E-4</v>
      </c>
      <c r="I23">
        <v>1</v>
      </c>
    </row>
    <row r="24" spans="1:9" x14ac:dyDescent="0.25">
      <c r="A24">
        <v>1</v>
      </c>
      <c r="B24">
        <v>2</v>
      </c>
      <c r="C24">
        <v>1</v>
      </c>
      <c r="D24">
        <v>-1.5693809757744701</v>
      </c>
      <c r="E24">
        <v>9.9999999999999998E-13</v>
      </c>
      <c r="F24">
        <v>1</v>
      </c>
      <c r="G24">
        <v>1.9247768339587849E-2</v>
      </c>
      <c r="H24">
        <v>1E-4</v>
      </c>
      <c r="I24">
        <v>1</v>
      </c>
    </row>
    <row r="25" spans="1:9" x14ac:dyDescent="0.25">
      <c r="A25">
        <v>2</v>
      </c>
      <c r="B25">
        <v>5</v>
      </c>
      <c r="C25">
        <v>1</v>
      </c>
      <c r="D25">
        <v>-0.72061902422552304</v>
      </c>
      <c r="E25">
        <v>9.9999999999999998E-13</v>
      </c>
      <c r="F25">
        <v>1</v>
      </c>
      <c r="G25">
        <v>0.3006730140286713</v>
      </c>
      <c r="H25">
        <v>1E-4</v>
      </c>
      <c r="I25">
        <v>1</v>
      </c>
    </row>
    <row r="26" spans="1:9" x14ac:dyDescent="0.25">
      <c r="A26">
        <v>3</v>
      </c>
      <c r="B26">
        <v>3</v>
      </c>
      <c r="C26">
        <v>2</v>
      </c>
      <c r="D26">
        <v>-0.26576153211943898</v>
      </c>
      <c r="E26">
        <v>9.9999999999999998E-13</v>
      </c>
      <c r="F26">
        <v>1</v>
      </c>
      <c r="G26">
        <v>1.5625054525863706E-2</v>
      </c>
      <c r="H26">
        <v>1E-4</v>
      </c>
      <c r="I26">
        <v>1</v>
      </c>
    </row>
    <row r="27" spans="1:9" x14ac:dyDescent="0.25">
      <c r="A27">
        <v>4</v>
      </c>
      <c r="B27">
        <v>3</v>
      </c>
      <c r="C27">
        <v>2</v>
      </c>
      <c r="D27">
        <v>-0.55039767726913202</v>
      </c>
      <c r="E27">
        <v>9.9999999999999998E-13</v>
      </c>
      <c r="F27">
        <v>1</v>
      </c>
      <c r="G27">
        <v>2.0990816796111696E-2</v>
      </c>
      <c r="H27">
        <v>1E-4</v>
      </c>
      <c r="I27">
        <v>1</v>
      </c>
    </row>
    <row r="28" spans="1:9" x14ac:dyDescent="0.25">
      <c r="A28">
        <v>5</v>
      </c>
      <c r="B28">
        <v>4</v>
      </c>
      <c r="C28">
        <v>2</v>
      </c>
      <c r="D28">
        <v>-0.495914687787532</v>
      </c>
      <c r="E28">
        <v>9.9999999999999998E-13</v>
      </c>
      <c r="F28">
        <v>1</v>
      </c>
      <c r="G28">
        <v>5.0120747445781239E-2</v>
      </c>
      <c r="H28">
        <v>1E-4</v>
      </c>
      <c r="I28">
        <v>1</v>
      </c>
    </row>
    <row r="29" spans="1:9" x14ac:dyDescent="0.25">
      <c r="A29">
        <v>6</v>
      </c>
      <c r="B29">
        <v>5</v>
      </c>
      <c r="C29">
        <v>2</v>
      </c>
      <c r="D29">
        <v>-0.39030707859837199</v>
      </c>
      <c r="E29">
        <v>9.9999999999999998E-13</v>
      </c>
      <c r="F29">
        <v>1</v>
      </c>
      <c r="G29">
        <v>-1.7923757981781367E-2</v>
      </c>
      <c r="H29">
        <v>1E-4</v>
      </c>
      <c r="I29">
        <v>1</v>
      </c>
    </row>
    <row r="30" spans="1:9" x14ac:dyDescent="0.25">
      <c r="A30">
        <v>7</v>
      </c>
      <c r="B30">
        <v>4</v>
      </c>
      <c r="C30">
        <v>3</v>
      </c>
      <c r="D30">
        <v>0.125840790611428</v>
      </c>
      <c r="E30">
        <v>9.9999999999999998E-13</v>
      </c>
      <c r="F30">
        <v>1</v>
      </c>
      <c r="G30">
        <v>-4.4464079131074974E-2</v>
      </c>
      <c r="H30">
        <v>1E-4</v>
      </c>
      <c r="I30">
        <v>1</v>
      </c>
    </row>
    <row r="31" spans="1:9" x14ac:dyDescent="0.25">
      <c r="A31">
        <v>8</v>
      </c>
      <c r="B31">
        <v>5</v>
      </c>
      <c r="C31">
        <v>4</v>
      </c>
      <c r="D31">
        <v>0.46480842849709603</v>
      </c>
      <c r="E31">
        <v>9.9999999999999998E-13</v>
      </c>
      <c r="F31">
        <v>1</v>
      </c>
      <c r="G31">
        <v>-0.14766390693442802</v>
      </c>
      <c r="H31">
        <v>1E-4</v>
      </c>
      <c r="I31">
        <v>1</v>
      </c>
    </row>
    <row r="32" spans="1:9" x14ac:dyDescent="0.25">
      <c r="A32">
        <v>9</v>
      </c>
      <c r="B32">
        <v>7</v>
      </c>
      <c r="C32">
        <v>4</v>
      </c>
      <c r="D32">
        <v>-0.59525483964185399</v>
      </c>
      <c r="E32">
        <v>9.9999999999999998E-13</v>
      </c>
      <c r="F32">
        <v>1</v>
      </c>
      <c r="G32">
        <v>0.10613222622690907</v>
      </c>
      <c r="H32">
        <v>1E-4</v>
      </c>
      <c r="I32">
        <v>1</v>
      </c>
    </row>
    <row r="33" spans="1:9" x14ac:dyDescent="0.25">
      <c r="A33">
        <v>10</v>
      </c>
      <c r="B33">
        <v>9</v>
      </c>
      <c r="C33">
        <v>4</v>
      </c>
      <c r="D33">
        <v>0.13837251396865399</v>
      </c>
      <c r="E33">
        <v>9.9999999999999998E-13</v>
      </c>
      <c r="F33">
        <v>1</v>
      </c>
      <c r="G33">
        <v>1.7714324523559061E-3</v>
      </c>
      <c r="H33">
        <v>1E-4</v>
      </c>
      <c r="I33">
        <v>1</v>
      </c>
    </row>
    <row r="34" spans="1:9" x14ac:dyDescent="0.25">
      <c r="A34">
        <v>11</v>
      </c>
      <c r="B34">
        <v>6</v>
      </c>
      <c r="C34">
        <v>5</v>
      </c>
      <c r="D34">
        <v>-0.57011767432680005</v>
      </c>
      <c r="E34">
        <v>9.9999999999999998E-13</v>
      </c>
      <c r="F34">
        <v>1</v>
      </c>
      <c r="G34">
        <v>-6.8102248188608092E-2</v>
      </c>
      <c r="H34">
        <v>1E-4</v>
      </c>
      <c r="I34">
        <v>1</v>
      </c>
    </row>
    <row r="35" spans="1:9" x14ac:dyDescent="0.25">
      <c r="A35">
        <v>12</v>
      </c>
      <c r="B35">
        <v>11</v>
      </c>
      <c r="C35">
        <v>6</v>
      </c>
      <c r="D35">
        <v>-0.152941551931742</v>
      </c>
      <c r="E35">
        <v>9.9999999999999998E-13</v>
      </c>
      <c r="F35">
        <v>1</v>
      </c>
      <c r="G35">
        <v>-3.1918786883417927E-2</v>
      </c>
      <c r="H35">
        <v>1E-4</v>
      </c>
      <c r="I35">
        <v>1</v>
      </c>
    </row>
    <row r="36" spans="1:9" x14ac:dyDescent="0.25">
      <c r="A36">
        <v>13</v>
      </c>
      <c r="B36">
        <v>12</v>
      </c>
      <c r="C36">
        <v>6</v>
      </c>
      <c r="D36">
        <v>-8.8654470380920503E-2</v>
      </c>
      <c r="E36">
        <v>9.9999999999999998E-13</v>
      </c>
      <c r="F36">
        <v>1</v>
      </c>
      <c r="G36">
        <v>-3.0972551631523439E-2</v>
      </c>
      <c r="H36">
        <v>1E-4</v>
      </c>
      <c r="I36">
        <v>1</v>
      </c>
    </row>
    <row r="37" spans="1:9" x14ac:dyDescent="0.25">
      <c r="A37">
        <v>14</v>
      </c>
      <c r="B37">
        <v>13</v>
      </c>
      <c r="C37">
        <v>6</v>
      </c>
      <c r="D37">
        <v>-0.21652165201413701</v>
      </c>
      <c r="E37">
        <v>9.9999999999999998E-13</v>
      </c>
      <c r="F37">
        <v>1</v>
      </c>
      <c r="G37">
        <v>-5.4503377991468982E-2</v>
      </c>
      <c r="H37">
        <v>1E-4</v>
      </c>
      <c r="I37">
        <v>1</v>
      </c>
    </row>
    <row r="38" spans="1:9" x14ac:dyDescent="0.25">
      <c r="A38">
        <v>15</v>
      </c>
      <c r="B38">
        <v>8</v>
      </c>
      <c r="C38">
        <v>7</v>
      </c>
      <c r="D38" s="1">
        <v>-3.15135686808162E-16</v>
      </c>
      <c r="E38">
        <v>9.9999999999999998E-13</v>
      </c>
      <c r="F38">
        <v>1</v>
      </c>
      <c r="G38">
        <v>0.17464330959944196</v>
      </c>
      <c r="H38">
        <v>1E-4</v>
      </c>
      <c r="I38">
        <v>1</v>
      </c>
    </row>
    <row r="39" spans="1:9" x14ac:dyDescent="0.25">
      <c r="A39">
        <v>16</v>
      </c>
      <c r="B39">
        <v>9</v>
      </c>
      <c r="C39">
        <v>7</v>
      </c>
      <c r="D39">
        <v>-0.59525483964185399</v>
      </c>
      <c r="E39">
        <v>9.9999999999999998E-13</v>
      </c>
      <c r="F39">
        <v>1</v>
      </c>
      <c r="G39">
        <v>-3.7311413406128292E-2</v>
      </c>
      <c r="H39">
        <v>1E-4</v>
      </c>
      <c r="I39">
        <v>1</v>
      </c>
    </row>
    <row r="40" spans="1:9" x14ac:dyDescent="0.25">
      <c r="A40">
        <v>17</v>
      </c>
      <c r="B40">
        <v>10</v>
      </c>
      <c r="C40">
        <v>9</v>
      </c>
      <c r="D40">
        <v>2.7941551931741599E-2</v>
      </c>
      <c r="E40">
        <v>9.9999999999999998E-13</v>
      </c>
      <c r="F40">
        <v>1</v>
      </c>
      <c r="G40">
        <v>-3.2697475694996897E-2</v>
      </c>
      <c r="H40">
        <v>1E-4</v>
      </c>
      <c r="I40">
        <v>1</v>
      </c>
    </row>
    <row r="41" spans="1:9" x14ac:dyDescent="0.25">
      <c r="A41">
        <v>18</v>
      </c>
      <c r="B41">
        <v>14</v>
      </c>
      <c r="C41">
        <v>9</v>
      </c>
      <c r="D41">
        <v>-3.9823877604942402E-2</v>
      </c>
      <c r="E41">
        <v>9.9999999999999998E-13</v>
      </c>
      <c r="F41">
        <v>1</v>
      </c>
      <c r="G41">
        <v>-3.9275361168972775E-2</v>
      </c>
      <c r="H41">
        <v>1E-4</v>
      </c>
      <c r="I41">
        <v>1</v>
      </c>
    </row>
    <row r="42" spans="1:9" x14ac:dyDescent="0.25">
      <c r="A42">
        <v>19</v>
      </c>
      <c r="B42">
        <v>11</v>
      </c>
      <c r="C42">
        <v>10</v>
      </c>
      <c r="D42">
        <v>0.11794155193174199</v>
      </c>
      <c r="E42">
        <v>9.9999999999999998E-13</v>
      </c>
      <c r="F42">
        <v>1</v>
      </c>
      <c r="G42">
        <v>2.3003270989659211E-2</v>
      </c>
      <c r="H42">
        <v>1E-4</v>
      </c>
      <c r="I42">
        <v>1</v>
      </c>
    </row>
    <row r="43" spans="1:9" x14ac:dyDescent="0.25">
      <c r="A43">
        <v>20</v>
      </c>
      <c r="B43">
        <v>13</v>
      </c>
      <c r="C43">
        <v>12</v>
      </c>
      <c r="D43">
        <v>-2.76544703809204E-2</v>
      </c>
      <c r="E43">
        <v>9.9999999999999998E-13</v>
      </c>
      <c r="F43">
        <v>1</v>
      </c>
      <c r="G43">
        <v>-1.5973947303893968E-2</v>
      </c>
      <c r="H43">
        <v>1E-4</v>
      </c>
      <c r="I43">
        <v>1</v>
      </c>
    </row>
    <row r="44" spans="1:9" x14ac:dyDescent="0.25">
      <c r="A44">
        <v>21</v>
      </c>
      <c r="B44">
        <v>14</v>
      </c>
      <c r="C44">
        <v>13</v>
      </c>
      <c r="D44">
        <v>-0.109176122395058</v>
      </c>
      <c r="E44">
        <v>9.9999999999999998E-13</v>
      </c>
      <c r="F44">
        <v>1</v>
      </c>
      <c r="G44">
        <v>-1.5698902420733279E-2</v>
      </c>
      <c r="H44">
        <v>1E-4</v>
      </c>
      <c r="I4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F22" sqref="F22"/>
    </sheetView>
  </sheetViews>
  <sheetFormatPr defaultColWidth="11" defaultRowHeight="15.75" x14ac:dyDescent="0.25"/>
  <sheetData>
    <row r="1" spans="1:7" x14ac:dyDescent="0.25">
      <c r="A1" t="s">
        <v>0</v>
      </c>
      <c r="B1" t="s">
        <v>2</v>
      </c>
      <c r="C1" t="s">
        <v>4</v>
      </c>
      <c r="D1" t="s">
        <v>6</v>
      </c>
      <c r="E1" t="s">
        <v>2</v>
      </c>
      <c r="F1" t="s">
        <v>4</v>
      </c>
      <c r="G1" t="s">
        <v>6</v>
      </c>
    </row>
    <row r="2" spans="1:7" x14ac:dyDescent="0.25">
      <c r="A2" t="s">
        <v>1</v>
      </c>
      <c r="B2" t="s">
        <v>11</v>
      </c>
      <c r="C2" t="s">
        <v>5</v>
      </c>
      <c r="D2" t="s">
        <v>1</v>
      </c>
      <c r="E2" t="s">
        <v>12</v>
      </c>
      <c r="F2" t="s">
        <v>5</v>
      </c>
      <c r="G2" t="s">
        <v>1</v>
      </c>
    </row>
    <row r="3" spans="1:7" x14ac:dyDescent="0.25">
      <c r="A3">
        <v>1</v>
      </c>
      <c r="B3">
        <v>2.29</v>
      </c>
      <c r="C3">
        <v>9.9999999999999998E-13</v>
      </c>
      <c r="D3">
        <v>1</v>
      </c>
      <c r="E3">
        <v>-0.17019450861146554</v>
      </c>
      <c r="F3">
        <v>1E-4</v>
      </c>
      <c r="G3">
        <v>0</v>
      </c>
    </row>
    <row r="4" spans="1:7" x14ac:dyDescent="0.25">
      <c r="A4">
        <v>2</v>
      </c>
      <c r="B4">
        <v>0.183</v>
      </c>
      <c r="C4">
        <v>9.9999999999999998E-13</v>
      </c>
      <c r="D4">
        <v>1</v>
      </c>
      <c r="E4">
        <v>0.30014729512298527</v>
      </c>
      <c r="F4">
        <v>1E-4</v>
      </c>
      <c r="G4">
        <v>1</v>
      </c>
    </row>
    <row r="5" spans="1:7" x14ac:dyDescent="0.25">
      <c r="A5">
        <v>3</v>
      </c>
      <c r="B5">
        <v>-0.94199999999999995</v>
      </c>
      <c r="C5">
        <v>9.9999999999999998E-13</v>
      </c>
      <c r="D5">
        <v>1</v>
      </c>
      <c r="E5">
        <v>4.9301984316690674E-2</v>
      </c>
      <c r="F5">
        <v>1E-4</v>
      </c>
      <c r="G5">
        <v>0</v>
      </c>
    </row>
    <row r="6" spans="1:7" x14ac:dyDescent="0.25">
      <c r="A6">
        <v>4</v>
      </c>
      <c r="B6">
        <v>-0.47799999999999998</v>
      </c>
      <c r="C6">
        <v>9.9999999999999998E-13</v>
      </c>
      <c r="D6">
        <v>1</v>
      </c>
      <c r="E6">
        <v>2.5769885400328374E-2</v>
      </c>
      <c r="F6">
        <v>1E-4</v>
      </c>
      <c r="G6">
        <v>0</v>
      </c>
    </row>
    <row r="7" spans="1:7" x14ac:dyDescent="0.25">
      <c r="A7">
        <v>5</v>
      </c>
      <c r="B7">
        <v>-7.5999999999999998E-2</v>
      </c>
      <c r="C7">
        <v>9.9999999999999998E-13</v>
      </c>
      <c r="D7">
        <v>1</v>
      </c>
      <c r="E7">
        <v>-5.2004616841830713E-3</v>
      </c>
      <c r="F7">
        <v>1E-4</v>
      </c>
      <c r="G7">
        <v>0</v>
      </c>
    </row>
    <row r="8" spans="1:7" x14ac:dyDescent="0.25">
      <c r="A8">
        <v>6</v>
      </c>
      <c r="B8">
        <v>-0.111999999999999</v>
      </c>
      <c r="C8">
        <v>9.9999999999999998E-13</v>
      </c>
      <c r="D8">
        <v>1</v>
      </c>
      <c r="E8">
        <v>5.90375739573459E-2</v>
      </c>
      <c r="F8">
        <v>1E-4</v>
      </c>
      <c r="G8">
        <v>1</v>
      </c>
    </row>
    <row r="9" spans="1:7" x14ac:dyDescent="0.25">
      <c r="A9">
        <v>7</v>
      </c>
      <c r="B9">
        <v>0</v>
      </c>
      <c r="C9">
        <v>9.9999999999999998E-13</v>
      </c>
      <c r="D9">
        <v>1</v>
      </c>
      <c r="E9">
        <v>5.6491196753765101E-3</v>
      </c>
      <c r="F9">
        <v>1E-4</v>
      </c>
      <c r="G9">
        <v>1</v>
      </c>
    </row>
    <row r="10" spans="1:7" x14ac:dyDescent="0.25">
      <c r="A10">
        <v>8</v>
      </c>
      <c r="B10">
        <v>0</v>
      </c>
      <c r="C10">
        <v>9.9999999999999998E-13</v>
      </c>
      <c r="D10">
        <v>1</v>
      </c>
      <c r="E10">
        <v>0.18404513431405944</v>
      </c>
      <c r="F10">
        <v>1E-4</v>
      </c>
      <c r="G10">
        <v>0</v>
      </c>
    </row>
    <row r="11" spans="1:7" x14ac:dyDescent="0.25">
      <c r="A11">
        <v>9</v>
      </c>
      <c r="B11">
        <v>-0.29499999999999998</v>
      </c>
      <c r="C11">
        <v>9.9999999999999998E-13</v>
      </c>
      <c r="D11">
        <v>1</v>
      </c>
      <c r="E11">
        <v>-0.16125216126041955</v>
      </c>
      <c r="F11">
        <v>1E-4</v>
      </c>
      <c r="G11">
        <v>1</v>
      </c>
    </row>
    <row r="12" spans="1:7" x14ac:dyDescent="0.25">
      <c r="A12">
        <v>10</v>
      </c>
      <c r="B12">
        <v>-0.09</v>
      </c>
      <c r="C12">
        <v>9.9999999999999998E-13</v>
      </c>
      <c r="D12">
        <v>1</v>
      </c>
      <c r="E12">
        <v>-7.5620871214154894E-2</v>
      </c>
      <c r="F12">
        <v>1E-4</v>
      </c>
      <c r="G12">
        <v>0</v>
      </c>
    </row>
    <row r="13" spans="1:7" x14ac:dyDescent="0.25">
      <c r="A13">
        <v>11</v>
      </c>
      <c r="B13">
        <v>-3.5000000000000003E-2</v>
      </c>
      <c r="C13">
        <v>9.9999999999999998E-13</v>
      </c>
      <c r="D13">
        <v>1</v>
      </c>
      <c r="E13">
        <v>-7.3429033094505724E-3</v>
      </c>
      <c r="F13">
        <v>1E-4</v>
      </c>
      <c r="G13">
        <v>1</v>
      </c>
    </row>
    <row r="14" spans="1:7" x14ac:dyDescent="0.25">
      <c r="A14">
        <v>12</v>
      </c>
      <c r="B14">
        <v>-6.0999999999999999E-2</v>
      </c>
      <c r="C14">
        <v>9.9999999999999998E-13</v>
      </c>
      <c r="D14">
        <v>1</v>
      </c>
      <c r="E14">
        <v>-2.6368652369113607E-2</v>
      </c>
      <c r="F14">
        <v>1E-4</v>
      </c>
      <c r="G14">
        <v>1</v>
      </c>
    </row>
    <row r="15" spans="1:7" x14ac:dyDescent="0.25">
      <c r="A15">
        <v>13</v>
      </c>
      <c r="B15">
        <v>-0.13500000000000001</v>
      </c>
      <c r="C15">
        <v>9.9999999999999998E-13</v>
      </c>
      <c r="D15">
        <v>1</v>
      </c>
      <c r="E15">
        <v>-6.0184743626494536E-2</v>
      </c>
      <c r="F15">
        <v>1E-4</v>
      </c>
      <c r="G15">
        <v>1</v>
      </c>
    </row>
    <row r="16" spans="1:7" x14ac:dyDescent="0.25">
      <c r="A16">
        <v>14</v>
      </c>
      <c r="B16">
        <v>-0.14899999999999999</v>
      </c>
      <c r="C16">
        <v>9.9999999999999998E-13</v>
      </c>
      <c r="D16">
        <v>1</v>
      </c>
      <c r="E16">
        <v>-4.7162049295030303E-2</v>
      </c>
      <c r="F16">
        <v>1E-4</v>
      </c>
      <c r="G1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H21" sqref="H21"/>
    </sheetView>
  </sheetViews>
  <sheetFormatPr defaultColWidth="11" defaultRowHeight="15.75" x14ac:dyDescent="0.25"/>
  <cols>
    <col min="5" max="5" width="16.625" bestFit="1" customWidth="1"/>
    <col min="6" max="6" width="19.875" bestFit="1" customWidth="1"/>
  </cols>
  <sheetData>
    <row r="1" spans="1:13" x14ac:dyDescent="0.25">
      <c r="A1" t="s">
        <v>0</v>
      </c>
      <c r="B1" t="s">
        <v>13</v>
      </c>
      <c r="C1" t="s">
        <v>15</v>
      </c>
      <c r="D1" t="s">
        <v>15</v>
      </c>
      <c r="E1" t="s">
        <v>18</v>
      </c>
      <c r="F1" t="s">
        <v>19</v>
      </c>
      <c r="G1" t="s">
        <v>20</v>
      </c>
      <c r="H1" t="s">
        <v>21</v>
      </c>
      <c r="I1" t="s">
        <v>21</v>
      </c>
      <c r="J1" t="s">
        <v>23</v>
      </c>
      <c r="K1" t="s">
        <v>25</v>
      </c>
      <c r="L1" t="s">
        <v>26</v>
      </c>
      <c r="M1" t="s">
        <v>27</v>
      </c>
    </row>
    <row r="2" spans="1:13" x14ac:dyDescent="0.25">
      <c r="A2" t="s">
        <v>1</v>
      </c>
      <c r="B2" t="s">
        <v>14</v>
      </c>
      <c r="C2" t="s">
        <v>16</v>
      </c>
      <c r="D2" t="s">
        <v>17</v>
      </c>
      <c r="E2" t="s">
        <v>16</v>
      </c>
      <c r="F2" t="s">
        <v>17</v>
      </c>
      <c r="G2" t="s">
        <v>1</v>
      </c>
      <c r="H2" t="s">
        <v>3</v>
      </c>
      <c r="I2" t="s">
        <v>22</v>
      </c>
      <c r="J2" t="s">
        <v>24</v>
      </c>
      <c r="K2" t="s">
        <v>1</v>
      </c>
      <c r="L2" t="s">
        <v>3</v>
      </c>
      <c r="M2" t="s">
        <v>3</v>
      </c>
    </row>
    <row r="3" spans="1:13" x14ac:dyDescent="0.25">
      <c r="A3">
        <v>1</v>
      </c>
      <c r="B3">
        <v>3</v>
      </c>
      <c r="C3">
        <v>0</v>
      </c>
      <c r="D3">
        <v>0</v>
      </c>
      <c r="E3">
        <v>0</v>
      </c>
      <c r="F3">
        <v>0</v>
      </c>
      <c r="G3">
        <v>1</v>
      </c>
      <c r="H3">
        <v>1.06</v>
      </c>
      <c r="I3">
        <v>5</v>
      </c>
      <c r="J3">
        <v>0</v>
      </c>
      <c r="K3">
        <v>1</v>
      </c>
      <c r="L3">
        <v>1.06</v>
      </c>
      <c r="M3">
        <v>0.94</v>
      </c>
    </row>
    <row r="4" spans="1:13" x14ac:dyDescent="0.25">
      <c r="A4">
        <v>2</v>
      </c>
      <c r="B4">
        <v>2</v>
      </c>
      <c r="C4">
        <v>21.7</v>
      </c>
      <c r="D4">
        <v>12.7</v>
      </c>
      <c r="E4">
        <v>5</v>
      </c>
      <c r="F4">
        <v>0</v>
      </c>
      <c r="G4">
        <v>1</v>
      </c>
      <c r="H4">
        <v>1.0449999999999999</v>
      </c>
      <c r="I4">
        <f>-4.98 +5</f>
        <v>1.9999999999999574E-2</v>
      </c>
      <c r="J4">
        <v>0</v>
      </c>
      <c r="K4">
        <v>1</v>
      </c>
      <c r="L4">
        <v>1.06</v>
      </c>
      <c r="M4">
        <v>0.94</v>
      </c>
    </row>
    <row r="5" spans="1:13" x14ac:dyDescent="0.25">
      <c r="A5">
        <v>3</v>
      </c>
      <c r="B5">
        <v>2</v>
      </c>
      <c r="C5">
        <v>94.2</v>
      </c>
      <c r="D5">
        <v>19</v>
      </c>
      <c r="E5">
        <v>0</v>
      </c>
      <c r="F5">
        <v>0</v>
      </c>
      <c r="G5">
        <v>1</v>
      </c>
      <c r="H5">
        <v>1.01</v>
      </c>
      <c r="I5">
        <f>-12.72 + 5</f>
        <v>-7.7200000000000006</v>
      </c>
      <c r="J5">
        <v>0</v>
      </c>
      <c r="K5">
        <v>1</v>
      </c>
      <c r="L5">
        <v>1.06</v>
      </c>
      <c r="M5">
        <v>0.94</v>
      </c>
    </row>
    <row r="6" spans="1:13" x14ac:dyDescent="0.25">
      <c r="A6">
        <v>4</v>
      </c>
      <c r="B6">
        <v>1</v>
      </c>
      <c r="C6">
        <v>47.8</v>
      </c>
      <c r="D6">
        <v>-3.9</v>
      </c>
      <c r="E6">
        <v>-10</v>
      </c>
      <c r="F6">
        <v>0</v>
      </c>
      <c r="G6">
        <v>1</v>
      </c>
      <c r="H6">
        <v>1.0189999999999999</v>
      </c>
      <c r="I6">
        <f>-10.33 +5</f>
        <v>-5.33</v>
      </c>
      <c r="J6">
        <v>0</v>
      </c>
      <c r="K6">
        <v>1</v>
      </c>
      <c r="L6">
        <v>1.06</v>
      </c>
      <c r="M6">
        <v>0.94</v>
      </c>
    </row>
    <row r="7" spans="1:13" x14ac:dyDescent="0.25">
      <c r="A7">
        <v>5</v>
      </c>
      <c r="B7">
        <v>1</v>
      </c>
      <c r="C7">
        <v>7.6</v>
      </c>
      <c r="D7">
        <v>1.6</v>
      </c>
      <c r="E7">
        <v>0</v>
      </c>
      <c r="F7">
        <v>0</v>
      </c>
      <c r="G7">
        <v>1</v>
      </c>
      <c r="H7">
        <v>1.02</v>
      </c>
      <c r="I7">
        <v>-8.7799999999999994</v>
      </c>
      <c r="J7">
        <v>0</v>
      </c>
      <c r="K7">
        <v>1</v>
      </c>
      <c r="L7">
        <v>1.06</v>
      </c>
      <c r="M7">
        <v>0.94</v>
      </c>
    </row>
    <row r="8" spans="1:13" x14ac:dyDescent="0.25">
      <c r="A8">
        <v>6</v>
      </c>
      <c r="B8">
        <v>2</v>
      </c>
      <c r="C8">
        <v>11.2</v>
      </c>
      <c r="D8">
        <v>7.5</v>
      </c>
      <c r="E8">
        <v>0</v>
      </c>
      <c r="F8">
        <v>0</v>
      </c>
      <c r="G8">
        <v>1</v>
      </c>
      <c r="H8">
        <v>1.07</v>
      </c>
      <c r="I8">
        <f>-14.22 +5</f>
        <v>-9.2200000000000006</v>
      </c>
      <c r="J8">
        <v>0</v>
      </c>
      <c r="K8">
        <v>1</v>
      </c>
      <c r="L8">
        <v>1.06</v>
      </c>
      <c r="M8">
        <v>0.94</v>
      </c>
    </row>
    <row r="9" spans="1:13" x14ac:dyDescent="0.25">
      <c r="A9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1</v>
      </c>
      <c r="H9">
        <v>1.0620000000000001</v>
      </c>
      <c r="I9">
        <v>-13.37</v>
      </c>
      <c r="J9">
        <v>0</v>
      </c>
      <c r="K9">
        <v>1</v>
      </c>
      <c r="L9">
        <v>1.06</v>
      </c>
      <c r="M9">
        <v>0.94</v>
      </c>
    </row>
    <row r="10" spans="1:13" x14ac:dyDescent="0.25">
      <c r="A10">
        <v>8</v>
      </c>
      <c r="B10">
        <v>2</v>
      </c>
      <c r="C10">
        <v>0</v>
      </c>
      <c r="D10">
        <v>0</v>
      </c>
      <c r="E10">
        <v>0</v>
      </c>
      <c r="F10">
        <v>0</v>
      </c>
      <c r="G10">
        <v>1</v>
      </c>
      <c r="H10">
        <v>1.0900000000000001</v>
      </c>
      <c r="I10">
        <f>-13.36 + 5</f>
        <v>-8.36</v>
      </c>
      <c r="J10">
        <v>0</v>
      </c>
      <c r="K10">
        <v>1</v>
      </c>
      <c r="L10">
        <v>1.06</v>
      </c>
      <c r="M10">
        <v>0.94</v>
      </c>
    </row>
    <row r="11" spans="1:13" x14ac:dyDescent="0.25">
      <c r="A11">
        <v>9</v>
      </c>
      <c r="B11">
        <v>1</v>
      </c>
      <c r="C11">
        <v>29.5</v>
      </c>
      <c r="D11">
        <v>16.600000000000001</v>
      </c>
      <c r="E11">
        <v>15</v>
      </c>
      <c r="F11">
        <v>19</v>
      </c>
      <c r="G11">
        <v>1</v>
      </c>
      <c r="H11">
        <v>1.056</v>
      </c>
      <c r="I11">
        <f>-14.94 +5</f>
        <v>-9.94</v>
      </c>
      <c r="J11">
        <v>0</v>
      </c>
      <c r="K11">
        <v>1</v>
      </c>
      <c r="L11">
        <v>1.06</v>
      </c>
      <c r="M11">
        <v>0.94</v>
      </c>
    </row>
    <row r="12" spans="1:13" x14ac:dyDescent="0.25">
      <c r="A12">
        <v>10</v>
      </c>
      <c r="B12">
        <v>1</v>
      </c>
      <c r="C12">
        <v>9</v>
      </c>
      <c r="D12">
        <v>5.8</v>
      </c>
      <c r="E12">
        <v>0</v>
      </c>
      <c r="F12">
        <v>0</v>
      </c>
      <c r="G12">
        <v>1</v>
      </c>
      <c r="H12">
        <v>1.0509999999999999</v>
      </c>
      <c r="I12">
        <f>-15.1 +5</f>
        <v>-10.1</v>
      </c>
      <c r="J12">
        <v>0</v>
      </c>
      <c r="K12">
        <v>1</v>
      </c>
      <c r="L12">
        <v>1.06</v>
      </c>
      <c r="M12">
        <v>0.94</v>
      </c>
    </row>
    <row r="13" spans="1:13" x14ac:dyDescent="0.25">
      <c r="A13">
        <v>11</v>
      </c>
      <c r="B13">
        <v>1</v>
      </c>
      <c r="C13">
        <v>3.5</v>
      </c>
      <c r="D13">
        <v>1.8</v>
      </c>
      <c r="E13">
        <v>0</v>
      </c>
      <c r="F13">
        <v>0</v>
      </c>
      <c r="G13">
        <v>1</v>
      </c>
      <c r="H13">
        <v>1.0569999999999999</v>
      </c>
      <c r="I13">
        <f>-14.79 +5</f>
        <v>-9.7899999999999991</v>
      </c>
      <c r="J13">
        <v>0</v>
      </c>
      <c r="K13">
        <v>1</v>
      </c>
      <c r="L13">
        <v>1.06</v>
      </c>
      <c r="M13">
        <v>0.94</v>
      </c>
    </row>
    <row r="14" spans="1:13" x14ac:dyDescent="0.25">
      <c r="A14">
        <v>12</v>
      </c>
      <c r="B14">
        <v>1</v>
      </c>
      <c r="C14">
        <v>6.1</v>
      </c>
      <c r="D14">
        <v>1.6</v>
      </c>
      <c r="E14">
        <v>0</v>
      </c>
      <c r="F14">
        <v>0</v>
      </c>
      <c r="G14">
        <v>1</v>
      </c>
      <c r="H14">
        <v>1.0549999999999999</v>
      </c>
      <c r="I14">
        <f>-15.07 +5</f>
        <v>-10.07</v>
      </c>
      <c r="J14">
        <v>0</v>
      </c>
      <c r="K14">
        <v>1</v>
      </c>
      <c r="L14">
        <v>1.06</v>
      </c>
      <c r="M14">
        <v>0.94</v>
      </c>
    </row>
    <row r="15" spans="1:13" x14ac:dyDescent="0.25">
      <c r="A15">
        <v>13</v>
      </c>
      <c r="B15">
        <v>1</v>
      </c>
      <c r="C15">
        <v>13.5</v>
      </c>
      <c r="D15">
        <v>5.8</v>
      </c>
      <c r="E15">
        <v>0</v>
      </c>
      <c r="F15">
        <v>0</v>
      </c>
      <c r="G15">
        <v>1</v>
      </c>
      <c r="H15">
        <v>1.05</v>
      </c>
      <c r="I15">
        <f>-15.16 +5</f>
        <v>-10.16</v>
      </c>
      <c r="J15">
        <v>0</v>
      </c>
      <c r="K15">
        <v>1</v>
      </c>
      <c r="L15">
        <v>1.06</v>
      </c>
      <c r="M15">
        <v>0.94</v>
      </c>
    </row>
    <row r="16" spans="1:13" x14ac:dyDescent="0.25">
      <c r="A16">
        <v>14</v>
      </c>
      <c r="B16">
        <v>1</v>
      </c>
      <c r="C16">
        <v>14.9</v>
      </c>
      <c r="D16">
        <v>5</v>
      </c>
      <c r="E16">
        <v>0</v>
      </c>
      <c r="F16">
        <v>0</v>
      </c>
      <c r="G16">
        <v>1</v>
      </c>
      <c r="H16">
        <v>1.036</v>
      </c>
      <c r="I16">
        <f>-16.04 +5</f>
        <v>-11.04</v>
      </c>
      <c r="J16">
        <v>0</v>
      </c>
      <c r="K16">
        <v>1</v>
      </c>
      <c r="L16">
        <v>1.06</v>
      </c>
      <c r="M16">
        <v>0.94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V1" sqref="V1:AC1048576"/>
    </sheetView>
  </sheetViews>
  <sheetFormatPr defaultColWidth="11" defaultRowHeight="15.75" x14ac:dyDescent="0.25"/>
  <sheetData>
    <row r="1" spans="1:21" x14ac:dyDescent="0.25">
      <c r="A1" t="s">
        <v>0</v>
      </c>
      <c r="B1" t="s">
        <v>28</v>
      </c>
      <c r="C1" t="s">
        <v>28</v>
      </c>
      <c r="D1" t="s">
        <v>29</v>
      </c>
      <c r="E1" t="s">
        <v>30</v>
      </c>
      <c r="F1" t="s">
        <v>21</v>
      </c>
      <c r="G1" t="s">
        <v>31</v>
      </c>
      <c r="H1" t="s">
        <v>6</v>
      </c>
      <c r="I1" t="s">
        <v>29</v>
      </c>
      <c r="J1" t="s">
        <v>30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41</v>
      </c>
      <c r="S1" t="s">
        <v>42</v>
      </c>
      <c r="T1" t="s">
        <v>43</v>
      </c>
      <c r="U1" t="s">
        <v>45</v>
      </c>
    </row>
    <row r="2" spans="1:21" x14ac:dyDescent="0.25">
      <c r="A2" t="s">
        <v>1</v>
      </c>
      <c r="B2" t="s">
        <v>16</v>
      </c>
      <c r="C2" t="s">
        <v>17</v>
      </c>
      <c r="D2" t="s">
        <v>17</v>
      </c>
      <c r="E2" t="s">
        <v>17</v>
      </c>
      <c r="F2" t="s">
        <v>3</v>
      </c>
      <c r="G2" t="s">
        <v>32</v>
      </c>
      <c r="H2" t="s">
        <v>1</v>
      </c>
      <c r="I2" t="s">
        <v>16</v>
      </c>
      <c r="J2" t="s">
        <v>16</v>
      </c>
      <c r="K2" t="s">
        <v>16</v>
      </c>
      <c r="L2" t="s">
        <v>16</v>
      </c>
      <c r="M2" t="s">
        <v>17</v>
      </c>
      <c r="N2" t="s">
        <v>17</v>
      </c>
      <c r="O2" t="s">
        <v>17</v>
      </c>
      <c r="P2" t="s">
        <v>17</v>
      </c>
      <c r="Q2" t="s">
        <v>40</v>
      </c>
      <c r="R2" t="s">
        <v>16</v>
      </c>
      <c r="S2" t="s">
        <v>16</v>
      </c>
      <c r="T2" t="s">
        <v>44</v>
      </c>
      <c r="U2" t="s">
        <v>1</v>
      </c>
    </row>
    <row r="3" spans="1:21" x14ac:dyDescent="0.25">
      <c r="A3">
        <v>1</v>
      </c>
      <c r="B3">
        <v>232.4</v>
      </c>
      <c r="C3">
        <v>-16.899999999999999</v>
      </c>
      <c r="D3">
        <v>10</v>
      </c>
      <c r="E3">
        <v>0</v>
      </c>
      <c r="F3">
        <v>1.06</v>
      </c>
      <c r="G3">
        <v>100</v>
      </c>
      <c r="H3">
        <v>1</v>
      </c>
      <c r="I3">
        <v>332.4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>
        <v>2</v>
      </c>
      <c r="B4">
        <v>40</v>
      </c>
      <c r="C4">
        <v>42.4</v>
      </c>
      <c r="D4">
        <v>50</v>
      </c>
      <c r="E4">
        <v>-40</v>
      </c>
      <c r="F4">
        <v>1.0449999999999999</v>
      </c>
      <c r="G4">
        <v>100</v>
      </c>
      <c r="H4">
        <v>1</v>
      </c>
      <c r="I4">
        <v>140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>
        <v>3</v>
      </c>
      <c r="B5">
        <v>0</v>
      </c>
      <c r="C5">
        <v>23.4</v>
      </c>
      <c r="D5">
        <v>40</v>
      </c>
      <c r="E5">
        <v>0</v>
      </c>
      <c r="F5">
        <v>1.01</v>
      </c>
      <c r="G5">
        <v>100</v>
      </c>
      <c r="H5">
        <v>1</v>
      </c>
      <c r="I5">
        <v>100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>
        <v>6</v>
      </c>
      <c r="B6">
        <v>0</v>
      </c>
      <c r="C6">
        <v>12.2</v>
      </c>
      <c r="D6">
        <v>24</v>
      </c>
      <c r="E6">
        <v>-6</v>
      </c>
      <c r="F6">
        <v>1.07</v>
      </c>
      <c r="G6">
        <v>100</v>
      </c>
      <c r="H6">
        <v>1</v>
      </c>
      <c r="I6">
        <v>100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>
        <v>8</v>
      </c>
      <c r="B7">
        <v>0</v>
      </c>
      <c r="C7">
        <v>17.399999999999999</v>
      </c>
      <c r="D7">
        <v>24</v>
      </c>
      <c r="E7">
        <v>-6</v>
      </c>
      <c r="F7">
        <v>1.0900000000000001</v>
      </c>
      <c r="G7">
        <v>100</v>
      </c>
      <c r="H7">
        <v>1</v>
      </c>
      <c r="I7">
        <v>100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Q25" sqref="Q25"/>
    </sheetView>
  </sheetViews>
  <sheetFormatPr defaultColWidth="11" defaultRowHeight="15.75" x14ac:dyDescent="0.25"/>
  <cols>
    <col min="5" max="5" width="14.75" bestFit="1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46</v>
      </c>
      <c r="E1" t="s">
        <v>46</v>
      </c>
      <c r="F1" t="s">
        <v>49</v>
      </c>
      <c r="G1" t="s">
        <v>51</v>
      </c>
      <c r="H1" t="s">
        <v>52</v>
      </c>
      <c r="I1" t="s">
        <v>53</v>
      </c>
      <c r="J1" t="s">
        <v>54</v>
      </c>
      <c r="K1" t="s">
        <v>54</v>
      </c>
      <c r="L1" t="s">
        <v>6</v>
      </c>
      <c r="M1" t="s">
        <v>57</v>
      </c>
      <c r="N1" t="s">
        <v>58</v>
      </c>
    </row>
    <row r="2" spans="1:14" x14ac:dyDescent="0.25">
      <c r="A2" t="s">
        <v>1</v>
      </c>
      <c r="B2" t="s">
        <v>1</v>
      </c>
      <c r="C2" t="s">
        <v>1</v>
      </c>
      <c r="D2" t="s">
        <v>47</v>
      </c>
      <c r="E2" t="s">
        <v>48</v>
      </c>
      <c r="F2" t="s">
        <v>50</v>
      </c>
      <c r="G2" t="s">
        <v>32</v>
      </c>
      <c r="H2" t="s">
        <v>32</v>
      </c>
      <c r="I2" t="s">
        <v>32</v>
      </c>
      <c r="J2" t="s">
        <v>55</v>
      </c>
      <c r="K2" t="s">
        <v>56</v>
      </c>
      <c r="L2" t="s">
        <v>1</v>
      </c>
      <c r="M2" t="s">
        <v>22</v>
      </c>
      <c r="N2" t="s">
        <v>22</v>
      </c>
    </row>
    <row r="3" spans="1:14" x14ac:dyDescent="0.25">
      <c r="A3">
        <v>1</v>
      </c>
      <c r="B3">
        <v>1</v>
      </c>
      <c r="C3">
        <v>2</v>
      </c>
      <c r="D3">
        <v>1.9380000000000001E-2</v>
      </c>
      <c r="E3">
        <v>5.917E-2</v>
      </c>
      <c r="F3">
        <v>5.28E-2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-360</v>
      </c>
      <c r="N3">
        <v>360</v>
      </c>
    </row>
    <row r="4" spans="1:14" x14ac:dyDescent="0.25">
      <c r="A4">
        <v>2</v>
      </c>
      <c r="B4">
        <v>1</v>
      </c>
      <c r="C4">
        <v>5</v>
      </c>
      <c r="D4">
        <v>5.4030000000000002E-2</v>
      </c>
      <c r="E4">
        <v>0.22303999999999999</v>
      </c>
      <c r="F4">
        <v>4.9200000000000001E-2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-360</v>
      </c>
      <c r="N4">
        <v>360</v>
      </c>
    </row>
    <row r="5" spans="1:14" ht="15" customHeight="1" x14ac:dyDescent="0.25">
      <c r="A5">
        <v>3</v>
      </c>
      <c r="B5">
        <v>2</v>
      </c>
      <c r="C5">
        <v>3</v>
      </c>
      <c r="D5">
        <v>6.2E-2</v>
      </c>
      <c r="E5">
        <v>0.41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-360</v>
      </c>
      <c r="N5">
        <v>360</v>
      </c>
    </row>
    <row r="6" spans="1:14" x14ac:dyDescent="0.25">
      <c r="A6">
        <v>4</v>
      </c>
      <c r="B6">
        <v>2</v>
      </c>
      <c r="C6">
        <v>3</v>
      </c>
      <c r="D6">
        <v>4.6989999999999997E-2</v>
      </c>
      <c r="E6">
        <v>0.19797000000000001</v>
      </c>
      <c r="F6">
        <v>4.3799999999999999E-2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-360</v>
      </c>
      <c r="N6">
        <v>360</v>
      </c>
    </row>
    <row r="7" spans="1:14" x14ac:dyDescent="0.25">
      <c r="A7">
        <v>5</v>
      </c>
      <c r="B7">
        <v>2</v>
      </c>
      <c r="C7">
        <v>4</v>
      </c>
      <c r="D7">
        <v>5.8110000000000002E-2</v>
      </c>
      <c r="E7">
        <v>0.17632</v>
      </c>
      <c r="F7">
        <v>3.4000000000000002E-2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-360</v>
      </c>
      <c r="N7">
        <v>360</v>
      </c>
    </row>
    <row r="8" spans="1:14" x14ac:dyDescent="0.25">
      <c r="A8">
        <v>6</v>
      </c>
      <c r="B8">
        <v>2</v>
      </c>
      <c r="C8">
        <v>5</v>
      </c>
      <c r="D8">
        <v>5.6950000000000001E-2</v>
      </c>
      <c r="E8">
        <v>0.17388000000000001</v>
      </c>
      <c r="F8">
        <v>3.4599999999999999E-2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-360</v>
      </c>
      <c r="N8">
        <v>360</v>
      </c>
    </row>
    <row r="9" spans="1:14" x14ac:dyDescent="0.25">
      <c r="A9">
        <v>7</v>
      </c>
      <c r="B9">
        <v>3</v>
      </c>
      <c r="C9">
        <v>4</v>
      </c>
      <c r="D9">
        <v>6.701E-2</v>
      </c>
      <c r="E9">
        <v>0.17102999999999999</v>
      </c>
      <c r="F9">
        <v>1.2800000000000001E-2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-360</v>
      </c>
      <c r="N9">
        <v>360</v>
      </c>
    </row>
    <row r="10" spans="1:14" x14ac:dyDescent="0.25">
      <c r="A10">
        <v>8</v>
      </c>
      <c r="B10">
        <v>4</v>
      </c>
      <c r="C10">
        <v>5</v>
      </c>
      <c r="D10">
        <v>1.3350000000000001E-2</v>
      </c>
      <c r="E10">
        <v>4.2110000000000002E-2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-360</v>
      </c>
      <c r="N10">
        <v>360</v>
      </c>
    </row>
    <row r="11" spans="1:14" x14ac:dyDescent="0.25">
      <c r="A11">
        <v>9</v>
      </c>
      <c r="B11">
        <v>4</v>
      </c>
      <c r="C11">
        <v>7</v>
      </c>
      <c r="D11">
        <v>0</v>
      </c>
      <c r="E11">
        <v>0.20912</v>
      </c>
      <c r="F11">
        <v>0</v>
      </c>
      <c r="G11">
        <v>0</v>
      </c>
      <c r="H11">
        <v>0</v>
      </c>
      <c r="I11">
        <v>0</v>
      </c>
      <c r="J11">
        <v>0.97799999999999998</v>
      </c>
      <c r="K11">
        <v>-5</v>
      </c>
      <c r="L11">
        <v>1</v>
      </c>
      <c r="M11">
        <v>-360</v>
      </c>
      <c r="N11">
        <v>360</v>
      </c>
    </row>
    <row r="12" spans="1:14" x14ac:dyDescent="0.25">
      <c r="A12">
        <v>10</v>
      </c>
      <c r="B12">
        <v>4</v>
      </c>
      <c r="C12">
        <v>9</v>
      </c>
      <c r="D12">
        <v>0</v>
      </c>
      <c r="E12">
        <v>0.55618000000000001</v>
      </c>
      <c r="F12">
        <v>0</v>
      </c>
      <c r="G12">
        <v>0</v>
      </c>
      <c r="H12">
        <v>0</v>
      </c>
      <c r="I12">
        <v>0</v>
      </c>
      <c r="J12">
        <v>0.96899999999999997</v>
      </c>
      <c r="K12">
        <v>6</v>
      </c>
      <c r="L12">
        <v>1</v>
      </c>
      <c r="M12">
        <v>-360</v>
      </c>
      <c r="N12">
        <v>360</v>
      </c>
    </row>
    <row r="13" spans="1:14" x14ac:dyDescent="0.25">
      <c r="A13">
        <v>11</v>
      </c>
      <c r="B13">
        <v>5</v>
      </c>
      <c r="C13">
        <v>6</v>
      </c>
      <c r="D13">
        <v>0</v>
      </c>
      <c r="E13">
        <v>0.25202000000000002</v>
      </c>
      <c r="F13">
        <v>0</v>
      </c>
      <c r="G13">
        <v>0</v>
      </c>
      <c r="H13">
        <v>0</v>
      </c>
      <c r="I13">
        <v>0</v>
      </c>
      <c r="J13">
        <v>0.93200000000000005</v>
      </c>
      <c r="K13">
        <v>-8</v>
      </c>
      <c r="L13">
        <v>1</v>
      </c>
      <c r="M13">
        <v>-360</v>
      </c>
      <c r="N13">
        <v>360</v>
      </c>
    </row>
    <row r="14" spans="1:14" x14ac:dyDescent="0.25">
      <c r="A14">
        <v>12</v>
      </c>
      <c r="B14">
        <v>6</v>
      </c>
      <c r="C14">
        <v>11</v>
      </c>
      <c r="D14">
        <v>9.4979999999999995E-2</v>
      </c>
      <c r="E14">
        <v>0.19889999999999999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-360</v>
      </c>
      <c r="N14">
        <v>360</v>
      </c>
    </row>
    <row r="15" spans="1:14" x14ac:dyDescent="0.25">
      <c r="A15">
        <v>13</v>
      </c>
      <c r="B15">
        <v>6</v>
      </c>
      <c r="C15">
        <v>12</v>
      </c>
      <c r="D15">
        <v>0.12291000000000001</v>
      </c>
      <c r="E15">
        <v>0.25580999999999998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-360</v>
      </c>
      <c r="N15">
        <v>360</v>
      </c>
    </row>
    <row r="16" spans="1:14" x14ac:dyDescent="0.25">
      <c r="A16">
        <v>14</v>
      </c>
      <c r="B16">
        <v>6</v>
      </c>
      <c r="C16">
        <v>13</v>
      </c>
      <c r="D16">
        <v>6.615E-2</v>
      </c>
      <c r="E16">
        <v>0.13027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-360</v>
      </c>
      <c r="N16">
        <v>360</v>
      </c>
    </row>
    <row r="17" spans="1:14" x14ac:dyDescent="0.25">
      <c r="A17">
        <v>15</v>
      </c>
      <c r="B17">
        <v>7</v>
      </c>
      <c r="C17">
        <v>8</v>
      </c>
      <c r="D17">
        <v>0</v>
      </c>
      <c r="E17">
        <v>0.17615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-360</v>
      </c>
      <c r="N17">
        <v>360</v>
      </c>
    </row>
    <row r="18" spans="1:14" x14ac:dyDescent="0.25">
      <c r="A18">
        <v>16</v>
      </c>
      <c r="B18">
        <v>7</v>
      </c>
      <c r="C18">
        <v>9</v>
      </c>
      <c r="D18">
        <v>0</v>
      </c>
      <c r="E18">
        <v>0.11001</v>
      </c>
      <c r="F18">
        <v>0</v>
      </c>
      <c r="G18">
        <v>0</v>
      </c>
      <c r="H18">
        <v>0</v>
      </c>
      <c r="I18">
        <v>0</v>
      </c>
      <c r="J18">
        <v>1</v>
      </c>
      <c r="K18">
        <v>-4</v>
      </c>
      <c r="L18">
        <v>1</v>
      </c>
      <c r="M18">
        <v>-360</v>
      </c>
      <c r="N18">
        <v>360</v>
      </c>
    </row>
    <row r="19" spans="1:14" x14ac:dyDescent="0.25">
      <c r="A19">
        <v>17</v>
      </c>
      <c r="B19">
        <v>9</v>
      </c>
      <c r="C19">
        <v>10</v>
      </c>
      <c r="D19">
        <v>3.1809999999999998E-2</v>
      </c>
      <c r="E19">
        <v>8.4500000000000006E-2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-360</v>
      </c>
      <c r="N19">
        <v>360</v>
      </c>
    </row>
    <row r="20" spans="1:14" x14ac:dyDescent="0.25">
      <c r="A20">
        <v>18</v>
      </c>
      <c r="B20">
        <v>9</v>
      </c>
      <c r="C20">
        <v>14</v>
      </c>
      <c r="D20">
        <v>0.12711</v>
      </c>
      <c r="E20">
        <v>0.27038000000000001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-360</v>
      </c>
      <c r="N20">
        <v>360</v>
      </c>
    </row>
    <row r="21" spans="1:14" x14ac:dyDescent="0.25">
      <c r="A21">
        <v>19</v>
      </c>
      <c r="B21">
        <v>10</v>
      </c>
      <c r="C21">
        <v>11</v>
      </c>
      <c r="D21">
        <v>8.2049999999999998E-2</v>
      </c>
      <c r="E21">
        <v>0.19206999999999999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-360</v>
      </c>
      <c r="N21">
        <v>360</v>
      </c>
    </row>
    <row r="22" spans="1:14" x14ac:dyDescent="0.25">
      <c r="A22">
        <v>20</v>
      </c>
      <c r="B22">
        <v>12</v>
      </c>
      <c r="C22">
        <v>13</v>
      </c>
      <c r="D22">
        <v>0.22092000000000001</v>
      </c>
      <c r="E22">
        <v>0.19988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-360</v>
      </c>
      <c r="N22">
        <v>360</v>
      </c>
    </row>
    <row r="23" spans="1:14" x14ac:dyDescent="0.25">
      <c r="A23">
        <v>21</v>
      </c>
      <c r="B23">
        <v>13</v>
      </c>
      <c r="C23">
        <v>14</v>
      </c>
      <c r="D23">
        <v>0.17093</v>
      </c>
      <c r="E23">
        <v>0.34802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-360</v>
      </c>
      <c r="N23">
        <v>360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J13" sqref="J13"/>
    </sheetView>
  </sheetViews>
  <sheetFormatPr defaultColWidth="11" defaultRowHeight="15.75" x14ac:dyDescent="0.25"/>
  <sheetData>
    <row r="1" spans="1:1" x14ac:dyDescent="0.25">
      <c r="A1" t="s">
        <v>59</v>
      </c>
    </row>
    <row r="2" spans="1:1" x14ac:dyDescent="0.25">
      <c r="A2" t="s">
        <v>32</v>
      </c>
    </row>
    <row r="3" spans="1:1" x14ac:dyDescent="0.25">
      <c r="A3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pmuVoltage</vt:lpstr>
      <vt:lpstr>legacyFlow</vt:lpstr>
      <vt:lpstr>legacyInjection</vt:lpstr>
      <vt:lpstr>bus</vt:lpstr>
      <vt:lpstr>generator</vt:lpstr>
      <vt:lpstr>branch</vt:lpstr>
      <vt:lpstr>basePower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Mirsad</cp:lastModifiedBy>
  <dcterms:created xsi:type="dcterms:W3CDTF">2018-05-22T02:41:32Z</dcterms:created>
  <dcterms:modified xsi:type="dcterms:W3CDTF">2020-06-11T12:57:36Z</dcterms:modified>
</cp:coreProperties>
</file>