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iracostelo/Documents/Module 1 Challenge/Starter_Code/"/>
    </mc:Choice>
  </mc:AlternateContent>
  <xr:revisionPtr revIDLastSave="0" documentId="13_ncr:1_{90D07702-0868-B54B-B2FF-5D9616B1DB35}" xr6:coauthVersionLast="47" xr6:coauthVersionMax="47" xr10:uidLastSave="{00000000-0000-0000-0000-000000000000}"/>
  <bookViews>
    <workbookView xWindow="0" yWindow="740" windowWidth="29400" windowHeight="16680" firstSheet="5" activeTab="5" xr2:uid="{00000000-000D-0000-FFFF-FFFF00000000}"/>
  </bookViews>
  <sheets>
    <sheet name="Category" sheetId="6" r:id="rId1"/>
    <sheet name="Sub Category" sheetId="8" r:id="rId2"/>
    <sheet name="Bonus" sheetId="13" r:id="rId3"/>
    <sheet name="Outcome" sheetId="16" r:id="rId4"/>
    <sheet name="Sheet2" sheetId="17" r:id="rId5"/>
    <sheet name="Backers Count" sheetId="18" r:id="rId6"/>
    <sheet name="Crowdfunding" sheetId="1" r:id="rId7"/>
  </sheets>
  <calcPr calcId="191029"/>
  <pivotCaches>
    <pivotCache cacheId="57" r:id="rId8"/>
    <pivotCache cacheId="58" r:id="rId9"/>
    <pivotCache cacheId="5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8" l="1"/>
  <c r="I8" i="18"/>
  <c r="H9" i="18"/>
  <c r="H8" i="18"/>
  <c r="I7" i="18"/>
  <c r="I6" i="18"/>
  <c r="I5" i="18"/>
  <c r="I4" i="18"/>
  <c r="H4" i="18"/>
  <c r="H7" i="18"/>
  <c r="H6" i="18"/>
  <c r="H5" i="18"/>
  <c r="O2" i="1"/>
  <c r="O3" i="1"/>
  <c r="O4" i="1"/>
  <c r="O7" i="1"/>
  <c r="O5" i="1" s="1"/>
  <c r="O8" i="1"/>
  <c r="O6" i="1" s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C13" i="13"/>
  <c r="B13" i="13"/>
  <c r="D13" i="13"/>
  <c r="C12" i="13"/>
  <c r="D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D6" i="13"/>
  <c r="C6" i="13"/>
  <c r="D5" i="13"/>
  <c r="C5" i="13"/>
  <c r="D4" i="13"/>
  <c r="C4" i="13"/>
  <c r="D3" i="13"/>
  <c r="C3" i="13"/>
  <c r="D2" i="13"/>
  <c r="C2" i="13"/>
  <c r="B6" i="13"/>
  <c r="B7" i="13"/>
  <c r="B5" i="13"/>
  <c r="B4" i="13"/>
  <c r="B3" i="13"/>
  <c r="B2" i="1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3" l="1"/>
  <c r="E7" i="13"/>
  <c r="H7" i="13" s="1"/>
  <c r="E10" i="13"/>
  <c r="H10" i="13" s="1"/>
  <c r="E8" i="13"/>
  <c r="H8" i="13" s="1"/>
  <c r="G9" i="13"/>
  <c r="H9" i="13"/>
  <c r="G7" i="13"/>
  <c r="G10" i="13"/>
  <c r="E2" i="13"/>
  <c r="H2" i="13" s="1"/>
  <c r="E6" i="13"/>
  <c r="H6" i="13" s="1"/>
  <c r="F10" i="13"/>
  <c r="E13" i="13"/>
  <c r="F13" i="13" s="1"/>
  <c r="E5" i="13"/>
  <c r="G5" i="13" s="1"/>
  <c r="F9" i="13"/>
  <c r="E12" i="13"/>
  <c r="F12" i="13" s="1"/>
  <c r="E4" i="13"/>
  <c r="H4" i="13" s="1"/>
  <c r="E11" i="13"/>
  <c r="F11" i="13" s="1"/>
  <c r="E3" i="13"/>
  <c r="H3" i="13" s="1"/>
  <c r="F7" i="13" l="1"/>
  <c r="F8" i="13"/>
  <c r="G3" i="13"/>
  <c r="G6" i="13"/>
  <c r="H13" i="13"/>
  <c r="H11" i="13"/>
  <c r="F6" i="13"/>
  <c r="G13" i="13"/>
  <c r="F3" i="13"/>
  <c r="G11" i="13"/>
  <c r="G8" i="13"/>
  <c r="F4" i="13"/>
  <c r="G2" i="13"/>
  <c r="H5" i="13"/>
  <c r="F2" i="13"/>
  <c r="G4" i="13"/>
  <c r="G12" i="13"/>
  <c r="H12" i="13"/>
  <c r="F5" i="13"/>
</calcChain>
</file>

<file path=xl/sharedStrings.xml><?xml version="1.0" encoding="utf-8"?>
<sst xmlns="http://schemas.openxmlformats.org/spreadsheetml/2006/main" count="8788" uniqueCount="2117">
  <si>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</si>
  <si>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</si>
  <si>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</si>
  <si>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</si>
  <si>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</si>
  <si>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</si>
  <si>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</si>
  <si>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</si>
  <si>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</si>
  <si>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</si>
  <si>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</si>
  <si>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</si>
  <si>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</si>
  <si>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</si>
  <si>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</si>
  <si>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</si>
  <si>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</si>
  <si>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</si>
  <si>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</si>
  <si>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</si>
  <si>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</si>
  <si>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</si>
  <si>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</si>
  <si>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</si>
  <si>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</si>
  <si>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</si>
  <si>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</si>
  <si>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</si>
  <si>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</si>
  <si>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</si>
  <si>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</si>
  <si>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</si>
  <si>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</si>
  <si>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</si>
  <si>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</si>
  <si>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</si>
  <si>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</si>
  <si>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</si>
  <si>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</si>
  <si>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</si>
  <si>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</si>
  <si>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</si>
  <si>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</si>
  <si>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</si>
  <si>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</si>
  <si>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</si>
  <si>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</si>
  <si>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</si>
  <si>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</si>
  <si>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</si>
  <si>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</si>
  <si>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</si>
  <si>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</si>
  <si>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</si>
  <si>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</si>
  <si>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</si>
  <si>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</si>
  <si>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</si>
  <si>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</si>
  <si>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</si>
  <si>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</si>
  <si>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</si>
  <si>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</si>
  <si>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</si>
  <si>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</si>
  <si>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</si>
  <si>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</si>
  <si>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</si>
  <si>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</si>
  <si>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</si>
  <si>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</si>
  <si>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</si>
  <si>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</si>
  <si>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</si>
  <si>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</si>
  <si>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</si>
  <si>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</si>
  <si>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</si>
  <si>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</si>
  <si>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</si>
  <si>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</si>
  <si>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</si>
  <si>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</si>
  <si>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</si>
  <si>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</si>
  <si>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</si>
  <si>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</si>
  <si>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</si>
  <si>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</si>
  <si>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</si>
  <si>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</si>
  <si>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</si>
  <si>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</si>
  <si>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</si>
  <si>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</si>
  <si>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</si>
  <si>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</si>
  <si>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</si>
  <si>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</si>
  <si>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</si>
  <si>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</si>
  <si>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</si>
  <si>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</si>
  <si>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</si>
  <si>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</si>
  <si>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</si>
  <si>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</si>
  <si>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</si>
  <si>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</si>
  <si>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</si>
  <si>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</si>
  <si>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</si>
  <si>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</si>
  <si>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</si>
  <si>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</si>
  <si>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</si>
  <si>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</si>
  <si>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</si>
  <si>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</si>
  <si>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</si>
  <si>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</si>
  <si>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</si>
  <si>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</si>
  <si>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</si>
  <si>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</si>
  <si>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</si>
  <si>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</si>
  <si>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</si>
  <si>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</si>
  <si>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</si>
  <si>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</si>
  <si>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</si>
  <si>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</si>
  <si>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</si>
  <si>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</si>
  <si>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</si>
  <si>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</si>
  <si>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</si>
  <si>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</si>
  <si>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</si>
  <si>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</si>
  <si>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</si>
  <si>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</si>
  <si>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</si>
  <si>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</si>
  <si>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</si>
  <si>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</si>
  <si>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</si>
  <si>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</si>
  <si>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</si>
  <si>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</si>
  <si>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</si>
  <si>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</si>
  <si>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</si>
  <si>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</si>
  <si>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</si>
  <si>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</si>
  <si>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</si>
  <si>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</si>
  <si>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</si>
  <si>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</si>
  <si>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</si>
  <si>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</si>
  <si>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</si>
  <si>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</si>
  <si>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</si>
  <si>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</si>
  <si>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</si>
  <si>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</si>
  <si>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</si>
  <si>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</si>
  <si>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</si>
  <si>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</si>
  <si>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</si>
  <si>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</si>
  <si>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</si>
  <si>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</si>
  <si>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</si>
  <si>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</si>
  <si>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</si>
  <si>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</si>
  <si>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</si>
  <si>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</si>
  <si>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</si>
  <si>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</si>
  <si>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</si>
  <si>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</si>
  <si>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</si>
  <si>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</si>
  <si>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</si>
  <si>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</si>
  <si>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</si>
  <si>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</si>
  <si>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</si>
  <si>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</si>
  <si>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</si>
  <si>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</si>
  <si>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</si>
  <si>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</si>
  <si>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</si>
  <si>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</si>
  <si>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</si>
  <si>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</si>
  <si>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</si>
  <si>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</si>
  <si>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</si>
  <si>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</si>
  <si>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</si>
  <si>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</si>
  <si>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</si>
  <si>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</si>
  <si>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</si>
  <si>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</si>
  <si>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</si>
  <si>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</si>
  <si>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</si>
  <si>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</si>
  <si>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</si>
  <si>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</si>
  <si>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</si>
  <si>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</si>
  <si>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</si>
  <si>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</si>
  <si>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</si>
  <si>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</si>
  <si>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</si>
  <si>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</si>
  <si>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</si>
  <si>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</si>
  <si>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</si>
  <si>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</si>
  <si>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</si>
  <si>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</si>
  <si>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</si>
  <si>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</si>
  <si>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</si>
  <si>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</si>
  <si>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</si>
  <si>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</si>
  <si>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</si>
  <si>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</si>
  <si>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</si>
  <si>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</si>
  <si>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</si>
  <si>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</si>
  <si>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</si>
  <si>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</si>
  <si>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</si>
  <si>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</si>
  <si>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</si>
  <si>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</si>
  <si>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</si>
  <si>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</si>
  <si>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</si>
  <si>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</si>
  <si>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</si>
  <si>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</si>
  <si>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</si>
  <si>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</si>
  <si>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</si>
  <si>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</si>
  <si>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</si>
  <si>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</si>
  <si>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</si>
  <si>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</si>
  <si>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</si>
  <si>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</si>
  <si>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</si>
  <si>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</si>
  <si>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</si>
  <si>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</si>
  <si>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</si>
  <si>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</si>
  <si>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</si>
  <si>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</si>
  <si>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</si>
  <si>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</si>
  <si>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</si>
  <si>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</si>
  <si>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</si>
  <si>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</si>
  <si>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</si>
  <si>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</si>
  <si>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</si>
  <si>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</si>
  <si>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</si>
  <si>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</si>
  <si>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</si>
  <si>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</si>
  <si>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</si>
  <si>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</si>
  <si>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</si>
  <si>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</si>
  <si>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</si>
  <si>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</si>
  <si>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</si>
  <si>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</si>
  <si>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</si>
  <si>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</si>
  <si>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</si>
  <si>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</si>
  <si>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</si>
  <si>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</si>
  <si>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</si>
  <si>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</si>
  <si>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</si>
  <si>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</si>
  <si>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</si>
  <si>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</si>
  <si>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</si>
  <si>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</si>
  <si>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</si>
  <si>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</si>
  <si>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</si>
  <si>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</si>
  <si>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</si>
  <si>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</si>
  <si>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</si>
  <si>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</si>
  <si>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</si>
  <si>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</si>
  <si>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</si>
  <si>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</si>
  <si>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</si>
  <si>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</si>
  <si>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</si>
  <si>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</si>
  <si>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</si>
  <si>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</si>
  <si>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</si>
  <si>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</si>
  <si>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</si>
  <si>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</si>
  <si>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</si>
  <si>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</si>
  <si>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</si>
  <si>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</si>
  <si>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</si>
  <si>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</si>
  <si>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</si>
  <si>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</si>
  <si>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</si>
  <si>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</si>
  <si>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</si>
  <si>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</si>
  <si>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</si>
  <si>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</si>
  <si>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</si>
  <si>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</si>
  <si>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</si>
  <si>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</si>
  <si>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</si>
  <si>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</si>
  <si>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</si>
  <si>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</si>
  <si>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</si>
  <si>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</si>
  <si>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</si>
  <si>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</si>
  <si>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</si>
  <si>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</si>
  <si>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</si>
  <si>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</si>
  <si>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</si>
  <si>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</si>
  <si>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</si>
  <si>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</si>
  <si>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</si>
  <si>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</si>
  <si>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</si>
  <si>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</si>
  <si>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</si>
  <si>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</si>
  <si>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</si>
  <si>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</si>
  <si>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</si>
  <si>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</si>
  <si>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</si>
  <si>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</si>
  <si>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</si>
  <si>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</si>
  <si>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</si>
  <si>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</si>
  <si>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</si>
  <si>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</si>
  <si>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</si>
  <si>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</si>
  <si>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</si>
  <si>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</si>
  <si>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</si>
  <si>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</si>
  <si>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</si>
  <si>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</si>
  <si>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</si>
  <si>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</si>
  <si>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</si>
  <si>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</si>
  <si>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</si>
  <si>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</si>
  <si>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</si>
  <si>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</si>
  <si>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</si>
  <si>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</si>
  <si>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</si>
  <si>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</si>
  <si>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</si>
  <si>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</si>
  <si>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</si>
  <si>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</si>
  <si>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</si>
  <si>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</si>
  <si>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</si>
  <si>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</si>
  <si>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</si>
  <si>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</si>
  <si>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</si>
  <si>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</si>
  <si>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</si>
  <si>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</si>
  <si>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</si>
  <si>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</si>
  <si>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</si>
  <si>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</si>
  <si>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</si>
  <si>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</si>
  <si>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</si>
  <si>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</si>
  <si>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</si>
  <si>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</si>
  <si>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</si>
  <si>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</si>
  <si>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</si>
  <si>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</si>
  <si>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</si>
  <si>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</si>
  <si>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</si>
  <si>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</si>
  <si>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</si>
  <si>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</si>
  <si>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</si>
  <si>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</si>
  <si>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</si>
  <si>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</si>
  <si>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</si>
  <si>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</si>
  <si>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</si>
  <si>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</si>
  <si>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</si>
  <si>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</si>
  <si>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</si>
  <si>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</si>
  <si>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</si>
  <si>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</si>
  <si>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</si>
  <si>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</si>
  <si>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</si>
  <si>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</si>
  <si>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</si>
  <si>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</si>
  <si>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</si>
  <si>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</si>
  <si>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</si>
  <si>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</si>
  <si>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</si>
  <si>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</si>
  <si>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</si>
  <si>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</si>
  <si>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</si>
  <si>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</si>
  <si>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</si>
  <si>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</si>
  <si>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</si>
  <si>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</si>
  <si>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</si>
  <si>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</si>
  <si>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</si>
  <si>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</si>
  <si>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</si>
  <si>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</si>
  <si>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</si>
  <si>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</si>
  <si>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</si>
  <si>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</si>
  <si>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</si>
  <si>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</si>
  <si>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</si>
  <si>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</si>
  <si>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</si>
  <si>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</si>
  <si>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</si>
  <si>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</si>
  <si>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</si>
  <si>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</si>
  <si>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</si>
  <si>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</si>
  <si>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</si>
  <si>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</si>
  <si>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</si>
  <si>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</si>
  <si>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</si>
  <si>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</si>
  <si>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</si>
  <si>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</si>
  <si>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</si>
  <si>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</si>
  <si>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</si>
  <si>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</si>
  <si>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</si>
  <si>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</si>
  <si>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</si>
  <si>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</si>
  <si>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</si>
  <si>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</si>
  <si>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</si>
  <si>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</si>
  <si>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</si>
  <si>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</si>
  <si>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</si>
  <si>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</si>
  <si>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</si>
  <si>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</si>
  <si>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</si>
  <si>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</si>
  <si>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</si>
  <si>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</si>
  <si>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</si>
  <si>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</si>
  <si>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</si>
  <si>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</si>
  <si>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</si>
  <si>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</si>
  <si>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</si>
  <si>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</si>
  <si>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</si>
  <si>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</si>
  <si>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</si>
  <si>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</si>
  <si>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</si>
  <si>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</si>
  <si>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</si>
  <si>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</si>
  <si>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</si>
  <si>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</si>
  <si>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</si>
  <si>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</si>
  <si>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</si>
  <si>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</si>
  <si>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</si>
  <si>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</si>
  <si>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</si>
  <si>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</si>
  <si>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</si>
  <si>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</si>
  <si>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</si>
  <si>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</si>
  <si>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</si>
  <si>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</si>
  <si>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</si>
  <si>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</si>
  <si>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</si>
  <si>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</si>
  <si>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</si>
  <si>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</si>
  <si>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</si>
  <si>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</si>
  <si>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</si>
  <si>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</si>
  <si>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</si>
  <si>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</si>
  <si>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</si>
  <si>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</si>
  <si>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</si>
  <si>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</si>
  <si>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</si>
  <si>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</si>
  <si>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</si>
  <si>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</si>
  <si>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</si>
  <si>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</si>
  <si>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</si>
  <si>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</si>
  <si>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</si>
  <si>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</si>
  <si>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</si>
  <si>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</si>
  <si>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</si>
  <si>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</si>
  <si>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</si>
  <si>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</si>
  <si>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</si>
  <si>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</si>
  <si>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</si>
  <si>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</si>
  <si>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</si>
  <si>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</si>
  <si>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</si>
  <si>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</si>
  <si>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</si>
  <si>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</si>
  <si>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</si>
  <si>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</si>
  <si>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</si>
  <si>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</si>
  <si>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</si>
  <si>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</si>
  <si>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</si>
  <si>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</si>
  <si>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</si>
  <si>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</si>
  <si>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</si>
  <si>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</si>
  <si>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</si>
  <si>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</si>
  <si>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</si>
  <si>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</si>
  <si>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</si>
  <si>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</si>
  <si>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</si>
  <si>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</si>
  <si>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</si>
  <si>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</si>
  <si>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</si>
  <si>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</si>
  <si>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</si>
  <si>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</si>
  <si>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</si>
  <si>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</si>
  <si>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</si>
  <si>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</si>
  <si>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</si>
  <si>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</si>
  <si>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</si>
  <si>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</si>
  <si>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</si>
  <si>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</si>
  <si>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</si>
  <si>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</si>
  <si>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</si>
  <si>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</si>
  <si>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</si>
  <si>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</si>
  <si>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</si>
  <si>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</si>
  <si>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</si>
  <si>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</si>
  <si>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</si>
  <si>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</si>
  <si>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</si>
  <si>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</si>
  <si>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</si>
  <si>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</si>
  <si>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</si>
  <si>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</si>
  <si>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</si>
  <si>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</si>
  <si>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</si>
  <si>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</si>
  <si>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</si>
  <si>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</si>
  <si>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</si>
  <si>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</si>
  <si>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</si>
  <si>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</si>
  <si>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</si>
  <si>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</si>
  <si>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</si>
  <si>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</si>
  <si>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</si>
  <si>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</si>
  <si>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</si>
  <si>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</si>
  <si>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</si>
  <si>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</si>
  <si>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</si>
  <si>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</si>
  <si>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</si>
  <si>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</si>
  <si>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</si>
  <si>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</si>
  <si>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</si>
  <si>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</si>
  <si>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</si>
  <si>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</si>
  <si>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</si>
  <si>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</si>
  <si>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</si>
  <si>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</si>
  <si>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</si>
  <si>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</si>
  <si>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</si>
  <si>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</si>
  <si>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</si>
  <si>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</si>
  <si>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</si>
  <si>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</si>
  <si>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</si>
  <si>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</si>
  <si>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</si>
  <si>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</si>
  <si>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</si>
  <si>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</si>
  <si>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</si>
  <si>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</si>
  <si>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</si>
  <si>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</si>
  <si>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</si>
  <si>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</si>
  <si>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</si>
  <si>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</si>
  <si>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</si>
  <si>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</si>
  <si>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</si>
  <si>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</si>
  <si>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</si>
  <si>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</si>
  <si>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</si>
  <si>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</si>
  <si>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</si>
  <si>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</si>
  <si>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</si>
  <si>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</si>
  <si>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</si>
  <si>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</si>
  <si>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</si>
  <si>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</si>
  <si>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</si>
  <si>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</si>
  <si>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</si>
  <si>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</si>
  <si>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</si>
  <si>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</si>
  <si>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</si>
  <si>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</si>
  <si>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</si>
  <si>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</si>
  <si>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</si>
  <si>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</si>
  <si>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</si>
  <si>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</si>
  <si>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</si>
  <si>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</si>
  <si>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</si>
  <si>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</si>
  <si>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</si>
  <si>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</si>
  <si>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</si>
  <si>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</si>
  <si>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</si>
  <si>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</si>
  <si>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</si>
  <si>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</si>
  <si>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</si>
  <si>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</si>
  <si>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</si>
  <si>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</si>
  <si>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</si>
  <si>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</si>
  <si>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</si>
  <si>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</si>
  <si>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</si>
  <si>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</si>
  <si>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</si>
  <si>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</si>
  <si>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</si>
  <si>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</si>
  <si>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</si>
  <si>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</si>
  <si>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</si>
  <si>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</si>
  <si>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</si>
  <si>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</si>
  <si>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</si>
  <si>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</si>
  <si>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</si>
  <si>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</si>
  <si>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</si>
  <si>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</si>
  <si>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</si>
  <si>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</si>
  <si>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</si>
  <si>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</si>
  <si>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</si>
  <si>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</si>
  <si>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</si>
  <si>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</si>
  <si>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</si>
  <si>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</si>
  <si>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</si>
  <si>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</si>
  <si>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</si>
  <si>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</si>
  <si>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</si>
  <si>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</si>
  <si>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</si>
  <si>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</si>
  <si>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</si>
  <si>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</si>
  <si>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</si>
  <si>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</si>
  <si>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</si>
  <si>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</si>
  <si>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</si>
  <si>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</si>
  <si>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</si>
  <si>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</si>
  <si>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</si>
  <si>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</si>
  <si>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</si>
  <si>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</si>
  <si>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</si>
  <si>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</si>
  <si>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</si>
  <si>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</si>
  <si>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</si>
  <si>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</si>
  <si>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</si>
  <si>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</si>
  <si>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</si>
  <si>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</si>
  <si>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</si>
  <si>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</si>
  <si>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</si>
  <si>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</si>
  <si>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</si>
  <si>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</si>
  <si>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</si>
  <si>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</si>
  <si>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</si>
  <si>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</si>
  <si>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</si>
  <si>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</si>
  <si>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</si>
  <si>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</si>
  <si>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</si>
  <si>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</si>
  <si>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</si>
  <si>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</si>
  <si>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</si>
  <si>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</si>
  <si>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</si>
  <si>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</si>
  <si>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</si>
  <si>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</si>
  <si>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</si>
  <si>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</si>
  <si>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</si>
  <si>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</si>
  <si>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</si>
  <si>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</si>
  <si>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</si>
  <si>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</si>
  <si>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</si>
  <si>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</si>
  <si>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</si>
  <si>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</si>
  <si>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</si>
  <si>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</si>
  <si>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</si>
  <si>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</si>
  <si>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</si>
  <si>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</si>
  <si>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</si>
  <si>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</si>
  <si>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</si>
  <si>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</si>
  <si>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</si>
  <si>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</si>
  <si>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</si>
  <si>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</si>
  <si>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</si>
  <si>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</si>
  <si>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</si>
  <si>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</si>
  <si>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</si>
  <si>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</si>
  <si>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</si>
  <si>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</si>
  <si>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</si>
  <si>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</si>
  <si>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</si>
  <si>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</si>
  <si>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</si>
  <si>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</si>
  <si>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</si>
  <si>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</si>
  <si>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</si>
  <si>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</si>
  <si>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</si>
  <si>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</si>
  <si>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</si>
  <si>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</si>
  <si>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</si>
  <si>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</si>
  <si>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</si>
  <si>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</si>
  <si>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</si>
  <si>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</si>
  <si>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</si>
  <si>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</si>
  <si>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</si>
  <si>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</si>
  <si>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</si>
  <si>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</si>
  <si>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</si>
  <si>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</si>
  <si>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</si>
  <si>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</si>
  <si>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</si>
  <si>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</si>
  <si>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</si>
  <si>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</si>
  <si>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</si>
  <si>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</si>
  <si>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</si>
  <si>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</si>
  <si>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</si>
  <si>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</si>
  <si>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</si>
  <si>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</si>
  <si>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</si>
  <si>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</si>
  <si>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</si>
  <si>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</si>
  <si>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</si>
  <si>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</si>
  <si>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</si>
  <si>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</si>
  <si>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</si>
  <si>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</si>
  <si>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</si>
  <si>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</si>
  <si>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</si>
  <si>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</si>
  <si>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</si>
  <si>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</si>
  <si>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</si>
  <si>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</si>
  <si>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</si>
  <si>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</si>
  <si>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</si>
  <si>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</si>
  <si>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</si>
  <si>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</si>
  <si>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</si>
  <si>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</si>
  <si>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</si>
  <si>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</si>
  <si>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</si>
  <si>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</si>
  <si>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</si>
  <si>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</si>
  <si>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</si>
  <si>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</si>
  <si>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</si>
  <si>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</si>
  <si>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</si>
  <si>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</si>
  <si>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</si>
  <si>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</si>
  <si>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</si>
  <si>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</si>
  <si>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</si>
  <si>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</si>
  <si>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</si>
  <si>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</si>
  <si>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</si>
  <si>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</si>
  <si>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</si>
  <si>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</si>
  <si>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</si>
  <si>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</si>
  <si>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</si>
  <si>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</si>
  <si>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</si>
  <si>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</si>
  <si>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</si>
  <si>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</si>
  <si>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</si>
  <si>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</si>
  <si>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</si>
  <si>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</si>
  <si>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</si>
  <si>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</si>
  <si>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</si>
  <si>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</si>
  <si>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</si>
  <si>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</si>
  <si>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</si>
  <si>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</si>
  <si>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</si>
  <si>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</si>
  <si>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</si>
  <si>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</si>
  <si>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</si>
  <si>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</si>
  <si>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</si>
  <si>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</si>
  <si>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</si>
  <si>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</si>
  <si>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</si>
  <si>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</si>
  <si>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</si>
  <si>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</si>
  <si>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</si>
  <si>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</si>
  <si>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</si>
  <si>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</si>
  <si>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</si>
  <si>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</si>
  <si>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</si>
  <si>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</si>
  <si>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</si>
  <si>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</si>
  <si>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</si>
  <si>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</si>
  <si>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</si>
  <si>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</si>
  <si>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</si>
  <si>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</si>
  <si>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</si>
  <si>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</si>
  <si>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</si>
  <si>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</si>
  <si>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</si>
  <si>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</si>
  <si>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</si>
  <si>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</si>
  <si>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</si>
  <si>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</si>
  <si>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</si>
  <si>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</si>
  <si>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</si>
  <si>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</si>
  <si>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</si>
  <si>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</si>
  <si>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</si>
  <si>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</si>
  <si>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</si>
  <si>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</si>
  <si>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</si>
  <si>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</si>
  <si>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</si>
  <si>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</si>
  <si>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</si>
  <si>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</si>
  <si>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</si>
  <si>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</si>
  <si>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</si>
  <si>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</si>
  <si>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</si>
  <si>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</si>
  <si>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</si>
  <si>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</si>
  <si>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</si>
  <si>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</si>
  <si>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</si>
  <si>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</si>
  <si>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</si>
  <si>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</si>
  <si>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</si>
  <si>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</si>
  <si>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</si>
  <si>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</si>
  <si>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</si>
  <si>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</si>
  <si>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</si>
  <si>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</si>
  <si>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</si>
  <si>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</si>
  <si>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</si>
  <si>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</si>
  <si>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</si>
  <si>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</si>
  <si>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</si>
  <si>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</si>
  <si>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</si>
  <si>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</si>
  <si>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</si>
  <si>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</si>
  <si>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</si>
  <si>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</si>
  <si>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</si>
  <si>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</si>
  <si>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</si>
  <si>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</si>
  <si>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</si>
  <si>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</si>
  <si>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</si>
  <si>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</si>
  <si>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</si>
  <si>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</si>
  <si>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</si>
  <si>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</si>
  <si>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</si>
  <si>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</si>
  <si>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</si>
  <si>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</si>
  <si>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</si>
  <si>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</si>
  <si>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</si>
  <si>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</si>
  <si>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</si>
  <si>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</si>
  <si>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</si>
  <si>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</si>
  <si>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</si>
  <si>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</si>
  <si>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</si>
  <si>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</si>
  <si>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</si>
  <si>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</si>
  <si>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</si>
  <si>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</si>
  <si>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</si>
  <si>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</si>
  <si>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</si>
  <si>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</si>
  <si>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</si>
  <si>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</si>
  <si>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</si>
  <si>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</si>
  <si>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</si>
  <si>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</si>
  <si>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</si>
  <si>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</si>
  <si>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</si>
  <si>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</si>
  <si>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</si>
  <si>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</si>
  <si>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</si>
  <si>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</si>
  <si>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</si>
  <si>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</si>
  <si>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</si>
  <si>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</si>
  <si>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</si>
  <si>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</si>
  <si>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</si>
  <si>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</si>
  <si>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</si>
  <si>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</si>
  <si>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</si>
  <si>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</si>
  <si>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</si>
  <si>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</si>
  <si>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</si>
  <si>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</si>
  <si>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</si>
  <si>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</si>
  <si>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</si>
  <si>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</si>
  <si>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</si>
  <si>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</si>
  <si>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</si>
  <si>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</si>
  <si>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</si>
  <si>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</si>
  <si>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</si>
  <si>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</si>
  <si>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</si>
  <si>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</si>
  <si>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</si>
  <si>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</si>
  <si>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</si>
  <si>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</si>
  <si>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</si>
  <si>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</si>
  <si>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</si>
  <si>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</si>
  <si>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</si>
  <si>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</si>
  <si>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</si>
  <si>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</si>
  <si>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</si>
  <si>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</si>
  <si>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</si>
  <si>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</si>
  <si>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</si>
  <si>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</si>
  <si>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</si>
  <si>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</si>
  <si>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</si>
  <si>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</si>
  <si>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</si>
  <si>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</si>
  <si>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</si>
  <si>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</si>
  <si>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</si>
  <si>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</si>
  <si>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</si>
  <si>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</si>
  <si>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</si>
  <si>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</si>
  <si>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</si>
  <si>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</si>
  <si>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</si>
  <si>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</si>
  <si>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</si>
  <si>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</si>
  <si>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</si>
  <si>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</si>
  <si>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</si>
  <si>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</si>
  <si>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</si>
  <si>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</si>
  <si>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</si>
  <si>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</si>
  <si>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</si>
  <si>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</si>
  <si>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</si>
  <si>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</si>
  <si>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</si>
  <si>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</si>
  <si>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</si>
  <si>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</si>
  <si>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</si>
  <si>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</si>
  <si>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</si>
  <si>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</si>
  <si>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</si>
  <si>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</si>
  <si>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</si>
  <si>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</si>
  <si>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</si>
  <si>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</si>
  <si>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</si>
  <si>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</si>
  <si>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</si>
  <si>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</si>
  <si>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</si>
  <si>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</si>
  <si>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</si>
  <si>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</si>
  <si>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</si>
  <si>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</si>
  <si>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</si>
  <si>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</si>
  <si>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</si>
  <si>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</si>
  <si>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</si>
  <si>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</si>
  <si>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</si>
  <si>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</si>
  <si>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</si>
  <si>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</si>
  <si>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</si>
  <si>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</si>
  <si>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</si>
  <si>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</si>
  <si>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</si>
  <si>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</si>
  <si>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</si>
  <si>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</si>
  <si>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</si>
  <si>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</si>
  <si>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</si>
  <si>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</si>
  <si>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</si>
  <si>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</si>
  <si>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</si>
  <si>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</si>
  <si>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</si>
  <si>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</si>
  <si>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</si>
  <si>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</si>
  <si>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</si>
  <si>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</si>
  <si>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</si>
  <si>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</si>
  <si>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</si>
  <si>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</si>
  <si>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</si>
  <si>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</si>
  <si>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</si>
  <si>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</si>
  <si>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</si>
  <si>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</si>
  <si>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</si>
  <si>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</si>
  <si>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</si>
  <si>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</si>
  <si>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</si>
  <si>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</si>
  <si>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</si>
  <si>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</si>
  <si>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</si>
  <si>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</si>
  <si>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</si>
  <si>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</si>
  <si>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</si>
  <si>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</si>
  <si>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</si>
  <si>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</si>
  <si>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</si>
  <si>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</si>
  <si>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</si>
  <si>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</si>
  <si>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</si>
  <si>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</si>
  <si>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</si>
  <si>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</si>
  <si>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</si>
  <si>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</si>
  <si>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</si>
  <si>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</si>
  <si>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</si>
  <si>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</si>
  <si>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</si>
  <si>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</si>
  <si>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</si>
  <si>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</si>
  <si>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</si>
  <si>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</si>
  <si>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</si>
  <si>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</si>
  <si>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</si>
  <si>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</si>
  <si>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</si>
  <si>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</si>
  <si>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</si>
  <si>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</si>
  <si>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</si>
  <si>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</si>
  <si>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</si>
  <si>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</si>
  <si>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</si>
  <si>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</si>
  <si>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</si>
  <si>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</si>
  <si>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</si>
  <si>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</si>
  <si>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</si>
  <si>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</si>
  <si>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</si>
  <si>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</si>
  <si>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</si>
  <si>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</si>
  <si>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</si>
  <si>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</si>
  <si>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</si>
  <si>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</si>
  <si>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</si>
  <si>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</si>
  <si>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</si>
  <si>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</si>
  <si>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</si>
  <si>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</si>
  <si>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</si>
  <si>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</si>
  <si>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</si>
  <si>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</si>
  <si>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</si>
  <si>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</si>
  <si>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</si>
  <si>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</si>
  <si>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</si>
  <si>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</si>
  <si>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</si>
  <si>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</si>
  <si>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</si>
  <si>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</si>
  <si>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</si>
  <si>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</si>
  <si>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</si>
  <si>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</si>
  <si>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</si>
  <si>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</si>
  <si>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</si>
  <si>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</si>
  <si>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</si>
  <si>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</si>
  <si>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</si>
  <si>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</si>
  <si>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</si>
  <si>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</si>
  <si>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</si>
  <si>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</si>
  <si>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</si>
  <si>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</si>
  <si>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</si>
  <si>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</si>
  <si>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</si>
  <si>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</si>
  <si>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</si>
  <si>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</si>
  <si>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</si>
  <si>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</si>
  <si>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</si>
  <si>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</si>
  <si>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</si>
  <si>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</si>
  <si>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</si>
  <si>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</si>
  <si>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</si>
  <si>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</si>
  <si>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</si>
  <si>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</si>
  <si>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</si>
  <si>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</si>
  <si>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</si>
  <si>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</si>
  <si>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</si>
  <si>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</si>
  <si>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</si>
  <si>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</si>
  <si>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</si>
  <si>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</si>
  <si>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</si>
  <si>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</si>
  <si>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</si>
  <si>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</si>
  <si>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</si>
  <si>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</si>
  <si>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</si>
  <si>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</si>
  <si>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</si>
  <si>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</si>
  <si>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</si>
  <si>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</si>
  <si>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</si>
  <si>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</si>
  <si>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</si>
  <si>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</si>
  <si>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</si>
  <si>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</si>
  <si>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</si>
  <si>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</si>
  <si>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</si>
  <si>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</si>
  <si>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</si>
  <si>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</si>
  <si>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</si>
  <si>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</si>
  <si>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</si>
  <si>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</si>
  <si>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</si>
  <si>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</si>
  <si>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</si>
  <si>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</si>
  <si>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</si>
  <si>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</si>
  <si>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</si>
  <si>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</si>
  <si>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</si>
  <si>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</si>
  <si>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</si>
  <si>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</si>
  <si>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</si>
  <si>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</si>
  <si>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</si>
  <si>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</si>
  <si>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</si>
  <si>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</si>
  <si>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</si>
  <si>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</si>
  <si>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</si>
  <si>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</si>
  <si>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</si>
  <si>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</si>
  <si>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</si>
  <si>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</si>
  <si>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</si>
  <si>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</si>
  <si>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</si>
  <si>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</si>
  <si>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</si>
  <si>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</si>
  <si>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</si>
  <si>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</si>
  <si>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</si>
  <si>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</si>
  <si>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</si>
  <si>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</si>
  <si>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</si>
  <si>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</si>
  <si>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</si>
  <si>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</si>
  <si>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</si>
  <si>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</si>
  <si>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</si>
  <si>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</si>
  <si>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</si>
  <si>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</si>
  <si>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</si>
  <si>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</si>
  <si>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</si>
  <si>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</si>
  <si>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</si>
  <si>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</si>
  <si>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</si>
  <si>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</si>
  <si>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</si>
  <si>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</si>
  <si>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</si>
  <si>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</si>
  <si>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</si>
  <si>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</si>
  <si>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</si>
  <si>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</si>
  <si>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</si>
  <si>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</si>
  <si>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</si>
  <si>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</si>
  <si>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</si>
  <si>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</si>
  <si>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</si>
  <si>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</si>
  <si>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</si>
  <si>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</si>
  <si>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</si>
  <si>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</si>
  <si>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</si>
  <si>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</si>
  <si>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</si>
  <si>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</si>
  <si>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</si>
  <si>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</si>
  <si>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</si>
  <si>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</si>
  <si>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</si>
  <si>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</si>
  <si>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</si>
  <si>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</si>
  <si>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</si>
  <si>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</si>
  <si>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</si>
  <si>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</si>
  <si>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</si>
  <si>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</si>
  <si>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</si>
  <si>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</si>
  <si>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</si>
  <si>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</si>
  <si>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</si>
  <si>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</si>
  <si>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</si>
  <si>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</si>
  <si>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</si>
  <si>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</si>
  <si>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</si>
  <si>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</si>
  <si>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</si>
  <si>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</si>
  <si>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</si>
  <si>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</si>
  <si>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</si>
  <si>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</si>
  <si>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</si>
  <si>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</si>
  <si>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</si>
  <si>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</si>
  <si>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</si>
  <si>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</si>
  <si>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</si>
  <si>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</si>
  <si>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</si>
  <si>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</si>
  <si>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</si>
  <si>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</si>
  <si>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</si>
  <si>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</si>
  <si>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</si>
  <si>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</si>
  <si>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</si>
  <si>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</si>
  <si>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</si>
  <si>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</si>
  <si>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</si>
  <si>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</si>
  <si>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</si>
  <si>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</si>
  <si>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</si>
  <si>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</si>
  <si>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</si>
  <si>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</si>
  <si>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</si>
  <si>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</si>
  <si>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</si>
  <si>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</si>
  <si>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</si>
  <si>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</si>
  <si>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</si>
  <si>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</si>
  <si>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</si>
  <si>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</si>
  <si>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</si>
  <si>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</si>
  <si>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</si>
  <si>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</si>
  <si>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</si>
  <si>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</si>
  <si>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</si>
  <si>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</si>
  <si>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</si>
  <si>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</si>
  <si>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</si>
  <si>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</si>
  <si>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</si>
  <si>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</si>
  <si>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</si>
  <si>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</si>
  <si>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</si>
  <si>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</si>
  <si>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</si>
  <si>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</si>
  <si>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</si>
  <si>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</si>
  <si>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</si>
  <si>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</si>
  <si>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</si>
  <si>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</si>
  <si>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</si>
  <si>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</si>
  <si>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</si>
  <si>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</si>
  <si>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</si>
  <si>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</si>
  <si>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</si>
  <si>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</si>
  <si>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</si>
  <si>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</si>
  <si>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</si>
  <si>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</si>
  <si>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</si>
  <si>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</si>
  <si>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</si>
  <si>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</si>
  <si>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</si>
  <si>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</si>
  <si>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</si>
  <si>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</si>
  <si>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</si>
  <si>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</si>
  <si>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</si>
  <si>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</si>
  <si>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</si>
  <si>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</si>
  <si>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</si>
  <si>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</si>
  <si>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</si>
  <si>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</si>
  <si>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</si>
  <si>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</si>
  <si>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</si>
  <si>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</si>
  <si>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</si>
  <si>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</si>
  <si>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</si>
  <si>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</si>
  <si>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</si>
  <si>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</si>
  <si>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</si>
  <si>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</si>
  <si>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</si>
  <si>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</si>
  <si>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</si>
  <si>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</si>
  <si>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</si>
  <si>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</si>
  <si>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</si>
  <si>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</si>
  <si>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</si>
  <si>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</si>
  <si>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</si>
  <si>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</si>
  <si>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</si>
  <si>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</si>
  <si>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</si>
  <si>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</si>
  <si>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</si>
  <si>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</si>
  <si>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</si>
  <si>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</si>
  <si>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</si>
  <si>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</si>
  <si>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</si>
  <si>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</si>
  <si>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</si>
  <si>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</si>
  <si>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</si>
  <si>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</si>
  <si>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</si>
  <si>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</si>
  <si>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</si>
  <si>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</si>
  <si>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</si>
  <si>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</si>
  <si>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</si>
  <si>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</si>
  <si>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</si>
  <si>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</si>
  <si>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</si>
  <si>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</si>
  <si>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</si>
  <si>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</si>
  <si>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</si>
  <si>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</si>
  <si>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</si>
  <si>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</si>
  <si>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</si>
  <si>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</si>
  <si>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</si>
  <si>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</si>
  <si>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</si>
  <si>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</si>
  <si>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</si>
  <si>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</si>
  <si>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</si>
  <si>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</si>
  <si>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</si>
  <si>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</si>
  <si>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</si>
  <si>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</si>
  <si>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</si>
  <si>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</si>
  <si>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</si>
  <si>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</si>
  <si>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</si>
  <si>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</si>
  <si>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</si>
  <si>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</si>
  <si>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</si>
  <si>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</si>
  <si>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</si>
  <si>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</si>
  <si>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</si>
  <si>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</si>
  <si>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</si>
  <si>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</si>
  <si>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</si>
  <si>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</si>
  <si>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</si>
  <si>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</si>
  <si>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</si>
  <si>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</si>
  <si>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</si>
  <si>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</si>
  <si>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</si>
  <si>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</si>
  <si>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</si>
  <si>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</si>
  <si>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</si>
  <si>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</si>
  <si>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</si>
  <si>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</si>
  <si>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</si>
  <si>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</si>
  <si>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</si>
  <si>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</si>
  <si>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</si>
  <si>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</si>
  <si>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</si>
  <si>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</si>
  <si>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</si>
  <si>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</si>
  <si>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</si>
  <si>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</si>
  <si>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</si>
  <si>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</si>
  <si>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</si>
  <si>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</si>
  <si>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</si>
  <si>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</si>
  <si>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</si>
  <si>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</si>
  <si>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</si>
  <si>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</si>
  <si>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</si>
  <si>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</si>
  <si>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</si>
  <si>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</si>
  <si>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</si>
  <si>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</si>
  <si>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</si>
  <si>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</si>
  <si>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</si>
  <si>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</si>
  <si>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</si>
  <si>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</si>
  <si>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</si>
  <si>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</si>
  <si>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</si>
  <si>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</si>
  <si>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</si>
  <si>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</si>
  <si>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</si>
  <si>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</si>
  <si>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</si>
  <si>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</si>
  <si>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</si>
  <si>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</si>
  <si>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</si>
  <si>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</si>
  <si>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</si>
  <si>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</si>
  <si>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</si>
  <si>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</si>
  <si>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</si>
  <si>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</si>
  <si>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</si>
  <si>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</si>
  <si>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</si>
  <si>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</si>
  <si>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</si>
  <si>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</si>
  <si>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</si>
  <si>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</si>
  <si>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</si>
  <si>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</si>
  <si>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</si>
  <si>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</si>
  <si>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</si>
  <si>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</si>
  <si>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</si>
  <si>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</si>
  <si>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</si>
  <si>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</si>
  <si>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</si>
  <si>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</si>
  <si>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</si>
  <si>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</si>
  <si>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</si>
  <si>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</si>
  <si>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</si>
  <si>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</si>
  <si>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</si>
  <si>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</si>
  <si>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</si>
  <si>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</si>
  <si>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</si>
  <si>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</si>
  <si>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</si>
  <si>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</si>
  <si>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</si>
  <si>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</si>
  <si>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</si>
  <si>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</si>
  <si>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</si>
  <si>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</si>
  <si>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</si>
  <si>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</si>
  <si>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</si>
  <si>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</si>
  <si>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</si>
  <si>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</si>
  <si>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</si>
  <si>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</si>
  <si>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</si>
  <si>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</si>
  <si>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</si>
  <si>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</si>
  <si>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</si>
  <si>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</si>
  <si>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</si>
  <si>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</si>
  <si>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</si>
  <si>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</si>
  <si>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</si>
  <si>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</si>
  <si>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</si>
  <si>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</si>
  <si>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</si>
  <si>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</si>
  <si>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</si>
  <si>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</si>
  <si>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</si>
  <si>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</si>
  <si>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</si>
  <si>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</si>
  <si>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</si>
  <si>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</si>
  <si>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</si>
  <si>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</si>
  <si>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</si>
  <si>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</si>
  <si>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</si>
  <si>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</si>
  <si>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</si>
  <si>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</si>
  <si>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</si>
  <si>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</si>
  <si>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</si>
  <si>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</si>
  <si>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</si>
  <si>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</si>
  <si>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</si>
  <si>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</si>
  <si>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</si>
  <si>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</si>
  <si>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</si>
  <si>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</si>
  <si>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</si>
  <si>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</si>
  <si>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</si>
  <si>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</si>
  <si>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</si>
  <si>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</si>
  <si>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</si>
  <si>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</si>
  <si>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</si>
  <si>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</si>
  <si>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</si>
  <si>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</si>
  <si>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</si>
  <si>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</si>
  <si>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</si>
  <si>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</si>
  <si>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</si>
  <si>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</si>
  <si>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</si>
  <si>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</si>
  <si>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</si>
  <si>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</si>
  <si>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</si>
  <si>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</si>
  <si>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</si>
  <si>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</si>
  <si>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</si>
  <si>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</si>
  <si>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</si>
  <si>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</si>
  <si>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</si>
  <si>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</si>
  <si>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</si>
  <si>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</si>
  <si>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</si>
  <si>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</si>
  <si>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</si>
  <si>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</si>
  <si>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</si>
  <si>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</si>
  <si>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</si>
  <si>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</si>
  <si>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</si>
  <si>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</si>
  <si>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</si>
  <si>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</si>
  <si>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</si>
  <si>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</si>
  <si>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</si>
  <si>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</si>
  <si>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</si>
  <si>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</si>
  <si>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</si>
  <si>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</si>
  <si>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</si>
  <si>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</si>
  <si>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</si>
  <si>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</si>
  <si>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</si>
  <si>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</si>
  <si>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</si>
  <si>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</si>
  <si>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</si>
  <si>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</si>
  <si>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</si>
  <si>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</si>
  <si>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</si>
  <si>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</si>
  <si>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</si>
  <si>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</si>
  <si>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</si>
  <si>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</si>
  <si>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</si>
  <si>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</si>
  <si>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</si>
  <si>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</si>
  <si>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</si>
  <si>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</si>
  <si>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</si>
  <si>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</si>
  <si>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</si>
  <si>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</si>
  <si>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</si>
  <si>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</si>
  <si>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</si>
  <si>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</si>
  <si>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</si>
  <si>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</si>
  <si>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</si>
  <si>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</si>
  <si>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</si>
  <si>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</si>
  <si>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</si>
  <si>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</si>
  <si>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</si>
  <si>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</si>
  <si>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</si>
  <si>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</si>
  <si>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</si>
  <si>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</si>
  <si>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</si>
  <si>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</si>
  <si>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</si>
  <si>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</si>
  <si>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</si>
  <si>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</si>
  <si>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</si>
  <si>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</si>
  <si>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</si>
  <si>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</si>
  <si>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</si>
  <si>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</si>
  <si>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</si>
  <si>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</si>
  <si>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</si>
  <si>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</si>
  <si>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</si>
  <si>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</si>
  <si>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</si>
  <si>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</si>
  <si>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</si>
  <si>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</si>
  <si>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</si>
  <si>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</si>
  <si>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</si>
  <si>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</si>
  <si>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</si>
  <si>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</si>
  <si>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</si>
  <si>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</si>
  <si>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</si>
  <si>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</si>
  <si>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</si>
  <si>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</si>
  <si>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</si>
  <si>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</si>
  <si>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</si>
  <si>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</si>
  <si>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</si>
  <si>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</si>
  <si>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</si>
  <si>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</si>
  <si>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</si>
  <si>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</si>
  <si>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</si>
  <si>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</si>
  <si>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</si>
  <si>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</si>
  <si>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</si>
  <si>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</si>
  <si>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</si>
  <si>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</si>
  <si>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</si>
  <si>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</si>
  <si>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</si>
  <si>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</si>
  <si>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</si>
  <si>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</si>
  <si>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</si>
  <si>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</si>
  <si>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</si>
  <si>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</si>
  <si>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</si>
  <si>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</si>
  <si>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</si>
  <si>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</si>
  <si>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</si>
  <si>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</si>
  <si>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</si>
  <si>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</si>
  <si>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</si>
  <si>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</si>
  <si>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</si>
  <si>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</si>
  <si>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</si>
  <si>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</si>
  <si>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</si>
  <si>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</si>
  <si>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</si>
  <si>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</si>
  <si>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</si>
  <si>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</si>
  <si>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Goal</t>
  </si>
  <si>
    <t>Number Failed</t>
  </si>
  <si>
    <t>Number Cancelled</t>
  </si>
  <si>
    <t>Total Projects</t>
  </si>
  <si>
    <t>Percentage Succesful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</si>
  <si>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</si>
  <si>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</si>
  <si>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</si>
  <si>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</si>
  <si>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</si>
  <si>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</si>
  <si>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</si>
  <si>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</si>
  <si>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</si>
  <si>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</si>
  <si>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</si>
  <si>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</si>
  <si>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</si>
  <si>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</si>
  <si>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</si>
  <si>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</si>
  <si>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</si>
  <si>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</si>
  <si>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</si>
  <si>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</si>
  <si>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</si>
  <si>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</si>
  <si>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</si>
  <si>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</si>
  <si>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</si>
  <si>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</si>
  <si>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</si>
  <si>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</si>
  <si>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(blank)</t>
  </si>
  <si>
    <t>successful Total</t>
  </si>
  <si>
    <t>(blank) Total</t>
  </si>
  <si>
    <t xml:space="preserve">Successful </t>
  </si>
  <si>
    <t>Unsuccesful</t>
  </si>
  <si>
    <t xml:space="preserve">mean </t>
  </si>
  <si>
    <t>median</t>
  </si>
  <si>
    <t>minimum</t>
  </si>
  <si>
    <t>maximum</t>
  </si>
  <si>
    <t>variance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</si>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</sst>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/mm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1" fontId="0" fillId="0" borderId="0" xfId="42" applyNumberFormat="1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0" fontId="16" fillId="0" borderId="0" xfId="0" applyFont="1"/>
    <xf numFmtId="0" fontId="19" fillId="0" borderId="0" xfId="0" applyFont="1"/>
    <xf numFmtId="14" fontId="16" fillId="0" borderId="0" xfId="0" applyNumberFormat="1" applyFont="1" applyAlignment="1">
      <alignment horizontal="center"/>
    </xf>
    <xf numFmtId="9" fontId="16" fillId="0" borderId="0" xfId="42" applyFont="1"/>
    <xf numFmtId="165" fontId="0" fillId="0" borderId="0" xfId="0" applyNumberFormat="1"/>
    <xf numFmtId="0" fontId="0" fillId="33" borderId="0" xfId="0" applyFill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E5-4948-8AE6-B40B429E29F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E5-4948-8AE6-B40B429E29F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E5-4948-8AE6-B40B429E29F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E5-4948-8AE6-B40B429E2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64412671"/>
        <c:axId val="2064414383"/>
      </c:barChart>
      <c:catAx>
        <c:axId val="20644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414383"/>
        <c:crosses val="autoZero"/>
        <c:auto val="1"/>
        <c:lblAlgn val="ctr"/>
        <c:lblOffset val="100"/>
        <c:noMultiLvlLbl val="0"/>
      </c:catAx>
      <c:valAx>
        <c:axId val="206441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41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A-2244-99E3-87E85C898600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3A-2244-99E3-87E85C898600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3A-2244-99E3-87E85C898600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3A-2244-99E3-87E85C89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84517040"/>
        <c:axId val="684501456"/>
      </c:barChart>
      <c:catAx>
        <c:axId val="6845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01456"/>
        <c:crosses val="autoZero"/>
        <c:auto val="1"/>
        <c:lblAlgn val="ctr"/>
        <c:lblOffset val="100"/>
        <c:noMultiLvlLbl val="0"/>
      </c:catAx>
      <c:valAx>
        <c:axId val="6845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 Based</a:t>
            </a:r>
            <a:r>
              <a:rPr lang="en-GB" baseline="0"/>
              <a:t>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Bonus!$F$1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8D-E446-BB2F-00256BAEFD77}"/>
            </c:ext>
          </c:extLst>
        </c:ser>
        <c:ser>
          <c:idx val="5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8D-E446-BB2F-00256BAEFD77}"/>
            </c:ext>
          </c:extLst>
        </c:ser>
        <c:ser>
          <c:idx val="6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8D-E446-BB2F-00256BAEF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846480"/>
        <c:axId val="280413536"/>
      </c:lineChart>
      <c:catAx>
        <c:axId val="28084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13536"/>
        <c:crosses val="autoZero"/>
        <c:auto val="1"/>
        <c:lblAlgn val="ctr"/>
        <c:lblOffset val="100"/>
        <c:noMultiLvlLbl val="0"/>
      </c:catAx>
      <c:valAx>
        <c:axId val="2804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4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[CrowdfundingBook.xlsx]Outcome!PivotTable15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6-1249-9889-50702951E393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186-1249-9889-50702951E393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186-1249-9889-50702951E393}"/>
            </c:ext>
          </c:extLst>
        </c:ser>
        <c:ser>
          <c:idx val="3"/>
          <c:order val="3"/>
          <c:tx>
            <c:strRef>
              <c:f>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186-1249-9889-50702951E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190400"/>
        <c:axId val="1300032864"/>
      </c:lineChart>
      <c:catAx>
        <c:axId val="134719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2864"/>
        <c:crosses val="autoZero"/>
        <c:auto val="1"/>
        <c:lblAlgn val="ctr"/>
        <c:lblOffset val="100"/>
        <c:noMultiLvlLbl val="0"/>
      </c:catAx>
      <c:valAx>
        <c:axId val="13000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9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1</xdr:row>
      <xdr:rowOff>101600</xdr:rowOff>
    </xdr:from>
    <xdr:to>
      <xdr:col>11</xdr:col>
      <xdr:colOff>736600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3CA79-7E32-7A2C-8E74-CC889A4EF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3</xdr:row>
      <xdr:rowOff>0</xdr:rowOff>
    </xdr:from>
    <xdr:to>
      <xdr:col>13</xdr:col>
      <xdr:colOff>723900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68FF1-823D-07D2-B838-CE8B81A91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14</xdr:row>
      <xdr:rowOff>5080</xdr:rowOff>
    </xdr:from>
    <xdr:to>
      <xdr:col>7</xdr:col>
      <xdr:colOff>1282700</xdr:colOff>
      <xdr:row>27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9A0CA-005D-E7AD-2D1B-C94401EA7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239730</xdr:colOff>
      <xdr:row>1</xdr:row>
      <xdr:rowOff>133849</xdr:rowOff>
    </xdr:from>
    <xdr:to>
      <xdr:col>13</xdr:col>
      <xdr:colOff>142697</xdr:colOff>
      <xdr:row>18</xdr:row>
      <xdr:rowOff>57078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57667F-1966-1A1C-0C97-F16B7B0DE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10</xdr:row>
      <xdr:rowOff>30480</xdr:rowOff>
    </xdr:from>
    <xdr:to>
      <xdr:col>10</xdr:col>
      <xdr:colOff>193040</xdr:colOff>
      <xdr:row>26</xdr:row>
      <xdr:rowOff>10160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F81DE6-9B8F-C5D0-F180-CE694C9C968C}"/>
            </a:ext>
          </a:extLst>
        </xdr:cNvPr>
        <xdr:cNvSpPr txBox="1"/>
      </xdr:nvSpPr>
      <xdr:spPr>
        <a:xfrm>
          <a:off x="4968240" y="2062480"/>
          <a:ext cx="3322320" cy="3230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 the case</a:t>
          </a:r>
          <a:r>
            <a:rPr lang="en-GB" sz="1100" baseline="0"/>
            <a:t> of backers count, the mean would better  summarise the data as there is a bigger difference in values. While the median may show that both outcomes follow a similiar distribution, the mean will show that the average count of backers in succesful campaigns tends to be alot higher which most likely contributes to the success.</a:t>
          </a:r>
        </a:p>
        <a:p>
          <a:endParaRPr lang="en-GB" sz="1100" baseline="0"/>
        </a:p>
        <a:p>
          <a:r>
            <a:rPr lang="en-GB" sz="1100"/>
            <a:t>There</a:t>
          </a:r>
          <a:r>
            <a:rPr lang="en-GB" sz="1100" baseline="0"/>
            <a:t> is more variability in the successful campaigns. This could be because of the larger amount data as more campaigns succeeded rather than failed.</a:t>
          </a:r>
          <a:endParaRPr lang="en-GB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ra Jamila Costelo" refreshedDate="45368.796950115742" createdVersion="8" refreshedVersion="8" minRefreshableVersion="3" recordCount="1000" xr:uid="{6E3B1EE7-68A2-4646-B434-A2590C258E7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ra Jamila Costelo" refreshedDate="45371.964398842596" createdVersion="8" refreshedVersion="8" minRefreshableVersion="3" recordCount="1000" xr:uid="{4B9A43D3-D53C-2D47-A040-32A353E780CD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ra Jamila Costelo" refreshedDate="45371.981084953703" createdVersion="8" refreshedVersion="8" minRefreshableVersion="3" recordCount="1001" xr:uid="{1DCEDE3B-C7C9-F84E-9FDB-C51971C8AF90}">
  <cacheSource type="worksheet">
    <worksheetSource ref="G1:H1048576" sheet="Crowdfunding"/>
  </cacheSource>
  <cacheFields count="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1"/>
    <x v="2"/>
  </r>
  <r>
    <x v="0"/>
    <x v="3"/>
  </r>
  <r>
    <x v="0"/>
    <x v="4"/>
  </r>
  <r>
    <x v="1"/>
    <x v="5"/>
  </r>
  <r>
    <x v="0"/>
    <x v="6"/>
  </r>
  <r>
    <x v="1"/>
    <x v="7"/>
  </r>
  <r>
    <x v="2"/>
    <x v="8"/>
  </r>
  <r>
    <x v="0"/>
    <x v="9"/>
  </r>
  <r>
    <x v="1"/>
    <x v="10"/>
  </r>
  <r>
    <x v="0"/>
    <x v="11"/>
  </r>
  <r>
    <x v="0"/>
    <x v="12"/>
  </r>
  <r>
    <x v="1"/>
    <x v="13"/>
  </r>
  <r>
    <x v="0"/>
    <x v="14"/>
  </r>
  <r>
    <x v="0"/>
    <x v="15"/>
  </r>
  <r>
    <x v="1"/>
    <x v="16"/>
  </r>
  <r>
    <x v="1"/>
    <x v="17"/>
  </r>
  <r>
    <x v="3"/>
    <x v="18"/>
  </r>
  <r>
    <x v="0"/>
    <x v="19"/>
  </r>
  <r>
    <x v="1"/>
    <x v="20"/>
  </r>
  <r>
    <x v="0"/>
    <x v="21"/>
  </r>
  <r>
    <x v="1"/>
    <x v="22"/>
  </r>
  <r>
    <x v="1"/>
    <x v="23"/>
  </r>
  <r>
    <x v="1"/>
    <x v="24"/>
  </r>
  <r>
    <x v="1"/>
    <x v="25"/>
  </r>
  <r>
    <x v="3"/>
    <x v="26"/>
  </r>
  <r>
    <x v="0"/>
    <x v="27"/>
  </r>
  <r>
    <x v="1"/>
    <x v="28"/>
  </r>
  <r>
    <x v="1"/>
    <x v="29"/>
  </r>
  <r>
    <x v="1"/>
    <x v="30"/>
  </r>
  <r>
    <x v="1"/>
    <x v="31"/>
  </r>
  <r>
    <x v="0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0"/>
    <x v="39"/>
  </r>
  <r>
    <x v="1"/>
    <x v="40"/>
  </r>
  <r>
    <x v="1"/>
    <x v="41"/>
  </r>
  <r>
    <x v="1"/>
    <x v="42"/>
  </r>
  <r>
    <x v="1"/>
    <x v="43"/>
  </r>
  <r>
    <x v="1"/>
    <x v="13"/>
  </r>
  <r>
    <x v="0"/>
    <x v="44"/>
  </r>
  <r>
    <x v="1"/>
    <x v="45"/>
  </r>
  <r>
    <x v="1"/>
    <x v="46"/>
  </r>
  <r>
    <x v="1"/>
    <x v="47"/>
  </r>
  <r>
    <x v="1"/>
    <x v="48"/>
  </r>
  <r>
    <x v="0"/>
    <x v="49"/>
  </r>
  <r>
    <x v="0"/>
    <x v="50"/>
  </r>
  <r>
    <x v="0"/>
    <x v="51"/>
  </r>
  <r>
    <x v="1"/>
    <x v="52"/>
  </r>
  <r>
    <x v="0"/>
    <x v="53"/>
  </r>
  <r>
    <x v="1"/>
    <x v="54"/>
  </r>
  <r>
    <x v="1"/>
    <x v="55"/>
  </r>
  <r>
    <x v="1"/>
    <x v="56"/>
  </r>
  <r>
    <x v="1"/>
    <x v="57"/>
  </r>
  <r>
    <x v="1"/>
    <x v="58"/>
  </r>
  <r>
    <x v="1"/>
    <x v="59"/>
  </r>
  <r>
    <x v="0"/>
    <x v="60"/>
  </r>
  <r>
    <x v="1"/>
    <x v="61"/>
  </r>
  <r>
    <x v="0"/>
    <x v="62"/>
  </r>
  <r>
    <x v="0"/>
    <x v="63"/>
  </r>
  <r>
    <x v="1"/>
    <x v="64"/>
  </r>
  <r>
    <x v="0"/>
    <x v="65"/>
  </r>
  <r>
    <x v="1"/>
    <x v="66"/>
  </r>
  <r>
    <x v="1"/>
    <x v="67"/>
  </r>
  <r>
    <x v="3"/>
    <x v="68"/>
  </r>
  <r>
    <x v="1"/>
    <x v="69"/>
  </r>
  <r>
    <x v="1"/>
    <x v="70"/>
  </r>
  <r>
    <x v="1"/>
    <x v="71"/>
  </r>
  <r>
    <x v="1"/>
    <x v="39"/>
  </r>
  <r>
    <x v="1"/>
    <x v="72"/>
  </r>
  <r>
    <x v="1"/>
    <x v="73"/>
  </r>
  <r>
    <x v="0"/>
    <x v="74"/>
  </r>
  <r>
    <x v="0"/>
    <x v="75"/>
  </r>
  <r>
    <x v="1"/>
    <x v="76"/>
  </r>
  <r>
    <x v="0"/>
    <x v="77"/>
  </r>
  <r>
    <x v="1"/>
    <x v="78"/>
  </r>
  <r>
    <x v="1"/>
    <x v="79"/>
  </r>
  <r>
    <x v="1"/>
    <x v="80"/>
  </r>
  <r>
    <x v="0"/>
    <x v="81"/>
  </r>
  <r>
    <x v="1"/>
    <x v="82"/>
  </r>
  <r>
    <x v="1"/>
    <x v="83"/>
  </r>
  <r>
    <x v="1"/>
    <x v="84"/>
  </r>
  <r>
    <x v="0"/>
    <x v="85"/>
  </r>
  <r>
    <x v="1"/>
    <x v="86"/>
  </r>
  <r>
    <x v="1"/>
    <x v="87"/>
  </r>
  <r>
    <x v="0"/>
    <x v="88"/>
  </r>
  <r>
    <x v="0"/>
    <x v="89"/>
  </r>
  <r>
    <x v="1"/>
    <x v="90"/>
  </r>
  <r>
    <x v="3"/>
    <x v="91"/>
  </r>
  <r>
    <x v="1"/>
    <x v="80"/>
  </r>
  <r>
    <x v="1"/>
    <x v="11"/>
  </r>
  <r>
    <x v="1"/>
    <x v="92"/>
  </r>
  <r>
    <x v="1"/>
    <x v="86"/>
  </r>
  <r>
    <x v="0"/>
    <x v="93"/>
  </r>
  <r>
    <x v="1"/>
    <x v="55"/>
  </r>
  <r>
    <x v="0"/>
    <x v="49"/>
  </r>
  <r>
    <x v="1"/>
    <x v="55"/>
  </r>
  <r>
    <x v="1"/>
    <x v="94"/>
  </r>
  <r>
    <x v="0"/>
    <x v="95"/>
  </r>
  <r>
    <x v="1"/>
    <x v="96"/>
  </r>
  <r>
    <x v="1"/>
    <x v="97"/>
  </r>
  <r>
    <x v="1"/>
    <x v="98"/>
  </r>
  <r>
    <x v="1"/>
    <x v="99"/>
  </r>
  <r>
    <x v="1"/>
    <x v="100"/>
  </r>
  <r>
    <x v="0"/>
    <x v="101"/>
  </r>
  <r>
    <x v="0"/>
    <x v="102"/>
  </r>
  <r>
    <x v="1"/>
    <x v="103"/>
  </r>
  <r>
    <x v="1"/>
    <x v="104"/>
  </r>
  <r>
    <x v="1"/>
    <x v="54"/>
  </r>
  <r>
    <x v="1"/>
    <x v="105"/>
  </r>
  <r>
    <x v="0"/>
    <x v="106"/>
  </r>
  <r>
    <x v="0"/>
    <x v="107"/>
  </r>
  <r>
    <x v="1"/>
    <x v="108"/>
  </r>
  <r>
    <x v="1"/>
    <x v="109"/>
  </r>
  <r>
    <x v="1"/>
    <x v="110"/>
  </r>
  <r>
    <x v="1"/>
    <x v="111"/>
  </r>
  <r>
    <x v="1"/>
    <x v="112"/>
  </r>
  <r>
    <x v="0"/>
    <x v="113"/>
  </r>
  <r>
    <x v="0"/>
    <x v="114"/>
  </r>
  <r>
    <x v="1"/>
    <x v="115"/>
  </r>
  <r>
    <x v="1"/>
    <x v="80"/>
  </r>
  <r>
    <x v="0"/>
    <x v="116"/>
  </r>
  <r>
    <x v="0"/>
    <x v="117"/>
  </r>
  <r>
    <x v="3"/>
    <x v="118"/>
  </r>
  <r>
    <x v="3"/>
    <x v="12"/>
  </r>
  <r>
    <x v="1"/>
    <x v="119"/>
  </r>
  <r>
    <x v="1"/>
    <x v="120"/>
  </r>
  <r>
    <x v="1"/>
    <x v="121"/>
  </r>
  <r>
    <x v="1"/>
    <x v="122"/>
  </r>
  <r>
    <x v="0"/>
    <x v="123"/>
  </r>
  <r>
    <x v="0"/>
    <x v="124"/>
  </r>
  <r>
    <x v="3"/>
    <x v="125"/>
  </r>
  <r>
    <x v="1"/>
    <x v="126"/>
  </r>
  <r>
    <x v="0"/>
    <x v="127"/>
  </r>
  <r>
    <x v="0"/>
    <x v="128"/>
  </r>
  <r>
    <x v="1"/>
    <x v="129"/>
  </r>
  <r>
    <x v="1"/>
    <x v="130"/>
  </r>
  <r>
    <x v="1"/>
    <x v="124"/>
  </r>
  <r>
    <x v="1"/>
    <x v="131"/>
  </r>
  <r>
    <x v="1"/>
    <x v="18"/>
  </r>
  <r>
    <x v="1"/>
    <x v="132"/>
  </r>
  <r>
    <x v="3"/>
    <x v="133"/>
  </r>
  <r>
    <x v="1"/>
    <x v="134"/>
  </r>
  <r>
    <x v="1"/>
    <x v="37"/>
  </r>
  <r>
    <x v="1"/>
    <x v="135"/>
  </r>
  <r>
    <x v="0"/>
    <x v="49"/>
  </r>
  <r>
    <x v="0"/>
    <x v="50"/>
  </r>
  <r>
    <x v="1"/>
    <x v="136"/>
  </r>
  <r>
    <x v="0"/>
    <x v="137"/>
  </r>
  <r>
    <x v="0"/>
    <x v="138"/>
  </r>
  <r>
    <x v="0"/>
    <x v="139"/>
  </r>
  <r>
    <x v="3"/>
    <x v="140"/>
  </r>
  <r>
    <x v="0"/>
    <x v="141"/>
  </r>
  <r>
    <x v="1"/>
    <x v="142"/>
  </r>
  <r>
    <x v="1"/>
    <x v="143"/>
  </r>
  <r>
    <x v="1"/>
    <x v="55"/>
  </r>
  <r>
    <x v="0"/>
    <x v="51"/>
  </r>
  <r>
    <x v="1"/>
    <x v="144"/>
  </r>
  <r>
    <x v="1"/>
    <x v="67"/>
  </r>
  <r>
    <x v="1"/>
    <x v="20"/>
  </r>
  <r>
    <x v="1"/>
    <x v="145"/>
  </r>
  <r>
    <x v="1"/>
    <x v="146"/>
  </r>
  <r>
    <x v="1"/>
    <x v="147"/>
  </r>
  <r>
    <x v="0"/>
    <x v="148"/>
  </r>
  <r>
    <x v="1"/>
    <x v="149"/>
  </r>
  <r>
    <x v="0"/>
    <x v="109"/>
  </r>
  <r>
    <x v="0"/>
    <x v="62"/>
  </r>
  <r>
    <x v="0"/>
    <x v="150"/>
  </r>
  <r>
    <x v="1"/>
    <x v="151"/>
  </r>
  <r>
    <x v="1"/>
    <x v="44"/>
  </r>
  <r>
    <x v="0"/>
    <x v="152"/>
  </r>
  <r>
    <x v="0"/>
    <x v="153"/>
  </r>
  <r>
    <x v="1"/>
    <x v="154"/>
  </r>
  <r>
    <x v="0"/>
    <x v="155"/>
  </r>
  <r>
    <x v="1"/>
    <x v="156"/>
  </r>
  <r>
    <x v="1"/>
    <x v="157"/>
  </r>
  <r>
    <x v="0"/>
    <x v="158"/>
  </r>
  <r>
    <x v="1"/>
    <x v="159"/>
  </r>
  <r>
    <x v="0"/>
    <x v="99"/>
  </r>
  <r>
    <x v="1"/>
    <x v="160"/>
  </r>
  <r>
    <x v="0"/>
    <x v="161"/>
  </r>
  <r>
    <x v="0"/>
    <x v="162"/>
  </r>
  <r>
    <x v="1"/>
    <x v="163"/>
  </r>
  <r>
    <x v="0"/>
    <x v="164"/>
  </r>
  <r>
    <x v="3"/>
    <x v="165"/>
  </r>
  <r>
    <x v="0"/>
    <x v="3"/>
  </r>
  <r>
    <x v="0"/>
    <x v="99"/>
  </r>
  <r>
    <x v="0"/>
    <x v="166"/>
  </r>
  <r>
    <x v="0"/>
    <x v="167"/>
  </r>
  <r>
    <x v="1"/>
    <x v="105"/>
  </r>
  <r>
    <x v="1"/>
    <x v="168"/>
  </r>
  <r>
    <x v="0"/>
    <x v="16"/>
  </r>
  <r>
    <x v="1"/>
    <x v="169"/>
  </r>
  <r>
    <x v="0"/>
    <x v="170"/>
  </r>
  <r>
    <x v="0"/>
    <x v="171"/>
  </r>
  <r>
    <x v="0"/>
    <x v="49"/>
  </r>
  <r>
    <x v="1"/>
    <x v="144"/>
  </r>
  <r>
    <x v="3"/>
    <x v="172"/>
  </r>
  <r>
    <x v="1"/>
    <x v="173"/>
  </r>
  <r>
    <x v="0"/>
    <x v="174"/>
  </r>
  <r>
    <x v="1"/>
    <x v="175"/>
  </r>
  <r>
    <x v="3"/>
    <x v="176"/>
  </r>
  <r>
    <x v="1"/>
    <x v="177"/>
  </r>
  <r>
    <x v="1"/>
    <x v="178"/>
  </r>
  <r>
    <x v="2"/>
    <x v="179"/>
  </r>
  <r>
    <x v="0"/>
    <x v="31"/>
  </r>
  <r>
    <x v="0"/>
    <x v="180"/>
  </r>
  <r>
    <x v="1"/>
    <x v="170"/>
  </r>
  <r>
    <x v="1"/>
    <x v="181"/>
  </r>
  <r>
    <x v="1"/>
    <x v="34"/>
  </r>
  <r>
    <x v="0"/>
    <x v="182"/>
  </r>
  <r>
    <x v="1"/>
    <x v="183"/>
  </r>
  <r>
    <x v="0"/>
    <x v="184"/>
  </r>
  <r>
    <x v="1"/>
    <x v="185"/>
  </r>
  <r>
    <x v="1"/>
    <x v="186"/>
  </r>
  <r>
    <x v="0"/>
    <x v="68"/>
  </r>
  <r>
    <x v="0"/>
    <x v="187"/>
  </r>
  <r>
    <x v="1"/>
    <x v="188"/>
  </r>
  <r>
    <x v="0"/>
    <x v="189"/>
  </r>
  <r>
    <x v="1"/>
    <x v="190"/>
  </r>
  <r>
    <x v="1"/>
    <x v="191"/>
  </r>
  <r>
    <x v="1"/>
    <x v="192"/>
  </r>
  <r>
    <x v="1"/>
    <x v="193"/>
  </r>
  <r>
    <x v="1"/>
    <x v="194"/>
  </r>
  <r>
    <x v="1"/>
    <x v="195"/>
  </r>
  <r>
    <x v="1"/>
    <x v="196"/>
  </r>
  <r>
    <x v="3"/>
    <x v="109"/>
  </r>
  <r>
    <x v="1"/>
    <x v="45"/>
  </r>
  <r>
    <x v="1"/>
    <x v="197"/>
  </r>
  <r>
    <x v="1"/>
    <x v="46"/>
  </r>
  <r>
    <x v="0"/>
    <x v="45"/>
  </r>
  <r>
    <x v="0"/>
    <x v="176"/>
  </r>
  <r>
    <x v="1"/>
    <x v="198"/>
  </r>
  <r>
    <x v="1"/>
    <x v="199"/>
  </r>
  <r>
    <x v="0"/>
    <x v="142"/>
  </r>
  <r>
    <x v="1"/>
    <x v="200"/>
  </r>
  <r>
    <x v="1"/>
    <x v="74"/>
  </r>
  <r>
    <x v="1"/>
    <x v="201"/>
  </r>
  <r>
    <x v="1"/>
    <x v="202"/>
  </r>
  <r>
    <x v="1"/>
    <x v="4"/>
  </r>
  <r>
    <x v="1"/>
    <x v="203"/>
  </r>
  <r>
    <x v="1"/>
    <x v="42"/>
  </r>
  <r>
    <x v="1"/>
    <x v="204"/>
  </r>
  <r>
    <x v="1"/>
    <x v="205"/>
  </r>
  <r>
    <x v="1"/>
    <x v="206"/>
  </r>
  <r>
    <x v="0"/>
    <x v="49"/>
  </r>
  <r>
    <x v="0"/>
    <x v="196"/>
  </r>
  <r>
    <x v="1"/>
    <x v="207"/>
  </r>
  <r>
    <x v="0"/>
    <x v="208"/>
  </r>
  <r>
    <x v="1"/>
    <x v="39"/>
  </r>
  <r>
    <x v="1"/>
    <x v="209"/>
  </r>
  <r>
    <x v="0"/>
    <x v="27"/>
  </r>
  <r>
    <x v="1"/>
    <x v="45"/>
  </r>
  <r>
    <x v="1"/>
    <x v="129"/>
  </r>
  <r>
    <x v="1"/>
    <x v="188"/>
  </r>
  <r>
    <x v="1"/>
    <x v="210"/>
  </r>
  <r>
    <x v="0"/>
    <x v="211"/>
  </r>
  <r>
    <x v="1"/>
    <x v="37"/>
  </r>
  <r>
    <x v="1"/>
    <x v="134"/>
  </r>
  <r>
    <x v="1"/>
    <x v="212"/>
  </r>
  <r>
    <x v="1"/>
    <x v="99"/>
  </r>
  <r>
    <x v="0"/>
    <x v="213"/>
  </r>
  <r>
    <x v="1"/>
    <x v="214"/>
  </r>
  <r>
    <x v="1"/>
    <x v="44"/>
  </r>
  <r>
    <x v="1"/>
    <x v="215"/>
  </r>
  <r>
    <x v="3"/>
    <x v="216"/>
  </r>
  <r>
    <x v="2"/>
    <x v="217"/>
  </r>
  <r>
    <x v="1"/>
    <x v="218"/>
  </r>
  <r>
    <x v="1"/>
    <x v="219"/>
  </r>
  <r>
    <x v="0"/>
    <x v="27"/>
  </r>
  <r>
    <x v="1"/>
    <x v="220"/>
  </r>
  <r>
    <x v="0"/>
    <x v="221"/>
  </r>
  <r>
    <x v="1"/>
    <x v="100"/>
  </r>
  <r>
    <x v="1"/>
    <x v="222"/>
  </r>
  <r>
    <x v="1"/>
    <x v="223"/>
  </r>
  <r>
    <x v="1"/>
    <x v="224"/>
  </r>
  <r>
    <x v="0"/>
    <x v="225"/>
  </r>
  <r>
    <x v="1"/>
    <x v="221"/>
  </r>
  <r>
    <x v="0"/>
    <x v="226"/>
  </r>
  <r>
    <x v="0"/>
    <x v="227"/>
  </r>
  <r>
    <x v="1"/>
    <x v="228"/>
  </r>
  <r>
    <x v="3"/>
    <x v="229"/>
  </r>
  <r>
    <x v="1"/>
    <x v="230"/>
  </r>
  <r>
    <x v="0"/>
    <x v="231"/>
  </r>
  <r>
    <x v="1"/>
    <x v="232"/>
  </r>
  <r>
    <x v="0"/>
    <x v="233"/>
  </r>
  <r>
    <x v="1"/>
    <x v="37"/>
  </r>
  <r>
    <x v="0"/>
    <x v="234"/>
  </r>
  <r>
    <x v="3"/>
    <x v="235"/>
  </r>
  <r>
    <x v="1"/>
    <x v="236"/>
  </r>
  <r>
    <x v="0"/>
    <x v="237"/>
  </r>
  <r>
    <x v="0"/>
    <x v="63"/>
  </r>
  <r>
    <x v="0"/>
    <x v="238"/>
  </r>
  <r>
    <x v="1"/>
    <x v="239"/>
  </r>
  <r>
    <x v="0"/>
    <x v="240"/>
  </r>
  <r>
    <x v="0"/>
    <x v="49"/>
  </r>
  <r>
    <x v="1"/>
    <x v="241"/>
  </r>
  <r>
    <x v="0"/>
    <x v="242"/>
  </r>
  <r>
    <x v="0"/>
    <x v="235"/>
  </r>
  <r>
    <x v="1"/>
    <x v="23"/>
  </r>
  <r>
    <x v="1"/>
    <x v="72"/>
  </r>
  <r>
    <x v="0"/>
    <x v="243"/>
  </r>
  <r>
    <x v="1"/>
    <x v="244"/>
  </r>
  <r>
    <x v="0"/>
    <x v="245"/>
  </r>
  <r>
    <x v="3"/>
    <x v="51"/>
  </r>
  <r>
    <x v="0"/>
    <x v="36"/>
  </r>
  <r>
    <x v="1"/>
    <x v="246"/>
  </r>
  <r>
    <x v="1"/>
    <x v="247"/>
  </r>
  <r>
    <x v="1"/>
    <x v="248"/>
  </r>
  <r>
    <x v="1"/>
    <x v="221"/>
  </r>
  <r>
    <x v="0"/>
    <x v="249"/>
  </r>
  <r>
    <x v="0"/>
    <x v="250"/>
  </r>
  <r>
    <x v="0"/>
    <x v="141"/>
  </r>
  <r>
    <x v="0"/>
    <x v="68"/>
  </r>
  <r>
    <x v="3"/>
    <x v="251"/>
  </r>
  <r>
    <x v="0"/>
    <x v="175"/>
  </r>
  <r>
    <x v="0"/>
    <x v="194"/>
  </r>
  <r>
    <x v="1"/>
    <x v="252"/>
  </r>
  <r>
    <x v="0"/>
    <x v="150"/>
  </r>
  <r>
    <x v="1"/>
    <x v="253"/>
  </r>
  <r>
    <x v="0"/>
    <x v="107"/>
  </r>
  <r>
    <x v="0"/>
    <x v="58"/>
  </r>
  <r>
    <x v="0"/>
    <x v="254"/>
  </r>
  <r>
    <x v="1"/>
    <x v="255"/>
  </r>
  <r>
    <x v="2"/>
    <x v="57"/>
  </r>
  <r>
    <x v="1"/>
    <x v="256"/>
  </r>
  <r>
    <x v="1"/>
    <x v="257"/>
  </r>
  <r>
    <x v="1"/>
    <x v="258"/>
  </r>
  <r>
    <x v="1"/>
    <x v="259"/>
  </r>
  <r>
    <x v="1"/>
    <x v="260"/>
  </r>
  <r>
    <x v="1"/>
    <x v="261"/>
  </r>
  <r>
    <x v="0"/>
    <x v="262"/>
  </r>
  <r>
    <x v="1"/>
    <x v="263"/>
  </r>
  <r>
    <x v="1"/>
    <x v="264"/>
  </r>
  <r>
    <x v="3"/>
    <x v="265"/>
  </r>
  <r>
    <x v="0"/>
    <x v="224"/>
  </r>
  <r>
    <x v="0"/>
    <x v="266"/>
  </r>
  <r>
    <x v="0"/>
    <x v="267"/>
  </r>
  <r>
    <x v="0"/>
    <x v="98"/>
  </r>
  <r>
    <x v="0"/>
    <x v="268"/>
  </r>
  <r>
    <x v="0"/>
    <x v="269"/>
  </r>
  <r>
    <x v="0"/>
    <x v="270"/>
  </r>
  <r>
    <x v="1"/>
    <x v="271"/>
  </r>
  <r>
    <x v="0"/>
    <x v="272"/>
  </r>
  <r>
    <x v="0"/>
    <x v="273"/>
  </r>
  <r>
    <x v="0"/>
    <x v="49"/>
  </r>
  <r>
    <x v="1"/>
    <x v="274"/>
  </r>
  <r>
    <x v="0"/>
    <x v="254"/>
  </r>
  <r>
    <x v="1"/>
    <x v="275"/>
  </r>
  <r>
    <x v="1"/>
    <x v="175"/>
  </r>
  <r>
    <x v="2"/>
    <x v="99"/>
  </r>
  <r>
    <x v="0"/>
    <x v="174"/>
  </r>
  <r>
    <x v="1"/>
    <x v="142"/>
  </r>
  <r>
    <x v="0"/>
    <x v="276"/>
  </r>
  <r>
    <x v="1"/>
    <x v="277"/>
  </r>
  <r>
    <x v="1"/>
    <x v="278"/>
  </r>
  <r>
    <x v="1"/>
    <x v="39"/>
  </r>
  <r>
    <x v="1"/>
    <x v="271"/>
  </r>
  <r>
    <x v="1"/>
    <x v="279"/>
  </r>
  <r>
    <x v="1"/>
    <x v="129"/>
  </r>
  <r>
    <x v="1"/>
    <x v="192"/>
  </r>
  <r>
    <x v="1"/>
    <x v="196"/>
  </r>
  <r>
    <x v="0"/>
    <x v="51"/>
  </r>
  <r>
    <x v="1"/>
    <x v="280"/>
  </r>
  <r>
    <x v="1"/>
    <x v="110"/>
  </r>
  <r>
    <x v="1"/>
    <x v="281"/>
  </r>
  <r>
    <x v="0"/>
    <x v="282"/>
  </r>
  <r>
    <x v="1"/>
    <x v="283"/>
  </r>
  <r>
    <x v="1"/>
    <x v="284"/>
  </r>
  <r>
    <x v="0"/>
    <x v="165"/>
  </r>
  <r>
    <x v="0"/>
    <x v="270"/>
  </r>
  <r>
    <x v="1"/>
    <x v="54"/>
  </r>
  <r>
    <x v="0"/>
    <x v="78"/>
  </r>
  <r>
    <x v="0"/>
    <x v="285"/>
  </r>
  <r>
    <x v="0"/>
    <x v="9"/>
  </r>
  <r>
    <x v="1"/>
    <x v="286"/>
  </r>
  <r>
    <x v="1"/>
    <x v="287"/>
  </r>
  <r>
    <x v="0"/>
    <x v="109"/>
  </r>
  <r>
    <x v="1"/>
    <x v="288"/>
  </r>
  <r>
    <x v="1"/>
    <x v="289"/>
  </r>
  <r>
    <x v="1"/>
    <x v="290"/>
  </r>
  <r>
    <x v="0"/>
    <x v="291"/>
  </r>
  <r>
    <x v="0"/>
    <x v="292"/>
  </r>
  <r>
    <x v="3"/>
    <x v="293"/>
  </r>
  <r>
    <x v="1"/>
    <x v="294"/>
  </r>
  <r>
    <x v="1"/>
    <x v="126"/>
  </r>
  <r>
    <x v="0"/>
    <x v="295"/>
  </r>
  <r>
    <x v="0"/>
    <x v="296"/>
  </r>
  <r>
    <x v="1"/>
    <x v="297"/>
  </r>
  <r>
    <x v="1"/>
    <x v="298"/>
  </r>
  <r>
    <x v="1"/>
    <x v="10"/>
  </r>
  <r>
    <x v="1"/>
    <x v="299"/>
  </r>
  <r>
    <x v="1"/>
    <x v="211"/>
  </r>
  <r>
    <x v="1"/>
    <x v="300"/>
  </r>
  <r>
    <x v="0"/>
    <x v="301"/>
  </r>
  <r>
    <x v="0"/>
    <x v="49"/>
  </r>
  <r>
    <x v="1"/>
    <x v="302"/>
  </r>
  <r>
    <x v="0"/>
    <x v="174"/>
  </r>
  <r>
    <x v="0"/>
    <x v="303"/>
  </r>
  <r>
    <x v="1"/>
    <x v="304"/>
  </r>
  <r>
    <x v="0"/>
    <x v="305"/>
  </r>
  <r>
    <x v="1"/>
    <x v="306"/>
  </r>
  <r>
    <x v="1"/>
    <x v="307"/>
  </r>
  <r>
    <x v="1"/>
    <x v="110"/>
  </r>
  <r>
    <x v="0"/>
    <x v="308"/>
  </r>
  <r>
    <x v="2"/>
    <x v="309"/>
  </r>
  <r>
    <x v="1"/>
    <x v="172"/>
  </r>
  <r>
    <x v="1"/>
    <x v="38"/>
  </r>
  <r>
    <x v="2"/>
    <x v="310"/>
  </r>
  <r>
    <x v="0"/>
    <x v="311"/>
  </r>
  <r>
    <x v="0"/>
    <x v="312"/>
  </r>
  <r>
    <x v="0"/>
    <x v="313"/>
  </r>
  <r>
    <x v="0"/>
    <x v="27"/>
  </r>
  <r>
    <x v="0"/>
    <x v="314"/>
  </r>
  <r>
    <x v="1"/>
    <x v="315"/>
  </r>
  <r>
    <x v="1"/>
    <x v="115"/>
  </r>
  <r>
    <x v="0"/>
    <x v="316"/>
  </r>
  <r>
    <x v="1"/>
    <x v="317"/>
  </r>
  <r>
    <x v="0"/>
    <x v="318"/>
  </r>
  <r>
    <x v="0"/>
    <x v="100"/>
  </r>
  <r>
    <x v="1"/>
    <x v="45"/>
  </r>
  <r>
    <x v="1"/>
    <x v="319"/>
  </r>
  <r>
    <x v="1"/>
    <x v="320"/>
  </r>
  <r>
    <x v="0"/>
    <x v="321"/>
  </r>
  <r>
    <x v="3"/>
    <x v="322"/>
  </r>
  <r>
    <x v="0"/>
    <x v="286"/>
  </r>
  <r>
    <x v="1"/>
    <x v="115"/>
  </r>
  <r>
    <x v="0"/>
    <x v="222"/>
  </r>
  <r>
    <x v="0"/>
    <x v="323"/>
  </r>
  <r>
    <x v="3"/>
    <x v="234"/>
  </r>
  <r>
    <x v="1"/>
    <x v="324"/>
  </r>
  <r>
    <x v="1"/>
    <x v="61"/>
  </r>
  <r>
    <x v="1"/>
    <x v="325"/>
  </r>
  <r>
    <x v="1"/>
    <x v="326"/>
  </r>
  <r>
    <x v="1"/>
    <x v="327"/>
  </r>
  <r>
    <x v="1"/>
    <x v="328"/>
  </r>
  <r>
    <x v="0"/>
    <x v="235"/>
  </r>
  <r>
    <x v="1"/>
    <x v="182"/>
  </r>
  <r>
    <x v="3"/>
    <x v="329"/>
  </r>
  <r>
    <x v="1"/>
    <x v="102"/>
  </r>
  <r>
    <x v="1"/>
    <x v="73"/>
  </r>
  <r>
    <x v="0"/>
    <x v="129"/>
  </r>
  <r>
    <x v="3"/>
    <x v="330"/>
  </r>
  <r>
    <x v="0"/>
    <x v="331"/>
  </r>
  <r>
    <x v="1"/>
    <x v="99"/>
  </r>
  <r>
    <x v="0"/>
    <x v="49"/>
  </r>
  <r>
    <x v="1"/>
    <x v="332"/>
  </r>
  <r>
    <x v="0"/>
    <x v="249"/>
  </r>
  <r>
    <x v="0"/>
    <x v="333"/>
  </r>
  <r>
    <x v="0"/>
    <x v="334"/>
  </r>
  <r>
    <x v="1"/>
    <x v="335"/>
  </r>
  <r>
    <x v="1"/>
    <x v="336"/>
  </r>
  <r>
    <x v="0"/>
    <x v="337"/>
  </r>
  <r>
    <x v="1"/>
    <x v="338"/>
  </r>
  <r>
    <x v="0"/>
    <x v="339"/>
  </r>
  <r>
    <x v="1"/>
    <x v="126"/>
  </r>
  <r>
    <x v="1"/>
    <x v="340"/>
  </r>
  <r>
    <x v="0"/>
    <x v="341"/>
  </r>
  <r>
    <x v="1"/>
    <x v="342"/>
  </r>
  <r>
    <x v="1"/>
    <x v="343"/>
  </r>
  <r>
    <x v="1"/>
    <x v="175"/>
  </r>
  <r>
    <x v="1"/>
    <x v="344"/>
  </r>
  <r>
    <x v="1"/>
    <x v="279"/>
  </r>
  <r>
    <x v="0"/>
    <x v="36"/>
  </r>
  <r>
    <x v="1"/>
    <x v="122"/>
  </r>
  <r>
    <x v="1"/>
    <x v="345"/>
  </r>
  <r>
    <x v="1"/>
    <x v="346"/>
  </r>
  <r>
    <x v="0"/>
    <x v="347"/>
  </r>
  <r>
    <x v="1"/>
    <x v="88"/>
  </r>
  <r>
    <x v="1"/>
    <x v="23"/>
  </r>
  <r>
    <x v="1"/>
    <x v="57"/>
  </r>
  <r>
    <x v="0"/>
    <x v="348"/>
  </r>
  <r>
    <x v="0"/>
    <x v="86"/>
  </r>
  <r>
    <x v="1"/>
    <x v="349"/>
  </r>
  <r>
    <x v="1"/>
    <x v="350"/>
  </r>
  <r>
    <x v="1"/>
    <x v="215"/>
  </r>
  <r>
    <x v="0"/>
    <x v="351"/>
  </r>
  <r>
    <x v="0"/>
    <x v="352"/>
  </r>
  <r>
    <x v="0"/>
    <x v="353"/>
  </r>
  <r>
    <x v="1"/>
    <x v="354"/>
  </r>
  <r>
    <x v="0"/>
    <x v="355"/>
  </r>
  <r>
    <x v="0"/>
    <x v="356"/>
  </r>
  <r>
    <x v="1"/>
    <x v="357"/>
  </r>
  <r>
    <x v="1"/>
    <x v="127"/>
  </r>
  <r>
    <x v="1"/>
    <x v="72"/>
  </r>
  <r>
    <x v="1"/>
    <x v="358"/>
  </r>
  <r>
    <x v="1"/>
    <x v="120"/>
  </r>
  <r>
    <x v="3"/>
    <x v="359"/>
  </r>
  <r>
    <x v="1"/>
    <x v="251"/>
  </r>
  <r>
    <x v="1"/>
    <x v="360"/>
  </r>
  <r>
    <x v="1"/>
    <x v="135"/>
  </r>
  <r>
    <x v="0"/>
    <x v="71"/>
  </r>
  <r>
    <x v="0"/>
    <x v="53"/>
  </r>
  <r>
    <x v="0"/>
    <x v="361"/>
  </r>
  <r>
    <x v="0"/>
    <x v="362"/>
  </r>
  <r>
    <x v="0"/>
    <x v="0"/>
  </r>
  <r>
    <x v="0"/>
    <x v="363"/>
  </r>
  <r>
    <x v="1"/>
    <x v="129"/>
  </r>
  <r>
    <x v="1"/>
    <x v="364"/>
  </r>
  <r>
    <x v="0"/>
    <x v="197"/>
  </r>
  <r>
    <x v="0"/>
    <x v="365"/>
  </r>
  <r>
    <x v="1"/>
    <x v="366"/>
  </r>
  <r>
    <x v="0"/>
    <x v="161"/>
  </r>
  <r>
    <x v="1"/>
    <x v="367"/>
  </r>
  <r>
    <x v="0"/>
    <x v="368"/>
  </r>
  <r>
    <x v="1"/>
    <x v="54"/>
  </r>
  <r>
    <x v="0"/>
    <x v="369"/>
  </r>
  <r>
    <x v="1"/>
    <x v="370"/>
  </r>
  <r>
    <x v="3"/>
    <x v="164"/>
  </r>
  <r>
    <x v="3"/>
    <x v="371"/>
  </r>
  <r>
    <x v="0"/>
    <x v="221"/>
  </r>
  <r>
    <x v="0"/>
    <x v="372"/>
  </r>
  <r>
    <x v="1"/>
    <x v="373"/>
  </r>
  <r>
    <x v="0"/>
    <x v="234"/>
  </r>
  <r>
    <x v="1"/>
    <x v="374"/>
  </r>
  <r>
    <x v="1"/>
    <x v="235"/>
  </r>
  <r>
    <x v="1"/>
    <x v="375"/>
  </r>
  <r>
    <x v="0"/>
    <x v="271"/>
  </r>
  <r>
    <x v="1"/>
    <x v="121"/>
  </r>
  <r>
    <x v="0"/>
    <x v="376"/>
  </r>
  <r>
    <x v="0"/>
    <x v="377"/>
  </r>
  <r>
    <x v="1"/>
    <x v="98"/>
  </r>
  <r>
    <x v="0"/>
    <x v="378"/>
  </r>
  <r>
    <x v="0"/>
    <x v="175"/>
  </r>
  <r>
    <x v="0"/>
    <x v="352"/>
  </r>
  <r>
    <x v="0"/>
    <x v="200"/>
  </r>
  <r>
    <x v="2"/>
    <x v="379"/>
  </r>
  <r>
    <x v="1"/>
    <x v="105"/>
  </r>
  <r>
    <x v="1"/>
    <x v="380"/>
  </r>
  <r>
    <x v="0"/>
    <x v="166"/>
  </r>
  <r>
    <x v="1"/>
    <x v="381"/>
  </r>
  <r>
    <x v="1"/>
    <x v="382"/>
  </r>
  <r>
    <x v="1"/>
    <x v="383"/>
  </r>
  <r>
    <x v="0"/>
    <x v="384"/>
  </r>
  <r>
    <x v="0"/>
    <x v="385"/>
  </r>
  <r>
    <x v="1"/>
    <x v="326"/>
  </r>
  <r>
    <x v="0"/>
    <x v="386"/>
  </r>
  <r>
    <x v="0"/>
    <x v="240"/>
  </r>
  <r>
    <x v="0"/>
    <x v="80"/>
  </r>
  <r>
    <x v="1"/>
    <x v="286"/>
  </r>
  <r>
    <x v="0"/>
    <x v="387"/>
  </r>
  <r>
    <x v="1"/>
    <x v="39"/>
  </r>
  <r>
    <x v="1"/>
    <x v="388"/>
  </r>
  <r>
    <x v="1"/>
    <x v="389"/>
  </r>
  <r>
    <x v="1"/>
    <x v="390"/>
  </r>
  <r>
    <x v="3"/>
    <x v="49"/>
  </r>
  <r>
    <x v="0"/>
    <x v="391"/>
  </r>
  <r>
    <x v="0"/>
    <x v="45"/>
  </r>
  <r>
    <x v="0"/>
    <x v="392"/>
  </r>
  <r>
    <x v="1"/>
    <x v="353"/>
  </r>
  <r>
    <x v="1"/>
    <x v="18"/>
  </r>
  <r>
    <x v="1"/>
    <x v="393"/>
  </r>
  <r>
    <x v="1"/>
    <x v="394"/>
  </r>
  <r>
    <x v="1"/>
    <x v="105"/>
  </r>
  <r>
    <x v="1"/>
    <x v="395"/>
  </r>
  <r>
    <x v="1"/>
    <x v="396"/>
  </r>
  <r>
    <x v="1"/>
    <x v="40"/>
  </r>
  <r>
    <x v="0"/>
    <x v="150"/>
  </r>
  <r>
    <x v="1"/>
    <x v="72"/>
  </r>
  <r>
    <x v="0"/>
    <x v="397"/>
  </r>
  <r>
    <x v="1"/>
    <x v="398"/>
  </r>
  <r>
    <x v="0"/>
    <x v="95"/>
  </r>
  <r>
    <x v="1"/>
    <x v="146"/>
  </r>
  <r>
    <x v="1"/>
    <x v="399"/>
  </r>
  <r>
    <x v="1"/>
    <x v="400"/>
  </r>
  <r>
    <x v="1"/>
    <x v="401"/>
  </r>
  <r>
    <x v="0"/>
    <x v="164"/>
  </r>
  <r>
    <x v="3"/>
    <x v="115"/>
  </r>
  <r>
    <x v="1"/>
    <x v="402"/>
  </r>
  <r>
    <x v="1"/>
    <x v="358"/>
  </r>
  <r>
    <x v="0"/>
    <x v="21"/>
  </r>
  <r>
    <x v="0"/>
    <x v="251"/>
  </r>
  <r>
    <x v="3"/>
    <x v="95"/>
  </r>
  <r>
    <x v="0"/>
    <x v="242"/>
  </r>
  <r>
    <x v="1"/>
    <x v="215"/>
  </r>
  <r>
    <x v="1"/>
    <x v="403"/>
  </r>
  <r>
    <x v="0"/>
    <x v="83"/>
  </r>
  <r>
    <x v="0"/>
    <x v="344"/>
  </r>
  <r>
    <x v="1"/>
    <x v="404"/>
  </r>
  <r>
    <x v="1"/>
    <x v="405"/>
  </r>
  <r>
    <x v="1"/>
    <x v="158"/>
  </r>
  <r>
    <x v="1"/>
    <x v="406"/>
  </r>
  <r>
    <x v="0"/>
    <x v="388"/>
  </r>
  <r>
    <x v="0"/>
    <x v="407"/>
  </r>
  <r>
    <x v="0"/>
    <x v="408"/>
  </r>
  <r>
    <x v="0"/>
    <x v="99"/>
  </r>
  <r>
    <x v="1"/>
    <x v="408"/>
  </r>
  <r>
    <x v="0"/>
    <x v="259"/>
  </r>
  <r>
    <x v="1"/>
    <x v="409"/>
  </r>
  <r>
    <x v="0"/>
    <x v="144"/>
  </r>
  <r>
    <x v="1"/>
    <x v="410"/>
  </r>
  <r>
    <x v="0"/>
    <x v="236"/>
  </r>
  <r>
    <x v="1"/>
    <x v="411"/>
  </r>
  <r>
    <x v="1"/>
    <x v="412"/>
  </r>
  <r>
    <x v="0"/>
    <x v="172"/>
  </r>
  <r>
    <x v="0"/>
    <x v="49"/>
  </r>
  <r>
    <x v="1"/>
    <x v="346"/>
  </r>
  <r>
    <x v="1"/>
    <x v="413"/>
  </r>
  <r>
    <x v="1"/>
    <x v="408"/>
  </r>
  <r>
    <x v="1"/>
    <x v="414"/>
  </r>
  <r>
    <x v="1"/>
    <x v="37"/>
  </r>
  <r>
    <x v="1"/>
    <x v="415"/>
  </r>
  <r>
    <x v="1"/>
    <x v="416"/>
  </r>
  <r>
    <x v="1"/>
    <x v="417"/>
  </r>
  <r>
    <x v="1"/>
    <x v="124"/>
  </r>
  <r>
    <x v="1"/>
    <x v="418"/>
  </r>
  <r>
    <x v="3"/>
    <x v="27"/>
  </r>
  <r>
    <x v="1"/>
    <x v="325"/>
  </r>
  <r>
    <x v="1"/>
    <x v="150"/>
  </r>
  <r>
    <x v="1"/>
    <x v="419"/>
  </r>
  <r>
    <x v="1"/>
    <x v="73"/>
  </r>
  <r>
    <x v="1"/>
    <x v="202"/>
  </r>
  <r>
    <x v="1"/>
    <x v="12"/>
  </r>
  <r>
    <x v="0"/>
    <x v="420"/>
  </r>
  <r>
    <x v="0"/>
    <x v="355"/>
  </r>
  <r>
    <x v="1"/>
    <x v="58"/>
  </r>
  <r>
    <x v="1"/>
    <x v="421"/>
  </r>
  <r>
    <x v="0"/>
    <x v="251"/>
  </r>
  <r>
    <x v="1"/>
    <x v="422"/>
  </r>
  <r>
    <x v="1"/>
    <x v="423"/>
  </r>
  <r>
    <x v="0"/>
    <x v="197"/>
  </r>
  <r>
    <x v="1"/>
    <x v="288"/>
  </r>
  <r>
    <x v="1"/>
    <x v="110"/>
  </r>
  <r>
    <x v="1"/>
    <x v="87"/>
  </r>
  <r>
    <x v="0"/>
    <x v="424"/>
  </r>
  <r>
    <x v="3"/>
    <x v="215"/>
  </r>
  <r>
    <x v="1"/>
    <x v="425"/>
  </r>
  <r>
    <x v="2"/>
    <x v="426"/>
  </r>
  <r>
    <x v="0"/>
    <x v="339"/>
  </r>
  <r>
    <x v="3"/>
    <x v="427"/>
  </r>
  <r>
    <x v="1"/>
    <x v="428"/>
  </r>
  <r>
    <x v="0"/>
    <x v="429"/>
  </r>
  <r>
    <x v="0"/>
    <x v="167"/>
  </r>
  <r>
    <x v="0"/>
    <x v="115"/>
  </r>
  <r>
    <x v="2"/>
    <x v="430"/>
  </r>
  <r>
    <x v="0"/>
    <x v="431"/>
  </r>
  <r>
    <x v="1"/>
    <x v="346"/>
  </r>
  <r>
    <x v="1"/>
    <x v="30"/>
  </r>
  <r>
    <x v="1"/>
    <x v="432"/>
  </r>
  <r>
    <x v="0"/>
    <x v="433"/>
  </r>
  <r>
    <x v="0"/>
    <x v="434"/>
  </r>
  <r>
    <x v="0"/>
    <x v="435"/>
  </r>
  <r>
    <x v="0"/>
    <x v="6"/>
  </r>
  <r>
    <x v="3"/>
    <x v="419"/>
  </r>
  <r>
    <x v="0"/>
    <x v="436"/>
  </r>
  <r>
    <x v="0"/>
    <x v="49"/>
  </r>
  <r>
    <x v="0"/>
    <x v="437"/>
  </r>
  <r>
    <x v="1"/>
    <x v="438"/>
  </r>
  <r>
    <x v="1"/>
    <x v="439"/>
  </r>
  <r>
    <x v="1"/>
    <x v="440"/>
  </r>
  <r>
    <x v="1"/>
    <x v="441"/>
  </r>
  <r>
    <x v="0"/>
    <x v="442"/>
  </r>
  <r>
    <x v="0"/>
    <x v="443"/>
  </r>
  <r>
    <x v="3"/>
    <x v="444"/>
  </r>
  <r>
    <x v="0"/>
    <x v="424"/>
  </r>
  <r>
    <x v="0"/>
    <x v="385"/>
  </r>
  <r>
    <x v="0"/>
    <x v="445"/>
  </r>
  <r>
    <x v="0"/>
    <x v="54"/>
  </r>
  <r>
    <x v="0"/>
    <x v="215"/>
  </r>
  <r>
    <x v="0"/>
    <x v="446"/>
  </r>
  <r>
    <x v="1"/>
    <x v="447"/>
  </r>
  <r>
    <x v="3"/>
    <x v="270"/>
  </r>
  <r>
    <x v="1"/>
    <x v="448"/>
  </r>
  <r>
    <x v="0"/>
    <x v="70"/>
  </r>
  <r>
    <x v="1"/>
    <x v="449"/>
  </r>
  <r>
    <x v="1"/>
    <x v="450"/>
  </r>
  <r>
    <x v="1"/>
    <x v="451"/>
  </r>
  <r>
    <x v="0"/>
    <x v="452"/>
  </r>
  <r>
    <x v="0"/>
    <x v="125"/>
  </r>
  <r>
    <x v="3"/>
    <x v="453"/>
  </r>
  <r>
    <x v="1"/>
    <x v="269"/>
  </r>
  <r>
    <x v="1"/>
    <x v="454"/>
  </r>
  <r>
    <x v="0"/>
    <x v="41"/>
  </r>
  <r>
    <x v="3"/>
    <x v="455"/>
  </r>
  <r>
    <x v="1"/>
    <x v="456"/>
  </r>
  <r>
    <x v="0"/>
    <x v="457"/>
  </r>
  <r>
    <x v="0"/>
    <x v="458"/>
  </r>
  <r>
    <x v="1"/>
    <x v="459"/>
  </r>
  <r>
    <x v="1"/>
    <x v="98"/>
  </r>
  <r>
    <x v="1"/>
    <x v="460"/>
  </r>
  <r>
    <x v="0"/>
    <x v="461"/>
  </r>
  <r>
    <x v="1"/>
    <x v="38"/>
  </r>
  <r>
    <x v="1"/>
    <x v="462"/>
  </r>
  <r>
    <x v="1"/>
    <x v="463"/>
  </r>
  <r>
    <x v="1"/>
    <x v="464"/>
  </r>
  <r>
    <x v="1"/>
    <x v="257"/>
  </r>
  <r>
    <x v="1"/>
    <x v="465"/>
  </r>
  <r>
    <x v="0"/>
    <x v="385"/>
  </r>
  <r>
    <x v="0"/>
    <x v="466"/>
  </r>
  <r>
    <x v="0"/>
    <x v="467"/>
  </r>
  <r>
    <x v="1"/>
    <x v="468"/>
  </r>
  <r>
    <x v="0"/>
    <x v="469"/>
  </r>
  <r>
    <x v="1"/>
    <x v="470"/>
  </r>
  <r>
    <x v="1"/>
    <x v="471"/>
  </r>
  <r>
    <x v="0"/>
    <x v="75"/>
  </r>
  <r>
    <x v="0"/>
    <x v="49"/>
  </r>
  <r>
    <x v="1"/>
    <x v="472"/>
  </r>
  <r>
    <x v="0"/>
    <x v="100"/>
  </r>
  <r>
    <x v="1"/>
    <x v="473"/>
  </r>
  <r>
    <x v="1"/>
    <x v="220"/>
  </r>
  <r>
    <x v="0"/>
    <x v="474"/>
  </r>
  <r>
    <x v="1"/>
    <x v="475"/>
  </r>
  <r>
    <x v="1"/>
    <x v="170"/>
  </r>
  <r>
    <x v="1"/>
    <x v="231"/>
  </r>
  <r>
    <x v="1"/>
    <x v="129"/>
  </r>
  <r>
    <x v="1"/>
    <x v="476"/>
  </r>
  <r>
    <x v="0"/>
    <x v="443"/>
  </r>
  <r>
    <x v="1"/>
    <x v="381"/>
  </r>
  <r>
    <x v="1"/>
    <x v="459"/>
  </r>
  <r>
    <x v="1"/>
    <x v="477"/>
  </r>
  <r>
    <x v="0"/>
    <x v="478"/>
  </r>
  <r>
    <x v="1"/>
    <x v="144"/>
  </r>
  <r>
    <x v="1"/>
    <x v="479"/>
  </r>
  <r>
    <x v="1"/>
    <x v="480"/>
  </r>
  <r>
    <x v="1"/>
    <x v="300"/>
  </r>
  <r>
    <x v="3"/>
    <x v="63"/>
  </r>
  <r>
    <x v="3"/>
    <x v="101"/>
  </r>
  <r>
    <x v="1"/>
    <x v="481"/>
  </r>
  <r>
    <x v="1"/>
    <x v="358"/>
  </r>
  <r>
    <x v="1"/>
    <x v="246"/>
  </r>
  <r>
    <x v="0"/>
    <x v="482"/>
  </r>
  <r>
    <x v="3"/>
    <x v="168"/>
  </r>
  <r>
    <x v="1"/>
    <x v="483"/>
  </r>
  <r>
    <x v="0"/>
    <x v="234"/>
  </r>
  <r>
    <x v="1"/>
    <x v="393"/>
  </r>
  <r>
    <x v="1"/>
    <x v="130"/>
  </r>
  <r>
    <x v="3"/>
    <x v="319"/>
  </r>
  <r>
    <x v="0"/>
    <x v="484"/>
  </r>
  <r>
    <x v="1"/>
    <x v="485"/>
  </r>
  <r>
    <x v="1"/>
    <x v="486"/>
  </r>
  <r>
    <x v="1"/>
    <x v="487"/>
  </r>
  <r>
    <x v="3"/>
    <x v="226"/>
  </r>
  <r>
    <x v="1"/>
    <x v="80"/>
  </r>
  <r>
    <x v="0"/>
    <x v="27"/>
  </r>
  <r>
    <x v="0"/>
    <x v="271"/>
  </r>
  <r>
    <x v="0"/>
    <x v="36"/>
  </r>
  <r>
    <x v="1"/>
    <x v="406"/>
  </r>
  <r>
    <x v="1"/>
    <x v="393"/>
  </r>
  <r>
    <x v="0"/>
    <x v="68"/>
  </r>
  <r>
    <x v="1"/>
    <x v="382"/>
  </r>
  <r>
    <x v="0"/>
    <x v="298"/>
  </r>
  <r>
    <x v="1"/>
    <x v="488"/>
  </r>
  <r>
    <x v="1"/>
    <x v="489"/>
  </r>
  <r>
    <x v="3"/>
    <x v="490"/>
  </r>
  <r>
    <x v="1"/>
    <x v="491"/>
  </r>
  <r>
    <x v="0"/>
    <x v="49"/>
  </r>
  <r>
    <x v="1"/>
    <x v="492"/>
  </r>
  <r>
    <x v="3"/>
    <x v="493"/>
  </r>
  <r>
    <x v="1"/>
    <x v="231"/>
  </r>
  <r>
    <x v="1"/>
    <x v="494"/>
  </r>
  <r>
    <x v="1"/>
    <x v="495"/>
  </r>
  <r>
    <x v="1"/>
    <x v="496"/>
  </r>
  <r>
    <x v="1"/>
    <x v="493"/>
  </r>
  <r>
    <x v="1"/>
    <x v="497"/>
  </r>
  <r>
    <x v="0"/>
    <x v="498"/>
  </r>
  <r>
    <x v="0"/>
    <x v="155"/>
  </r>
  <r>
    <x v="1"/>
    <x v="499"/>
  </r>
  <r>
    <x v="1"/>
    <x v="16"/>
  </r>
  <r>
    <x v="1"/>
    <x v="500"/>
  </r>
  <r>
    <x v="1"/>
    <x v="496"/>
  </r>
  <r>
    <x v="1"/>
    <x v="40"/>
  </r>
  <r>
    <x v="0"/>
    <x v="501"/>
  </r>
  <r>
    <x v="0"/>
    <x v="502"/>
  </r>
  <r>
    <x v="1"/>
    <x v="503"/>
  </r>
  <r>
    <x v="0"/>
    <x v="504"/>
  </r>
  <r>
    <x v="1"/>
    <x v="505"/>
  </r>
  <r>
    <x v="3"/>
    <x v="150"/>
  </r>
  <r>
    <x v="1"/>
    <x v="506"/>
  </r>
  <r>
    <x v="1"/>
    <x v="507"/>
  </r>
  <r>
    <x v="1"/>
    <x v="373"/>
  </r>
  <r>
    <x v="0"/>
    <x v="234"/>
  </r>
  <r>
    <x v="0"/>
    <x v="508"/>
  </r>
  <r>
    <x v="0"/>
    <x v="103"/>
  </r>
  <r>
    <x v="1"/>
    <x v="5"/>
  </r>
  <r>
    <x v="0"/>
    <x v="509"/>
  </r>
  <r>
    <x v="1"/>
    <x v="55"/>
  </r>
  <r>
    <x v="3"/>
    <x v="75"/>
  </r>
  <r>
    <x v="1"/>
    <x v="510"/>
  </r>
  <r>
    <x v="1"/>
    <x v="188"/>
  </r>
  <r>
    <x v="1"/>
    <x v="511"/>
  </r>
  <r>
    <x v="1"/>
    <x v="78"/>
  </r>
  <r>
    <x v="1"/>
    <x v="512"/>
  </r>
  <r>
    <x v="0"/>
    <x v="513"/>
  </r>
  <r>
    <x v="2"/>
    <x v="249"/>
  </r>
  <r>
    <x v="0"/>
    <x v="430"/>
  </r>
  <r>
    <x v="3"/>
    <x v="260"/>
  </r>
  <r>
    <x v="0"/>
    <x v="514"/>
  </r>
  <r>
    <x v="0"/>
    <x v="243"/>
  </r>
  <r>
    <x v="1"/>
    <x v="483"/>
  </r>
  <r>
    <x v="1"/>
    <x v="460"/>
  </r>
  <r>
    <x v="0"/>
    <x v="249"/>
  </r>
  <r>
    <x v="0"/>
    <x v="373"/>
  </r>
  <r>
    <x v="1"/>
    <x v="515"/>
  </r>
  <r>
    <x v="1"/>
    <x v="246"/>
  </r>
  <r>
    <x v="0"/>
    <x v="516"/>
  </r>
  <r>
    <x v="0"/>
    <x v="49"/>
  </r>
  <r>
    <x v="1"/>
    <x v="88"/>
  </r>
  <r>
    <x v="1"/>
    <x v="23"/>
  </r>
  <r>
    <x v="1"/>
    <x v="517"/>
  </r>
  <r>
    <x v="1"/>
    <x v="205"/>
  </r>
  <r>
    <x v="0"/>
    <x v="109"/>
  </r>
  <r>
    <x v="1"/>
    <x v="70"/>
  </r>
  <r>
    <x v="1"/>
    <x v="177"/>
  </r>
  <r>
    <x v="0"/>
    <x v="161"/>
  </r>
  <r>
    <x v="0"/>
    <x v="518"/>
  </r>
  <r>
    <x v="1"/>
    <x v="394"/>
  </r>
  <r>
    <x v="0"/>
    <x v="89"/>
  </r>
  <r>
    <x v="1"/>
    <x v="519"/>
  </r>
  <r>
    <x v="1"/>
    <x v="520"/>
  </r>
  <r>
    <x v="0"/>
    <x v="521"/>
  </r>
  <r>
    <x v="1"/>
    <x v="236"/>
  </r>
  <r>
    <x v="1"/>
    <x v="221"/>
  </r>
  <r>
    <x v="1"/>
    <x v="522"/>
  </r>
  <r>
    <x v="1"/>
    <x v="464"/>
  </r>
  <r>
    <x v="0"/>
    <x v="523"/>
  </r>
  <r>
    <x v="1"/>
    <x v="524"/>
  </r>
  <r>
    <x v="1"/>
    <x v="155"/>
  </r>
  <r>
    <x v="1"/>
    <x v="525"/>
  </r>
  <r>
    <x v="1"/>
    <x v="526"/>
  </r>
  <r>
    <x v="1"/>
    <x v="527"/>
  </r>
  <r>
    <x v="1"/>
    <x v="144"/>
  </r>
  <r>
    <x v="1"/>
    <x v="346"/>
  </r>
  <r>
    <x v="1"/>
    <x v="172"/>
  </r>
  <r>
    <x v="0"/>
    <x v="131"/>
  </r>
  <r>
    <x v="0"/>
    <x v="110"/>
  </r>
  <r>
    <x v="0"/>
    <x v="528"/>
  </r>
  <r>
    <x v="1"/>
    <x v="529"/>
  </r>
  <r>
    <x v="1"/>
    <x v="265"/>
  </r>
  <r>
    <x v="1"/>
    <x v="34"/>
  </r>
  <r>
    <x v="1"/>
    <x v="530"/>
  </r>
  <r>
    <x v="0"/>
    <x v="531"/>
  </r>
  <r>
    <x v="0"/>
    <x v="115"/>
  </r>
  <r>
    <x v="1"/>
    <x v="532"/>
  </r>
  <r>
    <x v="1"/>
    <x v="210"/>
  </r>
  <r>
    <x v="1"/>
    <x v="144"/>
  </r>
  <r>
    <x v="1"/>
    <x v="533"/>
  </r>
  <r>
    <x v="1"/>
    <x v="287"/>
  </r>
  <r>
    <x v="1"/>
    <x v="227"/>
  </r>
  <r>
    <x v="0"/>
    <x v="254"/>
  </r>
  <r>
    <x v="3"/>
    <x v="115"/>
  </r>
  <r>
    <x v="1"/>
    <x v="534"/>
  </r>
  <r>
    <x v="1"/>
    <x v="44"/>
  </r>
  <r>
    <x v="1"/>
    <x v="460"/>
  </r>
  <r>
    <x v="1"/>
    <x v="535"/>
  </r>
  <r>
    <x v="1"/>
    <x v="253"/>
  </r>
  <r>
    <x v="0"/>
    <x v="49"/>
  </r>
  <r>
    <x v="1"/>
    <x v="415"/>
  </r>
  <r>
    <x v="0"/>
    <x v="249"/>
  </r>
  <r>
    <x v="1"/>
    <x v="50"/>
  </r>
  <r>
    <x v="1"/>
    <x v="536"/>
  </r>
  <r>
    <x v="1"/>
    <x v="15"/>
  </r>
  <r>
    <x v="1"/>
    <x v="1"/>
  </r>
  <r>
    <x v="1"/>
    <x v="537"/>
  </r>
  <r>
    <x v="0"/>
    <x v="164"/>
  </r>
  <r>
    <x v="0"/>
    <x v="377"/>
  </r>
  <r>
    <x v="1"/>
    <x v="167"/>
  </r>
  <r>
    <x v="1"/>
    <x v="25"/>
  </r>
  <r>
    <x v="1"/>
    <x v="72"/>
  </r>
  <r>
    <x v="1"/>
    <x v="538"/>
  </r>
  <r>
    <x v="1"/>
    <x v="503"/>
  </r>
  <r>
    <x v="1"/>
    <x v="539"/>
  </r>
  <r>
    <x v="3"/>
    <x v="540"/>
  </r>
  <r>
    <x v="1"/>
    <x v="402"/>
  </r>
  <r>
    <x v="1"/>
    <x v="105"/>
  </r>
  <r>
    <x v="0"/>
    <x v="541"/>
  </r>
  <r>
    <x v="0"/>
    <x v="246"/>
  </r>
  <r>
    <x v="1"/>
    <x v="542"/>
  </r>
  <r>
    <x v="1"/>
    <x v="543"/>
  </r>
  <r>
    <x v="1"/>
    <x v="544"/>
  </r>
  <r>
    <x v="1"/>
    <x v="545"/>
  </r>
  <r>
    <x v="0"/>
    <x v="109"/>
  </r>
  <r>
    <x v="0"/>
    <x v="176"/>
  </r>
  <r>
    <x v="0"/>
    <x v="546"/>
  </r>
  <r>
    <x v="0"/>
    <x v="65"/>
  </r>
  <r>
    <x v="1"/>
    <x v="4"/>
  </r>
  <r>
    <x v="1"/>
    <x v="547"/>
  </r>
  <r>
    <x v="0"/>
    <x v="15"/>
  </r>
  <r>
    <x v="1"/>
    <x v="175"/>
  </r>
  <r>
    <x v="1"/>
    <x v="548"/>
  </r>
  <r>
    <x v="0"/>
    <x v="549"/>
  </r>
  <r>
    <x v="1"/>
    <x v="550"/>
  </r>
  <r>
    <x v="0"/>
    <x v="551"/>
  </r>
  <r>
    <x v="0"/>
    <x v="249"/>
  </r>
  <r>
    <x v="1"/>
    <x v="552"/>
  </r>
  <r>
    <x v="1"/>
    <x v="393"/>
  </r>
  <r>
    <x v="1"/>
    <x v="553"/>
  </r>
  <r>
    <x v="1"/>
    <x v="34"/>
  </r>
  <r>
    <x v="1"/>
    <x v="554"/>
  </r>
  <r>
    <x v="1"/>
    <x v="134"/>
  </r>
  <r>
    <x v="1"/>
    <x v="75"/>
  </r>
  <r>
    <x v="0"/>
    <x v="37"/>
  </r>
  <r>
    <x v="1"/>
    <x v="555"/>
  </r>
  <r>
    <x v="0"/>
    <x v="11"/>
  </r>
  <r>
    <x v="0"/>
    <x v="556"/>
  </r>
  <r>
    <x v="1"/>
    <x v="300"/>
  </r>
  <r>
    <x v="0"/>
    <x v="49"/>
  </r>
  <r>
    <x v="1"/>
    <x v="122"/>
  </r>
  <r>
    <x v="1"/>
    <x v="460"/>
  </r>
  <r>
    <x v="2"/>
    <x v="443"/>
  </r>
  <r>
    <x v="0"/>
    <x v="36"/>
  </r>
  <r>
    <x v="1"/>
    <x v="64"/>
  </r>
  <r>
    <x v="1"/>
    <x v="271"/>
  </r>
  <r>
    <x v="0"/>
    <x v="142"/>
  </r>
  <r>
    <x v="1"/>
    <x v="557"/>
  </r>
  <r>
    <x v="1"/>
    <x v="175"/>
  </r>
  <r>
    <x v="3"/>
    <x v="102"/>
  </r>
  <r>
    <x v="1"/>
    <x v="558"/>
  </r>
  <r>
    <x v="1"/>
    <x v="559"/>
  </r>
  <r>
    <x v="0"/>
    <x v="560"/>
  </r>
  <r>
    <x v="0"/>
    <x v="561"/>
  </r>
  <r>
    <x v="1"/>
    <x v="562"/>
  </r>
  <r>
    <x v="0"/>
    <x v="550"/>
  </r>
  <r>
    <x v="2"/>
    <x v="11"/>
  </r>
  <r>
    <x v="1"/>
    <x v="388"/>
  </r>
  <r>
    <x v="0"/>
    <x v="537"/>
  </r>
  <r>
    <x v="1"/>
    <x v="563"/>
  </r>
  <r>
    <x v="0"/>
    <x v="63"/>
  </r>
  <r>
    <x v="1"/>
    <x v="564"/>
  </r>
  <r>
    <x v="1"/>
    <x v="174"/>
  </r>
  <r>
    <x v="1"/>
    <x v="565"/>
  </r>
  <r>
    <x v="1"/>
    <x v="167"/>
  </r>
  <r>
    <x v="0"/>
    <x v="27"/>
  </r>
  <r>
    <x v="0"/>
    <x v="95"/>
  </r>
  <r>
    <x v="1"/>
    <x v="566"/>
  </r>
  <r>
    <x v="1"/>
    <x v="229"/>
  </r>
  <r>
    <x v="1"/>
    <x v="72"/>
  </r>
  <r>
    <x v="0"/>
    <x v="192"/>
  </r>
  <r>
    <x v="1"/>
    <x v="358"/>
  </r>
  <r>
    <x v="1"/>
    <x v="567"/>
  </r>
  <r>
    <x v="1"/>
    <x v="339"/>
  </r>
  <r>
    <x v="1"/>
    <x v="227"/>
  </r>
  <r>
    <x v="0"/>
    <x v="356"/>
  </r>
  <r>
    <x v="3"/>
    <x v="568"/>
  </r>
  <r>
    <x v="1"/>
    <x v="87"/>
  </r>
  <r>
    <x v="0"/>
    <x v="109"/>
  </r>
  <r>
    <x v="2"/>
    <x v="569"/>
  </r>
  <r>
    <x v="0"/>
    <x v="373"/>
  </r>
  <r>
    <x v="0"/>
    <x v="109"/>
  </r>
  <r>
    <x v="1"/>
    <x v="493"/>
  </r>
  <r>
    <x v="0"/>
    <x v="570"/>
  </r>
  <r>
    <x v="0"/>
    <x v="571"/>
  </r>
  <r>
    <x v="0"/>
    <x v="483"/>
  </r>
  <r>
    <x v="0"/>
    <x v="171"/>
  </r>
  <r>
    <x v="3"/>
    <x v="415"/>
  </r>
  <r>
    <x v="1"/>
    <x v="84"/>
  </r>
  <r>
    <x v="0"/>
    <x v="49"/>
  </r>
  <r>
    <x v="1"/>
    <x v="572"/>
  </r>
  <r>
    <x v="3"/>
    <x v="428"/>
  </r>
  <r>
    <x v="0"/>
    <x v="356"/>
  </r>
  <r>
    <x v="1"/>
    <x v="573"/>
  </r>
  <r>
    <x v="1"/>
    <x v="175"/>
  </r>
  <r>
    <x v="0"/>
    <x v="268"/>
  </r>
  <r>
    <x v="1"/>
    <x v="54"/>
  </r>
  <r>
    <x v="1"/>
    <x v="192"/>
  </r>
  <r>
    <x v="0"/>
    <x v="406"/>
  </r>
  <r>
    <x v="0"/>
    <x v="12"/>
  </r>
  <r>
    <x v="1"/>
    <x v="287"/>
  </r>
  <r>
    <x v="1"/>
    <x v="574"/>
  </r>
  <r>
    <x v="0"/>
    <x v="493"/>
  </r>
  <r>
    <x v="1"/>
    <x v="287"/>
  </r>
  <r>
    <x v="1"/>
    <x v="512"/>
  </r>
  <r>
    <x v="1"/>
    <x v="242"/>
  </r>
  <r>
    <x v="1"/>
    <x v="575"/>
  </r>
  <r>
    <x v="1"/>
    <x v="493"/>
  </r>
  <r>
    <x v="1"/>
    <x v="576"/>
  </r>
  <r>
    <x v="0"/>
    <x v="577"/>
  </r>
  <r>
    <x v="0"/>
    <x v="3"/>
  </r>
  <r>
    <x v="1"/>
    <x v="578"/>
  </r>
  <r>
    <x v="0"/>
    <x v="526"/>
  </r>
  <r>
    <x v="1"/>
    <x v="235"/>
  </r>
  <r>
    <x v="1"/>
    <x v="18"/>
  </r>
  <r>
    <x v="1"/>
    <x v="382"/>
  </r>
  <r>
    <x v="0"/>
    <x v="109"/>
  </r>
  <r>
    <x v="1"/>
    <x v="45"/>
  </r>
  <r>
    <x v="1"/>
    <x v="579"/>
  </r>
  <r>
    <x v="0"/>
    <x v="580"/>
  </r>
  <r>
    <x v="1"/>
    <x v="581"/>
  </r>
  <r>
    <x v="0"/>
    <x v="51"/>
  </r>
  <r>
    <x v="1"/>
    <x v="582"/>
  </r>
  <r>
    <x v="1"/>
    <x v="345"/>
  </r>
  <r>
    <x v="0"/>
    <x v="583"/>
  </r>
  <r>
    <x v="0"/>
    <x v="45"/>
  </r>
  <r>
    <x v="1"/>
    <x v="584"/>
  </r>
  <r>
    <x v="0"/>
    <x v="251"/>
  </r>
  <r>
    <x v="1"/>
    <x v="31"/>
  </r>
  <r>
    <x v="0"/>
    <x v="251"/>
  </r>
  <r>
    <x v="1"/>
    <x v="585"/>
  </r>
  <r>
    <x v="1"/>
    <x v="227"/>
  </r>
  <r>
    <x v="3"/>
    <x v="51"/>
  </r>
  <r>
    <x v="0"/>
    <x v="586"/>
  </r>
  <r>
    <x v="1"/>
    <x v="587"/>
  </r>
  <r>
    <x v="0"/>
    <x v="192"/>
  </r>
  <r>
    <x v="3"/>
    <x v="279"/>
  </r>
  <r>
    <x v="0"/>
    <x v="82"/>
  </r>
  <r>
    <x v="3"/>
    <x v="588"/>
  </r>
  <r>
    <x v="4"/>
    <x v="5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AEC12-9162-1F42-9D48-DFFA9C6F1ADB}" name="PivotTable8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C0A20-C48B-854E-BA27-822BE33D8BBB}" name="PivotTable10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D95A8-F8F7-7F4F-848B-9B60F24F7C1F}" name="PivotTable15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1036F0-BA8A-F249-A07E-19ED6A1A6C6E}" name="PivotTable16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399" firstHeaderRow="1" firstDataRow="1" firstDataCol="2"/>
  <pivotFields count="2">
    <pivotField axis="axisRow" compact="0" outline="0" showAll="0">
      <items count="6">
        <item sd="0" x="3"/>
        <item sd="0" x="0"/>
        <item sd="0" x="2"/>
        <item x="1"/>
        <item x="4"/>
        <item t="default"/>
      </items>
    </pivotField>
    <pivotField axis="axisRow" compact="0" outline="0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</pivotFields>
  <rowFields count="2">
    <field x="0"/>
    <field x="1"/>
  </rowFields>
  <rowItems count="396">
    <i>
      <x/>
    </i>
    <i>
      <x v="1"/>
    </i>
    <i>
      <x v="2"/>
    </i>
    <i>
      <x v="3"/>
      <x v="11"/>
    </i>
    <i r="1">
      <x v="20"/>
    </i>
    <i r="1">
      <x v="21"/>
    </i>
    <i r="1">
      <x v="25"/>
    </i>
    <i r="1">
      <x v="27"/>
    </i>
    <i r="1">
      <x v="33"/>
    </i>
    <i r="1">
      <x v="34"/>
    </i>
    <i r="1">
      <x v="35"/>
    </i>
    <i r="1">
      <x v="36"/>
    </i>
    <i r="1">
      <x v="41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2"/>
    </i>
    <i r="1">
      <x v="55"/>
    </i>
    <i r="1">
      <x v="57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8"/>
    </i>
    <i r="1">
      <x v="70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39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3"/>
    </i>
    <i r="1">
      <x v="214"/>
    </i>
    <i r="1">
      <x v="215"/>
    </i>
    <i r="1">
      <x v="216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9"/>
    </i>
    <i r="1">
      <x v="261"/>
    </i>
    <i r="1">
      <x v="262"/>
    </i>
    <i r="1">
      <x v="263"/>
    </i>
    <i r="1">
      <x v="264"/>
    </i>
    <i r="1">
      <x v="265"/>
    </i>
    <i r="1">
      <x v="267"/>
    </i>
    <i r="1">
      <x v="269"/>
    </i>
    <i r="1">
      <x v="271"/>
    </i>
    <i r="1">
      <x v="272"/>
    </i>
    <i r="1">
      <x v="273"/>
    </i>
    <i r="1">
      <x v="275"/>
    </i>
    <i r="1">
      <x v="277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92"/>
    </i>
    <i r="1">
      <x v="296"/>
    </i>
    <i r="1">
      <x v="298"/>
    </i>
    <i r="1">
      <x v="299"/>
    </i>
    <i r="1">
      <x v="300"/>
    </i>
    <i r="1">
      <x v="301"/>
    </i>
    <i r="1">
      <x v="305"/>
    </i>
    <i r="1">
      <x v="312"/>
    </i>
    <i r="1">
      <x v="315"/>
    </i>
    <i r="1">
      <x v="319"/>
    </i>
    <i r="1">
      <x v="323"/>
    </i>
    <i r="1">
      <x v="328"/>
    </i>
    <i r="1">
      <x v="329"/>
    </i>
    <i r="1">
      <x v="335"/>
    </i>
    <i r="1">
      <x v="344"/>
    </i>
    <i r="1">
      <x v="346"/>
    </i>
    <i r="1">
      <x v="348"/>
    </i>
    <i r="1">
      <x v="355"/>
    </i>
    <i r="1">
      <x v="358"/>
    </i>
    <i r="1">
      <x v="360"/>
    </i>
    <i r="1">
      <x v="361"/>
    </i>
    <i r="1">
      <x v="363"/>
    </i>
    <i r="1">
      <x v="367"/>
    </i>
    <i r="1">
      <x v="369"/>
    </i>
    <i r="1">
      <x v="371"/>
    </i>
    <i r="1">
      <x v="372"/>
    </i>
    <i r="1">
      <x v="374"/>
    </i>
    <i r="1">
      <x v="379"/>
    </i>
    <i r="1">
      <x v="380"/>
    </i>
    <i r="1">
      <x v="381"/>
    </i>
    <i r="1">
      <x v="382"/>
    </i>
    <i r="1">
      <x v="391"/>
    </i>
    <i r="1">
      <x v="394"/>
    </i>
    <i r="1">
      <x v="396"/>
    </i>
    <i r="1">
      <x v="398"/>
    </i>
    <i r="1">
      <x v="400"/>
    </i>
    <i r="1">
      <x v="401"/>
    </i>
    <i r="1">
      <x v="403"/>
    </i>
    <i r="1">
      <x v="404"/>
    </i>
    <i r="1">
      <x v="405"/>
    </i>
    <i r="1">
      <x v="407"/>
    </i>
    <i r="1">
      <x v="408"/>
    </i>
    <i r="1">
      <x v="409"/>
    </i>
    <i r="1">
      <x v="410"/>
    </i>
    <i r="1">
      <x v="413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2"/>
    </i>
    <i r="1">
      <x v="423"/>
    </i>
    <i r="1">
      <x v="424"/>
    </i>
    <i r="1">
      <x v="425"/>
    </i>
    <i r="1">
      <x v="427"/>
    </i>
    <i r="1">
      <x v="428"/>
    </i>
    <i r="1">
      <x v="430"/>
    </i>
    <i r="1">
      <x v="433"/>
    </i>
    <i r="1">
      <x v="434"/>
    </i>
    <i r="1">
      <x v="435"/>
    </i>
    <i r="1">
      <x v="437"/>
    </i>
    <i r="1">
      <x v="438"/>
    </i>
    <i r="1">
      <x v="439"/>
    </i>
    <i r="1">
      <x v="442"/>
    </i>
    <i r="1">
      <x v="443"/>
    </i>
    <i r="1">
      <x v="444"/>
    </i>
    <i r="1">
      <x v="445"/>
    </i>
    <i r="1">
      <x v="448"/>
    </i>
    <i r="1">
      <x v="449"/>
    </i>
    <i r="1">
      <x v="450"/>
    </i>
    <i r="1">
      <x v="452"/>
    </i>
    <i r="1">
      <x v="453"/>
    </i>
    <i r="1">
      <x v="455"/>
    </i>
    <i r="1">
      <x v="457"/>
    </i>
    <i r="1">
      <x v="458"/>
    </i>
    <i r="1">
      <x v="460"/>
    </i>
    <i r="1">
      <x v="461"/>
    </i>
    <i r="1">
      <x v="463"/>
    </i>
    <i r="1">
      <x v="464"/>
    </i>
    <i r="1">
      <x v="466"/>
    </i>
    <i r="1">
      <x v="468"/>
    </i>
    <i r="1">
      <x v="469"/>
    </i>
    <i r="1">
      <x v="470"/>
    </i>
    <i r="1">
      <x v="473"/>
    </i>
    <i r="1">
      <x v="474"/>
    </i>
    <i r="1">
      <x v="475"/>
    </i>
    <i r="1">
      <x v="476"/>
    </i>
    <i r="1">
      <x v="477"/>
    </i>
    <i r="1">
      <x v="479"/>
    </i>
    <i r="1">
      <x v="481"/>
    </i>
    <i r="1">
      <x v="484"/>
    </i>
    <i r="1">
      <x v="486"/>
    </i>
    <i r="1">
      <x v="487"/>
    </i>
    <i r="1">
      <x v="488"/>
    </i>
    <i r="1">
      <x v="489"/>
    </i>
    <i r="1">
      <x v="491"/>
    </i>
    <i r="1">
      <x v="492"/>
    </i>
    <i r="1">
      <x v="493"/>
    </i>
    <i r="1">
      <x v="494"/>
    </i>
    <i r="1">
      <x v="495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6"/>
    </i>
    <i r="1">
      <x v="517"/>
    </i>
    <i r="1">
      <x v="519"/>
    </i>
    <i r="1">
      <x v="520"/>
    </i>
    <i r="1">
      <x v="521"/>
    </i>
    <i r="1">
      <x v="522"/>
    </i>
    <i r="1">
      <x v="523"/>
    </i>
    <i r="1">
      <x v="525"/>
    </i>
    <i r="1">
      <x v="526"/>
    </i>
    <i r="1">
      <x v="527"/>
    </i>
    <i r="1">
      <x v="528"/>
    </i>
    <i r="1">
      <x v="532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2"/>
    </i>
    <i r="1">
      <x v="543"/>
    </i>
    <i r="1">
      <x v="545"/>
    </i>
    <i r="1">
      <x v="546"/>
    </i>
    <i r="1">
      <x v="547"/>
    </i>
    <i r="1">
      <x v="549"/>
    </i>
    <i r="1">
      <x v="552"/>
    </i>
    <i r="1">
      <x v="553"/>
    </i>
    <i r="1">
      <x v="554"/>
    </i>
    <i r="1">
      <x v="555"/>
    </i>
    <i r="1">
      <x v="557"/>
    </i>
    <i r="1">
      <x v="558"/>
    </i>
    <i r="1">
      <x v="559"/>
    </i>
    <i r="1">
      <x v="560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70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9"/>
    </i>
    <i r="1">
      <x v="581"/>
    </i>
    <i r="1">
      <x v="582"/>
    </i>
    <i r="1">
      <x v="584"/>
    </i>
    <i r="1">
      <x v="585"/>
    </i>
    <i r="1">
      <x v="586"/>
    </i>
    <i r="1">
      <x v="587"/>
    </i>
    <i r="1">
      <x v="588"/>
    </i>
    <i t="default">
      <x v="3"/>
    </i>
    <i>
      <x v="4"/>
      <x v="589"/>
    </i>
    <i t="default"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0C53-0F18-CA4B-8613-1CF880D105F9}">
  <sheetPr codeName="Sheet1"/>
  <dimension ref="A1:F14"/>
  <sheetViews>
    <sheetView zoomScale="114"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2066</v>
      </c>
    </row>
    <row r="3" spans="1:6" x14ac:dyDescent="0.2">
      <c r="A3" s="9" t="s">
        <v>2069</v>
      </c>
      <c r="B3" s="9" t="s">
        <v>2070</v>
      </c>
    </row>
    <row r="4" spans="1:6" x14ac:dyDescent="0.2">
      <c r="A4" s="9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10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0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0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0" t="s">
        <v>2063</v>
      </c>
      <c r="E8">
        <v>4</v>
      </c>
      <c r="F8">
        <v>4</v>
      </c>
    </row>
    <row r="9" spans="1:6" x14ac:dyDescent="0.2">
      <c r="A9" s="10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0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0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0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0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0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8A3A-89C5-6243-ABB0-BC10C43F66D3}">
  <sheetPr codeName="Sheet2"/>
  <dimension ref="A1:F30"/>
  <sheetViews>
    <sheetView workbookViewId="0">
      <selection activeCell="C4" sqref="C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2066</v>
      </c>
    </row>
    <row r="2" spans="1:6" x14ac:dyDescent="0.2">
      <c r="A2" s="9" t="s">
        <v>2065</v>
      </c>
      <c r="B2" t="s">
        <v>2066</v>
      </c>
    </row>
    <row r="4" spans="1:6" x14ac:dyDescent="0.2">
      <c r="A4" s="9" t="s">
        <v>2069</v>
      </c>
      <c r="B4" s="9" t="s">
        <v>2070</v>
      </c>
    </row>
    <row r="5" spans="1:6" x14ac:dyDescent="0.2">
      <c r="A5" s="9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0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2064</v>
      </c>
      <c r="E7">
        <v>4</v>
      </c>
      <c r="F7">
        <v>4</v>
      </c>
    </row>
    <row r="8" spans="1:6" x14ac:dyDescent="0.2">
      <c r="A8" s="10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2042</v>
      </c>
      <c r="C10">
        <v>8</v>
      </c>
      <c r="E10">
        <v>10</v>
      </c>
      <c r="F10">
        <v>18</v>
      </c>
    </row>
    <row r="11" spans="1:6" x14ac:dyDescent="0.2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2056</v>
      </c>
      <c r="C15">
        <v>3</v>
      </c>
      <c r="E15">
        <v>4</v>
      </c>
      <c r="F15">
        <v>7</v>
      </c>
    </row>
    <row r="16" spans="1:6" x14ac:dyDescent="0.2">
      <c r="A16" s="10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2055</v>
      </c>
      <c r="C20">
        <v>4</v>
      </c>
      <c r="E20">
        <v>4</v>
      </c>
      <c r="F20">
        <v>8</v>
      </c>
    </row>
    <row r="21" spans="1:6" x14ac:dyDescent="0.2">
      <c r="A21" s="10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2062</v>
      </c>
      <c r="C22">
        <v>9</v>
      </c>
      <c r="E22">
        <v>5</v>
      </c>
      <c r="F22">
        <v>14</v>
      </c>
    </row>
    <row r="23" spans="1:6" x14ac:dyDescent="0.2">
      <c r="A23" s="10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2058</v>
      </c>
      <c r="C25">
        <v>7</v>
      </c>
      <c r="E25">
        <v>14</v>
      </c>
      <c r="F25">
        <v>21</v>
      </c>
    </row>
    <row r="26" spans="1:6" x14ac:dyDescent="0.2">
      <c r="A26" s="10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2061</v>
      </c>
      <c r="E29">
        <v>3</v>
      </c>
      <c r="F29">
        <v>3</v>
      </c>
    </row>
    <row r="30" spans="1:6" x14ac:dyDescent="0.2">
      <c r="A30" s="10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EF9B-148A-E94F-9D64-85F38BC7EC66}">
  <sheetPr codeName="Sheet4"/>
  <dimension ref="A1:H13"/>
  <sheetViews>
    <sheetView workbookViewId="0">
      <selection activeCell="E38" sqref="E3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8.6640625" style="5" bestFit="1" customWidth="1"/>
    <col min="7" max="7" width="15.83203125" bestFit="1" customWidth="1"/>
    <col min="8" max="8" width="19" bestFit="1" customWidth="1"/>
  </cols>
  <sheetData>
    <row r="1" spans="1:8" s="13" customFormat="1" x14ac:dyDescent="0.2">
      <c r="A1" s="13" t="s">
        <v>2073</v>
      </c>
      <c r="B1" s="13" t="s">
        <v>2092</v>
      </c>
      <c r="C1" s="13" t="s">
        <v>2074</v>
      </c>
      <c r="D1" s="13" t="s">
        <v>2075</v>
      </c>
      <c r="E1" s="13" t="s">
        <v>2076</v>
      </c>
      <c r="F1" s="16" t="s">
        <v>2077</v>
      </c>
      <c r="G1" s="13" t="s">
        <v>2078</v>
      </c>
      <c r="H1" s="13" t="s">
        <v>2079</v>
      </c>
    </row>
    <row r="2" spans="1:8" x14ac:dyDescent="0.2">
      <c r="A2" s="14" t="s">
        <v>2080</v>
      </c>
      <c r="B2">
        <f>COUNTIFS(Crowdfunding!G2:G1001,"successful",Crowdfunding!D2:D1001,"&lt;1000")</f>
        <v>30</v>
      </c>
      <c r="C2">
        <f>COUNTIFS(Crowdfunding!G2:G1001,"failed",Crowdfunding!D2:D1001,"&lt;1000")</f>
        <v>20</v>
      </c>
      <c r="D2">
        <f>COUNTIFS(Crowdfunding!G2:G1001,"canceled",Crowdfunding!D2:D1001,"&lt;1000")</f>
        <v>1</v>
      </c>
      <c r="E2">
        <f>SUM(B2,C2,D2)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">
      <c r="A3" s="14" t="s">
        <v>2081</v>
      </c>
      <c r="B3">
        <f>COUNTIFS(Crowdfunding!G2:G1001,"successful",Crowdfunding!D2:D1001,"&gt;=1000",Crowdfunding!D2:D1001,"&lt;=4999")</f>
        <v>191</v>
      </c>
      <c r="C3">
        <f>COUNTIFS(Crowdfunding!G2:G1001,"failed",Crowdfunding!D2:D1001,"&gt;=1000",Crowdfunding!D2:D1001,"&lt;=4999")</f>
        <v>38</v>
      </c>
      <c r="D3">
        <f>COUNTIFS(Crowdfunding!G2:G1001,"canceled",Crowdfunding!D2:D1001,"&gt;=1000",Crowdfunding!D2:D1001,"&lt;=4999")</f>
        <v>2</v>
      </c>
      <c r="E3">
        <f t="shared" ref="E3:E13" si="0">SUM(B3,C3,D3)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">
      <c r="A4" s="14" t="s">
        <v>2082</v>
      </c>
      <c r="B4">
        <f>COUNTIFS(Crowdfunding!G2:G1001,"successful",Crowdfunding!D2:D1001,"&gt;=5000",Crowdfunding!D2:D1001,"&lt;=9999")</f>
        <v>164</v>
      </c>
      <c r="C4">
        <f>COUNTIFS(Crowdfunding!G2:G1001,"failed",Crowdfunding!D2:D1001,"&gt;=5000",Crowdfunding!D2:D1001,"&lt;=9999")</f>
        <v>126</v>
      </c>
      <c r="D4">
        <f>COUNTIFS(Crowdfunding!G2:G1001,"canceled",Crowdfunding!D2:D1001,"&gt;=5000",Crowdfunding!D2:D1001,"&lt;=9999")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s="14" t="s">
        <v>2083</v>
      </c>
      <c r="B5">
        <f>COUNTIFS(Crowdfunding!G2:G1001,"successful",Crowdfunding!D2:D1001,"&gt;=10000",Crowdfunding!D2:D1001,"&lt;=14999")</f>
        <v>4</v>
      </c>
      <c r="C5">
        <f>COUNTIFS(Crowdfunding!G2:G1001,"failed",Crowdfunding!D2:D1001,"&gt;=10000",Crowdfunding!D2:D1001,"&lt;=14999")</f>
        <v>5</v>
      </c>
      <c r="D5">
        <f>COUNTIFS(Crowdfunding!G2:G1001,"canceled",Crowdfunding!D2:D1001,"&gt;=10000",Crowdfunding!D2:D1001,"&lt;=14999")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s="14" t="s">
        <v>2084</v>
      </c>
      <c r="B6">
        <f>COUNTIFS(Crowdfunding!G2:G1001,"successful",Crowdfunding!D2:D1001,"&gt;=15000",Crowdfunding!D2:D1001,"&lt;=19999")</f>
        <v>10</v>
      </c>
      <c r="C6">
        <f>COUNTIFS(Crowdfunding!G2:G1001,"failed",Crowdfunding!D2:D1001,"&gt;=15000",Crowdfunding!D2:D1001,"&lt;=19999")</f>
        <v>0</v>
      </c>
      <c r="D6">
        <f>COUNTIFS(Crowdfunding!G2:G1001,"canceled",Crowdfunding!D2:D1001,"&gt;=15000",Crowdfunding!D2:D1001,"&lt;=19999")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s="14" t="s">
        <v>2085</v>
      </c>
      <c r="B7">
        <f>COUNTIFS(Crowdfunding!G2:G1001,"successful",Crowdfunding!D2:D1001,"&gt;=20000",Crowdfunding!D2:D1001,"&lt;=24999")</f>
        <v>7</v>
      </c>
      <c r="C7">
        <f>COUNTIFS(Crowdfunding!G2:G1001,"failed",Crowdfunding!D2:D1001,"&gt;=20000",Crowdfunding!D2:D1001,"&lt;=24999")</f>
        <v>0</v>
      </c>
      <c r="D7">
        <f>COUNTIFS(Crowdfunding!G2:G1001,"canceled",Crowdfunding!D2:D1001,"&gt;=20000",Crowdfunding!D2:D1001,"&lt;=24999")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s="14" t="s">
        <v>2086</v>
      </c>
      <c r="B8">
        <f>COUNTIFS(Crowdfunding!G2:G1001,"successful",Crowdfunding!D2:D1001,"&gt;=25000",Crowdfunding!D2:D1001,"&lt;=29999")</f>
        <v>11</v>
      </c>
      <c r="C8">
        <f>COUNTIFS(Crowdfunding!G2:G1001,"failed",Crowdfunding!D2:D1001,"&gt;=25000",Crowdfunding!D2:D1001,"&lt;=29999")</f>
        <v>3</v>
      </c>
      <c r="D8">
        <f>COUNTIFS(Crowdfunding!G2:G1001,"canceled",Crowdfunding!D2:D1001,"&gt;=25000",Crowdfunding!D2:D1001,"&lt;=29999")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">
      <c r="A9" s="14" t="s">
        <v>2087</v>
      </c>
      <c r="B9">
        <f>COUNTIFS(Crowdfunding!G2:G1001,"successful",Crowdfunding!D2:D1001,"&gt;=30000",Crowdfunding!D2:D1001,"&lt;=34999")</f>
        <v>7</v>
      </c>
      <c r="C9">
        <f>COUNTIFS(Crowdfunding!G2:G1001,"failed",Crowdfunding!D2:D1001,"&gt;=30000",Crowdfunding!D2:D1001,"&lt;=34999")</f>
        <v>0</v>
      </c>
      <c r="D9">
        <f>COUNTIFS(Crowdfunding!G2:G1001,"canceled",Crowdfunding!D2:D1001,"&gt;=30000",Crowdfunding!D2:D1001,"&lt;=34999")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s="14" t="s">
        <v>2088</v>
      </c>
      <c r="B10">
        <f>COUNTIFS(Crowdfunding!G2:G1001,"successful",Crowdfunding!D2:D1001,"&gt;=35000",Crowdfunding!D2:D1001,"&lt;=39999")</f>
        <v>8</v>
      </c>
      <c r="C10">
        <f>COUNTIFS(Crowdfunding!G2:G1001,"failed",Crowdfunding!D2:D1001,"&gt;=35000",Crowdfunding!D2:D1001,"&lt;=39999")</f>
        <v>3</v>
      </c>
      <c r="D10">
        <f>COUNTIFS(Crowdfunding!G2:G1001,"canceled",Crowdfunding!D2:D1001,"&gt;=35000",Crowdfunding!D2:D1001,"&lt;=39999")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s="14" t="s">
        <v>2089</v>
      </c>
      <c r="B11">
        <f>COUNTIFS(Crowdfunding!G2:G1001,"successful",Crowdfunding!D2:D1001,"&gt;=40000",Crowdfunding!D2:D1001,"&lt;=44999")</f>
        <v>11</v>
      </c>
      <c r="C11">
        <f>COUNTIFS(Crowdfunding!G2:G1001,"failed",Crowdfunding!D2:D1001,"&gt;=40000",Crowdfunding!D2:D1001,"&lt;=44999")</f>
        <v>3</v>
      </c>
      <c r="D11">
        <f>COUNTIFS(Crowdfunding!G2:G1001,"canceled",Crowdfunding!D2:D1001,"&gt;=40000",Crowdfunding!D2:D1001,"&lt;=44999")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s="14" t="s">
        <v>2090</v>
      </c>
      <c r="B12">
        <f>COUNTIFS(Crowdfunding!G2:G1001,"successful",Crowdfunding!D2:D1001,"&gt;=45000",Crowdfunding!D2:D1001,"&lt;=49999")</f>
        <v>8</v>
      </c>
      <c r="C12">
        <f>COUNTIFS(Crowdfunding!G2:G1001,"failed",Crowdfunding!D2:D1001,"&gt;=45000",Crowdfunding!D2:D1001,"&lt;=49999")</f>
        <v>3</v>
      </c>
      <c r="D12">
        <f>COUNTIFS(Crowdfunding!G2:G1001,"canceled",Crowdfunding!D2:D1001,"&gt;=45000",Crowdfunding!D2:D1001,"&lt;=49999")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s="14" t="s">
        <v>2091</v>
      </c>
      <c r="B13">
        <f>COUNTIFS(Crowdfunding!G2:G1001,"successful",Crowdfunding!D2:D1001,"&gt;=50000")</f>
        <v>114</v>
      </c>
      <c r="C13">
        <f>COUNTIFS(Crowdfunding!G2:G1001,"failed",Crowdfunding!D2:D1001,"&gt;=50000")</f>
        <v>163</v>
      </c>
      <c r="D13">
        <f>COUNTIFS(Crowdfunding!G2:G1001,"canceled",Crowdfunding!D2:D1001,"&gt;=50000")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C8AB-18EB-9844-9B04-D6F3875F9F31}">
  <sheetPr codeName="Sheet5"/>
  <dimension ref="A1:F18"/>
  <sheetViews>
    <sheetView zoomScale="135" workbookViewId="0">
      <selection activeCell="K29" sqref="K29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2065</v>
      </c>
      <c r="B1" t="s">
        <v>2066</v>
      </c>
    </row>
    <row r="2" spans="1:6" x14ac:dyDescent="0.2">
      <c r="A2" s="9" t="s">
        <v>2093</v>
      </c>
      <c r="B2" t="s">
        <v>2066</v>
      </c>
    </row>
    <row r="4" spans="1:6" x14ac:dyDescent="0.2">
      <c r="A4" s="9" t="s">
        <v>2069</v>
      </c>
      <c r="B4" s="9" t="s">
        <v>2070</v>
      </c>
    </row>
    <row r="5" spans="1:6" x14ac:dyDescent="0.2">
      <c r="A5" s="9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0" t="s">
        <v>2094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0" t="s">
        <v>2095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0" t="s">
        <v>2096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0" t="s">
        <v>2097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0" t="s">
        <v>2098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0" t="s">
        <v>2099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0" t="s">
        <v>2100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0" t="s">
        <v>2101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0" t="s">
        <v>2102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0" t="s">
        <v>2103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0" t="s">
        <v>2104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0" t="s">
        <v>2105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0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30A1-4907-2844-A1BC-AF7BD59B7738}">
  <sheetPr codeName="Sheet7"/>
  <dimension ref="A3:B399"/>
  <sheetViews>
    <sheetView workbookViewId="0">
      <selection activeCell="B3" sqref="B3"/>
    </sheetView>
  </sheetViews>
  <sheetFormatPr baseColWidth="10" defaultRowHeight="16" x14ac:dyDescent="0.2"/>
  <cols>
    <col min="1" max="1" width="13" bestFit="1" customWidth="1"/>
    <col min="2" max="2" width="15.5" bestFit="1" customWidth="1"/>
  </cols>
  <sheetData>
    <row r="3" spans="1:2" x14ac:dyDescent="0.2">
      <c r="A3" s="9" t="s">
        <v>4</v>
      </c>
      <c r="B3" s="9" t="s">
        <v>5</v>
      </c>
    </row>
    <row r="4" spans="1:2" x14ac:dyDescent="0.2">
      <c r="A4" t="s">
        <v>74</v>
      </c>
    </row>
    <row r="5" spans="1:2" x14ac:dyDescent="0.2">
      <c r="A5" t="s">
        <v>14</v>
      </c>
    </row>
    <row r="6" spans="1:2" x14ac:dyDescent="0.2">
      <c r="A6" t="s">
        <v>47</v>
      </c>
    </row>
    <row r="7" spans="1:2" x14ac:dyDescent="0.2">
      <c r="A7" t="s">
        <v>20</v>
      </c>
      <c r="B7">
        <v>16</v>
      </c>
    </row>
    <row r="8" spans="1:2" x14ac:dyDescent="0.2">
      <c r="B8">
        <v>26</v>
      </c>
    </row>
    <row r="9" spans="1:2" x14ac:dyDescent="0.2">
      <c r="B9">
        <v>27</v>
      </c>
    </row>
    <row r="10" spans="1:2" x14ac:dyDescent="0.2">
      <c r="B10">
        <v>32</v>
      </c>
    </row>
    <row r="11" spans="1:2" x14ac:dyDescent="0.2">
      <c r="B11">
        <v>34</v>
      </c>
    </row>
    <row r="12" spans="1:2" x14ac:dyDescent="0.2">
      <c r="B12">
        <v>40</v>
      </c>
    </row>
    <row r="13" spans="1:2" x14ac:dyDescent="0.2">
      <c r="B13">
        <v>41</v>
      </c>
    </row>
    <row r="14" spans="1:2" x14ac:dyDescent="0.2">
      <c r="B14">
        <v>42</v>
      </c>
    </row>
    <row r="15" spans="1:2" x14ac:dyDescent="0.2">
      <c r="B15">
        <v>43</v>
      </c>
    </row>
    <row r="16" spans="1:2" x14ac:dyDescent="0.2">
      <c r="B16">
        <v>48</v>
      </c>
    </row>
    <row r="17" spans="2:2" x14ac:dyDescent="0.2">
      <c r="B17">
        <v>50</v>
      </c>
    </row>
    <row r="18" spans="2:2" x14ac:dyDescent="0.2">
      <c r="B18">
        <v>52</v>
      </c>
    </row>
    <row r="19" spans="2:2" x14ac:dyDescent="0.2">
      <c r="B19">
        <v>53</v>
      </c>
    </row>
    <row r="20" spans="2:2" x14ac:dyDescent="0.2">
      <c r="B20">
        <v>54</v>
      </c>
    </row>
    <row r="21" spans="2:2" x14ac:dyDescent="0.2">
      <c r="B21">
        <v>55</v>
      </c>
    </row>
    <row r="22" spans="2:2" x14ac:dyDescent="0.2">
      <c r="B22">
        <v>56</v>
      </c>
    </row>
    <row r="23" spans="2:2" x14ac:dyDescent="0.2">
      <c r="B23">
        <v>59</v>
      </c>
    </row>
    <row r="24" spans="2:2" x14ac:dyDescent="0.2">
      <c r="B24">
        <v>62</v>
      </c>
    </row>
    <row r="25" spans="2:2" x14ac:dyDescent="0.2">
      <c r="B25">
        <v>64</v>
      </c>
    </row>
    <row r="26" spans="2:2" x14ac:dyDescent="0.2">
      <c r="B26">
        <v>65</v>
      </c>
    </row>
    <row r="27" spans="2:2" x14ac:dyDescent="0.2">
      <c r="B27">
        <v>67</v>
      </c>
    </row>
    <row r="28" spans="2:2" x14ac:dyDescent="0.2">
      <c r="B28">
        <v>68</v>
      </c>
    </row>
    <row r="29" spans="2:2" x14ac:dyDescent="0.2">
      <c r="B29">
        <v>69</v>
      </c>
    </row>
    <row r="30" spans="2:2" x14ac:dyDescent="0.2">
      <c r="B30">
        <v>70</v>
      </c>
    </row>
    <row r="31" spans="2:2" x14ac:dyDescent="0.2">
      <c r="B31">
        <v>71</v>
      </c>
    </row>
    <row r="32" spans="2:2" x14ac:dyDescent="0.2">
      <c r="B32">
        <v>72</v>
      </c>
    </row>
    <row r="33" spans="2:2" x14ac:dyDescent="0.2">
      <c r="B33">
        <v>76</v>
      </c>
    </row>
    <row r="34" spans="2:2" x14ac:dyDescent="0.2">
      <c r="B34">
        <v>78</v>
      </c>
    </row>
    <row r="35" spans="2:2" x14ac:dyDescent="0.2">
      <c r="B35">
        <v>80</v>
      </c>
    </row>
    <row r="36" spans="2:2" x14ac:dyDescent="0.2">
      <c r="B36">
        <v>81</v>
      </c>
    </row>
    <row r="37" spans="2:2" x14ac:dyDescent="0.2">
      <c r="B37">
        <v>82</v>
      </c>
    </row>
    <row r="38" spans="2:2" x14ac:dyDescent="0.2">
      <c r="B38">
        <v>83</v>
      </c>
    </row>
    <row r="39" spans="2:2" x14ac:dyDescent="0.2">
      <c r="B39">
        <v>84</v>
      </c>
    </row>
    <row r="40" spans="2:2" x14ac:dyDescent="0.2">
      <c r="B40">
        <v>85</v>
      </c>
    </row>
    <row r="41" spans="2:2" x14ac:dyDescent="0.2">
      <c r="B41">
        <v>86</v>
      </c>
    </row>
    <row r="42" spans="2:2" x14ac:dyDescent="0.2">
      <c r="B42">
        <v>87</v>
      </c>
    </row>
    <row r="43" spans="2:2" x14ac:dyDescent="0.2">
      <c r="B43">
        <v>88</v>
      </c>
    </row>
    <row r="44" spans="2:2" x14ac:dyDescent="0.2">
      <c r="B44">
        <v>89</v>
      </c>
    </row>
    <row r="45" spans="2:2" x14ac:dyDescent="0.2">
      <c r="B45">
        <v>91</v>
      </c>
    </row>
    <row r="46" spans="2:2" x14ac:dyDescent="0.2">
      <c r="B46">
        <v>92</v>
      </c>
    </row>
    <row r="47" spans="2:2" x14ac:dyDescent="0.2">
      <c r="B47">
        <v>93</v>
      </c>
    </row>
    <row r="48" spans="2:2" x14ac:dyDescent="0.2">
      <c r="B48">
        <v>94</v>
      </c>
    </row>
    <row r="49" spans="2:2" x14ac:dyDescent="0.2">
      <c r="B49">
        <v>95</v>
      </c>
    </row>
    <row r="50" spans="2:2" x14ac:dyDescent="0.2">
      <c r="B50">
        <v>96</v>
      </c>
    </row>
    <row r="51" spans="2:2" x14ac:dyDescent="0.2">
      <c r="B51">
        <v>97</v>
      </c>
    </row>
    <row r="52" spans="2:2" x14ac:dyDescent="0.2">
      <c r="B52">
        <v>98</v>
      </c>
    </row>
    <row r="53" spans="2:2" x14ac:dyDescent="0.2">
      <c r="B53">
        <v>100</v>
      </c>
    </row>
    <row r="54" spans="2:2" x14ac:dyDescent="0.2">
      <c r="B54">
        <v>101</v>
      </c>
    </row>
    <row r="55" spans="2:2" x14ac:dyDescent="0.2">
      <c r="B55">
        <v>102</v>
      </c>
    </row>
    <row r="56" spans="2:2" x14ac:dyDescent="0.2">
      <c r="B56">
        <v>103</v>
      </c>
    </row>
    <row r="57" spans="2:2" x14ac:dyDescent="0.2">
      <c r="B57">
        <v>105</v>
      </c>
    </row>
    <row r="58" spans="2:2" x14ac:dyDescent="0.2">
      <c r="B58">
        <v>106</v>
      </c>
    </row>
    <row r="59" spans="2:2" x14ac:dyDescent="0.2">
      <c r="B59">
        <v>107</v>
      </c>
    </row>
    <row r="60" spans="2:2" x14ac:dyDescent="0.2">
      <c r="B60">
        <v>110</v>
      </c>
    </row>
    <row r="61" spans="2:2" x14ac:dyDescent="0.2">
      <c r="B61">
        <v>111</v>
      </c>
    </row>
    <row r="62" spans="2:2" x14ac:dyDescent="0.2">
      <c r="B62">
        <v>112</v>
      </c>
    </row>
    <row r="63" spans="2:2" x14ac:dyDescent="0.2">
      <c r="B63">
        <v>113</v>
      </c>
    </row>
    <row r="64" spans="2:2" x14ac:dyDescent="0.2">
      <c r="B64">
        <v>114</v>
      </c>
    </row>
    <row r="65" spans="2:2" x14ac:dyDescent="0.2">
      <c r="B65">
        <v>115</v>
      </c>
    </row>
    <row r="66" spans="2:2" x14ac:dyDescent="0.2">
      <c r="B66">
        <v>116</v>
      </c>
    </row>
    <row r="67" spans="2:2" x14ac:dyDescent="0.2">
      <c r="B67">
        <v>117</v>
      </c>
    </row>
    <row r="68" spans="2:2" x14ac:dyDescent="0.2">
      <c r="B68">
        <v>119</v>
      </c>
    </row>
    <row r="69" spans="2:2" x14ac:dyDescent="0.2">
      <c r="B69">
        <v>121</v>
      </c>
    </row>
    <row r="70" spans="2:2" x14ac:dyDescent="0.2">
      <c r="B70">
        <v>122</v>
      </c>
    </row>
    <row r="71" spans="2:2" x14ac:dyDescent="0.2">
      <c r="B71">
        <v>123</v>
      </c>
    </row>
    <row r="72" spans="2:2" x14ac:dyDescent="0.2">
      <c r="B72">
        <v>125</v>
      </c>
    </row>
    <row r="73" spans="2:2" x14ac:dyDescent="0.2">
      <c r="B73">
        <v>126</v>
      </c>
    </row>
    <row r="74" spans="2:2" x14ac:dyDescent="0.2">
      <c r="B74">
        <v>127</v>
      </c>
    </row>
    <row r="75" spans="2:2" x14ac:dyDescent="0.2">
      <c r="B75">
        <v>128</v>
      </c>
    </row>
    <row r="76" spans="2:2" x14ac:dyDescent="0.2">
      <c r="B76">
        <v>129</v>
      </c>
    </row>
    <row r="77" spans="2:2" x14ac:dyDescent="0.2">
      <c r="B77">
        <v>130</v>
      </c>
    </row>
    <row r="78" spans="2:2" x14ac:dyDescent="0.2">
      <c r="B78">
        <v>131</v>
      </c>
    </row>
    <row r="79" spans="2:2" x14ac:dyDescent="0.2">
      <c r="B79">
        <v>132</v>
      </c>
    </row>
    <row r="80" spans="2:2" x14ac:dyDescent="0.2">
      <c r="B80">
        <v>133</v>
      </c>
    </row>
    <row r="81" spans="2:2" x14ac:dyDescent="0.2">
      <c r="B81">
        <v>134</v>
      </c>
    </row>
    <row r="82" spans="2:2" x14ac:dyDescent="0.2">
      <c r="B82">
        <v>135</v>
      </c>
    </row>
    <row r="83" spans="2:2" x14ac:dyDescent="0.2">
      <c r="B83">
        <v>136</v>
      </c>
    </row>
    <row r="84" spans="2:2" x14ac:dyDescent="0.2">
      <c r="B84">
        <v>137</v>
      </c>
    </row>
    <row r="85" spans="2:2" x14ac:dyDescent="0.2">
      <c r="B85">
        <v>138</v>
      </c>
    </row>
    <row r="86" spans="2:2" x14ac:dyDescent="0.2">
      <c r="B86">
        <v>139</v>
      </c>
    </row>
    <row r="87" spans="2:2" x14ac:dyDescent="0.2">
      <c r="B87">
        <v>140</v>
      </c>
    </row>
    <row r="88" spans="2:2" x14ac:dyDescent="0.2">
      <c r="B88">
        <v>142</v>
      </c>
    </row>
    <row r="89" spans="2:2" x14ac:dyDescent="0.2">
      <c r="B89">
        <v>143</v>
      </c>
    </row>
    <row r="90" spans="2:2" x14ac:dyDescent="0.2">
      <c r="B90">
        <v>144</v>
      </c>
    </row>
    <row r="91" spans="2:2" x14ac:dyDescent="0.2">
      <c r="B91">
        <v>146</v>
      </c>
    </row>
    <row r="92" spans="2:2" x14ac:dyDescent="0.2">
      <c r="B92">
        <v>147</v>
      </c>
    </row>
    <row r="93" spans="2:2" x14ac:dyDescent="0.2">
      <c r="B93">
        <v>148</v>
      </c>
    </row>
    <row r="94" spans="2:2" x14ac:dyDescent="0.2">
      <c r="B94">
        <v>149</v>
      </c>
    </row>
    <row r="95" spans="2:2" x14ac:dyDescent="0.2">
      <c r="B95">
        <v>150</v>
      </c>
    </row>
    <row r="96" spans="2:2" x14ac:dyDescent="0.2">
      <c r="B96">
        <v>154</v>
      </c>
    </row>
    <row r="97" spans="2:2" x14ac:dyDescent="0.2">
      <c r="B97">
        <v>155</v>
      </c>
    </row>
    <row r="98" spans="2:2" x14ac:dyDescent="0.2">
      <c r="B98">
        <v>156</v>
      </c>
    </row>
    <row r="99" spans="2:2" x14ac:dyDescent="0.2">
      <c r="B99">
        <v>157</v>
      </c>
    </row>
    <row r="100" spans="2:2" x14ac:dyDescent="0.2">
      <c r="B100">
        <v>158</v>
      </c>
    </row>
    <row r="101" spans="2:2" x14ac:dyDescent="0.2">
      <c r="B101">
        <v>159</v>
      </c>
    </row>
    <row r="102" spans="2:2" x14ac:dyDescent="0.2">
      <c r="B102">
        <v>160</v>
      </c>
    </row>
    <row r="103" spans="2:2" x14ac:dyDescent="0.2">
      <c r="B103">
        <v>161</v>
      </c>
    </row>
    <row r="104" spans="2:2" x14ac:dyDescent="0.2">
      <c r="B104">
        <v>163</v>
      </c>
    </row>
    <row r="105" spans="2:2" x14ac:dyDescent="0.2">
      <c r="B105">
        <v>164</v>
      </c>
    </row>
    <row r="106" spans="2:2" x14ac:dyDescent="0.2">
      <c r="B106">
        <v>165</v>
      </c>
    </row>
    <row r="107" spans="2:2" x14ac:dyDescent="0.2">
      <c r="B107">
        <v>166</v>
      </c>
    </row>
    <row r="108" spans="2:2" x14ac:dyDescent="0.2">
      <c r="B108">
        <v>168</v>
      </c>
    </row>
    <row r="109" spans="2:2" x14ac:dyDescent="0.2">
      <c r="B109">
        <v>169</v>
      </c>
    </row>
    <row r="110" spans="2:2" x14ac:dyDescent="0.2">
      <c r="B110">
        <v>170</v>
      </c>
    </row>
    <row r="111" spans="2:2" x14ac:dyDescent="0.2">
      <c r="B111">
        <v>172</v>
      </c>
    </row>
    <row r="112" spans="2:2" x14ac:dyDescent="0.2">
      <c r="B112">
        <v>173</v>
      </c>
    </row>
    <row r="113" spans="2:2" x14ac:dyDescent="0.2">
      <c r="B113">
        <v>174</v>
      </c>
    </row>
    <row r="114" spans="2:2" x14ac:dyDescent="0.2">
      <c r="B114">
        <v>175</v>
      </c>
    </row>
    <row r="115" spans="2:2" x14ac:dyDescent="0.2">
      <c r="B115">
        <v>176</v>
      </c>
    </row>
    <row r="116" spans="2:2" x14ac:dyDescent="0.2">
      <c r="B116">
        <v>179</v>
      </c>
    </row>
    <row r="117" spans="2:2" x14ac:dyDescent="0.2">
      <c r="B117">
        <v>180</v>
      </c>
    </row>
    <row r="118" spans="2:2" x14ac:dyDescent="0.2">
      <c r="B118">
        <v>181</v>
      </c>
    </row>
    <row r="119" spans="2:2" x14ac:dyDescent="0.2">
      <c r="B119">
        <v>182</v>
      </c>
    </row>
    <row r="120" spans="2:2" x14ac:dyDescent="0.2">
      <c r="B120">
        <v>183</v>
      </c>
    </row>
    <row r="121" spans="2:2" x14ac:dyDescent="0.2">
      <c r="B121">
        <v>184</v>
      </c>
    </row>
    <row r="122" spans="2:2" x14ac:dyDescent="0.2">
      <c r="B122">
        <v>185</v>
      </c>
    </row>
    <row r="123" spans="2:2" x14ac:dyDescent="0.2">
      <c r="B123">
        <v>186</v>
      </c>
    </row>
    <row r="124" spans="2:2" x14ac:dyDescent="0.2">
      <c r="B124">
        <v>187</v>
      </c>
    </row>
    <row r="125" spans="2:2" x14ac:dyDescent="0.2">
      <c r="B125">
        <v>189</v>
      </c>
    </row>
    <row r="126" spans="2:2" x14ac:dyDescent="0.2">
      <c r="B126">
        <v>190</v>
      </c>
    </row>
    <row r="127" spans="2:2" x14ac:dyDescent="0.2">
      <c r="B127">
        <v>191</v>
      </c>
    </row>
    <row r="128" spans="2:2" x14ac:dyDescent="0.2">
      <c r="B128">
        <v>192</v>
      </c>
    </row>
    <row r="129" spans="2:2" x14ac:dyDescent="0.2">
      <c r="B129">
        <v>193</v>
      </c>
    </row>
    <row r="130" spans="2:2" x14ac:dyDescent="0.2">
      <c r="B130">
        <v>194</v>
      </c>
    </row>
    <row r="131" spans="2:2" x14ac:dyDescent="0.2">
      <c r="B131">
        <v>195</v>
      </c>
    </row>
    <row r="132" spans="2:2" x14ac:dyDescent="0.2">
      <c r="B132">
        <v>196</v>
      </c>
    </row>
    <row r="133" spans="2:2" x14ac:dyDescent="0.2">
      <c r="B133">
        <v>198</v>
      </c>
    </row>
    <row r="134" spans="2:2" x14ac:dyDescent="0.2">
      <c r="B134">
        <v>199</v>
      </c>
    </row>
    <row r="135" spans="2:2" x14ac:dyDescent="0.2">
      <c r="B135">
        <v>201</v>
      </c>
    </row>
    <row r="136" spans="2:2" x14ac:dyDescent="0.2">
      <c r="B136">
        <v>202</v>
      </c>
    </row>
    <row r="137" spans="2:2" x14ac:dyDescent="0.2">
      <c r="B137">
        <v>203</v>
      </c>
    </row>
    <row r="138" spans="2:2" x14ac:dyDescent="0.2">
      <c r="B138">
        <v>205</v>
      </c>
    </row>
    <row r="139" spans="2:2" x14ac:dyDescent="0.2">
      <c r="B139">
        <v>206</v>
      </c>
    </row>
    <row r="140" spans="2:2" x14ac:dyDescent="0.2">
      <c r="B140">
        <v>207</v>
      </c>
    </row>
    <row r="141" spans="2:2" x14ac:dyDescent="0.2">
      <c r="B141">
        <v>209</v>
      </c>
    </row>
    <row r="142" spans="2:2" x14ac:dyDescent="0.2">
      <c r="B142">
        <v>210</v>
      </c>
    </row>
    <row r="143" spans="2:2" x14ac:dyDescent="0.2">
      <c r="B143">
        <v>211</v>
      </c>
    </row>
    <row r="144" spans="2:2" x14ac:dyDescent="0.2">
      <c r="B144">
        <v>214</v>
      </c>
    </row>
    <row r="145" spans="2:2" x14ac:dyDescent="0.2">
      <c r="B145">
        <v>216</v>
      </c>
    </row>
    <row r="146" spans="2:2" x14ac:dyDescent="0.2">
      <c r="B146">
        <v>217</v>
      </c>
    </row>
    <row r="147" spans="2:2" x14ac:dyDescent="0.2">
      <c r="B147">
        <v>218</v>
      </c>
    </row>
    <row r="148" spans="2:2" x14ac:dyDescent="0.2">
      <c r="B148">
        <v>219</v>
      </c>
    </row>
    <row r="149" spans="2:2" x14ac:dyDescent="0.2">
      <c r="B149">
        <v>220</v>
      </c>
    </row>
    <row r="150" spans="2:2" x14ac:dyDescent="0.2">
      <c r="B150">
        <v>221</v>
      </c>
    </row>
    <row r="151" spans="2:2" x14ac:dyDescent="0.2">
      <c r="B151">
        <v>222</v>
      </c>
    </row>
    <row r="152" spans="2:2" x14ac:dyDescent="0.2">
      <c r="B152">
        <v>223</v>
      </c>
    </row>
    <row r="153" spans="2:2" x14ac:dyDescent="0.2">
      <c r="B153">
        <v>225</v>
      </c>
    </row>
    <row r="154" spans="2:2" x14ac:dyDescent="0.2">
      <c r="B154">
        <v>226</v>
      </c>
    </row>
    <row r="155" spans="2:2" x14ac:dyDescent="0.2">
      <c r="B155">
        <v>227</v>
      </c>
    </row>
    <row r="156" spans="2:2" x14ac:dyDescent="0.2">
      <c r="B156">
        <v>233</v>
      </c>
    </row>
    <row r="157" spans="2:2" x14ac:dyDescent="0.2">
      <c r="B157">
        <v>234</v>
      </c>
    </row>
    <row r="158" spans="2:2" x14ac:dyDescent="0.2">
      <c r="B158">
        <v>235</v>
      </c>
    </row>
    <row r="159" spans="2:2" x14ac:dyDescent="0.2">
      <c r="B159">
        <v>236</v>
      </c>
    </row>
    <row r="160" spans="2:2" x14ac:dyDescent="0.2">
      <c r="B160">
        <v>237</v>
      </c>
    </row>
    <row r="161" spans="2:2" x14ac:dyDescent="0.2">
      <c r="B161">
        <v>238</v>
      </c>
    </row>
    <row r="162" spans="2:2" x14ac:dyDescent="0.2">
      <c r="B162">
        <v>239</v>
      </c>
    </row>
    <row r="163" spans="2:2" x14ac:dyDescent="0.2">
      <c r="B163">
        <v>241</v>
      </c>
    </row>
    <row r="164" spans="2:2" x14ac:dyDescent="0.2">
      <c r="B164">
        <v>244</v>
      </c>
    </row>
    <row r="165" spans="2:2" x14ac:dyDescent="0.2">
      <c r="B165">
        <v>245</v>
      </c>
    </row>
    <row r="166" spans="2:2" x14ac:dyDescent="0.2">
      <c r="B166">
        <v>246</v>
      </c>
    </row>
    <row r="167" spans="2:2" x14ac:dyDescent="0.2">
      <c r="B167">
        <v>247</v>
      </c>
    </row>
    <row r="168" spans="2:2" x14ac:dyDescent="0.2">
      <c r="B168">
        <v>249</v>
      </c>
    </row>
    <row r="169" spans="2:2" x14ac:dyDescent="0.2">
      <c r="B169">
        <v>250</v>
      </c>
    </row>
    <row r="170" spans="2:2" x14ac:dyDescent="0.2">
      <c r="B170">
        <v>252</v>
      </c>
    </row>
    <row r="171" spans="2:2" x14ac:dyDescent="0.2">
      <c r="B171">
        <v>253</v>
      </c>
    </row>
    <row r="172" spans="2:2" x14ac:dyDescent="0.2">
      <c r="B172">
        <v>254</v>
      </c>
    </row>
    <row r="173" spans="2:2" x14ac:dyDescent="0.2">
      <c r="B173">
        <v>255</v>
      </c>
    </row>
    <row r="174" spans="2:2" x14ac:dyDescent="0.2">
      <c r="B174">
        <v>261</v>
      </c>
    </row>
    <row r="175" spans="2:2" x14ac:dyDescent="0.2">
      <c r="B175">
        <v>264</v>
      </c>
    </row>
    <row r="176" spans="2:2" x14ac:dyDescent="0.2">
      <c r="B176">
        <v>266</v>
      </c>
    </row>
    <row r="177" spans="2:2" x14ac:dyDescent="0.2">
      <c r="B177">
        <v>268</v>
      </c>
    </row>
    <row r="178" spans="2:2" x14ac:dyDescent="0.2">
      <c r="B178">
        <v>269</v>
      </c>
    </row>
    <row r="179" spans="2:2" x14ac:dyDescent="0.2">
      <c r="B179">
        <v>270</v>
      </c>
    </row>
    <row r="180" spans="2:2" x14ac:dyDescent="0.2">
      <c r="B180">
        <v>272</v>
      </c>
    </row>
    <row r="181" spans="2:2" x14ac:dyDescent="0.2">
      <c r="B181">
        <v>275</v>
      </c>
    </row>
    <row r="182" spans="2:2" x14ac:dyDescent="0.2">
      <c r="B182">
        <v>279</v>
      </c>
    </row>
    <row r="183" spans="2:2" x14ac:dyDescent="0.2">
      <c r="B183">
        <v>280</v>
      </c>
    </row>
    <row r="184" spans="2:2" x14ac:dyDescent="0.2">
      <c r="B184">
        <v>282</v>
      </c>
    </row>
    <row r="185" spans="2:2" x14ac:dyDescent="0.2">
      <c r="B185">
        <v>288</v>
      </c>
    </row>
    <row r="186" spans="2:2" x14ac:dyDescent="0.2">
      <c r="B186">
        <v>290</v>
      </c>
    </row>
    <row r="187" spans="2:2" x14ac:dyDescent="0.2">
      <c r="B187">
        <v>295</v>
      </c>
    </row>
    <row r="188" spans="2:2" x14ac:dyDescent="0.2">
      <c r="B188">
        <v>296</v>
      </c>
    </row>
    <row r="189" spans="2:2" x14ac:dyDescent="0.2">
      <c r="B189">
        <v>297</v>
      </c>
    </row>
    <row r="190" spans="2:2" x14ac:dyDescent="0.2">
      <c r="B190">
        <v>299</v>
      </c>
    </row>
    <row r="191" spans="2:2" x14ac:dyDescent="0.2">
      <c r="B191">
        <v>300</v>
      </c>
    </row>
    <row r="192" spans="2:2" x14ac:dyDescent="0.2">
      <c r="B192">
        <v>303</v>
      </c>
    </row>
    <row r="193" spans="2:2" x14ac:dyDescent="0.2">
      <c r="B193">
        <v>307</v>
      </c>
    </row>
    <row r="194" spans="2:2" x14ac:dyDescent="0.2">
      <c r="B194">
        <v>316</v>
      </c>
    </row>
    <row r="195" spans="2:2" x14ac:dyDescent="0.2">
      <c r="B195">
        <v>323</v>
      </c>
    </row>
    <row r="196" spans="2:2" x14ac:dyDescent="0.2">
      <c r="B196">
        <v>329</v>
      </c>
    </row>
    <row r="197" spans="2:2" x14ac:dyDescent="0.2">
      <c r="B197">
        <v>330</v>
      </c>
    </row>
    <row r="198" spans="2:2" x14ac:dyDescent="0.2">
      <c r="B198">
        <v>331</v>
      </c>
    </row>
    <row r="199" spans="2:2" x14ac:dyDescent="0.2">
      <c r="B199">
        <v>336</v>
      </c>
    </row>
    <row r="200" spans="2:2" x14ac:dyDescent="0.2">
      <c r="B200">
        <v>337</v>
      </c>
    </row>
    <row r="201" spans="2:2" x14ac:dyDescent="0.2">
      <c r="B201">
        <v>340</v>
      </c>
    </row>
    <row r="202" spans="2:2" x14ac:dyDescent="0.2">
      <c r="B202">
        <v>361</v>
      </c>
    </row>
    <row r="203" spans="2:2" x14ac:dyDescent="0.2">
      <c r="B203">
        <v>363</v>
      </c>
    </row>
    <row r="204" spans="2:2" x14ac:dyDescent="0.2">
      <c r="B204">
        <v>366</v>
      </c>
    </row>
    <row r="205" spans="2:2" x14ac:dyDescent="0.2">
      <c r="B205">
        <v>369</v>
      </c>
    </row>
    <row r="206" spans="2:2" x14ac:dyDescent="0.2">
      <c r="B206">
        <v>374</v>
      </c>
    </row>
    <row r="207" spans="2:2" x14ac:dyDescent="0.2">
      <c r="B207">
        <v>375</v>
      </c>
    </row>
    <row r="208" spans="2:2" x14ac:dyDescent="0.2">
      <c r="B208">
        <v>381</v>
      </c>
    </row>
    <row r="209" spans="2:2" x14ac:dyDescent="0.2">
      <c r="B209">
        <v>393</v>
      </c>
    </row>
    <row r="210" spans="2:2" x14ac:dyDescent="0.2">
      <c r="B210">
        <v>397</v>
      </c>
    </row>
    <row r="211" spans="2:2" x14ac:dyDescent="0.2">
      <c r="B211">
        <v>409</v>
      </c>
    </row>
    <row r="212" spans="2:2" x14ac:dyDescent="0.2">
      <c r="B212">
        <v>411</v>
      </c>
    </row>
    <row r="213" spans="2:2" x14ac:dyDescent="0.2">
      <c r="B213">
        <v>419</v>
      </c>
    </row>
    <row r="214" spans="2:2" x14ac:dyDescent="0.2">
      <c r="B214">
        <v>432</v>
      </c>
    </row>
    <row r="215" spans="2:2" x14ac:dyDescent="0.2">
      <c r="B215">
        <v>452</v>
      </c>
    </row>
    <row r="216" spans="2:2" x14ac:dyDescent="0.2">
      <c r="B216">
        <v>454</v>
      </c>
    </row>
    <row r="217" spans="2:2" x14ac:dyDescent="0.2">
      <c r="B217">
        <v>460</v>
      </c>
    </row>
    <row r="218" spans="2:2" x14ac:dyDescent="0.2">
      <c r="B218">
        <v>462</v>
      </c>
    </row>
    <row r="219" spans="2:2" x14ac:dyDescent="0.2">
      <c r="B219">
        <v>470</v>
      </c>
    </row>
    <row r="220" spans="2:2" x14ac:dyDescent="0.2">
      <c r="B220">
        <v>480</v>
      </c>
    </row>
    <row r="221" spans="2:2" x14ac:dyDescent="0.2">
      <c r="B221">
        <v>484</v>
      </c>
    </row>
    <row r="222" spans="2:2" x14ac:dyDescent="0.2">
      <c r="B222">
        <v>498</v>
      </c>
    </row>
    <row r="223" spans="2:2" x14ac:dyDescent="0.2">
      <c r="B223">
        <v>524</v>
      </c>
    </row>
    <row r="224" spans="2:2" x14ac:dyDescent="0.2">
      <c r="B224">
        <v>533</v>
      </c>
    </row>
    <row r="225" spans="2:2" x14ac:dyDescent="0.2">
      <c r="B225">
        <v>536</v>
      </c>
    </row>
    <row r="226" spans="2:2" x14ac:dyDescent="0.2">
      <c r="B226">
        <v>546</v>
      </c>
    </row>
    <row r="227" spans="2:2" x14ac:dyDescent="0.2">
      <c r="B227">
        <v>554</v>
      </c>
    </row>
    <row r="228" spans="2:2" x14ac:dyDescent="0.2">
      <c r="B228">
        <v>555</v>
      </c>
    </row>
    <row r="229" spans="2:2" x14ac:dyDescent="0.2">
      <c r="B229">
        <v>589</v>
      </c>
    </row>
    <row r="230" spans="2:2" x14ac:dyDescent="0.2">
      <c r="B230">
        <v>645</v>
      </c>
    </row>
    <row r="231" spans="2:2" x14ac:dyDescent="0.2">
      <c r="B231">
        <v>659</v>
      </c>
    </row>
    <row r="232" spans="2:2" x14ac:dyDescent="0.2">
      <c r="B232">
        <v>676</v>
      </c>
    </row>
    <row r="233" spans="2:2" x14ac:dyDescent="0.2">
      <c r="B233">
        <v>723</v>
      </c>
    </row>
    <row r="234" spans="2:2" x14ac:dyDescent="0.2">
      <c r="B234">
        <v>762</v>
      </c>
    </row>
    <row r="235" spans="2:2" x14ac:dyDescent="0.2">
      <c r="B235">
        <v>768</v>
      </c>
    </row>
    <row r="236" spans="2:2" x14ac:dyDescent="0.2">
      <c r="B236">
        <v>820</v>
      </c>
    </row>
    <row r="237" spans="2:2" x14ac:dyDescent="0.2">
      <c r="B237">
        <v>890</v>
      </c>
    </row>
    <row r="238" spans="2:2" x14ac:dyDescent="0.2">
      <c r="B238">
        <v>903</v>
      </c>
    </row>
    <row r="239" spans="2:2" x14ac:dyDescent="0.2">
      <c r="B239">
        <v>909</v>
      </c>
    </row>
    <row r="240" spans="2:2" x14ac:dyDescent="0.2">
      <c r="B240">
        <v>943</v>
      </c>
    </row>
    <row r="241" spans="2:2" x14ac:dyDescent="0.2">
      <c r="B241">
        <v>980</v>
      </c>
    </row>
    <row r="242" spans="2:2" x14ac:dyDescent="0.2">
      <c r="B242">
        <v>1015</v>
      </c>
    </row>
    <row r="243" spans="2:2" x14ac:dyDescent="0.2">
      <c r="B243">
        <v>1022</v>
      </c>
    </row>
    <row r="244" spans="2:2" x14ac:dyDescent="0.2">
      <c r="B244">
        <v>1052</v>
      </c>
    </row>
    <row r="245" spans="2:2" x14ac:dyDescent="0.2">
      <c r="B245">
        <v>1071</v>
      </c>
    </row>
    <row r="246" spans="2:2" x14ac:dyDescent="0.2">
      <c r="B246">
        <v>1073</v>
      </c>
    </row>
    <row r="247" spans="2:2" x14ac:dyDescent="0.2">
      <c r="B247">
        <v>1095</v>
      </c>
    </row>
    <row r="248" spans="2:2" x14ac:dyDescent="0.2">
      <c r="B248">
        <v>1101</v>
      </c>
    </row>
    <row r="249" spans="2:2" x14ac:dyDescent="0.2">
      <c r="B249">
        <v>1113</v>
      </c>
    </row>
    <row r="250" spans="2:2" x14ac:dyDescent="0.2">
      <c r="B250">
        <v>1137</v>
      </c>
    </row>
    <row r="251" spans="2:2" x14ac:dyDescent="0.2">
      <c r="B251">
        <v>1140</v>
      </c>
    </row>
    <row r="252" spans="2:2" x14ac:dyDescent="0.2">
      <c r="B252">
        <v>1152</v>
      </c>
    </row>
    <row r="253" spans="2:2" x14ac:dyDescent="0.2">
      <c r="B253">
        <v>1170</v>
      </c>
    </row>
    <row r="254" spans="2:2" x14ac:dyDescent="0.2">
      <c r="B254">
        <v>1249</v>
      </c>
    </row>
    <row r="255" spans="2:2" x14ac:dyDescent="0.2">
      <c r="B255">
        <v>1267</v>
      </c>
    </row>
    <row r="256" spans="2:2" x14ac:dyDescent="0.2">
      <c r="B256">
        <v>1280</v>
      </c>
    </row>
    <row r="257" spans="2:2" x14ac:dyDescent="0.2">
      <c r="B257">
        <v>1297</v>
      </c>
    </row>
    <row r="258" spans="2:2" x14ac:dyDescent="0.2">
      <c r="B258">
        <v>1345</v>
      </c>
    </row>
    <row r="259" spans="2:2" x14ac:dyDescent="0.2">
      <c r="B259">
        <v>1354</v>
      </c>
    </row>
    <row r="260" spans="2:2" x14ac:dyDescent="0.2">
      <c r="B260">
        <v>1385</v>
      </c>
    </row>
    <row r="261" spans="2:2" x14ac:dyDescent="0.2">
      <c r="B261">
        <v>1396</v>
      </c>
    </row>
    <row r="262" spans="2:2" x14ac:dyDescent="0.2">
      <c r="B262">
        <v>1425</v>
      </c>
    </row>
    <row r="263" spans="2:2" x14ac:dyDescent="0.2">
      <c r="B263">
        <v>1442</v>
      </c>
    </row>
    <row r="264" spans="2:2" x14ac:dyDescent="0.2">
      <c r="B264">
        <v>1460</v>
      </c>
    </row>
    <row r="265" spans="2:2" x14ac:dyDescent="0.2">
      <c r="B265">
        <v>1467</v>
      </c>
    </row>
    <row r="266" spans="2:2" x14ac:dyDescent="0.2">
      <c r="B266">
        <v>1470</v>
      </c>
    </row>
    <row r="267" spans="2:2" x14ac:dyDescent="0.2">
      <c r="B267">
        <v>1518</v>
      </c>
    </row>
    <row r="268" spans="2:2" x14ac:dyDescent="0.2">
      <c r="B268">
        <v>1539</v>
      </c>
    </row>
    <row r="269" spans="2:2" x14ac:dyDescent="0.2">
      <c r="B269">
        <v>1548</v>
      </c>
    </row>
    <row r="270" spans="2:2" x14ac:dyDescent="0.2">
      <c r="B270">
        <v>1559</v>
      </c>
    </row>
    <row r="271" spans="2:2" x14ac:dyDescent="0.2">
      <c r="B271">
        <v>1561</v>
      </c>
    </row>
    <row r="272" spans="2:2" x14ac:dyDescent="0.2">
      <c r="B272">
        <v>1572</v>
      </c>
    </row>
    <row r="273" spans="2:2" x14ac:dyDescent="0.2">
      <c r="B273">
        <v>1573</v>
      </c>
    </row>
    <row r="274" spans="2:2" x14ac:dyDescent="0.2">
      <c r="B274">
        <v>1600</v>
      </c>
    </row>
    <row r="275" spans="2:2" x14ac:dyDescent="0.2">
      <c r="B275">
        <v>1604</v>
      </c>
    </row>
    <row r="276" spans="2:2" x14ac:dyDescent="0.2">
      <c r="B276">
        <v>1605</v>
      </c>
    </row>
    <row r="277" spans="2:2" x14ac:dyDescent="0.2">
      <c r="B277">
        <v>1606</v>
      </c>
    </row>
    <row r="278" spans="2:2" x14ac:dyDescent="0.2">
      <c r="B278">
        <v>1613</v>
      </c>
    </row>
    <row r="279" spans="2:2" x14ac:dyDescent="0.2">
      <c r="B279">
        <v>1621</v>
      </c>
    </row>
    <row r="280" spans="2:2" x14ac:dyDescent="0.2">
      <c r="B280">
        <v>1629</v>
      </c>
    </row>
    <row r="281" spans="2:2" x14ac:dyDescent="0.2">
      <c r="B281">
        <v>1681</v>
      </c>
    </row>
    <row r="282" spans="2:2" x14ac:dyDescent="0.2">
      <c r="B282">
        <v>1684</v>
      </c>
    </row>
    <row r="283" spans="2:2" x14ac:dyDescent="0.2">
      <c r="B283">
        <v>1690</v>
      </c>
    </row>
    <row r="284" spans="2:2" x14ac:dyDescent="0.2">
      <c r="B284">
        <v>1697</v>
      </c>
    </row>
    <row r="285" spans="2:2" x14ac:dyDescent="0.2">
      <c r="B285">
        <v>1703</v>
      </c>
    </row>
    <row r="286" spans="2:2" x14ac:dyDescent="0.2">
      <c r="B286">
        <v>1713</v>
      </c>
    </row>
    <row r="287" spans="2:2" x14ac:dyDescent="0.2">
      <c r="B287">
        <v>1773</v>
      </c>
    </row>
    <row r="288" spans="2:2" x14ac:dyDescent="0.2">
      <c r="B288">
        <v>1782</v>
      </c>
    </row>
    <row r="289" spans="2:2" x14ac:dyDescent="0.2">
      <c r="B289">
        <v>1784</v>
      </c>
    </row>
    <row r="290" spans="2:2" x14ac:dyDescent="0.2">
      <c r="B290">
        <v>1785</v>
      </c>
    </row>
    <row r="291" spans="2:2" x14ac:dyDescent="0.2">
      <c r="B291">
        <v>1797</v>
      </c>
    </row>
    <row r="292" spans="2:2" x14ac:dyDescent="0.2">
      <c r="B292">
        <v>1815</v>
      </c>
    </row>
    <row r="293" spans="2:2" x14ac:dyDescent="0.2">
      <c r="B293">
        <v>1821</v>
      </c>
    </row>
    <row r="294" spans="2:2" x14ac:dyDescent="0.2">
      <c r="B294">
        <v>1866</v>
      </c>
    </row>
    <row r="295" spans="2:2" x14ac:dyDescent="0.2">
      <c r="B295">
        <v>1884</v>
      </c>
    </row>
    <row r="296" spans="2:2" x14ac:dyDescent="0.2">
      <c r="B296">
        <v>1887</v>
      </c>
    </row>
    <row r="297" spans="2:2" x14ac:dyDescent="0.2">
      <c r="B297">
        <v>1894</v>
      </c>
    </row>
    <row r="298" spans="2:2" x14ac:dyDescent="0.2">
      <c r="B298">
        <v>1902</v>
      </c>
    </row>
    <row r="299" spans="2:2" x14ac:dyDescent="0.2">
      <c r="B299">
        <v>1917</v>
      </c>
    </row>
    <row r="300" spans="2:2" x14ac:dyDescent="0.2">
      <c r="B300">
        <v>1965</v>
      </c>
    </row>
    <row r="301" spans="2:2" x14ac:dyDescent="0.2">
      <c r="B301">
        <v>1989</v>
      </c>
    </row>
    <row r="302" spans="2:2" x14ac:dyDescent="0.2">
      <c r="B302">
        <v>1991</v>
      </c>
    </row>
    <row r="303" spans="2:2" x14ac:dyDescent="0.2">
      <c r="B303">
        <v>2013</v>
      </c>
    </row>
    <row r="304" spans="2:2" x14ac:dyDescent="0.2">
      <c r="B304">
        <v>2038</v>
      </c>
    </row>
    <row r="305" spans="2:2" x14ac:dyDescent="0.2">
      <c r="B305">
        <v>2043</v>
      </c>
    </row>
    <row r="306" spans="2:2" x14ac:dyDescent="0.2">
      <c r="B306">
        <v>2053</v>
      </c>
    </row>
    <row r="307" spans="2:2" x14ac:dyDescent="0.2">
      <c r="B307">
        <v>2080</v>
      </c>
    </row>
    <row r="308" spans="2:2" x14ac:dyDescent="0.2">
      <c r="B308">
        <v>2100</v>
      </c>
    </row>
    <row r="309" spans="2:2" x14ac:dyDescent="0.2">
      <c r="B309">
        <v>2105</v>
      </c>
    </row>
    <row r="310" spans="2:2" x14ac:dyDescent="0.2">
      <c r="B310">
        <v>2106</v>
      </c>
    </row>
    <row r="311" spans="2:2" x14ac:dyDescent="0.2">
      <c r="B311">
        <v>2107</v>
      </c>
    </row>
    <row r="312" spans="2:2" x14ac:dyDescent="0.2">
      <c r="B312">
        <v>2120</v>
      </c>
    </row>
    <row r="313" spans="2:2" x14ac:dyDescent="0.2">
      <c r="B313">
        <v>2144</v>
      </c>
    </row>
    <row r="314" spans="2:2" x14ac:dyDescent="0.2">
      <c r="B314">
        <v>2188</v>
      </c>
    </row>
    <row r="315" spans="2:2" x14ac:dyDescent="0.2">
      <c r="B315">
        <v>2218</v>
      </c>
    </row>
    <row r="316" spans="2:2" x14ac:dyDescent="0.2">
      <c r="B316">
        <v>2220</v>
      </c>
    </row>
    <row r="317" spans="2:2" x14ac:dyDescent="0.2">
      <c r="B317">
        <v>2230</v>
      </c>
    </row>
    <row r="318" spans="2:2" x14ac:dyDescent="0.2">
      <c r="B318">
        <v>2237</v>
      </c>
    </row>
    <row r="319" spans="2:2" x14ac:dyDescent="0.2">
      <c r="B319">
        <v>2261</v>
      </c>
    </row>
    <row r="320" spans="2:2" x14ac:dyDescent="0.2">
      <c r="B320">
        <v>2266</v>
      </c>
    </row>
    <row r="321" spans="2:2" x14ac:dyDescent="0.2">
      <c r="B321">
        <v>2283</v>
      </c>
    </row>
    <row r="322" spans="2:2" x14ac:dyDescent="0.2">
      <c r="B322">
        <v>2289</v>
      </c>
    </row>
    <row r="323" spans="2:2" x14ac:dyDescent="0.2">
      <c r="B323">
        <v>2293</v>
      </c>
    </row>
    <row r="324" spans="2:2" x14ac:dyDescent="0.2">
      <c r="B324">
        <v>2320</v>
      </c>
    </row>
    <row r="325" spans="2:2" x14ac:dyDescent="0.2">
      <c r="B325">
        <v>2326</v>
      </c>
    </row>
    <row r="326" spans="2:2" x14ac:dyDescent="0.2">
      <c r="B326">
        <v>2331</v>
      </c>
    </row>
    <row r="327" spans="2:2" x14ac:dyDescent="0.2">
      <c r="B327">
        <v>2346</v>
      </c>
    </row>
    <row r="328" spans="2:2" x14ac:dyDescent="0.2">
      <c r="B328">
        <v>2353</v>
      </c>
    </row>
    <row r="329" spans="2:2" x14ac:dyDescent="0.2">
      <c r="B329">
        <v>2409</v>
      </c>
    </row>
    <row r="330" spans="2:2" x14ac:dyDescent="0.2">
      <c r="B330">
        <v>2414</v>
      </c>
    </row>
    <row r="331" spans="2:2" x14ac:dyDescent="0.2">
      <c r="B331">
        <v>2431</v>
      </c>
    </row>
    <row r="332" spans="2:2" x14ac:dyDescent="0.2">
      <c r="B332">
        <v>2436</v>
      </c>
    </row>
    <row r="333" spans="2:2" x14ac:dyDescent="0.2">
      <c r="B333">
        <v>2441</v>
      </c>
    </row>
    <row r="334" spans="2:2" x14ac:dyDescent="0.2">
      <c r="B334">
        <v>2443</v>
      </c>
    </row>
    <row r="335" spans="2:2" x14ac:dyDescent="0.2">
      <c r="B335">
        <v>2468</v>
      </c>
    </row>
    <row r="336" spans="2:2" x14ac:dyDescent="0.2">
      <c r="B336">
        <v>2475</v>
      </c>
    </row>
    <row r="337" spans="2:2" x14ac:dyDescent="0.2">
      <c r="B337">
        <v>2489</v>
      </c>
    </row>
    <row r="338" spans="2:2" x14ac:dyDescent="0.2">
      <c r="B338">
        <v>2506</v>
      </c>
    </row>
    <row r="339" spans="2:2" x14ac:dyDescent="0.2">
      <c r="B339">
        <v>2526</v>
      </c>
    </row>
    <row r="340" spans="2:2" x14ac:dyDescent="0.2">
      <c r="B340">
        <v>2528</v>
      </c>
    </row>
    <row r="341" spans="2:2" x14ac:dyDescent="0.2">
      <c r="B341">
        <v>2551</v>
      </c>
    </row>
    <row r="342" spans="2:2" x14ac:dyDescent="0.2">
      <c r="B342">
        <v>2662</v>
      </c>
    </row>
    <row r="343" spans="2:2" x14ac:dyDescent="0.2">
      <c r="B343">
        <v>2673</v>
      </c>
    </row>
    <row r="344" spans="2:2" x14ac:dyDescent="0.2">
      <c r="B344">
        <v>2693</v>
      </c>
    </row>
    <row r="345" spans="2:2" x14ac:dyDescent="0.2">
      <c r="B345">
        <v>2725</v>
      </c>
    </row>
    <row r="346" spans="2:2" x14ac:dyDescent="0.2">
      <c r="B346">
        <v>2739</v>
      </c>
    </row>
    <row r="347" spans="2:2" x14ac:dyDescent="0.2">
      <c r="B347">
        <v>2756</v>
      </c>
    </row>
    <row r="348" spans="2:2" x14ac:dyDescent="0.2">
      <c r="B348">
        <v>2768</v>
      </c>
    </row>
    <row r="349" spans="2:2" x14ac:dyDescent="0.2">
      <c r="B349">
        <v>2805</v>
      </c>
    </row>
    <row r="350" spans="2:2" x14ac:dyDescent="0.2">
      <c r="B350">
        <v>2857</v>
      </c>
    </row>
    <row r="351" spans="2:2" x14ac:dyDescent="0.2">
      <c r="B351">
        <v>2875</v>
      </c>
    </row>
    <row r="352" spans="2:2" x14ac:dyDescent="0.2">
      <c r="B352">
        <v>2893</v>
      </c>
    </row>
    <row r="353" spans="2:2" x14ac:dyDescent="0.2">
      <c r="B353">
        <v>2985</v>
      </c>
    </row>
    <row r="354" spans="2:2" x14ac:dyDescent="0.2">
      <c r="B354">
        <v>3016</v>
      </c>
    </row>
    <row r="355" spans="2:2" x14ac:dyDescent="0.2">
      <c r="B355">
        <v>3036</v>
      </c>
    </row>
    <row r="356" spans="2:2" x14ac:dyDescent="0.2">
      <c r="B356">
        <v>3059</v>
      </c>
    </row>
    <row r="357" spans="2:2" x14ac:dyDescent="0.2">
      <c r="B357">
        <v>3063</v>
      </c>
    </row>
    <row r="358" spans="2:2" x14ac:dyDescent="0.2">
      <c r="B358">
        <v>3116</v>
      </c>
    </row>
    <row r="359" spans="2:2" x14ac:dyDescent="0.2">
      <c r="B359">
        <v>3131</v>
      </c>
    </row>
    <row r="360" spans="2:2" x14ac:dyDescent="0.2">
      <c r="B360">
        <v>3177</v>
      </c>
    </row>
    <row r="361" spans="2:2" x14ac:dyDescent="0.2">
      <c r="B361">
        <v>3205</v>
      </c>
    </row>
    <row r="362" spans="2:2" x14ac:dyDescent="0.2">
      <c r="B362">
        <v>3272</v>
      </c>
    </row>
    <row r="363" spans="2:2" x14ac:dyDescent="0.2">
      <c r="B363">
        <v>3308</v>
      </c>
    </row>
    <row r="364" spans="2:2" x14ac:dyDescent="0.2">
      <c r="B364">
        <v>3318</v>
      </c>
    </row>
    <row r="365" spans="2:2" x14ac:dyDescent="0.2">
      <c r="B365">
        <v>3376</v>
      </c>
    </row>
    <row r="366" spans="2:2" x14ac:dyDescent="0.2">
      <c r="B366">
        <v>3388</v>
      </c>
    </row>
    <row r="367" spans="2:2" x14ac:dyDescent="0.2">
      <c r="B367">
        <v>3533</v>
      </c>
    </row>
    <row r="368" spans="2:2" x14ac:dyDescent="0.2">
      <c r="B368">
        <v>3537</v>
      </c>
    </row>
    <row r="369" spans="2:2" x14ac:dyDescent="0.2">
      <c r="B369">
        <v>3594</v>
      </c>
    </row>
    <row r="370" spans="2:2" x14ac:dyDescent="0.2">
      <c r="B370">
        <v>3596</v>
      </c>
    </row>
    <row r="371" spans="2:2" x14ac:dyDescent="0.2">
      <c r="B371">
        <v>3657</v>
      </c>
    </row>
    <row r="372" spans="2:2" x14ac:dyDescent="0.2">
      <c r="B372">
        <v>3727</v>
      </c>
    </row>
    <row r="373" spans="2:2" x14ac:dyDescent="0.2">
      <c r="B373">
        <v>3742</v>
      </c>
    </row>
    <row r="374" spans="2:2" x14ac:dyDescent="0.2">
      <c r="B374">
        <v>3777</v>
      </c>
    </row>
    <row r="375" spans="2:2" x14ac:dyDescent="0.2">
      <c r="B375">
        <v>3934</v>
      </c>
    </row>
    <row r="376" spans="2:2" x14ac:dyDescent="0.2">
      <c r="B376">
        <v>4006</v>
      </c>
    </row>
    <row r="377" spans="2:2" x14ac:dyDescent="0.2">
      <c r="B377">
        <v>4065</v>
      </c>
    </row>
    <row r="378" spans="2:2" x14ac:dyDescent="0.2">
      <c r="B378">
        <v>4233</v>
      </c>
    </row>
    <row r="379" spans="2:2" x14ac:dyDescent="0.2">
      <c r="B379">
        <v>4289</v>
      </c>
    </row>
    <row r="380" spans="2:2" x14ac:dyDescent="0.2">
      <c r="B380">
        <v>4358</v>
      </c>
    </row>
    <row r="381" spans="2:2" x14ac:dyDescent="0.2">
      <c r="B381">
        <v>4498</v>
      </c>
    </row>
    <row r="382" spans="2:2" x14ac:dyDescent="0.2">
      <c r="B382">
        <v>4799</v>
      </c>
    </row>
    <row r="383" spans="2:2" x14ac:dyDescent="0.2">
      <c r="B383">
        <v>5139</v>
      </c>
    </row>
    <row r="384" spans="2:2" x14ac:dyDescent="0.2">
      <c r="B384">
        <v>5168</v>
      </c>
    </row>
    <row r="385" spans="1:2" x14ac:dyDescent="0.2">
      <c r="B385">
        <v>5180</v>
      </c>
    </row>
    <row r="386" spans="1:2" x14ac:dyDescent="0.2">
      <c r="B386">
        <v>5203</v>
      </c>
    </row>
    <row r="387" spans="1:2" x14ac:dyDescent="0.2">
      <c r="B387">
        <v>5419</v>
      </c>
    </row>
    <row r="388" spans="1:2" x14ac:dyDescent="0.2">
      <c r="B388">
        <v>5512</v>
      </c>
    </row>
    <row r="389" spans="1:2" x14ac:dyDescent="0.2">
      <c r="B389">
        <v>5880</v>
      </c>
    </row>
    <row r="390" spans="1:2" x14ac:dyDescent="0.2">
      <c r="B390">
        <v>5966</v>
      </c>
    </row>
    <row r="391" spans="1:2" x14ac:dyDescent="0.2">
      <c r="B391">
        <v>6212</v>
      </c>
    </row>
    <row r="392" spans="1:2" x14ac:dyDescent="0.2">
      <c r="B392">
        <v>6286</v>
      </c>
    </row>
    <row r="393" spans="1:2" x14ac:dyDescent="0.2">
      <c r="B393">
        <v>6406</v>
      </c>
    </row>
    <row r="394" spans="1:2" x14ac:dyDescent="0.2">
      <c r="B394">
        <v>6465</v>
      </c>
    </row>
    <row r="395" spans="1:2" x14ac:dyDescent="0.2">
      <c r="B395">
        <v>7295</v>
      </c>
    </row>
    <row r="396" spans="1:2" x14ac:dyDescent="0.2">
      <c r="A396" t="s">
        <v>2107</v>
      </c>
    </row>
    <row r="397" spans="1:2" x14ac:dyDescent="0.2">
      <c r="A397" t="s">
        <v>2106</v>
      </c>
      <c r="B397" t="s">
        <v>2106</v>
      </c>
    </row>
    <row r="398" spans="1:2" x14ac:dyDescent="0.2">
      <c r="A398" t="s">
        <v>2108</v>
      </c>
    </row>
    <row r="399" spans="1:2" x14ac:dyDescent="0.2">
      <c r="A399" t="s">
        <v>2068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0EB-12D0-564C-8DB8-0D49423F66A0}">
  <sheetPr codeName="Sheet8"/>
  <dimension ref="A1:I390"/>
  <sheetViews>
    <sheetView tabSelected="1" topLeftCell="F2" zoomScale="166" workbookViewId="0">
      <selection activeCell="I3" sqref="I3"/>
    </sheetView>
  </sheetViews>
  <sheetFormatPr baseColWidth="10" defaultRowHeight="16" x14ac:dyDescent="0.2"/>
  <cols>
    <col min="7" max="7" width="9.5" bestFit="1" customWidth="1"/>
    <col min="8" max="8" width="11" bestFit="1" customWidth="1"/>
    <col min="9" max="9" width="10.1640625" bestFit="1" customWidth="1"/>
  </cols>
  <sheetData>
    <row r="1" spans="1:9" s="13" customFormat="1" x14ac:dyDescent="0.2">
      <c r="A1" s="13" t="s">
        <v>4</v>
      </c>
      <c r="B1" s="13" t="s">
        <v>5</v>
      </c>
      <c r="D1" s="13" t="s">
        <v>4</v>
      </c>
      <c r="E1" s="13" t="s">
        <v>5</v>
      </c>
    </row>
    <row r="2" spans="1:9" x14ac:dyDescent="0.2">
      <c r="A2" t="s">
        <v>14</v>
      </c>
      <c r="B2">
        <v>0</v>
      </c>
      <c r="D2" t="s">
        <v>20</v>
      </c>
      <c r="E2">
        <v>16</v>
      </c>
    </row>
    <row r="3" spans="1:9" x14ac:dyDescent="0.2">
      <c r="A3" t="s">
        <v>14</v>
      </c>
      <c r="B3">
        <v>1</v>
      </c>
      <c r="D3" t="s">
        <v>20</v>
      </c>
      <c r="E3">
        <v>26</v>
      </c>
      <c r="H3" s="13" t="s">
        <v>2110</v>
      </c>
      <c r="I3" s="13" t="s">
        <v>2109</v>
      </c>
    </row>
    <row r="4" spans="1:9" x14ac:dyDescent="0.2">
      <c r="A4" t="s">
        <v>14</v>
      </c>
      <c r="B4">
        <v>5</v>
      </c>
      <c r="D4" t="s">
        <v>20</v>
      </c>
      <c r="E4">
        <v>27</v>
      </c>
      <c r="G4" s="19" t="s">
        <v>2111</v>
      </c>
      <c r="H4" s="18">
        <f>AVERAGE(B:B)</f>
        <v>799.7125984251968</v>
      </c>
      <c r="I4" s="18">
        <f>AVERAGE(E:E)</f>
        <v>1160.9228791773778</v>
      </c>
    </row>
    <row r="5" spans="1:9" x14ac:dyDescent="0.2">
      <c r="A5" t="s">
        <v>14</v>
      </c>
      <c r="B5">
        <v>6</v>
      </c>
      <c r="D5" t="s">
        <v>20</v>
      </c>
      <c r="E5">
        <v>32</v>
      </c>
      <c r="G5" s="13" t="s">
        <v>2112</v>
      </c>
      <c r="H5">
        <f>MEDIAN(B:B)</f>
        <v>339</v>
      </c>
      <c r="I5">
        <f>MEDIAN(E:E)</f>
        <v>340</v>
      </c>
    </row>
    <row r="6" spans="1:9" x14ac:dyDescent="0.2">
      <c r="A6" t="s">
        <v>14</v>
      </c>
      <c r="B6">
        <v>7</v>
      </c>
      <c r="D6" t="s">
        <v>20</v>
      </c>
      <c r="E6">
        <v>34</v>
      </c>
      <c r="G6" s="13" t="s">
        <v>2113</v>
      </c>
      <c r="H6">
        <f>MIN(B:B)</f>
        <v>0</v>
      </c>
      <c r="I6">
        <f>MIN(E:E)</f>
        <v>16</v>
      </c>
    </row>
    <row r="7" spans="1:9" x14ac:dyDescent="0.2">
      <c r="A7" t="s">
        <v>14</v>
      </c>
      <c r="B7">
        <v>9</v>
      </c>
      <c r="D7" t="s">
        <v>20</v>
      </c>
      <c r="E7">
        <v>40</v>
      </c>
      <c r="G7" s="13" t="s">
        <v>2114</v>
      </c>
      <c r="H7">
        <f>MAX(B:B)</f>
        <v>6080</v>
      </c>
      <c r="I7">
        <f>MAX(E:E)</f>
        <v>7295</v>
      </c>
    </row>
    <row r="8" spans="1:9" x14ac:dyDescent="0.2">
      <c r="A8" t="s">
        <v>14</v>
      </c>
      <c r="B8">
        <v>10</v>
      </c>
      <c r="D8" t="s">
        <v>20</v>
      </c>
      <c r="E8">
        <v>41</v>
      </c>
      <c r="G8" s="13" t="s">
        <v>2115</v>
      </c>
      <c r="H8">
        <f>_xlfn.VAR.P(B:B)</f>
        <v>1151958.7717310435</v>
      </c>
      <c r="I8">
        <f>_xlfn.VAR.P(E:E)</f>
        <v>1999847.6341552064</v>
      </c>
    </row>
    <row r="9" spans="1:9" x14ac:dyDescent="0.2">
      <c r="A9" t="s">
        <v>14</v>
      </c>
      <c r="B9">
        <v>12</v>
      </c>
      <c r="D9" t="s">
        <v>20</v>
      </c>
      <c r="E9">
        <v>42</v>
      </c>
      <c r="G9" s="13" t="s">
        <v>2116</v>
      </c>
      <c r="H9">
        <f>_xlfn.STDEV.P(B:B)</f>
        <v>1073.2934229422276</v>
      </c>
      <c r="I9">
        <f>_xlfn.STDEV.P(E:E)</f>
        <v>1414.1596918860353</v>
      </c>
    </row>
    <row r="10" spans="1:9" x14ac:dyDescent="0.2">
      <c r="A10" t="s">
        <v>14</v>
      </c>
      <c r="B10">
        <v>13</v>
      </c>
      <c r="D10" t="s">
        <v>20</v>
      </c>
      <c r="E10">
        <v>43</v>
      </c>
    </row>
    <row r="11" spans="1:9" x14ac:dyDescent="0.2">
      <c r="A11" t="s">
        <v>14</v>
      </c>
      <c r="B11">
        <v>14</v>
      </c>
      <c r="D11" t="s">
        <v>20</v>
      </c>
      <c r="E11">
        <v>48</v>
      </c>
    </row>
    <row r="12" spans="1:9" x14ac:dyDescent="0.2">
      <c r="A12" t="s">
        <v>14</v>
      </c>
      <c r="B12">
        <v>15</v>
      </c>
      <c r="D12" t="s">
        <v>20</v>
      </c>
      <c r="E12">
        <v>50</v>
      </c>
    </row>
    <row r="13" spans="1:9" x14ac:dyDescent="0.2">
      <c r="A13" t="s">
        <v>14</v>
      </c>
      <c r="B13">
        <v>16</v>
      </c>
      <c r="D13" t="s">
        <v>20</v>
      </c>
      <c r="E13">
        <v>52</v>
      </c>
    </row>
    <row r="14" spans="1:9" x14ac:dyDescent="0.2">
      <c r="A14" t="s">
        <v>14</v>
      </c>
      <c r="B14">
        <v>17</v>
      </c>
      <c r="D14" t="s">
        <v>20</v>
      </c>
      <c r="E14">
        <v>53</v>
      </c>
    </row>
    <row r="15" spans="1:9" x14ac:dyDescent="0.2">
      <c r="A15" t="s">
        <v>14</v>
      </c>
      <c r="B15">
        <v>18</v>
      </c>
      <c r="D15" t="s">
        <v>20</v>
      </c>
      <c r="E15">
        <v>54</v>
      </c>
    </row>
    <row r="16" spans="1:9" x14ac:dyDescent="0.2">
      <c r="A16" t="s">
        <v>14</v>
      </c>
      <c r="B16">
        <v>19</v>
      </c>
      <c r="D16" t="s">
        <v>20</v>
      </c>
      <c r="E16">
        <v>55</v>
      </c>
    </row>
    <row r="17" spans="1:5" x14ac:dyDescent="0.2">
      <c r="A17" t="s">
        <v>14</v>
      </c>
      <c r="B17">
        <v>21</v>
      </c>
      <c r="D17" t="s">
        <v>20</v>
      </c>
      <c r="E17">
        <v>56</v>
      </c>
    </row>
    <row r="18" spans="1:5" x14ac:dyDescent="0.2">
      <c r="A18" t="s">
        <v>14</v>
      </c>
      <c r="B18">
        <v>22</v>
      </c>
      <c r="D18" t="s">
        <v>20</v>
      </c>
      <c r="E18">
        <v>59</v>
      </c>
    </row>
    <row r="19" spans="1:5" x14ac:dyDescent="0.2">
      <c r="A19" t="s">
        <v>14</v>
      </c>
      <c r="B19">
        <v>23</v>
      </c>
      <c r="D19" t="s">
        <v>20</v>
      </c>
      <c r="E19">
        <v>62</v>
      </c>
    </row>
    <row r="20" spans="1:5" x14ac:dyDescent="0.2">
      <c r="A20" t="s">
        <v>14</v>
      </c>
      <c r="B20">
        <v>24</v>
      </c>
      <c r="D20" t="s">
        <v>20</v>
      </c>
      <c r="E20">
        <v>64</v>
      </c>
    </row>
    <row r="21" spans="1:5" x14ac:dyDescent="0.2">
      <c r="A21" t="s">
        <v>14</v>
      </c>
      <c r="B21">
        <v>25</v>
      </c>
      <c r="D21" t="s">
        <v>20</v>
      </c>
      <c r="E21">
        <v>65</v>
      </c>
    </row>
    <row r="22" spans="1:5" x14ac:dyDescent="0.2">
      <c r="A22" t="s">
        <v>14</v>
      </c>
      <c r="B22">
        <v>26</v>
      </c>
      <c r="D22" t="s">
        <v>20</v>
      </c>
      <c r="E22">
        <v>67</v>
      </c>
    </row>
    <row r="23" spans="1:5" x14ac:dyDescent="0.2">
      <c r="A23" t="s">
        <v>14</v>
      </c>
      <c r="B23">
        <v>27</v>
      </c>
      <c r="D23" t="s">
        <v>20</v>
      </c>
      <c r="E23">
        <v>68</v>
      </c>
    </row>
    <row r="24" spans="1:5" x14ac:dyDescent="0.2">
      <c r="A24" t="s">
        <v>14</v>
      </c>
      <c r="B24">
        <v>29</v>
      </c>
      <c r="D24" t="s">
        <v>20</v>
      </c>
      <c r="E24">
        <v>69</v>
      </c>
    </row>
    <row r="25" spans="1:5" x14ac:dyDescent="0.2">
      <c r="A25" t="s">
        <v>14</v>
      </c>
      <c r="B25">
        <v>30</v>
      </c>
      <c r="D25" t="s">
        <v>20</v>
      </c>
      <c r="E25">
        <v>70</v>
      </c>
    </row>
    <row r="26" spans="1:5" x14ac:dyDescent="0.2">
      <c r="A26" t="s">
        <v>14</v>
      </c>
      <c r="B26">
        <v>31</v>
      </c>
      <c r="D26" t="s">
        <v>20</v>
      </c>
      <c r="E26">
        <v>71</v>
      </c>
    </row>
    <row r="27" spans="1:5" x14ac:dyDescent="0.2">
      <c r="A27" t="s">
        <v>14</v>
      </c>
      <c r="B27">
        <v>32</v>
      </c>
      <c r="D27" t="s">
        <v>20</v>
      </c>
      <c r="E27">
        <v>72</v>
      </c>
    </row>
    <row r="28" spans="1:5" x14ac:dyDescent="0.2">
      <c r="A28" t="s">
        <v>14</v>
      </c>
      <c r="B28">
        <v>33</v>
      </c>
      <c r="D28" t="s">
        <v>20</v>
      </c>
      <c r="E28">
        <v>76</v>
      </c>
    </row>
    <row r="29" spans="1:5" x14ac:dyDescent="0.2">
      <c r="A29" t="s">
        <v>14</v>
      </c>
      <c r="B29">
        <v>34</v>
      </c>
      <c r="D29" t="s">
        <v>20</v>
      </c>
      <c r="E29">
        <v>78</v>
      </c>
    </row>
    <row r="30" spans="1:5" x14ac:dyDescent="0.2">
      <c r="A30" t="s">
        <v>14</v>
      </c>
      <c r="B30">
        <v>35</v>
      </c>
      <c r="D30" t="s">
        <v>20</v>
      </c>
      <c r="E30">
        <v>80</v>
      </c>
    </row>
    <row r="31" spans="1:5" x14ac:dyDescent="0.2">
      <c r="A31" t="s">
        <v>14</v>
      </c>
      <c r="B31">
        <v>36</v>
      </c>
      <c r="D31" t="s">
        <v>20</v>
      </c>
      <c r="E31">
        <v>81</v>
      </c>
    </row>
    <row r="32" spans="1:5" x14ac:dyDescent="0.2">
      <c r="A32" t="s">
        <v>14</v>
      </c>
      <c r="B32">
        <v>37</v>
      </c>
      <c r="D32" t="s">
        <v>20</v>
      </c>
      <c r="E32">
        <v>82</v>
      </c>
    </row>
    <row r="33" spans="1:5" x14ac:dyDescent="0.2">
      <c r="A33" t="s">
        <v>14</v>
      </c>
      <c r="B33">
        <v>38</v>
      </c>
      <c r="D33" t="s">
        <v>20</v>
      </c>
      <c r="E33">
        <v>83</v>
      </c>
    </row>
    <row r="34" spans="1:5" x14ac:dyDescent="0.2">
      <c r="A34" t="s">
        <v>14</v>
      </c>
      <c r="B34">
        <v>39</v>
      </c>
      <c r="D34" t="s">
        <v>20</v>
      </c>
      <c r="E34">
        <v>84</v>
      </c>
    </row>
    <row r="35" spans="1:5" x14ac:dyDescent="0.2">
      <c r="A35" t="s">
        <v>14</v>
      </c>
      <c r="B35">
        <v>40</v>
      </c>
      <c r="D35" t="s">
        <v>20</v>
      </c>
      <c r="E35">
        <v>85</v>
      </c>
    </row>
    <row r="36" spans="1:5" x14ac:dyDescent="0.2">
      <c r="A36" t="s">
        <v>14</v>
      </c>
      <c r="B36">
        <v>41</v>
      </c>
      <c r="D36" t="s">
        <v>20</v>
      </c>
      <c r="E36">
        <v>86</v>
      </c>
    </row>
    <row r="37" spans="1:5" x14ac:dyDescent="0.2">
      <c r="A37" t="s">
        <v>14</v>
      </c>
      <c r="B37">
        <v>42</v>
      </c>
      <c r="D37" t="s">
        <v>20</v>
      </c>
      <c r="E37">
        <v>87</v>
      </c>
    </row>
    <row r="38" spans="1:5" x14ac:dyDescent="0.2">
      <c r="A38" t="s">
        <v>14</v>
      </c>
      <c r="B38">
        <v>44</v>
      </c>
      <c r="D38" t="s">
        <v>20</v>
      </c>
      <c r="E38">
        <v>88</v>
      </c>
    </row>
    <row r="39" spans="1:5" x14ac:dyDescent="0.2">
      <c r="A39" t="s">
        <v>14</v>
      </c>
      <c r="B39">
        <v>45</v>
      </c>
      <c r="D39" t="s">
        <v>20</v>
      </c>
      <c r="E39">
        <v>89</v>
      </c>
    </row>
    <row r="40" spans="1:5" x14ac:dyDescent="0.2">
      <c r="A40" t="s">
        <v>14</v>
      </c>
      <c r="B40">
        <v>46</v>
      </c>
      <c r="D40" t="s">
        <v>20</v>
      </c>
      <c r="E40">
        <v>91</v>
      </c>
    </row>
    <row r="41" spans="1:5" x14ac:dyDescent="0.2">
      <c r="A41" t="s">
        <v>14</v>
      </c>
      <c r="B41">
        <v>47</v>
      </c>
      <c r="D41" t="s">
        <v>20</v>
      </c>
      <c r="E41">
        <v>92</v>
      </c>
    </row>
    <row r="42" spans="1:5" x14ac:dyDescent="0.2">
      <c r="A42" t="s">
        <v>14</v>
      </c>
      <c r="B42">
        <v>48</v>
      </c>
      <c r="D42" t="s">
        <v>20</v>
      </c>
      <c r="E42">
        <v>93</v>
      </c>
    </row>
    <row r="43" spans="1:5" x14ac:dyDescent="0.2">
      <c r="A43" t="s">
        <v>14</v>
      </c>
      <c r="B43">
        <v>49</v>
      </c>
      <c r="D43" t="s">
        <v>20</v>
      </c>
      <c r="E43">
        <v>94</v>
      </c>
    </row>
    <row r="44" spans="1:5" x14ac:dyDescent="0.2">
      <c r="A44" t="s">
        <v>14</v>
      </c>
      <c r="B44">
        <v>52</v>
      </c>
      <c r="D44" t="s">
        <v>20</v>
      </c>
      <c r="E44">
        <v>95</v>
      </c>
    </row>
    <row r="45" spans="1:5" x14ac:dyDescent="0.2">
      <c r="A45" t="s">
        <v>14</v>
      </c>
      <c r="B45">
        <v>53</v>
      </c>
      <c r="D45" t="s">
        <v>20</v>
      </c>
      <c r="E45">
        <v>96</v>
      </c>
    </row>
    <row r="46" spans="1:5" x14ac:dyDescent="0.2">
      <c r="A46" t="s">
        <v>14</v>
      </c>
      <c r="B46">
        <v>54</v>
      </c>
      <c r="D46" t="s">
        <v>20</v>
      </c>
      <c r="E46">
        <v>97</v>
      </c>
    </row>
    <row r="47" spans="1:5" x14ac:dyDescent="0.2">
      <c r="A47" t="s">
        <v>14</v>
      </c>
      <c r="B47">
        <v>55</v>
      </c>
      <c r="D47" t="s">
        <v>20</v>
      </c>
      <c r="E47">
        <v>98</v>
      </c>
    </row>
    <row r="48" spans="1:5" x14ac:dyDescent="0.2">
      <c r="A48" t="s">
        <v>14</v>
      </c>
      <c r="B48">
        <v>56</v>
      </c>
      <c r="D48" t="s">
        <v>20</v>
      </c>
      <c r="E48">
        <v>100</v>
      </c>
    </row>
    <row r="49" spans="1:5" x14ac:dyDescent="0.2">
      <c r="A49" t="s">
        <v>14</v>
      </c>
      <c r="B49">
        <v>57</v>
      </c>
      <c r="D49" t="s">
        <v>20</v>
      </c>
      <c r="E49">
        <v>101</v>
      </c>
    </row>
    <row r="50" spans="1:5" x14ac:dyDescent="0.2">
      <c r="A50" t="s">
        <v>14</v>
      </c>
      <c r="B50">
        <v>58</v>
      </c>
      <c r="D50" t="s">
        <v>20</v>
      </c>
      <c r="E50">
        <v>102</v>
      </c>
    </row>
    <row r="51" spans="1:5" x14ac:dyDescent="0.2">
      <c r="A51" t="s">
        <v>14</v>
      </c>
      <c r="B51">
        <v>60</v>
      </c>
      <c r="D51" t="s">
        <v>20</v>
      </c>
      <c r="E51">
        <v>103</v>
      </c>
    </row>
    <row r="52" spans="1:5" x14ac:dyDescent="0.2">
      <c r="A52" t="s">
        <v>14</v>
      </c>
      <c r="B52">
        <v>62</v>
      </c>
      <c r="D52" t="s">
        <v>20</v>
      </c>
      <c r="E52">
        <v>105</v>
      </c>
    </row>
    <row r="53" spans="1:5" x14ac:dyDescent="0.2">
      <c r="A53" t="s">
        <v>14</v>
      </c>
      <c r="B53">
        <v>63</v>
      </c>
      <c r="D53" t="s">
        <v>20</v>
      </c>
      <c r="E53">
        <v>106</v>
      </c>
    </row>
    <row r="54" spans="1:5" x14ac:dyDescent="0.2">
      <c r="A54" t="s">
        <v>14</v>
      </c>
      <c r="B54">
        <v>64</v>
      </c>
      <c r="D54" t="s">
        <v>20</v>
      </c>
      <c r="E54">
        <v>107</v>
      </c>
    </row>
    <row r="55" spans="1:5" x14ac:dyDescent="0.2">
      <c r="A55" t="s">
        <v>14</v>
      </c>
      <c r="B55">
        <v>65</v>
      </c>
      <c r="D55" t="s">
        <v>20</v>
      </c>
      <c r="E55">
        <v>110</v>
      </c>
    </row>
    <row r="56" spans="1:5" x14ac:dyDescent="0.2">
      <c r="A56" t="s">
        <v>14</v>
      </c>
      <c r="B56">
        <v>67</v>
      </c>
      <c r="D56" t="s">
        <v>20</v>
      </c>
      <c r="E56">
        <v>111</v>
      </c>
    </row>
    <row r="57" spans="1:5" x14ac:dyDescent="0.2">
      <c r="A57" t="s">
        <v>14</v>
      </c>
      <c r="B57">
        <v>70</v>
      </c>
      <c r="D57" t="s">
        <v>20</v>
      </c>
      <c r="E57">
        <v>112</v>
      </c>
    </row>
    <row r="58" spans="1:5" x14ac:dyDescent="0.2">
      <c r="A58" t="s">
        <v>14</v>
      </c>
      <c r="B58">
        <v>71</v>
      </c>
      <c r="D58" t="s">
        <v>20</v>
      </c>
      <c r="E58">
        <v>113</v>
      </c>
    </row>
    <row r="59" spans="1:5" x14ac:dyDescent="0.2">
      <c r="A59" t="s">
        <v>14</v>
      </c>
      <c r="B59">
        <v>73</v>
      </c>
      <c r="D59" t="s">
        <v>20</v>
      </c>
      <c r="E59">
        <v>114</v>
      </c>
    </row>
    <row r="60" spans="1:5" x14ac:dyDescent="0.2">
      <c r="A60" t="s">
        <v>14</v>
      </c>
      <c r="B60">
        <v>75</v>
      </c>
      <c r="D60" t="s">
        <v>20</v>
      </c>
      <c r="E60">
        <v>115</v>
      </c>
    </row>
    <row r="61" spans="1:5" x14ac:dyDescent="0.2">
      <c r="A61" t="s">
        <v>14</v>
      </c>
      <c r="B61">
        <v>76</v>
      </c>
      <c r="D61" t="s">
        <v>20</v>
      </c>
      <c r="E61">
        <v>116</v>
      </c>
    </row>
    <row r="62" spans="1:5" x14ac:dyDescent="0.2">
      <c r="A62" t="s">
        <v>14</v>
      </c>
      <c r="B62">
        <v>77</v>
      </c>
      <c r="D62" t="s">
        <v>20</v>
      </c>
      <c r="E62">
        <v>117</v>
      </c>
    </row>
    <row r="63" spans="1:5" x14ac:dyDescent="0.2">
      <c r="A63" t="s">
        <v>14</v>
      </c>
      <c r="B63">
        <v>78</v>
      </c>
      <c r="D63" t="s">
        <v>20</v>
      </c>
      <c r="E63">
        <v>119</v>
      </c>
    </row>
    <row r="64" spans="1:5" x14ac:dyDescent="0.2">
      <c r="A64" t="s">
        <v>14</v>
      </c>
      <c r="B64">
        <v>79</v>
      </c>
      <c r="D64" t="s">
        <v>20</v>
      </c>
      <c r="E64">
        <v>121</v>
      </c>
    </row>
    <row r="65" spans="1:5" x14ac:dyDescent="0.2">
      <c r="A65" t="s">
        <v>14</v>
      </c>
      <c r="B65">
        <v>80</v>
      </c>
      <c r="D65" t="s">
        <v>20</v>
      </c>
      <c r="E65">
        <v>122</v>
      </c>
    </row>
    <row r="66" spans="1:5" x14ac:dyDescent="0.2">
      <c r="A66" t="s">
        <v>14</v>
      </c>
      <c r="B66">
        <v>82</v>
      </c>
      <c r="D66" t="s">
        <v>20</v>
      </c>
      <c r="E66">
        <v>123</v>
      </c>
    </row>
    <row r="67" spans="1:5" x14ac:dyDescent="0.2">
      <c r="A67" t="s">
        <v>14</v>
      </c>
      <c r="B67">
        <v>83</v>
      </c>
      <c r="D67" t="s">
        <v>20</v>
      </c>
      <c r="E67">
        <v>125</v>
      </c>
    </row>
    <row r="68" spans="1:5" x14ac:dyDescent="0.2">
      <c r="A68" t="s">
        <v>14</v>
      </c>
      <c r="B68">
        <v>84</v>
      </c>
      <c r="D68" t="s">
        <v>20</v>
      </c>
      <c r="E68">
        <v>126</v>
      </c>
    </row>
    <row r="69" spans="1:5" x14ac:dyDescent="0.2">
      <c r="A69" t="s">
        <v>14</v>
      </c>
      <c r="B69">
        <v>86</v>
      </c>
      <c r="D69" t="s">
        <v>20</v>
      </c>
      <c r="E69">
        <v>127</v>
      </c>
    </row>
    <row r="70" spans="1:5" x14ac:dyDescent="0.2">
      <c r="A70" t="s">
        <v>14</v>
      </c>
      <c r="B70">
        <v>87</v>
      </c>
      <c r="D70" t="s">
        <v>20</v>
      </c>
      <c r="E70">
        <v>128</v>
      </c>
    </row>
    <row r="71" spans="1:5" x14ac:dyDescent="0.2">
      <c r="A71" t="s">
        <v>14</v>
      </c>
      <c r="B71">
        <v>88</v>
      </c>
      <c r="D71" t="s">
        <v>20</v>
      </c>
      <c r="E71">
        <v>129</v>
      </c>
    </row>
    <row r="72" spans="1:5" x14ac:dyDescent="0.2">
      <c r="A72" t="s">
        <v>14</v>
      </c>
      <c r="B72">
        <v>91</v>
      </c>
      <c r="D72" t="s">
        <v>20</v>
      </c>
      <c r="E72">
        <v>130</v>
      </c>
    </row>
    <row r="73" spans="1:5" x14ac:dyDescent="0.2">
      <c r="A73" t="s">
        <v>14</v>
      </c>
      <c r="B73">
        <v>92</v>
      </c>
      <c r="D73" t="s">
        <v>20</v>
      </c>
      <c r="E73">
        <v>131</v>
      </c>
    </row>
    <row r="74" spans="1:5" x14ac:dyDescent="0.2">
      <c r="A74" t="s">
        <v>14</v>
      </c>
      <c r="B74">
        <v>94</v>
      </c>
      <c r="D74" t="s">
        <v>20</v>
      </c>
      <c r="E74">
        <v>132</v>
      </c>
    </row>
    <row r="75" spans="1:5" x14ac:dyDescent="0.2">
      <c r="A75" t="s">
        <v>14</v>
      </c>
      <c r="B75">
        <v>100</v>
      </c>
      <c r="D75" t="s">
        <v>20</v>
      </c>
      <c r="E75">
        <v>133</v>
      </c>
    </row>
    <row r="76" spans="1:5" x14ac:dyDescent="0.2">
      <c r="A76" t="s">
        <v>14</v>
      </c>
      <c r="B76">
        <v>101</v>
      </c>
      <c r="D76" t="s">
        <v>20</v>
      </c>
      <c r="E76">
        <v>134</v>
      </c>
    </row>
    <row r="77" spans="1:5" x14ac:dyDescent="0.2">
      <c r="A77" t="s">
        <v>14</v>
      </c>
      <c r="B77">
        <v>102</v>
      </c>
      <c r="D77" t="s">
        <v>20</v>
      </c>
      <c r="E77">
        <v>135</v>
      </c>
    </row>
    <row r="78" spans="1:5" x14ac:dyDescent="0.2">
      <c r="A78" t="s">
        <v>14</v>
      </c>
      <c r="B78">
        <v>104</v>
      </c>
      <c r="D78" t="s">
        <v>20</v>
      </c>
      <c r="E78">
        <v>136</v>
      </c>
    </row>
    <row r="79" spans="1:5" x14ac:dyDescent="0.2">
      <c r="A79" t="s">
        <v>14</v>
      </c>
      <c r="B79">
        <v>105</v>
      </c>
      <c r="D79" t="s">
        <v>20</v>
      </c>
      <c r="E79">
        <v>137</v>
      </c>
    </row>
    <row r="80" spans="1:5" x14ac:dyDescent="0.2">
      <c r="A80" t="s">
        <v>14</v>
      </c>
      <c r="B80">
        <v>106</v>
      </c>
      <c r="D80" t="s">
        <v>20</v>
      </c>
      <c r="E80">
        <v>138</v>
      </c>
    </row>
    <row r="81" spans="1:5" x14ac:dyDescent="0.2">
      <c r="A81" t="s">
        <v>14</v>
      </c>
      <c r="B81">
        <v>107</v>
      </c>
      <c r="D81" t="s">
        <v>20</v>
      </c>
      <c r="E81">
        <v>139</v>
      </c>
    </row>
    <row r="82" spans="1:5" x14ac:dyDescent="0.2">
      <c r="A82" t="s">
        <v>14</v>
      </c>
      <c r="B82">
        <v>108</v>
      </c>
      <c r="D82" t="s">
        <v>20</v>
      </c>
      <c r="E82">
        <v>140</v>
      </c>
    </row>
    <row r="83" spans="1:5" x14ac:dyDescent="0.2">
      <c r="A83" t="s">
        <v>14</v>
      </c>
      <c r="B83">
        <v>111</v>
      </c>
      <c r="D83" t="s">
        <v>20</v>
      </c>
      <c r="E83">
        <v>142</v>
      </c>
    </row>
    <row r="84" spans="1:5" x14ac:dyDescent="0.2">
      <c r="A84" t="s">
        <v>14</v>
      </c>
      <c r="B84">
        <v>112</v>
      </c>
      <c r="D84" t="s">
        <v>20</v>
      </c>
      <c r="E84">
        <v>143</v>
      </c>
    </row>
    <row r="85" spans="1:5" x14ac:dyDescent="0.2">
      <c r="A85" t="s">
        <v>14</v>
      </c>
      <c r="B85">
        <v>113</v>
      </c>
      <c r="D85" t="s">
        <v>20</v>
      </c>
      <c r="E85">
        <v>144</v>
      </c>
    </row>
    <row r="86" spans="1:5" x14ac:dyDescent="0.2">
      <c r="A86" t="s">
        <v>14</v>
      </c>
      <c r="B86">
        <v>114</v>
      </c>
      <c r="D86" t="s">
        <v>20</v>
      </c>
      <c r="E86">
        <v>146</v>
      </c>
    </row>
    <row r="87" spans="1:5" x14ac:dyDescent="0.2">
      <c r="A87" t="s">
        <v>14</v>
      </c>
      <c r="B87">
        <v>115</v>
      </c>
      <c r="D87" t="s">
        <v>20</v>
      </c>
      <c r="E87">
        <v>147</v>
      </c>
    </row>
    <row r="88" spans="1:5" x14ac:dyDescent="0.2">
      <c r="A88" t="s">
        <v>14</v>
      </c>
      <c r="B88">
        <v>117</v>
      </c>
      <c r="D88" t="s">
        <v>20</v>
      </c>
      <c r="E88">
        <v>148</v>
      </c>
    </row>
    <row r="89" spans="1:5" x14ac:dyDescent="0.2">
      <c r="A89" t="s">
        <v>14</v>
      </c>
      <c r="B89">
        <v>118</v>
      </c>
      <c r="D89" t="s">
        <v>20</v>
      </c>
      <c r="E89">
        <v>149</v>
      </c>
    </row>
    <row r="90" spans="1:5" x14ac:dyDescent="0.2">
      <c r="A90" t="s">
        <v>14</v>
      </c>
      <c r="B90">
        <v>120</v>
      </c>
      <c r="D90" t="s">
        <v>20</v>
      </c>
      <c r="E90">
        <v>150</v>
      </c>
    </row>
    <row r="91" spans="1:5" x14ac:dyDescent="0.2">
      <c r="A91" t="s">
        <v>14</v>
      </c>
      <c r="B91">
        <v>121</v>
      </c>
      <c r="D91" t="s">
        <v>20</v>
      </c>
      <c r="E91">
        <v>154</v>
      </c>
    </row>
    <row r="92" spans="1:5" x14ac:dyDescent="0.2">
      <c r="A92" t="s">
        <v>14</v>
      </c>
      <c r="B92">
        <v>127</v>
      </c>
      <c r="D92" t="s">
        <v>20</v>
      </c>
      <c r="E92">
        <v>155</v>
      </c>
    </row>
    <row r="93" spans="1:5" x14ac:dyDescent="0.2">
      <c r="A93" t="s">
        <v>14</v>
      </c>
      <c r="B93">
        <v>128</v>
      </c>
      <c r="D93" t="s">
        <v>20</v>
      </c>
      <c r="E93">
        <v>156</v>
      </c>
    </row>
    <row r="94" spans="1:5" x14ac:dyDescent="0.2">
      <c r="A94" t="s">
        <v>14</v>
      </c>
      <c r="B94">
        <v>130</v>
      </c>
      <c r="D94" t="s">
        <v>20</v>
      </c>
      <c r="E94">
        <v>157</v>
      </c>
    </row>
    <row r="95" spans="1:5" x14ac:dyDescent="0.2">
      <c r="A95" t="s">
        <v>14</v>
      </c>
      <c r="B95">
        <v>131</v>
      </c>
      <c r="D95" t="s">
        <v>20</v>
      </c>
      <c r="E95">
        <v>158</v>
      </c>
    </row>
    <row r="96" spans="1:5" x14ac:dyDescent="0.2">
      <c r="A96" t="s">
        <v>14</v>
      </c>
      <c r="B96">
        <v>132</v>
      </c>
      <c r="D96" t="s">
        <v>20</v>
      </c>
      <c r="E96">
        <v>159</v>
      </c>
    </row>
    <row r="97" spans="1:5" x14ac:dyDescent="0.2">
      <c r="A97" t="s">
        <v>14</v>
      </c>
      <c r="B97">
        <v>133</v>
      </c>
      <c r="D97" t="s">
        <v>20</v>
      </c>
      <c r="E97">
        <v>160</v>
      </c>
    </row>
    <row r="98" spans="1:5" x14ac:dyDescent="0.2">
      <c r="A98" t="s">
        <v>14</v>
      </c>
      <c r="B98">
        <v>136</v>
      </c>
      <c r="D98" t="s">
        <v>20</v>
      </c>
      <c r="E98">
        <v>161</v>
      </c>
    </row>
    <row r="99" spans="1:5" x14ac:dyDescent="0.2">
      <c r="A99" t="s">
        <v>14</v>
      </c>
      <c r="B99">
        <v>137</v>
      </c>
      <c r="D99" t="s">
        <v>20</v>
      </c>
      <c r="E99">
        <v>163</v>
      </c>
    </row>
    <row r="100" spans="1:5" x14ac:dyDescent="0.2">
      <c r="A100" t="s">
        <v>14</v>
      </c>
      <c r="B100">
        <v>141</v>
      </c>
      <c r="D100" t="s">
        <v>20</v>
      </c>
      <c r="E100">
        <v>164</v>
      </c>
    </row>
    <row r="101" spans="1:5" x14ac:dyDescent="0.2">
      <c r="A101" t="s">
        <v>14</v>
      </c>
      <c r="B101">
        <v>143</v>
      </c>
      <c r="D101" t="s">
        <v>20</v>
      </c>
      <c r="E101">
        <v>165</v>
      </c>
    </row>
    <row r="102" spans="1:5" x14ac:dyDescent="0.2">
      <c r="A102" t="s">
        <v>14</v>
      </c>
      <c r="B102">
        <v>147</v>
      </c>
      <c r="D102" t="s">
        <v>20</v>
      </c>
      <c r="E102">
        <v>166</v>
      </c>
    </row>
    <row r="103" spans="1:5" x14ac:dyDescent="0.2">
      <c r="A103" t="s">
        <v>14</v>
      </c>
      <c r="B103">
        <v>151</v>
      </c>
      <c r="D103" t="s">
        <v>20</v>
      </c>
      <c r="E103">
        <v>168</v>
      </c>
    </row>
    <row r="104" spans="1:5" x14ac:dyDescent="0.2">
      <c r="A104" t="s">
        <v>14</v>
      </c>
      <c r="B104">
        <v>154</v>
      </c>
      <c r="D104" t="s">
        <v>20</v>
      </c>
      <c r="E104">
        <v>169</v>
      </c>
    </row>
    <row r="105" spans="1:5" x14ac:dyDescent="0.2">
      <c r="A105" t="s">
        <v>14</v>
      </c>
      <c r="B105">
        <v>156</v>
      </c>
      <c r="D105" t="s">
        <v>20</v>
      </c>
      <c r="E105">
        <v>170</v>
      </c>
    </row>
    <row r="106" spans="1:5" x14ac:dyDescent="0.2">
      <c r="A106" t="s">
        <v>14</v>
      </c>
      <c r="B106">
        <v>157</v>
      </c>
      <c r="D106" t="s">
        <v>20</v>
      </c>
      <c r="E106">
        <v>172</v>
      </c>
    </row>
    <row r="107" spans="1:5" x14ac:dyDescent="0.2">
      <c r="A107" t="s">
        <v>14</v>
      </c>
      <c r="B107">
        <v>162</v>
      </c>
      <c r="D107" t="s">
        <v>20</v>
      </c>
      <c r="E107">
        <v>173</v>
      </c>
    </row>
    <row r="108" spans="1:5" x14ac:dyDescent="0.2">
      <c r="A108" t="s">
        <v>14</v>
      </c>
      <c r="B108">
        <v>168</v>
      </c>
      <c r="D108" t="s">
        <v>20</v>
      </c>
      <c r="E108">
        <v>174</v>
      </c>
    </row>
    <row r="109" spans="1:5" x14ac:dyDescent="0.2">
      <c r="A109" t="s">
        <v>14</v>
      </c>
      <c r="B109">
        <v>180</v>
      </c>
      <c r="D109" t="s">
        <v>20</v>
      </c>
      <c r="E109">
        <v>175</v>
      </c>
    </row>
    <row r="110" spans="1:5" x14ac:dyDescent="0.2">
      <c r="A110" t="s">
        <v>14</v>
      </c>
      <c r="B110">
        <v>181</v>
      </c>
      <c r="D110" t="s">
        <v>20</v>
      </c>
      <c r="E110">
        <v>176</v>
      </c>
    </row>
    <row r="111" spans="1:5" x14ac:dyDescent="0.2">
      <c r="A111" t="s">
        <v>14</v>
      </c>
      <c r="B111">
        <v>183</v>
      </c>
      <c r="D111" t="s">
        <v>20</v>
      </c>
      <c r="E111">
        <v>179</v>
      </c>
    </row>
    <row r="112" spans="1:5" x14ac:dyDescent="0.2">
      <c r="A112" t="s">
        <v>14</v>
      </c>
      <c r="B112">
        <v>186</v>
      </c>
      <c r="D112" t="s">
        <v>20</v>
      </c>
      <c r="E112">
        <v>180</v>
      </c>
    </row>
    <row r="113" spans="1:5" x14ac:dyDescent="0.2">
      <c r="A113" t="s">
        <v>14</v>
      </c>
      <c r="B113">
        <v>191</v>
      </c>
      <c r="D113" t="s">
        <v>20</v>
      </c>
      <c r="E113">
        <v>181</v>
      </c>
    </row>
    <row r="114" spans="1:5" x14ac:dyDescent="0.2">
      <c r="A114" t="s">
        <v>14</v>
      </c>
      <c r="B114">
        <v>200</v>
      </c>
      <c r="D114" t="s">
        <v>20</v>
      </c>
      <c r="E114">
        <v>182</v>
      </c>
    </row>
    <row r="115" spans="1:5" x14ac:dyDescent="0.2">
      <c r="A115" t="s">
        <v>14</v>
      </c>
      <c r="B115">
        <v>210</v>
      </c>
      <c r="D115" t="s">
        <v>20</v>
      </c>
      <c r="E115">
        <v>183</v>
      </c>
    </row>
    <row r="116" spans="1:5" x14ac:dyDescent="0.2">
      <c r="A116" t="s">
        <v>14</v>
      </c>
      <c r="B116">
        <v>225</v>
      </c>
      <c r="D116" t="s">
        <v>20</v>
      </c>
      <c r="E116">
        <v>184</v>
      </c>
    </row>
    <row r="117" spans="1:5" x14ac:dyDescent="0.2">
      <c r="A117" t="s">
        <v>14</v>
      </c>
      <c r="B117">
        <v>226</v>
      </c>
      <c r="D117" t="s">
        <v>20</v>
      </c>
      <c r="E117">
        <v>185</v>
      </c>
    </row>
    <row r="118" spans="1:5" x14ac:dyDescent="0.2">
      <c r="A118" t="s">
        <v>14</v>
      </c>
      <c r="B118">
        <v>243</v>
      </c>
      <c r="D118" t="s">
        <v>20</v>
      </c>
      <c r="E118">
        <v>186</v>
      </c>
    </row>
    <row r="119" spans="1:5" x14ac:dyDescent="0.2">
      <c r="A119" t="s">
        <v>14</v>
      </c>
      <c r="B119">
        <v>245</v>
      </c>
      <c r="D119" t="s">
        <v>20</v>
      </c>
      <c r="E119">
        <v>187</v>
      </c>
    </row>
    <row r="120" spans="1:5" x14ac:dyDescent="0.2">
      <c r="A120" t="s">
        <v>14</v>
      </c>
      <c r="B120">
        <v>248</v>
      </c>
      <c r="D120" t="s">
        <v>20</v>
      </c>
      <c r="E120">
        <v>189</v>
      </c>
    </row>
    <row r="121" spans="1:5" x14ac:dyDescent="0.2">
      <c r="A121" t="s">
        <v>14</v>
      </c>
      <c r="B121">
        <v>252</v>
      </c>
      <c r="D121" t="s">
        <v>20</v>
      </c>
      <c r="E121">
        <v>190</v>
      </c>
    </row>
    <row r="122" spans="1:5" x14ac:dyDescent="0.2">
      <c r="A122" t="s">
        <v>14</v>
      </c>
      <c r="B122">
        <v>253</v>
      </c>
      <c r="D122" t="s">
        <v>20</v>
      </c>
      <c r="E122">
        <v>191</v>
      </c>
    </row>
    <row r="123" spans="1:5" x14ac:dyDescent="0.2">
      <c r="A123" t="s">
        <v>14</v>
      </c>
      <c r="B123">
        <v>257</v>
      </c>
      <c r="D123" t="s">
        <v>20</v>
      </c>
      <c r="E123">
        <v>192</v>
      </c>
    </row>
    <row r="124" spans="1:5" x14ac:dyDescent="0.2">
      <c r="A124" t="s">
        <v>14</v>
      </c>
      <c r="B124">
        <v>263</v>
      </c>
      <c r="D124" t="s">
        <v>20</v>
      </c>
      <c r="E124">
        <v>193</v>
      </c>
    </row>
    <row r="125" spans="1:5" x14ac:dyDescent="0.2">
      <c r="A125" t="s">
        <v>14</v>
      </c>
      <c r="B125">
        <v>296</v>
      </c>
      <c r="D125" t="s">
        <v>20</v>
      </c>
      <c r="E125">
        <v>194</v>
      </c>
    </row>
    <row r="126" spans="1:5" x14ac:dyDescent="0.2">
      <c r="A126" t="s">
        <v>14</v>
      </c>
      <c r="B126">
        <v>326</v>
      </c>
      <c r="D126" t="s">
        <v>20</v>
      </c>
      <c r="E126">
        <v>195</v>
      </c>
    </row>
    <row r="127" spans="1:5" x14ac:dyDescent="0.2">
      <c r="A127" t="s">
        <v>14</v>
      </c>
      <c r="B127">
        <v>328</v>
      </c>
      <c r="D127" t="s">
        <v>20</v>
      </c>
      <c r="E127">
        <v>196</v>
      </c>
    </row>
    <row r="128" spans="1:5" x14ac:dyDescent="0.2">
      <c r="A128" t="s">
        <v>14</v>
      </c>
      <c r="B128">
        <v>331</v>
      </c>
      <c r="D128" t="s">
        <v>20</v>
      </c>
      <c r="E128">
        <v>198</v>
      </c>
    </row>
    <row r="129" spans="1:5" x14ac:dyDescent="0.2">
      <c r="A129" t="s">
        <v>14</v>
      </c>
      <c r="B129">
        <v>347</v>
      </c>
      <c r="D129" t="s">
        <v>20</v>
      </c>
      <c r="E129">
        <v>199</v>
      </c>
    </row>
    <row r="130" spans="1:5" x14ac:dyDescent="0.2">
      <c r="A130" t="s">
        <v>14</v>
      </c>
      <c r="B130">
        <v>355</v>
      </c>
      <c r="D130" t="s">
        <v>20</v>
      </c>
      <c r="E130">
        <v>201</v>
      </c>
    </row>
    <row r="131" spans="1:5" x14ac:dyDescent="0.2">
      <c r="A131" t="s">
        <v>14</v>
      </c>
      <c r="B131">
        <v>362</v>
      </c>
      <c r="D131" t="s">
        <v>20</v>
      </c>
      <c r="E131">
        <v>202</v>
      </c>
    </row>
    <row r="132" spans="1:5" x14ac:dyDescent="0.2">
      <c r="A132" t="s">
        <v>14</v>
      </c>
      <c r="B132">
        <v>374</v>
      </c>
      <c r="D132" t="s">
        <v>20</v>
      </c>
      <c r="E132">
        <v>203</v>
      </c>
    </row>
    <row r="133" spans="1:5" x14ac:dyDescent="0.2">
      <c r="A133" t="s">
        <v>14</v>
      </c>
      <c r="B133">
        <v>393</v>
      </c>
      <c r="D133" t="s">
        <v>20</v>
      </c>
      <c r="E133">
        <v>205</v>
      </c>
    </row>
    <row r="134" spans="1:5" x14ac:dyDescent="0.2">
      <c r="A134" t="s">
        <v>14</v>
      </c>
      <c r="B134">
        <v>395</v>
      </c>
      <c r="D134" t="s">
        <v>20</v>
      </c>
      <c r="E134">
        <v>206</v>
      </c>
    </row>
    <row r="135" spans="1:5" x14ac:dyDescent="0.2">
      <c r="A135" t="s">
        <v>14</v>
      </c>
      <c r="B135">
        <v>418</v>
      </c>
      <c r="D135" t="s">
        <v>20</v>
      </c>
      <c r="E135">
        <v>207</v>
      </c>
    </row>
    <row r="136" spans="1:5" x14ac:dyDescent="0.2">
      <c r="A136" t="s">
        <v>14</v>
      </c>
      <c r="B136">
        <v>424</v>
      </c>
      <c r="D136" t="s">
        <v>20</v>
      </c>
      <c r="E136">
        <v>209</v>
      </c>
    </row>
    <row r="137" spans="1:5" x14ac:dyDescent="0.2">
      <c r="A137" t="s">
        <v>14</v>
      </c>
      <c r="B137">
        <v>435</v>
      </c>
      <c r="D137" t="s">
        <v>20</v>
      </c>
      <c r="E137">
        <v>210</v>
      </c>
    </row>
    <row r="138" spans="1:5" x14ac:dyDescent="0.2">
      <c r="A138" t="s">
        <v>14</v>
      </c>
      <c r="B138">
        <v>441</v>
      </c>
      <c r="D138" t="s">
        <v>20</v>
      </c>
      <c r="E138">
        <v>211</v>
      </c>
    </row>
    <row r="139" spans="1:5" x14ac:dyDescent="0.2">
      <c r="A139" t="s">
        <v>14</v>
      </c>
      <c r="B139">
        <v>452</v>
      </c>
      <c r="D139" t="s">
        <v>20</v>
      </c>
      <c r="E139">
        <v>214</v>
      </c>
    </row>
    <row r="140" spans="1:5" x14ac:dyDescent="0.2">
      <c r="A140" t="s">
        <v>14</v>
      </c>
      <c r="B140">
        <v>454</v>
      </c>
      <c r="D140" t="s">
        <v>20</v>
      </c>
      <c r="E140">
        <v>216</v>
      </c>
    </row>
    <row r="141" spans="1:5" x14ac:dyDescent="0.2">
      <c r="A141" t="s">
        <v>14</v>
      </c>
      <c r="B141">
        <v>504</v>
      </c>
      <c r="D141" t="s">
        <v>20</v>
      </c>
      <c r="E141">
        <v>217</v>
      </c>
    </row>
    <row r="142" spans="1:5" x14ac:dyDescent="0.2">
      <c r="A142" t="s">
        <v>14</v>
      </c>
      <c r="B142">
        <v>513</v>
      </c>
      <c r="D142" t="s">
        <v>20</v>
      </c>
      <c r="E142">
        <v>218</v>
      </c>
    </row>
    <row r="143" spans="1:5" x14ac:dyDescent="0.2">
      <c r="A143" t="s">
        <v>14</v>
      </c>
      <c r="B143">
        <v>523</v>
      </c>
      <c r="D143" t="s">
        <v>20</v>
      </c>
      <c r="E143">
        <v>219</v>
      </c>
    </row>
    <row r="144" spans="1:5" x14ac:dyDescent="0.2">
      <c r="A144" t="s">
        <v>14</v>
      </c>
      <c r="B144">
        <v>526</v>
      </c>
      <c r="D144" t="s">
        <v>20</v>
      </c>
      <c r="E144">
        <v>220</v>
      </c>
    </row>
    <row r="145" spans="1:5" x14ac:dyDescent="0.2">
      <c r="A145" t="s">
        <v>14</v>
      </c>
      <c r="B145">
        <v>535</v>
      </c>
      <c r="D145" t="s">
        <v>20</v>
      </c>
      <c r="E145">
        <v>221</v>
      </c>
    </row>
    <row r="146" spans="1:5" x14ac:dyDescent="0.2">
      <c r="A146" t="s">
        <v>14</v>
      </c>
      <c r="B146">
        <v>554</v>
      </c>
      <c r="D146" t="s">
        <v>20</v>
      </c>
      <c r="E146">
        <v>222</v>
      </c>
    </row>
    <row r="147" spans="1:5" x14ac:dyDescent="0.2">
      <c r="A147" t="s">
        <v>14</v>
      </c>
      <c r="B147">
        <v>558</v>
      </c>
      <c r="D147" t="s">
        <v>20</v>
      </c>
      <c r="E147">
        <v>223</v>
      </c>
    </row>
    <row r="148" spans="1:5" x14ac:dyDescent="0.2">
      <c r="A148" t="s">
        <v>14</v>
      </c>
      <c r="B148">
        <v>575</v>
      </c>
      <c r="D148" t="s">
        <v>20</v>
      </c>
      <c r="E148">
        <v>225</v>
      </c>
    </row>
    <row r="149" spans="1:5" x14ac:dyDescent="0.2">
      <c r="A149" t="s">
        <v>14</v>
      </c>
      <c r="B149">
        <v>579</v>
      </c>
      <c r="D149" t="s">
        <v>20</v>
      </c>
      <c r="E149">
        <v>226</v>
      </c>
    </row>
    <row r="150" spans="1:5" x14ac:dyDescent="0.2">
      <c r="A150" t="s">
        <v>14</v>
      </c>
      <c r="B150">
        <v>594</v>
      </c>
      <c r="D150" t="s">
        <v>20</v>
      </c>
      <c r="E150">
        <v>227</v>
      </c>
    </row>
    <row r="151" spans="1:5" x14ac:dyDescent="0.2">
      <c r="A151" t="s">
        <v>14</v>
      </c>
      <c r="B151">
        <v>602</v>
      </c>
      <c r="D151" t="s">
        <v>20</v>
      </c>
      <c r="E151">
        <v>233</v>
      </c>
    </row>
    <row r="152" spans="1:5" x14ac:dyDescent="0.2">
      <c r="A152" t="s">
        <v>14</v>
      </c>
      <c r="B152">
        <v>605</v>
      </c>
      <c r="D152" t="s">
        <v>20</v>
      </c>
      <c r="E152">
        <v>234</v>
      </c>
    </row>
    <row r="153" spans="1:5" x14ac:dyDescent="0.2">
      <c r="A153" t="s">
        <v>14</v>
      </c>
      <c r="B153">
        <v>648</v>
      </c>
      <c r="D153" t="s">
        <v>20</v>
      </c>
      <c r="E153">
        <v>235</v>
      </c>
    </row>
    <row r="154" spans="1:5" x14ac:dyDescent="0.2">
      <c r="A154" t="s">
        <v>14</v>
      </c>
      <c r="B154">
        <v>656</v>
      </c>
      <c r="D154" t="s">
        <v>20</v>
      </c>
      <c r="E154">
        <v>236</v>
      </c>
    </row>
    <row r="155" spans="1:5" x14ac:dyDescent="0.2">
      <c r="A155" t="s">
        <v>14</v>
      </c>
      <c r="B155">
        <v>662</v>
      </c>
      <c r="D155" t="s">
        <v>20</v>
      </c>
      <c r="E155">
        <v>237</v>
      </c>
    </row>
    <row r="156" spans="1:5" x14ac:dyDescent="0.2">
      <c r="A156" t="s">
        <v>14</v>
      </c>
      <c r="B156">
        <v>672</v>
      </c>
      <c r="D156" t="s">
        <v>20</v>
      </c>
      <c r="E156">
        <v>238</v>
      </c>
    </row>
    <row r="157" spans="1:5" x14ac:dyDescent="0.2">
      <c r="A157" t="s">
        <v>14</v>
      </c>
      <c r="B157">
        <v>674</v>
      </c>
      <c r="D157" t="s">
        <v>20</v>
      </c>
      <c r="E157">
        <v>239</v>
      </c>
    </row>
    <row r="158" spans="1:5" x14ac:dyDescent="0.2">
      <c r="A158" t="s">
        <v>14</v>
      </c>
      <c r="B158">
        <v>676</v>
      </c>
      <c r="D158" t="s">
        <v>20</v>
      </c>
      <c r="E158">
        <v>241</v>
      </c>
    </row>
    <row r="159" spans="1:5" x14ac:dyDescent="0.2">
      <c r="A159" t="s">
        <v>14</v>
      </c>
      <c r="B159">
        <v>679</v>
      </c>
      <c r="D159" t="s">
        <v>20</v>
      </c>
      <c r="E159">
        <v>244</v>
      </c>
    </row>
    <row r="160" spans="1:5" x14ac:dyDescent="0.2">
      <c r="A160" t="s">
        <v>14</v>
      </c>
      <c r="B160">
        <v>714</v>
      </c>
      <c r="D160" t="s">
        <v>20</v>
      </c>
      <c r="E160">
        <v>245</v>
      </c>
    </row>
    <row r="161" spans="1:5" x14ac:dyDescent="0.2">
      <c r="A161" t="s">
        <v>14</v>
      </c>
      <c r="B161">
        <v>742</v>
      </c>
      <c r="D161" t="s">
        <v>20</v>
      </c>
      <c r="E161">
        <v>246</v>
      </c>
    </row>
    <row r="162" spans="1:5" x14ac:dyDescent="0.2">
      <c r="A162" t="s">
        <v>14</v>
      </c>
      <c r="B162">
        <v>747</v>
      </c>
      <c r="D162" t="s">
        <v>20</v>
      </c>
      <c r="E162">
        <v>247</v>
      </c>
    </row>
    <row r="163" spans="1:5" x14ac:dyDescent="0.2">
      <c r="A163" t="s">
        <v>14</v>
      </c>
      <c r="B163">
        <v>750</v>
      </c>
      <c r="D163" t="s">
        <v>20</v>
      </c>
      <c r="E163">
        <v>249</v>
      </c>
    </row>
    <row r="164" spans="1:5" x14ac:dyDescent="0.2">
      <c r="A164" t="s">
        <v>14</v>
      </c>
      <c r="B164">
        <v>752</v>
      </c>
      <c r="D164" t="s">
        <v>20</v>
      </c>
      <c r="E164">
        <v>250</v>
      </c>
    </row>
    <row r="165" spans="1:5" x14ac:dyDescent="0.2">
      <c r="A165" t="s">
        <v>14</v>
      </c>
      <c r="B165">
        <v>774</v>
      </c>
      <c r="D165" t="s">
        <v>20</v>
      </c>
      <c r="E165">
        <v>252</v>
      </c>
    </row>
    <row r="166" spans="1:5" x14ac:dyDescent="0.2">
      <c r="A166" t="s">
        <v>14</v>
      </c>
      <c r="B166">
        <v>782</v>
      </c>
      <c r="D166" t="s">
        <v>20</v>
      </c>
      <c r="E166">
        <v>253</v>
      </c>
    </row>
    <row r="167" spans="1:5" x14ac:dyDescent="0.2">
      <c r="A167" t="s">
        <v>14</v>
      </c>
      <c r="B167">
        <v>792</v>
      </c>
      <c r="D167" t="s">
        <v>20</v>
      </c>
      <c r="E167">
        <v>254</v>
      </c>
    </row>
    <row r="168" spans="1:5" x14ac:dyDescent="0.2">
      <c r="A168" t="s">
        <v>14</v>
      </c>
      <c r="B168">
        <v>803</v>
      </c>
      <c r="D168" t="s">
        <v>20</v>
      </c>
      <c r="E168">
        <v>255</v>
      </c>
    </row>
    <row r="169" spans="1:5" x14ac:dyDescent="0.2">
      <c r="A169" t="s">
        <v>14</v>
      </c>
      <c r="B169">
        <v>830</v>
      </c>
      <c r="D169" t="s">
        <v>20</v>
      </c>
      <c r="E169">
        <v>261</v>
      </c>
    </row>
    <row r="170" spans="1:5" x14ac:dyDescent="0.2">
      <c r="A170" t="s">
        <v>14</v>
      </c>
      <c r="B170">
        <v>831</v>
      </c>
      <c r="D170" t="s">
        <v>20</v>
      </c>
      <c r="E170">
        <v>264</v>
      </c>
    </row>
    <row r="171" spans="1:5" x14ac:dyDescent="0.2">
      <c r="A171" t="s">
        <v>14</v>
      </c>
      <c r="B171">
        <v>838</v>
      </c>
      <c r="D171" t="s">
        <v>20</v>
      </c>
      <c r="E171">
        <v>266</v>
      </c>
    </row>
    <row r="172" spans="1:5" x14ac:dyDescent="0.2">
      <c r="A172" t="s">
        <v>14</v>
      </c>
      <c r="B172">
        <v>842</v>
      </c>
      <c r="D172" t="s">
        <v>20</v>
      </c>
      <c r="E172">
        <v>268</v>
      </c>
    </row>
    <row r="173" spans="1:5" x14ac:dyDescent="0.2">
      <c r="A173" t="s">
        <v>14</v>
      </c>
      <c r="B173">
        <v>846</v>
      </c>
      <c r="D173" t="s">
        <v>20</v>
      </c>
      <c r="E173">
        <v>269</v>
      </c>
    </row>
    <row r="174" spans="1:5" x14ac:dyDescent="0.2">
      <c r="A174" t="s">
        <v>14</v>
      </c>
      <c r="B174">
        <v>859</v>
      </c>
      <c r="D174" t="s">
        <v>20</v>
      </c>
      <c r="E174">
        <v>270</v>
      </c>
    </row>
    <row r="175" spans="1:5" x14ac:dyDescent="0.2">
      <c r="A175" t="s">
        <v>14</v>
      </c>
      <c r="B175">
        <v>886</v>
      </c>
      <c r="D175" t="s">
        <v>20</v>
      </c>
      <c r="E175">
        <v>272</v>
      </c>
    </row>
    <row r="176" spans="1:5" x14ac:dyDescent="0.2">
      <c r="A176" t="s">
        <v>14</v>
      </c>
      <c r="B176">
        <v>889</v>
      </c>
      <c r="D176" t="s">
        <v>20</v>
      </c>
      <c r="E176">
        <v>275</v>
      </c>
    </row>
    <row r="177" spans="1:5" x14ac:dyDescent="0.2">
      <c r="A177" t="s">
        <v>14</v>
      </c>
      <c r="B177">
        <v>908</v>
      </c>
      <c r="D177" t="s">
        <v>20</v>
      </c>
      <c r="E177">
        <v>279</v>
      </c>
    </row>
    <row r="178" spans="1:5" x14ac:dyDescent="0.2">
      <c r="A178" t="s">
        <v>14</v>
      </c>
      <c r="B178">
        <v>923</v>
      </c>
      <c r="D178" t="s">
        <v>20</v>
      </c>
      <c r="E178">
        <v>280</v>
      </c>
    </row>
    <row r="179" spans="1:5" x14ac:dyDescent="0.2">
      <c r="A179" t="s">
        <v>14</v>
      </c>
      <c r="B179">
        <v>926</v>
      </c>
      <c r="D179" t="s">
        <v>20</v>
      </c>
      <c r="E179">
        <v>282</v>
      </c>
    </row>
    <row r="180" spans="1:5" x14ac:dyDescent="0.2">
      <c r="A180" t="s">
        <v>14</v>
      </c>
      <c r="B180">
        <v>931</v>
      </c>
      <c r="D180" t="s">
        <v>20</v>
      </c>
      <c r="E180">
        <v>288</v>
      </c>
    </row>
    <row r="181" spans="1:5" x14ac:dyDescent="0.2">
      <c r="A181" t="s">
        <v>14</v>
      </c>
      <c r="B181">
        <v>934</v>
      </c>
      <c r="D181" t="s">
        <v>20</v>
      </c>
      <c r="E181">
        <v>290</v>
      </c>
    </row>
    <row r="182" spans="1:5" x14ac:dyDescent="0.2">
      <c r="A182" t="s">
        <v>14</v>
      </c>
      <c r="B182">
        <v>940</v>
      </c>
      <c r="D182" t="s">
        <v>20</v>
      </c>
      <c r="E182">
        <v>295</v>
      </c>
    </row>
    <row r="183" spans="1:5" x14ac:dyDescent="0.2">
      <c r="A183" t="s">
        <v>14</v>
      </c>
      <c r="B183">
        <v>941</v>
      </c>
      <c r="D183" t="s">
        <v>20</v>
      </c>
      <c r="E183">
        <v>296</v>
      </c>
    </row>
    <row r="184" spans="1:5" x14ac:dyDescent="0.2">
      <c r="A184" t="s">
        <v>14</v>
      </c>
      <c r="B184">
        <v>955</v>
      </c>
      <c r="D184" t="s">
        <v>20</v>
      </c>
      <c r="E184">
        <v>297</v>
      </c>
    </row>
    <row r="185" spans="1:5" x14ac:dyDescent="0.2">
      <c r="A185" t="s">
        <v>14</v>
      </c>
      <c r="B185">
        <v>1000</v>
      </c>
      <c r="D185" t="s">
        <v>20</v>
      </c>
      <c r="E185">
        <v>299</v>
      </c>
    </row>
    <row r="186" spans="1:5" x14ac:dyDescent="0.2">
      <c r="A186" t="s">
        <v>14</v>
      </c>
      <c r="B186">
        <v>1028</v>
      </c>
      <c r="D186" t="s">
        <v>20</v>
      </c>
      <c r="E186">
        <v>300</v>
      </c>
    </row>
    <row r="187" spans="1:5" x14ac:dyDescent="0.2">
      <c r="A187" t="s">
        <v>14</v>
      </c>
      <c r="B187">
        <v>1059</v>
      </c>
      <c r="D187" t="s">
        <v>20</v>
      </c>
      <c r="E187">
        <v>303</v>
      </c>
    </row>
    <row r="188" spans="1:5" x14ac:dyDescent="0.2">
      <c r="A188" t="s">
        <v>14</v>
      </c>
      <c r="B188">
        <v>1063</v>
      </c>
      <c r="D188" t="s">
        <v>20</v>
      </c>
      <c r="E188">
        <v>307</v>
      </c>
    </row>
    <row r="189" spans="1:5" x14ac:dyDescent="0.2">
      <c r="A189" t="s">
        <v>14</v>
      </c>
      <c r="B189">
        <v>1068</v>
      </c>
      <c r="D189" t="s">
        <v>20</v>
      </c>
      <c r="E189">
        <v>316</v>
      </c>
    </row>
    <row r="190" spans="1:5" x14ac:dyDescent="0.2">
      <c r="A190" t="s">
        <v>14</v>
      </c>
      <c r="B190">
        <v>1072</v>
      </c>
      <c r="D190" t="s">
        <v>20</v>
      </c>
      <c r="E190">
        <v>323</v>
      </c>
    </row>
    <row r="191" spans="1:5" x14ac:dyDescent="0.2">
      <c r="A191" t="s">
        <v>14</v>
      </c>
      <c r="B191">
        <v>1120</v>
      </c>
      <c r="D191" t="s">
        <v>20</v>
      </c>
      <c r="E191">
        <v>329</v>
      </c>
    </row>
    <row r="192" spans="1:5" x14ac:dyDescent="0.2">
      <c r="A192" t="s">
        <v>14</v>
      </c>
      <c r="B192">
        <v>1121</v>
      </c>
      <c r="D192" t="s">
        <v>20</v>
      </c>
      <c r="E192">
        <v>330</v>
      </c>
    </row>
    <row r="193" spans="1:5" x14ac:dyDescent="0.2">
      <c r="A193" t="s">
        <v>14</v>
      </c>
      <c r="B193">
        <v>1130</v>
      </c>
      <c r="D193" t="s">
        <v>20</v>
      </c>
      <c r="E193">
        <v>331</v>
      </c>
    </row>
    <row r="194" spans="1:5" x14ac:dyDescent="0.2">
      <c r="A194" t="s">
        <v>14</v>
      </c>
      <c r="B194">
        <v>1181</v>
      </c>
      <c r="D194" t="s">
        <v>20</v>
      </c>
      <c r="E194">
        <v>336</v>
      </c>
    </row>
    <row r="195" spans="1:5" x14ac:dyDescent="0.2">
      <c r="A195" t="s">
        <v>14</v>
      </c>
      <c r="B195">
        <v>1194</v>
      </c>
      <c r="D195" t="s">
        <v>20</v>
      </c>
      <c r="E195">
        <v>337</v>
      </c>
    </row>
    <row r="196" spans="1:5" x14ac:dyDescent="0.2">
      <c r="A196" t="s">
        <v>14</v>
      </c>
      <c r="B196">
        <v>1198</v>
      </c>
      <c r="D196" t="s">
        <v>20</v>
      </c>
      <c r="E196">
        <v>340</v>
      </c>
    </row>
    <row r="197" spans="1:5" x14ac:dyDescent="0.2">
      <c r="A197" t="s">
        <v>14</v>
      </c>
      <c r="B197">
        <v>1220</v>
      </c>
      <c r="D197" t="s">
        <v>20</v>
      </c>
      <c r="E197">
        <v>361</v>
      </c>
    </row>
    <row r="198" spans="1:5" x14ac:dyDescent="0.2">
      <c r="A198" t="s">
        <v>14</v>
      </c>
      <c r="B198">
        <v>1221</v>
      </c>
      <c r="D198" t="s">
        <v>20</v>
      </c>
      <c r="E198">
        <v>363</v>
      </c>
    </row>
    <row r="199" spans="1:5" x14ac:dyDescent="0.2">
      <c r="A199" t="s">
        <v>14</v>
      </c>
      <c r="B199">
        <v>1225</v>
      </c>
      <c r="D199" t="s">
        <v>20</v>
      </c>
      <c r="E199">
        <v>366</v>
      </c>
    </row>
    <row r="200" spans="1:5" x14ac:dyDescent="0.2">
      <c r="A200" t="s">
        <v>14</v>
      </c>
      <c r="B200">
        <v>1229</v>
      </c>
      <c r="D200" t="s">
        <v>20</v>
      </c>
      <c r="E200">
        <v>369</v>
      </c>
    </row>
    <row r="201" spans="1:5" x14ac:dyDescent="0.2">
      <c r="A201" t="s">
        <v>14</v>
      </c>
      <c r="B201">
        <v>1257</v>
      </c>
      <c r="D201" t="s">
        <v>20</v>
      </c>
      <c r="E201">
        <v>374</v>
      </c>
    </row>
    <row r="202" spans="1:5" x14ac:dyDescent="0.2">
      <c r="A202" t="s">
        <v>14</v>
      </c>
      <c r="B202">
        <v>1258</v>
      </c>
      <c r="D202" t="s">
        <v>20</v>
      </c>
      <c r="E202">
        <v>375</v>
      </c>
    </row>
    <row r="203" spans="1:5" x14ac:dyDescent="0.2">
      <c r="A203" t="s">
        <v>14</v>
      </c>
      <c r="B203">
        <v>1274</v>
      </c>
      <c r="D203" t="s">
        <v>20</v>
      </c>
      <c r="E203">
        <v>381</v>
      </c>
    </row>
    <row r="204" spans="1:5" x14ac:dyDescent="0.2">
      <c r="A204" t="s">
        <v>14</v>
      </c>
      <c r="B204">
        <v>1296</v>
      </c>
      <c r="D204" t="s">
        <v>20</v>
      </c>
      <c r="E204">
        <v>393</v>
      </c>
    </row>
    <row r="205" spans="1:5" x14ac:dyDescent="0.2">
      <c r="A205" t="s">
        <v>14</v>
      </c>
      <c r="B205">
        <v>1335</v>
      </c>
      <c r="D205" t="s">
        <v>20</v>
      </c>
      <c r="E205">
        <v>397</v>
      </c>
    </row>
    <row r="206" spans="1:5" x14ac:dyDescent="0.2">
      <c r="A206" t="s">
        <v>14</v>
      </c>
      <c r="B206">
        <v>1368</v>
      </c>
      <c r="D206" t="s">
        <v>20</v>
      </c>
      <c r="E206">
        <v>409</v>
      </c>
    </row>
    <row r="207" spans="1:5" x14ac:dyDescent="0.2">
      <c r="A207" t="s">
        <v>14</v>
      </c>
      <c r="B207">
        <v>1439</v>
      </c>
      <c r="D207" t="s">
        <v>20</v>
      </c>
      <c r="E207">
        <v>411</v>
      </c>
    </row>
    <row r="208" spans="1:5" x14ac:dyDescent="0.2">
      <c r="A208" t="s">
        <v>14</v>
      </c>
      <c r="B208">
        <v>1467</v>
      </c>
      <c r="D208" t="s">
        <v>20</v>
      </c>
      <c r="E208">
        <v>419</v>
      </c>
    </row>
    <row r="209" spans="1:5" x14ac:dyDescent="0.2">
      <c r="A209" t="s">
        <v>14</v>
      </c>
      <c r="B209">
        <v>1482</v>
      </c>
      <c r="D209" t="s">
        <v>20</v>
      </c>
      <c r="E209">
        <v>432</v>
      </c>
    </row>
    <row r="210" spans="1:5" x14ac:dyDescent="0.2">
      <c r="A210" t="s">
        <v>14</v>
      </c>
      <c r="B210">
        <v>1538</v>
      </c>
      <c r="D210" t="s">
        <v>20</v>
      </c>
      <c r="E210">
        <v>452</v>
      </c>
    </row>
    <row r="211" spans="1:5" x14ac:dyDescent="0.2">
      <c r="A211" t="s">
        <v>14</v>
      </c>
      <c r="B211">
        <v>1596</v>
      </c>
      <c r="D211" t="s">
        <v>20</v>
      </c>
      <c r="E211">
        <v>454</v>
      </c>
    </row>
    <row r="212" spans="1:5" x14ac:dyDescent="0.2">
      <c r="A212" t="s">
        <v>14</v>
      </c>
      <c r="B212">
        <v>1608</v>
      </c>
      <c r="D212" t="s">
        <v>20</v>
      </c>
      <c r="E212">
        <v>460</v>
      </c>
    </row>
    <row r="213" spans="1:5" x14ac:dyDescent="0.2">
      <c r="A213" t="s">
        <v>14</v>
      </c>
      <c r="B213">
        <v>1625</v>
      </c>
      <c r="D213" t="s">
        <v>20</v>
      </c>
      <c r="E213">
        <v>462</v>
      </c>
    </row>
    <row r="214" spans="1:5" x14ac:dyDescent="0.2">
      <c r="A214" t="s">
        <v>14</v>
      </c>
      <c r="B214">
        <v>1657</v>
      </c>
      <c r="D214" t="s">
        <v>20</v>
      </c>
      <c r="E214">
        <v>470</v>
      </c>
    </row>
    <row r="215" spans="1:5" x14ac:dyDescent="0.2">
      <c r="A215" t="s">
        <v>14</v>
      </c>
      <c r="B215">
        <v>1684</v>
      </c>
      <c r="D215" t="s">
        <v>20</v>
      </c>
      <c r="E215">
        <v>480</v>
      </c>
    </row>
    <row r="216" spans="1:5" x14ac:dyDescent="0.2">
      <c r="A216" t="s">
        <v>14</v>
      </c>
      <c r="B216">
        <v>1691</v>
      </c>
      <c r="D216" t="s">
        <v>20</v>
      </c>
      <c r="E216">
        <v>484</v>
      </c>
    </row>
    <row r="217" spans="1:5" x14ac:dyDescent="0.2">
      <c r="A217" t="s">
        <v>14</v>
      </c>
      <c r="B217">
        <v>1748</v>
      </c>
      <c r="D217" t="s">
        <v>20</v>
      </c>
      <c r="E217">
        <v>498</v>
      </c>
    </row>
    <row r="218" spans="1:5" x14ac:dyDescent="0.2">
      <c r="A218" t="s">
        <v>14</v>
      </c>
      <c r="B218">
        <v>1758</v>
      </c>
      <c r="D218" t="s">
        <v>20</v>
      </c>
      <c r="E218">
        <v>524</v>
      </c>
    </row>
    <row r="219" spans="1:5" x14ac:dyDescent="0.2">
      <c r="A219" t="s">
        <v>14</v>
      </c>
      <c r="B219">
        <v>1784</v>
      </c>
      <c r="D219" t="s">
        <v>20</v>
      </c>
      <c r="E219">
        <v>533</v>
      </c>
    </row>
    <row r="220" spans="1:5" x14ac:dyDescent="0.2">
      <c r="A220" t="s">
        <v>14</v>
      </c>
      <c r="B220">
        <v>1790</v>
      </c>
      <c r="D220" t="s">
        <v>20</v>
      </c>
      <c r="E220">
        <v>536</v>
      </c>
    </row>
    <row r="221" spans="1:5" x14ac:dyDescent="0.2">
      <c r="A221" t="s">
        <v>14</v>
      </c>
      <c r="B221">
        <v>1796</v>
      </c>
      <c r="D221" t="s">
        <v>20</v>
      </c>
      <c r="E221">
        <v>546</v>
      </c>
    </row>
    <row r="222" spans="1:5" x14ac:dyDescent="0.2">
      <c r="A222" t="s">
        <v>14</v>
      </c>
      <c r="B222">
        <v>1825</v>
      </c>
      <c r="D222" t="s">
        <v>20</v>
      </c>
      <c r="E222">
        <v>554</v>
      </c>
    </row>
    <row r="223" spans="1:5" x14ac:dyDescent="0.2">
      <c r="A223" t="s">
        <v>14</v>
      </c>
      <c r="B223">
        <v>1886</v>
      </c>
      <c r="D223" t="s">
        <v>20</v>
      </c>
      <c r="E223">
        <v>555</v>
      </c>
    </row>
    <row r="224" spans="1:5" x14ac:dyDescent="0.2">
      <c r="A224" t="s">
        <v>14</v>
      </c>
      <c r="B224">
        <v>1910</v>
      </c>
      <c r="D224" t="s">
        <v>20</v>
      </c>
      <c r="E224">
        <v>589</v>
      </c>
    </row>
    <row r="225" spans="1:5" x14ac:dyDescent="0.2">
      <c r="A225" t="s">
        <v>14</v>
      </c>
      <c r="B225">
        <v>1979</v>
      </c>
      <c r="D225" t="s">
        <v>20</v>
      </c>
      <c r="E225">
        <v>645</v>
      </c>
    </row>
    <row r="226" spans="1:5" x14ac:dyDescent="0.2">
      <c r="A226" t="s">
        <v>14</v>
      </c>
      <c r="B226">
        <v>1999</v>
      </c>
      <c r="D226" t="s">
        <v>20</v>
      </c>
      <c r="E226">
        <v>659</v>
      </c>
    </row>
    <row r="227" spans="1:5" x14ac:dyDescent="0.2">
      <c r="A227" t="s">
        <v>14</v>
      </c>
      <c r="B227">
        <v>2025</v>
      </c>
      <c r="D227" t="s">
        <v>20</v>
      </c>
      <c r="E227">
        <v>676</v>
      </c>
    </row>
    <row r="228" spans="1:5" x14ac:dyDescent="0.2">
      <c r="A228" t="s">
        <v>14</v>
      </c>
      <c r="B228">
        <v>2062</v>
      </c>
      <c r="D228" t="s">
        <v>20</v>
      </c>
      <c r="E228">
        <v>723</v>
      </c>
    </row>
    <row r="229" spans="1:5" x14ac:dyDescent="0.2">
      <c r="A229" t="s">
        <v>14</v>
      </c>
      <c r="B229">
        <v>2072</v>
      </c>
      <c r="D229" t="s">
        <v>20</v>
      </c>
      <c r="E229">
        <v>762</v>
      </c>
    </row>
    <row r="230" spans="1:5" x14ac:dyDescent="0.2">
      <c r="A230" t="s">
        <v>14</v>
      </c>
      <c r="B230">
        <v>2108</v>
      </c>
      <c r="D230" t="s">
        <v>20</v>
      </c>
      <c r="E230">
        <v>768</v>
      </c>
    </row>
    <row r="231" spans="1:5" x14ac:dyDescent="0.2">
      <c r="A231" t="s">
        <v>14</v>
      </c>
      <c r="B231">
        <v>2176</v>
      </c>
      <c r="D231" t="s">
        <v>20</v>
      </c>
      <c r="E231">
        <v>820</v>
      </c>
    </row>
    <row r="232" spans="1:5" x14ac:dyDescent="0.2">
      <c r="A232" t="s">
        <v>14</v>
      </c>
      <c r="B232">
        <v>2179</v>
      </c>
      <c r="D232" t="s">
        <v>20</v>
      </c>
      <c r="E232">
        <v>890</v>
      </c>
    </row>
    <row r="233" spans="1:5" x14ac:dyDescent="0.2">
      <c r="A233" t="s">
        <v>14</v>
      </c>
      <c r="B233">
        <v>2201</v>
      </c>
      <c r="D233" t="s">
        <v>20</v>
      </c>
      <c r="E233">
        <v>903</v>
      </c>
    </row>
    <row r="234" spans="1:5" x14ac:dyDescent="0.2">
      <c r="A234" t="s">
        <v>14</v>
      </c>
      <c r="B234">
        <v>2253</v>
      </c>
      <c r="D234" t="s">
        <v>20</v>
      </c>
      <c r="E234">
        <v>909</v>
      </c>
    </row>
    <row r="235" spans="1:5" x14ac:dyDescent="0.2">
      <c r="A235" t="s">
        <v>14</v>
      </c>
      <c r="B235">
        <v>2307</v>
      </c>
      <c r="D235" t="s">
        <v>20</v>
      </c>
      <c r="E235">
        <v>943</v>
      </c>
    </row>
    <row r="236" spans="1:5" x14ac:dyDescent="0.2">
      <c r="A236" t="s">
        <v>14</v>
      </c>
      <c r="B236">
        <v>2468</v>
      </c>
      <c r="D236" t="s">
        <v>20</v>
      </c>
      <c r="E236">
        <v>980</v>
      </c>
    </row>
    <row r="237" spans="1:5" x14ac:dyDescent="0.2">
      <c r="A237" t="s">
        <v>14</v>
      </c>
      <c r="B237">
        <v>2604</v>
      </c>
      <c r="D237" t="s">
        <v>20</v>
      </c>
      <c r="E237">
        <v>1015</v>
      </c>
    </row>
    <row r="238" spans="1:5" x14ac:dyDescent="0.2">
      <c r="A238" t="s">
        <v>14</v>
      </c>
      <c r="B238">
        <v>2690</v>
      </c>
      <c r="D238" t="s">
        <v>20</v>
      </c>
      <c r="E238">
        <v>1022</v>
      </c>
    </row>
    <row r="239" spans="1:5" x14ac:dyDescent="0.2">
      <c r="A239" t="s">
        <v>14</v>
      </c>
      <c r="B239">
        <v>2779</v>
      </c>
      <c r="D239" t="s">
        <v>20</v>
      </c>
      <c r="E239">
        <v>1052</v>
      </c>
    </row>
    <row r="240" spans="1:5" x14ac:dyDescent="0.2">
      <c r="A240" t="s">
        <v>14</v>
      </c>
      <c r="B240">
        <v>2915</v>
      </c>
      <c r="D240" t="s">
        <v>20</v>
      </c>
      <c r="E240">
        <v>1071</v>
      </c>
    </row>
    <row r="241" spans="1:5" x14ac:dyDescent="0.2">
      <c r="A241" t="s">
        <v>14</v>
      </c>
      <c r="B241">
        <v>2928</v>
      </c>
      <c r="D241" t="s">
        <v>20</v>
      </c>
      <c r="E241">
        <v>1073</v>
      </c>
    </row>
    <row r="242" spans="1:5" x14ac:dyDescent="0.2">
      <c r="A242" t="s">
        <v>14</v>
      </c>
      <c r="B242">
        <v>2955</v>
      </c>
      <c r="D242" t="s">
        <v>20</v>
      </c>
      <c r="E242">
        <v>1095</v>
      </c>
    </row>
    <row r="243" spans="1:5" x14ac:dyDescent="0.2">
      <c r="A243" t="s">
        <v>14</v>
      </c>
      <c r="B243">
        <v>3015</v>
      </c>
      <c r="D243" t="s">
        <v>20</v>
      </c>
      <c r="E243">
        <v>1101</v>
      </c>
    </row>
    <row r="244" spans="1:5" x14ac:dyDescent="0.2">
      <c r="A244" t="s">
        <v>14</v>
      </c>
      <c r="B244">
        <v>3182</v>
      </c>
      <c r="D244" t="s">
        <v>20</v>
      </c>
      <c r="E244">
        <v>1113</v>
      </c>
    </row>
    <row r="245" spans="1:5" x14ac:dyDescent="0.2">
      <c r="A245" t="s">
        <v>14</v>
      </c>
      <c r="B245">
        <v>3304</v>
      </c>
      <c r="D245" t="s">
        <v>20</v>
      </c>
      <c r="E245">
        <v>1137</v>
      </c>
    </row>
    <row r="246" spans="1:5" x14ac:dyDescent="0.2">
      <c r="A246" t="s">
        <v>14</v>
      </c>
      <c r="B246">
        <v>3387</v>
      </c>
      <c r="D246" t="s">
        <v>20</v>
      </c>
      <c r="E246">
        <v>1140</v>
      </c>
    </row>
    <row r="247" spans="1:5" x14ac:dyDescent="0.2">
      <c r="A247" t="s">
        <v>14</v>
      </c>
      <c r="B247">
        <v>3410</v>
      </c>
      <c r="D247" t="s">
        <v>20</v>
      </c>
      <c r="E247">
        <v>1152</v>
      </c>
    </row>
    <row r="248" spans="1:5" x14ac:dyDescent="0.2">
      <c r="A248" t="s">
        <v>14</v>
      </c>
      <c r="B248">
        <v>3483</v>
      </c>
      <c r="D248" t="s">
        <v>20</v>
      </c>
      <c r="E248">
        <v>1170</v>
      </c>
    </row>
    <row r="249" spans="1:5" x14ac:dyDescent="0.2">
      <c r="A249" t="s">
        <v>14</v>
      </c>
      <c r="B249">
        <v>3868</v>
      </c>
      <c r="D249" t="s">
        <v>20</v>
      </c>
      <c r="E249">
        <v>1249</v>
      </c>
    </row>
    <row r="250" spans="1:5" x14ac:dyDescent="0.2">
      <c r="A250" t="s">
        <v>14</v>
      </c>
      <c r="B250">
        <v>4405</v>
      </c>
      <c r="D250" t="s">
        <v>20</v>
      </c>
      <c r="E250">
        <v>1267</v>
      </c>
    </row>
    <row r="251" spans="1:5" x14ac:dyDescent="0.2">
      <c r="A251" t="s">
        <v>14</v>
      </c>
      <c r="B251">
        <v>4428</v>
      </c>
      <c r="D251" t="s">
        <v>20</v>
      </c>
      <c r="E251">
        <v>1280</v>
      </c>
    </row>
    <row r="252" spans="1:5" x14ac:dyDescent="0.2">
      <c r="A252" t="s">
        <v>14</v>
      </c>
      <c r="B252">
        <v>4697</v>
      </c>
      <c r="D252" t="s">
        <v>20</v>
      </c>
      <c r="E252">
        <v>1297</v>
      </c>
    </row>
    <row r="253" spans="1:5" x14ac:dyDescent="0.2">
      <c r="A253" t="s">
        <v>14</v>
      </c>
      <c r="B253">
        <v>5497</v>
      </c>
      <c r="D253" t="s">
        <v>20</v>
      </c>
      <c r="E253">
        <v>1345</v>
      </c>
    </row>
    <row r="254" spans="1:5" x14ac:dyDescent="0.2">
      <c r="A254" t="s">
        <v>14</v>
      </c>
      <c r="B254">
        <v>5681</v>
      </c>
      <c r="D254" t="s">
        <v>20</v>
      </c>
      <c r="E254">
        <v>1354</v>
      </c>
    </row>
    <row r="255" spans="1:5" x14ac:dyDescent="0.2">
      <c r="A255" t="s">
        <v>14</v>
      </c>
      <c r="B255">
        <v>6080</v>
      </c>
      <c r="D255" t="s">
        <v>20</v>
      </c>
      <c r="E255">
        <v>1385</v>
      </c>
    </row>
    <row r="256" spans="1:5" x14ac:dyDescent="0.2">
      <c r="D256" t="s">
        <v>20</v>
      </c>
      <c r="E256">
        <v>1396</v>
      </c>
    </row>
    <row r="257" spans="4:5" x14ac:dyDescent="0.2">
      <c r="D257" t="s">
        <v>20</v>
      </c>
      <c r="E257">
        <v>1425</v>
      </c>
    </row>
    <row r="258" spans="4:5" x14ac:dyDescent="0.2">
      <c r="D258" t="s">
        <v>20</v>
      </c>
      <c r="E258">
        <v>1442</v>
      </c>
    </row>
    <row r="259" spans="4:5" x14ac:dyDescent="0.2">
      <c r="D259" t="s">
        <v>20</v>
      </c>
      <c r="E259">
        <v>1460</v>
      </c>
    </row>
    <row r="260" spans="4:5" x14ac:dyDescent="0.2">
      <c r="D260" t="s">
        <v>20</v>
      </c>
      <c r="E260">
        <v>1467</v>
      </c>
    </row>
    <row r="261" spans="4:5" x14ac:dyDescent="0.2">
      <c r="D261" t="s">
        <v>20</v>
      </c>
      <c r="E261">
        <v>1470</v>
      </c>
    </row>
    <row r="262" spans="4:5" x14ac:dyDescent="0.2">
      <c r="D262" t="s">
        <v>20</v>
      </c>
      <c r="E262">
        <v>1518</v>
      </c>
    </row>
    <row r="263" spans="4:5" x14ac:dyDescent="0.2">
      <c r="D263" t="s">
        <v>20</v>
      </c>
      <c r="E263">
        <v>1539</v>
      </c>
    </row>
    <row r="264" spans="4:5" x14ac:dyDescent="0.2">
      <c r="D264" t="s">
        <v>20</v>
      </c>
      <c r="E264">
        <v>1548</v>
      </c>
    </row>
    <row r="265" spans="4:5" x14ac:dyDescent="0.2">
      <c r="D265" t="s">
        <v>20</v>
      </c>
      <c r="E265">
        <v>1559</v>
      </c>
    </row>
    <row r="266" spans="4:5" x14ac:dyDescent="0.2">
      <c r="D266" t="s">
        <v>20</v>
      </c>
      <c r="E266">
        <v>1561</v>
      </c>
    </row>
    <row r="267" spans="4:5" x14ac:dyDescent="0.2">
      <c r="D267" t="s">
        <v>20</v>
      </c>
      <c r="E267">
        <v>1572</v>
      </c>
    </row>
    <row r="268" spans="4:5" x14ac:dyDescent="0.2">
      <c r="D268" t="s">
        <v>20</v>
      </c>
      <c r="E268">
        <v>1573</v>
      </c>
    </row>
    <row r="269" spans="4:5" x14ac:dyDescent="0.2">
      <c r="D269" t="s">
        <v>20</v>
      </c>
      <c r="E269">
        <v>1600</v>
      </c>
    </row>
    <row r="270" spans="4:5" x14ac:dyDescent="0.2">
      <c r="D270" t="s">
        <v>20</v>
      </c>
      <c r="E270">
        <v>1604</v>
      </c>
    </row>
    <row r="271" spans="4:5" x14ac:dyDescent="0.2">
      <c r="D271" t="s">
        <v>20</v>
      </c>
      <c r="E271">
        <v>1605</v>
      </c>
    </row>
    <row r="272" spans="4:5" x14ac:dyDescent="0.2">
      <c r="D272" t="s">
        <v>20</v>
      </c>
      <c r="E272">
        <v>1606</v>
      </c>
    </row>
    <row r="273" spans="4:5" x14ac:dyDescent="0.2">
      <c r="D273" t="s">
        <v>20</v>
      </c>
      <c r="E273">
        <v>1613</v>
      </c>
    </row>
    <row r="274" spans="4:5" x14ac:dyDescent="0.2">
      <c r="D274" t="s">
        <v>20</v>
      </c>
      <c r="E274">
        <v>1621</v>
      </c>
    </row>
    <row r="275" spans="4:5" x14ac:dyDescent="0.2">
      <c r="D275" t="s">
        <v>20</v>
      </c>
      <c r="E275">
        <v>1629</v>
      </c>
    </row>
    <row r="276" spans="4:5" x14ac:dyDescent="0.2">
      <c r="D276" t="s">
        <v>20</v>
      </c>
      <c r="E276">
        <v>1681</v>
      </c>
    </row>
    <row r="277" spans="4:5" x14ac:dyDescent="0.2">
      <c r="D277" t="s">
        <v>20</v>
      </c>
      <c r="E277">
        <v>1684</v>
      </c>
    </row>
    <row r="278" spans="4:5" x14ac:dyDescent="0.2">
      <c r="D278" t="s">
        <v>20</v>
      </c>
      <c r="E278">
        <v>1690</v>
      </c>
    </row>
    <row r="279" spans="4:5" x14ac:dyDescent="0.2">
      <c r="D279" t="s">
        <v>20</v>
      </c>
      <c r="E279">
        <v>1697</v>
      </c>
    </row>
    <row r="280" spans="4:5" x14ac:dyDescent="0.2">
      <c r="D280" t="s">
        <v>20</v>
      </c>
      <c r="E280">
        <v>1703</v>
      </c>
    </row>
    <row r="281" spans="4:5" x14ac:dyDescent="0.2">
      <c r="D281" t="s">
        <v>20</v>
      </c>
      <c r="E281">
        <v>1713</v>
      </c>
    </row>
    <row r="282" spans="4:5" x14ac:dyDescent="0.2">
      <c r="D282" t="s">
        <v>20</v>
      </c>
      <c r="E282">
        <v>1773</v>
      </c>
    </row>
    <row r="283" spans="4:5" x14ac:dyDescent="0.2">
      <c r="D283" t="s">
        <v>20</v>
      </c>
      <c r="E283">
        <v>1782</v>
      </c>
    </row>
    <row r="284" spans="4:5" x14ac:dyDescent="0.2">
      <c r="D284" t="s">
        <v>20</v>
      </c>
      <c r="E284">
        <v>1784</v>
      </c>
    </row>
    <row r="285" spans="4:5" x14ac:dyDescent="0.2">
      <c r="D285" t="s">
        <v>20</v>
      </c>
      <c r="E285">
        <v>1785</v>
      </c>
    </row>
    <row r="286" spans="4:5" x14ac:dyDescent="0.2">
      <c r="D286" t="s">
        <v>20</v>
      </c>
      <c r="E286">
        <v>1797</v>
      </c>
    </row>
    <row r="287" spans="4:5" x14ac:dyDescent="0.2">
      <c r="D287" t="s">
        <v>20</v>
      </c>
      <c r="E287">
        <v>1815</v>
      </c>
    </row>
    <row r="288" spans="4:5" x14ac:dyDescent="0.2">
      <c r="D288" t="s">
        <v>20</v>
      </c>
      <c r="E288">
        <v>1821</v>
      </c>
    </row>
    <row r="289" spans="4:5" x14ac:dyDescent="0.2">
      <c r="D289" t="s">
        <v>20</v>
      </c>
      <c r="E289">
        <v>1866</v>
      </c>
    </row>
    <row r="290" spans="4:5" x14ac:dyDescent="0.2">
      <c r="D290" t="s">
        <v>20</v>
      </c>
      <c r="E290">
        <v>1884</v>
      </c>
    </row>
    <row r="291" spans="4:5" x14ac:dyDescent="0.2">
      <c r="D291" t="s">
        <v>20</v>
      </c>
      <c r="E291">
        <v>1887</v>
      </c>
    </row>
    <row r="292" spans="4:5" x14ac:dyDescent="0.2">
      <c r="D292" t="s">
        <v>20</v>
      </c>
      <c r="E292">
        <v>1894</v>
      </c>
    </row>
    <row r="293" spans="4:5" x14ac:dyDescent="0.2">
      <c r="D293" t="s">
        <v>20</v>
      </c>
      <c r="E293">
        <v>1902</v>
      </c>
    </row>
    <row r="294" spans="4:5" x14ac:dyDescent="0.2">
      <c r="D294" t="s">
        <v>20</v>
      </c>
      <c r="E294">
        <v>1917</v>
      </c>
    </row>
    <row r="295" spans="4:5" x14ac:dyDescent="0.2">
      <c r="D295" t="s">
        <v>20</v>
      </c>
      <c r="E295">
        <v>1965</v>
      </c>
    </row>
    <row r="296" spans="4:5" x14ac:dyDescent="0.2">
      <c r="D296" t="s">
        <v>20</v>
      </c>
      <c r="E296">
        <v>1989</v>
      </c>
    </row>
    <row r="297" spans="4:5" x14ac:dyDescent="0.2">
      <c r="D297" t="s">
        <v>20</v>
      </c>
      <c r="E297">
        <v>1991</v>
      </c>
    </row>
    <row r="298" spans="4:5" x14ac:dyDescent="0.2">
      <c r="D298" t="s">
        <v>20</v>
      </c>
      <c r="E298">
        <v>2013</v>
      </c>
    </row>
    <row r="299" spans="4:5" x14ac:dyDescent="0.2">
      <c r="D299" t="s">
        <v>20</v>
      </c>
      <c r="E299">
        <v>2038</v>
      </c>
    </row>
    <row r="300" spans="4:5" x14ac:dyDescent="0.2">
      <c r="D300" t="s">
        <v>20</v>
      </c>
      <c r="E300">
        <v>2043</v>
      </c>
    </row>
    <row r="301" spans="4:5" x14ac:dyDescent="0.2">
      <c r="D301" t="s">
        <v>20</v>
      </c>
      <c r="E301">
        <v>2053</v>
      </c>
    </row>
    <row r="302" spans="4:5" x14ac:dyDescent="0.2">
      <c r="D302" t="s">
        <v>20</v>
      </c>
      <c r="E302">
        <v>2080</v>
      </c>
    </row>
    <row r="303" spans="4:5" x14ac:dyDescent="0.2">
      <c r="D303" t="s">
        <v>20</v>
      </c>
      <c r="E303">
        <v>2100</v>
      </c>
    </row>
    <row r="304" spans="4:5" x14ac:dyDescent="0.2">
      <c r="D304" t="s">
        <v>20</v>
      </c>
      <c r="E304">
        <v>2105</v>
      </c>
    </row>
    <row r="305" spans="4:5" x14ac:dyDescent="0.2">
      <c r="D305" t="s">
        <v>20</v>
      </c>
      <c r="E305">
        <v>2106</v>
      </c>
    </row>
    <row r="306" spans="4:5" x14ac:dyDescent="0.2">
      <c r="D306" t="s">
        <v>20</v>
      </c>
      <c r="E306">
        <v>2107</v>
      </c>
    </row>
    <row r="307" spans="4:5" x14ac:dyDescent="0.2">
      <c r="D307" t="s">
        <v>20</v>
      </c>
      <c r="E307">
        <v>2120</v>
      </c>
    </row>
    <row r="308" spans="4:5" x14ac:dyDescent="0.2">
      <c r="D308" t="s">
        <v>20</v>
      </c>
      <c r="E308">
        <v>2144</v>
      </c>
    </row>
    <row r="309" spans="4:5" x14ac:dyDescent="0.2">
      <c r="D309" t="s">
        <v>20</v>
      </c>
      <c r="E309">
        <v>2188</v>
      </c>
    </row>
    <row r="310" spans="4:5" x14ac:dyDescent="0.2">
      <c r="D310" t="s">
        <v>20</v>
      </c>
      <c r="E310">
        <v>2218</v>
      </c>
    </row>
    <row r="311" spans="4:5" x14ac:dyDescent="0.2">
      <c r="D311" t="s">
        <v>20</v>
      </c>
      <c r="E311">
        <v>2220</v>
      </c>
    </row>
    <row r="312" spans="4:5" x14ac:dyDescent="0.2">
      <c r="D312" t="s">
        <v>20</v>
      </c>
      <c r="E312">
        <v>2230</v>
      </c>
    </row>
    <row r="313" spans="4:5" x14ac:dyDescent="0.2">
      <c r="D313" t="s">
        <v>20</v>
      </c>
      <c r="E313">
        <v>2237</v>
      </c>
    </row>
    <row r="314" spans="4:5" x14ac:dyDescent="0.2">
      <c r="D314" t="s">
        <v>20</v>
      </c>
      <c r="E314">
        <v>2261</v>
      </c>
    </row>
    <row r="315" spans="4:5" x14ac:dyDescent="0.2">
      <c r="D315" t="s">
        <v>20</v>
      </c>
      <c r="E315">
        <v>2266</v>
      </c>
    </row>
    <row r="316" spans="4:5" x14ac:dyDescent="0.2">
      <c r="D316" t="s">
        <v>20</v>
      </c>
      <c r="E316">
        <v>2283</v>
      </c>
    </row>
    <row r="317" spans="4:5" x14ac:dyDescent="0.2">
      <c r="D317" t="s">
        <v>20</v>
      </c>
      <c r="E317">
        <v>2289</v>
      </c>
    </row>
    <row r="318" spans="4:5" x14ac:dyDescent="0.2">
      <c r="D318" t="s">
        <v>20</v>
      </c>
      <c r="E318">
        <v>2293</v>
      </c>
    </row>
    <row r="319" spans="4:5" x14ac:dyDescent="0.2">
      <c r="D319" t="s">
        <v>20</v>
      </c>
      <c r="E319">
        <v>2320</v>
      </c>
    </row>
    <row r="320" spans="4:5" x14ac:dyDescent="0.2">
      <c r="D320" t="s">
        <v>20</v>
      </c>
      <c r="E320">
        <v>2326</v>
      </c>
    </row>
    <row r="321" spans="4:5" x14ac:dyDescent="0.2">
      <c r="D321" t="s">
        <v>20</v>
      </c>
      <c r="E321">
        <v>2331</v>
      </c>
    </row>
    <row r="322" spans="4:5" x14ac:dyDescent="0.2">
      <c r="D322" t="s">
        <v>20</v>
      </c>
      <c r="E322">
        <v>2346</v>
      </c>
    </row>
    <row r="323" spans="4:5" x14ac:dyDescent="0.2">
      <c r="D323" t="s">
        <v>20</v>
      </c>
      <c r="E323">
        <v>2353</v>
      </c>
    </row>
    <row r="324" spans="4:5" x14ac:dyDescent="0.2">
      <c r="D324" t="s">
        <v>20</v>
      </c>
      <c r="E324">
        <v>2409</v>
      </c>
    </row>
    <row r="325" spans="4:5" x14ac:dyDescent="0.2">
      <c r="D325" t="s">
        <v>20</v>
      </c>
      <c r="E325">
        <v>2414</v>
      </c>
    </row>
    <row r="326" spans="4:5" x14ac:dyDescent="0.2">
      <c r="D326" t="s">
        <v>20</v>
      </c>
      <c r="E326">
        <v>2431</v>
      </c>
    </row>
    <row r="327" spans="4:5" x14ac:dyDescent="0.2">
      <c r="D327" t="s">
        <v>20</v>
      </c>
      <c r="E327">
        <v>2436</v>
      </c>
    </row>
    <row r="328" spans="4:5" x14ac:dyDescent="0.2">
      <c r="D328" t="s">
        <v>20</v>
      </c>
      <c r="E328">
        <v>2441</v>
      </c>
    </row>
    <row r="329" spans="4:5" x14ac:dyDescent="0.2">
      <c r="D329" t="s">
        <v>20</v>
      </c>
      <c r="E329">
        <v>2443</v>
      </c>
    </row>
    <row r="330" spans="4:5" x14ac:dyDescent="0.2">
      <c r="D330" t="s">
        <v>20</v>
      </c>
      <c r="E330">
        <v>2468</v>
      </c>
    </row>
    <row r="331" spans="4:5" x14ac:dyDescent="0.2">
      <c r="D331" t="s">
        <v>20</v>
      </c>
      <c r="E331">
        <v>2475</v>
      </c>
    </row>
    <row r="332" spans="4:5" x14ac:dyDescent="0.2">
      <c r="D332" t="s">
        <v>20</v>
      </c>
      <c r="E332">
        <v>2489</v>
      </c>
    </row>
    <row r="333" spans="4:5" x14ac:dyDescent="0.2">
      <c r="D333" t="s">
        <v>20</v>
      </c>
      <c r="E333">
        <v>2506</v>
      </c>
    </row>
    <row r="334" spans="4:5" x14ac:dyDescent="0.2">
      <c r="D334" t="s">
        <v>20</v>
      </c>
      <c r="E334">
        <v>2526</v>
      </c>
    </row>
    <row r="335" spans="4:5" x14ac:dyDescent="0.2">
      <c r="D335" t="s">
        <v>20</v>
      </c>
      <c r="E335">
        <v>2528</v>
      </c>
    </row>
    <row r="336" spans="4:5" x14ac:dyDescent="0.2">
      <c r="D336" t="s">
        <v>20</v>
      </c>
      <c r="E336">
        <v>2551</v>
      </c>
    </row>
    <row r="337" spans="4:5" x14ac:dyDescent="0.2">
      <c r="D337" t="s">
        <v>20</v>
      </c>
      <c r="E337">
        <v>2662</v>
      </c>
    </row>
    <row r="338" spans="4:5" x14ac:dyDescent="0.2">
      <c r="D338" t="s">
        <v>20</v>
      </c>
      <c r="E338">
        <v>2673</v>
      </c>
    </row>
    <row r="339" spans="4:5" x14ac:dyDescent="0.2">
      <c r="D339" t="s">
        <v>20</v>
      </c>
      <c r="E339">
        <v>2693</v>
      </c>
    </row>
    <row r="340" spans="4:5" x14ac:dyDescent="0.2">
      <c r="D340" t="s">
        <v>20</v>
      </c>
      <c r="E340">
        <v>2725</v>
      </c>
    </row>
    <row r="341" spans="4:5" x14ac:dyDescent="0.2">
      <c r="D341" t="s">
        <v>20</v>
      </c>
      <c r="E341">
        <v>2739</v>
      </c>
    </row>
    <row r="342" spans="4:5" x14ac:dyDescent="0.2">
      <c r="D342" t="s">
        <v>20</v>
      </c>
      <c r="E342">
        <v>2756</v>
      </c>
    </row>
    <row r="343" spans="4:5" x14ac:dyDescent="0.2">
      <c r="D343" t="s">
        <v>20</v>
      </c>
      <c r="E343">
        <v>2768</v>
      </c>
    </row>
    <row r="344" spans="4:5" x14ac:dyDescent="0.2">
      <c r="D344" t="s">
        <v>20</v>
      </c>
      <c r="E344">
        <v>2805</v>
      </c>
    </row>
    <row r="345" spans="4:5" x14ac:dyDescent="0.2">
      <c r="D345" t="s">
        <v>20</v>
      </c>
      <c r="E345">
        <v>2857</v>
      </c>
    </row>
    <row r="346" spans="4:5" x14ac:dyDescent="0.2">
      <c r="D346" t="s">
        <v>20</v>
      </c>
      <c r="E346">
        <v>2875</v>
      </c>
    </row>
    <row r="347" spans="4:5" x14ac:dyDescent="0.2">
      <c r="D347" t="s">
        <v>20</v>
      </c>
      <c r="E347">
        <v>2893</v>
      </c>
    </row>
    <row r="348" spans="4:5" x14ac:dyDescent="0.2">
      <c r="D348" t="s">
        <v>20</v>
      </c>
      <c r="E348">
        <v>2985</v>
      </c>
    </row>
    <row r="349" spans="4:5" x14ac:dyDescent="0.2">
      <c r="D349" t="s">
        <v>20</v>
      </c>
      <c r="E349">
        <v>3016</v>
      </c>
    </row>
    <row r="350" spans="4:5" x14ac:dyDescent="0.2">
      <c r="D350" t="s">
        <v>20</v>
      </c>
      <c r="E350">
        <v>3036</v>
      </c>
    </row>
    <row r="351" spans="4:5" x14ac:dyDescent="0.2">
      <c r="D351" t="s">
        <v>20</v>
      </c>
      <c r="E351">
        <v>3059</v>
      </c>
    </row>
    <row r="352" spans="4:5" x14ac:dyDescent="0.2">
      <c r="D352" t="s">
        <v>20</v>
      </c>
      <c r="E352">
        <v>3063</v>
      </c>
    </row>
    <row r="353" spans="4:5" x14ac:dyDescent="0.2">
      <c r="D353" t="s">
        <v>20</v>
      </c>
      <c r="E353">
        <v>3116</v>
      </c>
    </row>
    <row r="354" spans="4:5" x14ac:dyDescent="0.2">
      <c r="D354" t="s">
        <v>20</v>
      </c>
      <c r="E354">
        <v>3131</v>
      </c>
    </row>
    <row r="355" spans="4:5" x14ac:dyDescent="0.2">
      <c r="D355" t="s">
        <v>20</v>
      </c>
      <c r="E355">
        <v>3177</v>
      </c>
    </row>
    <row r="356" spans="4:5" x14ac:dyDescent="0.2">
      <c r="D356" t="s">
        <v>20</v>
      </c>
      <c r="E356">
        <v>3205</v>
      </c>
    </row>
    <row r="357" spans="4:5" x14ac:dyDescent="0.2">
      <c r="D357" t="s">
        <v>20</v>
      </c>
      <c r="E357">
        <v>3272</v>
      </c>
    </row>
    <row r="358" spans="4:5" x14ac:dyDescent="0.2">
      <c r="D358" t="s">
        <v>20</v>
      </c>
      <c r="E358">
        <v>3308</v>
      </c>
    </row>
    <row r="359" spans="4:5" x14ac:dyDescent="0.2">
      <c r="D359" t="s">
        <v>20</v>
      </c>
      <c r="E359">
        <v>3318</v>
      </c>
    </row>
    <row r="360" spans="4:5" x14ac:dyDescent="0.2">
      <c r="D360" t="s">
        <v>20</v>
      </c>
      <c r="E360">
        <v>3376</v>
      </c>
    </row>
    <row r="361" spans="4:5" x14ac:dyDescent="0.2">
      <c r="D361" t="s">
        <v>20</v>
      </c>
      <c r="E361">
        <v>3388</v>
      </c>
    </row>
    <row r="362" spans="4:5" x14ac:dyDescent="0.2">
      <c r="D362" t="s">
        <v>20</v>
      </c>
      <c r="E362">
        <v>3533</v>
      </c>
    </row>
    <row r="363" spans="4:5" x14ac:dyDescent="0.2">
      <c r="D363" t="s">
        <v>20</v>
      </c>
      <c r="E363">
        <v>3537</v>
      </c>
    </row>
    <row r="364" spans="4:5" x14ac:dyDescent="0.2">
      <c r="D364" t="s">
        <v>20</v>
      </c>
      <c r="E364">
        <v>3594</v>
      </c>
    </row>
    <row r="365" spans="4:5" x14ac:dyDescent="0.2">
      <c r="D365" t="s">
        <v>20</v>
      </c>
      <c r="E365">
        <v>3596</v>
      </c>
    </row>
    <row r="366" spans="4:5" x14ac:dyDescent="0.2">
      <c r="D366" t="s">
        <v>20</v>
      </c>
      <c r="E366">
        <v>3657</v>
      </c>
    </row>
    <row r="367" spans="4:5" x14ac:dyDescent="0.2">
      <c r="D367" t="s">
        <v>20</v>
      </c>
      <c r="E367">
        <v>3727</v>
      </c>
    </row>
    <row r="368" spans="4:5" x14ac:dyDescent="0.2">
      <c r="D368" t="s">
        <v>20</v>
      </c>
      <c r="E368">
        <v>3742</v>
      </c>
    </row>
    <row r="369" spans="4:5" x14ac:dyDescent="0.2">
      <c r="D369" t="s">
        <v>20</v>
      </c>
      <c r="E369">
        <v>3777</v>
      </c>
    </row>
    <row r="370" spans="4:5" x14ac:dyDescent="0.2">
      <c r="D370" t="s">
        <v>20</v>
      </c>
      <c r="E370">
        <v>3934</v>
      </c>
    </row>
    <row r="371" spans="4:5" x14ac:dyDescent="0.2">
      <c r="D371" t="s">
        <v>20</v>
      </c>
      <c r="E371">
        <v>4006</v>
      </c>
    </row>
    <row r="372" spans="4:5" x14ac:dyDescent="0.2">
      <c r="D372" t="s">
        <v>20</v>
      </c>
      <c r="E372">
        <v>4065</v>
      </c>
    </row>
    <row r="373" spans="4:5" x14ac:dyDescent="0.2">
      <c r="D373" t="s">
        <v>20</v>
      </c>
      <c r="E373">
        <v>4233</v>
      </c>
    </row>
    <row r="374" spans="4:5" x14ac:dyDescent="0.2">
      <c r="D374" t="s">
        <v>20</v>
      </c>
      <c r="E374">
        <v>4289</v>
      </c>
    </row>
    <row r="375" spans="4:5" x14ac:dyDescent="0.2">
      <c r="D375" t="s">
        <v>20</v>
      </c>
      <c r="E375">
        <v>4358</v>
      </c>
    </row>
    <row r="376" spans="4:5" x14ac:dyDescent="0.2">
      <c r="D376" t="s">
        <v>20</v>
      </c>
      <c r="E376">
        <v>4498</v>
      </c>
    </row>
    <row r="377" spans="4:5" x14ac:dyDescent="0.2">
      <c r="D377" t="s">
        <v>20</v>
      </c>
      <c r="E377">
        <v>4799</v>
      </c>
    </row>
    <row r="378" spans="4:5" x14ac:dyDescent="0.2">
      <c r="D378" t="s">
        <v>20</v>
      </c>
      <c r="E378">
        <v>5139</v>
      </c>
    </row>
    <row r="379" spans="4:5" x14ac:dyDescent="0.2">
      <c r="D379" t="s">
        <v>20</v>
      </c>
      <c r="E379">
        <v>5168</v>
      </c>
    </row>
    <row r="380" spans="4:5" x14ac:dyDescent="0.2">
      <c r="D380" t="s">
        <v>20</v>
      </c>
      <c r="E380">
        <v>5180</v>
      </c>
    </row>
    <row r="381" spans="4:5" x14ac:dyDescent="0.2">
      <c r="D381" t="s">
        <v>20</v>
      </c>
      <c r="E381">
        <v>5203</v>
      </c>
    </row>
    <row r="382" spans="4:5" x14ac:dyDescent="0.2">
      <c r="D382" t="s">
        <v>20</v>
      </c>
      <c r="E382">
        <v>5419</v>
      </c>
    </row>
    <row r="383" spans="4:5" x14ac:dyDescent="0.2">
      <c r="D383" t="s">
        <v>20</v>
      </c>
      <c r="E383">
        <v>5512</v>
      </c>
    </row>
    <row r="384" spans="4:5" x14ac:dyDescent="0.2">
      <c r="D384" t="s">
        <v>20</v>
      </c>
      <c r="E384">
        <v>5880</v>
      </c>
    </row>
    <row r="385" spans="4:5" x14ac:dyDescent="0.2">
      <c r="D385" t="s">
        <v>20</v>
      </c>
      <c r="E385">
        <v>5966</v>
      </c>
    </row>
    <row r="386" spans="4:5" x14ac:dyDescent="0.2">
      <c r="D386" t="s">
        <v>20</v>
      </c>
      <c r="E386">
        <v>6212</v>
      </c>
    </row>
    <row r="387" spans="4:5" x14ac:dyDescent="0.2">
      <c r="D387" t="s">
        <v>20</v>
      </c>
      <c r="E387">
        <v>6286</v>
      </c>
    </row>
    <row r="388" spans="4:5" x14ac:dyDescent="0.2">
      <c r="D388" t="s">
        <v>20</v>
      </c>
      <c r="E388">
        <v>6406</v>
      </c>
    </row>
    <row r="389" spans="4:5" x14ac:dyDescent="0.2">
      <c r="D389" t="s">
        <v>20</v>
      </c>
      <c r="E389">
        <v>6465</v>
      </c>
    </row>
    <row r="390" spans="4:5" x14ac:dyDescent="0.2">
      <c r="D390" t="s">
        <v>20</v>
      </c>
      <c r="E390">
        <v>7295</v>
      </c>
    </row>
  </sheetData>
  <conditionalFormatting sqref="A2:A255">
    <cfRule type="containsText" dxfId="5" priority="2" stopIfTrue="1" operator="containsText" text="failed">
      <formula>NOT(ISERROR(SEARCH("failed",A2)))</formula>
    </cfRule>
  </conditionalFormatting>
  <conditionalFormatting sqref="D2:D390">
    <cfRule type="containsText" dxfId="4" priority="1" operator="containsText" text="successful">
      <formula>NOT(ISERROR(SEARCH("successful",D2)))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topLeftCell="I1" zoomScaleNormal="57" workbookViewId="0">
      <selection activeCell="H9" sqref="H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5" bestFit="1" customWidth="1"/>
    <col min="8" max="8" width="13" bestFit="1" customWidth="1"/>
    <col min="9" max="9" width="16" style="8" bestFit="1" customWidth="1"/>
    <col min="12" max="13" width="11.6640625" bestFit="1" customWidth="1"/>
    <col min="14" max="14" width="22.33203125" style="11" bestFit="1" customWidth="1"/>
    <col min="15" max="15" width="21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5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(E2/D2)*100</f>
        <v>0</v>
      </c>
      <c r="G2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>
        <v>1450159200</v>
      </c>
      <c r="N2" s="11"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(E3/D3)*100</f>
        <v>1040</v>
      </c>
      <c r="G3" t="s">
        <v>20</v>
      </c>
      <c r="H3">
        <v>158</v>
      </c>
      <c r="I3" s="8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7"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8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v>41595.25</v>
      </c>
      <c r="O4" s="12">
        <f>(((M4/60)/60)/24)+DATE(1970,1,1)</f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8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v>43688.208333333328</v>
      </c>
      <c r="O5" s="12">
        <f>O7</f>
        <v>41160.208333333336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8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v>43485.25</v>
      </c>
      <c r="O6" s="12">
        <f>O8</f>
        <v>42992.208333333328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8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v>41149.208333333336</v>
      </c>
      <c r="O7" s="12">
        <f t="shared" ref="O7:O38" si="2">(((M7/60)/60)/24)+DATE(1970,1,1)</f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8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v>42991.208333333328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8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v>42229.208333333328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8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v>40399.208333333336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8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v>41536.208333333336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8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v>40404.208333333336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8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v>40442.208333333336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8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v>43760.208333333328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8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v>42532.208333333328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8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v>40974.25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8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v>43809.25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v>41661.25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8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v>40555.25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8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v>43351.208333333328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8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v>43528.25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8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v>41848.208333333336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8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v>40770.208333333336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8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v>43193.208333333328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8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v>43510.25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8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v>41811.208333333336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8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v>40681.208333333336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8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v>43312.208333333328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8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v>42280.208333333328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8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v>40218.25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8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v>43301.208333333328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8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v>43609.208333333328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8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v>42374.25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8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v>43110.25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8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v>41917.208333333336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8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v>42817.208333333328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8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v>43484.25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8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v>40600.25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8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v>43744.208333333328</v>
      </c>
      <c r="O39" s="12">
        <f t="shared" ref="O39:O66" si="3">(((M39/60)/60)/24)+DATE(1970,1,1)</f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8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8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8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8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8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8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8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8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8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8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8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8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8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8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8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8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8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8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8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8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8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8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8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8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8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8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8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(E67/D67)*100</f>
        <v>236.14754098360655</v>
      </c>
      <c r="G67" t="s">
        <v>20</v>
      </c>
      <c r="H67">
        <v>236</v>
      </c>
      <c r="I67" s="8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v>40570.25</v>
      </c>
      <c r="O67" s="12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8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v>42102.208333333328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8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v>40203.25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8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v>42943.208333333328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8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v>40531.25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8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v>40484.208333333336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8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v>43799.25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8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v>42186.208333333328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8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v>42701.25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8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v>42456.208333333328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8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v>43296.208333333328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8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v>42027.25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8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v>40448.208333333336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8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v>43206.208333333328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8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v>43267.208333333328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8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v>42976.208333333328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8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v>43062.25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8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v>43482.25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8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v>42579.208333333328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8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v>41118.208333333336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8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v>40797.208333333336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8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v>42128.208333333328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8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v>40610.25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8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v>42110.208333333328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8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v>40283.208333333336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8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v>42425.25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8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v>42588.208333333328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8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v>40352.208333333336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8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v>41202.208333333336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8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v>43562.208333333328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8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v>43752.208333333328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8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v>40612.25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8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v>42180.208333333328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8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v>42212.208333333328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8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v>41968.25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8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v>40835.208333333336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8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v>42056.25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8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v>43234.208333333328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8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v>40475.208333333336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8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v>42878.208333333328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8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v>41366.208333333336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8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v>43716.208333333328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8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v>43213.208333333328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8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v>41005.208333333336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8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v>41651.25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8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v>43354.208333333328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8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v>41174.208333333336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8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v>41875.208333333336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8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v>42990.208333333328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8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v>43564.208333333328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8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v>43056.25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8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v>42265.208333333328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8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v>40808.208333333336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8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v>41665.25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8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v>41806.208333333336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8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v>42111.208333333328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8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v>41917.208333333336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8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v>41970.25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8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v>42332.25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8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v>43598.208333333328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8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v>43362.208333333328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8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v>42596.208333333328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8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v>40310.208333333336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8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v>40417.208333333336</v>
      </c>
      <c r="O130" s="12">
        <f t="shared" si="6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7">(E131/D131)*100</f>
        <v>3.202693602693603</v>
      </c>
      <c r="G131" t="s">
        <v>74</v>
      </c>
      <c r="H131">
        <v>55</v>
      </c>
      <c r="I131" s="8">
        <f t="shared" ref="I131:I194" si="8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v>42038.25</v>
      </c>
      <c r="O131" s="12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7"/>
        <v>155.46875</v>
      </c>
      <c r="G132" t="s">
        <v>20</v>
      </c>
      <c r="H132">
        <v>533</v>
      </c>
      <c r="I132" s="8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v>40842.208333333336</v>
      </c>
      <c r="O132" s="12">
        <f t="shared" si="9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7"/>
        <v>100.85974499089254</v>
      </c>
      <c r="G133" t="s">
        <v>20</v>
      </c>
      <c r="H133">
        <v>2443</v>
      </c>
      <c r="I133" s="8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v>41607.25</v>
      </c>
      <c r="O133" s="12">
        <f t="shared" si="9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7"/>
        <v>116.18181818181819</v>
      </c>
      <c r="G134" t="s">
        <v>20</v>
      </c>
      <c r="H134">
        <v>89</v>
      </c>
      <c r="I134" s="8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v>43112.25</v>
      </c>
      <c r="O134" s="12">
        <f t="shared" si="9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7"/>
        <v>310.77777777777777</v>
      </c>
      <c r="G135" t="s">
        <v>20</v>
      </c>
      <c r="H135">
        <v>159</v>
      </c>
      <c r="I135" s="8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v>40767.208333333336</v>
      </c>
      <c r="O135" s="12">
        <f t="shared" si="9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7"/>
        <v>89.73668341708543</v>
      </c>
      <c r="G136" t="s">
        <v>14</v>
      </c>
      <c r="H136">
        <v>940</v>
      </c>
      <c r="I136" s="8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v>40713.208333333336</v>
      </c>
      <c r="O136" s="12">
        <f t="shared" si="9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7"/>
        <v>71.27272727272728</v>
      </c>
      <c r="G137" t="s">
        <v>14</v>
      </c>
      <c r="H137">
        <v>117</v>
      </c>
      <c r="I137" s="8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v>41340.25</v>
      </c>
      <c r="O137" s="12">
        <f t="shared" si="9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7"/>
        <v>3.2862318840579712</v>
      </c>
      <c r="G138" t="s">
        <v>74</v>
      </c>
      <c r="H138">
        <v>58</v>
      </c>
      <c r="I138" s="8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v>41797.208333333336</v>
      </c>
      <c r="O138" s="12">
        <f t="shared" si="9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7"/>
        <v>261.77777777777777</v>
      </c>
      <c r="G139" t="s">
        <v>20</v>
      </c>
      <c r="H139">
        <v>50</v>
      </c>
      <c r="I139" s="8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v>40457.208333333336</v>
      </c>
      <c r="O139" s="12">
        <f t="shared" si="9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7"/>
        <v>96</v>
      </c>
      <c r="G140" t="s">
        <v>14</v>
      </c>
      <c r="H140">
        <v>115</v>
      </c>
      <c r="I140" s="8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v>41180.208333333336</v>
      </c>
      <c r="O140" s="12">
        <f t="shared" si="9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7"/>
        <v>20.896851248642779</v>
      </c>
      <c r="G141" t="s">
        <v>14</v>
      </c>
      <c r="H141">
        <v>326</v>
      </c>
      <c r="I141" s="8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v>42115.208333333328</v>
      </c>
      <c r="O141" s="12">
        <f t="shared" si="9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7"/>
        <v>223.16363636363636</v>
      </c>
      <c r="G142" t="s">
        <v>20</v>
      </c>
      <c r="H142">
        <v>186</v>
      </c>
      <c r="I142" s="8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v>43156.25</v>
      </c>
      <c r="O142" s="12">
        <f t="shared" si="9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7"/>
        <v>101.59097978227061</v>
      </c>
      <c r="G143" t="s">
        <v>20</v>
      </c>
      <c r="H143">
        <v>1071</v>
      </c>
      <c r="I143" s="8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v>42167.208333333328</v>
      </c>
      <c r="O143" s="12">
        <f t="shared" si="9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7"/>
        <v>230.03999999999996</v>
      </c>
      <c r="G144" t="s">
        <v>20</v>
      </c>
      <c r="H144">
        <v>117</v>
      </c>
      <c r="I144" s="8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v>41005.208333333336</v>
      </c>
      <c r="O144" s="12">
        <f t="shared" si="9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7"/>
        <v>135.59259259259261</v>
      </c>
      <c r="G145" t="s">
        <v>20</v>
      </c>
      <c r="H145">
        <v>70</v>
      </c>
      <c r="I145" s="8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v>40357.208333333336</v>
      </c>
      <c r="O145" s="12">
        <f t="shared" si="9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7"/>
        <v>129.1</v>
      </c>
      <c r="G146" t="s">
        <v>20</v>
      </c>
      <c r="H146">
        <v>135</v>
      </c>
      <c r="I146" s="8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v>43633.208333333328</v>
      </c>
      <c r="O146" s="12">
        <f t="shared" si="9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7"/>
        <v>236.512</v>
      </c>
      <c r="G147" t="s">
        <v>20</v>
      </c>
      <c r="H147">
        <v>768</v>
      </c>
      <c r="I147" s="8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v>41889.208333333336</v>
      </c>
      <c r="O147" s="12">
        <f t="shared" si="9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7"/>
        <v>17.25</v>
      </c>
      <c r="G148" t="s">
        <v>74</v>
      </c>
      <c r="H148">
        <v>51</v>
      </c>
      <c r="I148" s="8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v>40855.25</v>
      </c>
      <c r="O148" s="12">
        <f t="shared" si="9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7"/>
        <v>112.49397590361446</v>
      </c>
      <c r="G149" t="s">
        <v>20</v>
      </c>
      <c r="H149">
        <v>199</v>
      </c>
      <c r="I149" s="8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v>42534.208333333328</v>
      </c>
      <c r="O149" s="12">
        <f t="shared" si="9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7"/>
        <v>121.02150537634408</v>
      </c>
      <c r="G150" t="s">
        <v>20</v>
      </c>
      <c r="H150">
        <v>107</v>
      </c>
      <c r="I150" s="8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v>42941.208333333328</v>
      </c>
      <c r="O150" s="12">
        <f t="shared" si="9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7"/>
        <v>219.87096774193549</v>
      </c>
      <c r="G151" t="s">
        <v>20</v>
      </c>
      <c r="H151">
        <v>195</v>
      </c>
      <c r="I151" s="8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v>41275.25</v>
      </c>
      <c r="O151" s="12">
        <f t="shared" si="9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7"/>
        <v>1</v>
      </c>
      <c r="G152" t="s">
        <v>14</v>
      </c>
      <c r="H152">
        <v>1</v>
      </c>
      <c r="I152" s="8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v>43450.25</v>
      </c>
      <c r="O152" s="12">
        <f t="shared" si="9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7"/>
        <v>64.166909620991248</v>
      </c>
      <c r="G153" t="s">
        <v>14</v>
      </c>
      <c r="H153">
        <v>1467</v>
      </c>
      <c r="I153" s="8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v>41799.208333333336</v>
      </c>
      <c r="O153" s="12">
        <f t="shared" si="9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7"/>
        <v>423.06746987951806</v>
      </c>
      <c r="G154" t="s">
        <v>20</v>
      </c>
      <c r="H154">
        <v>3376</v>
      </c>
      <c r="I154" s="8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v>42783.25</v>
      </c>
      <c r="O154" s="12">
        <f t="shared" si="9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7"/>
        <v>92.984160506863773</v>
      </c>
      <c r="G155" t="s">
        <v>14</v>
      </c>
      <c r="H155">
        <v>5681</v>
      </c>
      <c r="I155" s="8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v>41201.208333333336</v>
      </c>
      <c r="O155" s="12">
        <f t="shared" si="9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7"/>
        <v>58.756567425569173</v>
      </c>
      <c r="G156" t="s">
        <v>14</v>
      </c>
      <c r="H156">
        <v>1059</v>
      </c>
      <c r="I156" s="8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v>42502.208333333328</v>
      </c>
      <c r="O156" s="12">
        <f t="shared" si="9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7"/>
        <v>65.022222222222226</v>
      </c>
      <c r="G157" t="s">
        <v>14</v>
      </c>
      <c r="H157">
        <v>1194</v>
      </c>
      <c r="I157" s="8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v>40262.208333333336</v>
      </c>
      <c r="O157" s="12">
        <f t="shared" si="9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7"/>
        <v>73.939560439560438</v>
      </c>
      <c r="G158" t="s">
        <v>74</v>
      </c>
      <c r="H158">
        <v>379</v>
      </c>
      <c r="I158" s="8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v>43743.208333333328</v>
      </c>
      <c r="O158" s="12">
        <f t="shared" si="9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7"/>
        <v>52.666666666666664</v>
      </c>
      <c r="G159" t="s">
        <v>14</v>
      </c>
      <c r="H159">
        <v>30</v>
      </c>
      <c r="I159" s="8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v>41638.25</v>
      </c>
      <c r="O159" s="12">
        <f t="shared" si="9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7"/>
        <v>220.95238095238096</v>
      </c>
      <c r="G160" t="s">
        <v>20</v>
      </c>
      <c r="H160">
        <v>41</v>
      </c>
      <c r="I160" s="8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v>42346.25</v>
      </c>
      <c r="O160" s="12">
        <f t="shared" si="9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7"/>
        <v>100.01150627615063</v>
      </c>
      <c r="G161" t="s">
        <v>20</v>
      </c>
      <c r="H161">
        <v>1821</v>
      </c>
      <c r="I161" s="8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v>43551.208333333328</v>
      </c>
      <c r="O161" s="12">
        <f t="shared" si="9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7"/>
        <v>162.3125</v>
      </c>
      <c r="G162" t="s">
        <v>20</v>
      </c>
      <c r="H162">
        <v>164</v>
      </c>
      <c r="I162" s="8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v>43582.208333333328</v>
      </c>
      <c r="O162" s="12">
        <f t="shared" si="9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7"/>
        <v>78.181818181818187</v>
      </c>
      <c r="G163" t="s">
        <v>14</v>
      </c>
      <c r="H163">
        <v>75</v>
      </c>
      <c r="I163" s="8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v>42270.208333333328</v>
      </c>
      <c r="O163" s="12">
        <f t="shared" si="9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7"/>
        <v>149.73770491803279</v>
      </c>
      <c r="G164" t="s">
        <v>20</v>
      </c>
      <c r="H164">
        <v>157</v>
      </c>
      <c r="I164" s="8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v>43442.25</v>
      </c>
      <c r="O164" s="12">
        <f t="shared" si="9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7"/>
        <v>253.25714285714284</v>
      </c>
      <c r="G165" t="s">
        <v>20</v>
      </c>
      <c r="H165">
        <v>246</v>
      </c>
      <c r="I165" s="8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v>43028.208333333328</v>
      </c>
      <c r="O165" s="12">
        <f t="shared" si="9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7"/>
        <v>100.16943521594683</v>
      </c>
      <c r="G166" t="s">
        <v>20</v>
      </c>
      <c r="H166">
        <v>1396</v>
      </c>
      <c r="I166" s="8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v>43016.208333333328</v>
      </c>
      <c r="O166" s="12">
        <f t="shared" si="9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7"/>
        <v>121.99004424778761</v>
      </c>
      <c r="G167" t="s">
        <v>20</v>
      </c>
      <c r="H167">
        <v>2506</v>
      </c>
      <c r="I167" s="8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v>42948.208333333328</v>
      </c>
      <c r="O167" s="12">
        <f t="shared" si="9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7"/>
        <v>137.13265306122449</v>
      </c>
      <c r="G168" t="s">
        <v>20</v>
      </c>
      <c r="H168">
        <v>244</v>
      </c>
      <c r="I168" s="8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v>40534.25</v>
      </c>
      <c r="O168" s="12">
        <f t="shared" si="9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7"/>
        <v>415.53846153846149</v>
      </c>
      <c r="G169" t="s">
        <v>20</v>
      </c>
      <c r="H169">
        <v>146</v>
      </c>
      <c r="I169" s="8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v>41435.208333333336</v>
      </c>
      <c r="O169" s="12">
        <f t="shared" si="9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7"/>
        <v>31.30913348946136</v>
      </c>
      <c r="G170" t="s">
        <v>14</v>
      </c>
      <c r="H170">
        <v>955</v>
      </c>
      <c r="I170" s="8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v>43518.25</v>
      </c>
      <c r="O170" s="12">
        <f t="shared" si="9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7"/>
        <v>424.08154506437768</v>
      </c>
      <c r="G171" t="s">
        <v>20</v>
      </c>
      <c r="H171">
        <v>1267</v>
      </c>
      <c r="I171" s="8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v>41077.208333333336</v>
      </c>
      <c r="O171" s="12">
        <f t="shared" si="9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7"/>
        <v>2.93886230728336</v>
      </c>
      <c r="G172" t="s">
        <v>14</v>
      </c>
      <c r="H172">
        <v>67</v>
      </c>
      <c r="I172" s="8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v>42950.208333333328</v>
      </c>
      <c r="O172" s="12">
        <f t="shared" si="9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7"/>
        <v>10.63265306122449</v>
      </c>
      <c r="G173" t="s">
        <v>14</v>
      </c>
      <c r="H173">
        <v>5</v>
      </c>
      <c r="I173" s="8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v>41718.208333333336</v>
      </c>
      <c r="O173" s="12">
        <f t="shared" si="9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7"/>
        <v>82.875</v>
      </c>
      <c r="G174" t="s">
        <v>14</v>
      </c>
      <c r="H174">
        <v>26</v>
      </c>
      <c r="I174" s="8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v>41839.208333333336</v>
      </c>
      <c r="O174" s="12">
        <f t="shared" si="9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7"/>
        <v>163.01447776628748</v>
      </c>
      <c r="G175" t="s">
        <v>20</v>
      </c>
      <c r="H175">
        <v>1561</v>
      </c>
      <c r="I175" s="8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v>41412.208333333336</v>
      </c>
      <c r="O175" s="12">
        <f t="shared" si="9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7"/>
        <v>894.66666666666674</v>
      </c>
      <c r="G176" t="s">
        <v>20</v>
      </c>
      <c r="H176">
        <v>48</v>
      </c>
      <c r="I176" s="8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v>42282.208333333328</v>
      </c>
      <c r="O176" s="12">
        <f t="shared" si="9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7"/>
        <v>26.191501103752756</v>
      </c>
      <c r="G177" t="s">
        <v>14</v>
      </c>
      <c r="H177">
        <v>1130</v>
      </c>
      <c r="I177" s="8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v>42613.208333333328</v>
      </c>
      <c r="O177" s="12">
        <f t="shared" si="9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7"/>
        <v>74.834782608695647</v>
      </c>
      <c r="G178" t="s">
        <v>14</v>
      </c>
      <c r="H178">
        <v>782</v>
      </c>
      <c r="I178" s="8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v>42616.208333333328</v>
      </c>
      <c r="O178" s="12">
        <f t="shared" si="9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7"/>
        <v>416.47680412371136</v>
      </c>
      <c r="G179" t="s">
        <v>20</v>
      </c>
      <c r="H179">
        <v>2739</v>
      </c>
      <c r="I179" s="8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v>40497.25</v>
      </c>
      <c r="O179" s="12">
        <f t="shared" si="9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7"/>
        <v>96.208333333333329</v>
      </c>
      <c r="G180" t="s">
        <v>14</v>
      </c>
      <c r="H180">
        <v>210</v>
      </c>
      <c r="I180" s="8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v>42999.208333333328</v>
      </c>
      <c r="O180" s="12">
        <f t="shared" si="9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7"/>
        <v>357.71910112359546</v>
      </c>
      <c r="G181" t="s">
        <v>20</v>
      </c>
      <c r="H181">
        <v>3537</v>
      </c>
      <c r="I181" s="8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v>41350.208333333336</v>
      </c>
      <c r="O181" s="12">
        <f t="shared" si="9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7"/>
        <v>308.45714285714286</v>
      </c>
      <c r="G182" t="s">
        <v>20</v>
      </c>
      <c r="H182">
        <v>2107</v>
      </c>
      <c r="I182" s="8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v>40259.208333333336</v>
      </c>
      <c r="O182" s="12">
        <f t="shared" si="9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7"/>
        <v>61.802325581395344</v>
      </c>
      <c r="G183" t="s">
        <v>14</v>
      </c>
      <c r="H183">
        <v>136</v>
      </c>
      <c r="I183" s="8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v>43012.208333333328</v>
      </c>
      <c r="O183" s="12">
        <f t="shared" si="9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7"/>
        <v>722.32472324723244</v>
      </c>
      <c r="G184" t="s">
        <v>20</v>
      </c>
      <c r="H184">
        <v>3318</v>
      </c>
      <c r="I184" s="8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v>43631.208333333328</v>
      </c>
      <c r="O184" s="12">
        <f t="shared" si="9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7"/>
        <v>69.117647058823522</v>
      </c>
      <c r="G185" t="s">
        <v>14</v>
      </c>
      <c r="H185">
        <v>86</v>
      </c>
      <c r="I185" s="8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v>40430.208333333336</v>
      </c>
      <c r="O185" s="12">
        <f t="shared" si="9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7"/>
        <v>293.05555555555554</v>
      </c>
      <c r="G186" t="s">
        <v>20</v>
      </c>
      <c r="H186">
        <v>340</v>
      </c>
      <c r="I186" s="8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v>43588.208333333328</v>
      </c>
      <c r="O186" s="12">
        <f t="shared" si="9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7"/>
        <v>71.8</v>
      </c>
      <c r="G187" t="s">
        <v>14</v>
      </c>
      <c r="H187">
        <v>19</v>
      </c>
      <c r="I187" s="8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v>43233.208333333328</v>
      </c>
      <c r="O187" s="12">
        <f t="shared" si="9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7"/>
        <v>31.934684684684683</v>
      </c>
      <c r="G188" t="s">
        <v>14</v>
      </c>
      <c r="H188">
        <v>886</v>
      </c>
      <c r="I188" s="8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v>41782.208333333336</v>
      </c>
      <c r="O188" s="12">
        <f t="shared" si="9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7"/>
        <v>229.87375415282392</v>
      </c>
      <c r="G189" t="s">
        <v>20</v>
      </c>
      <c r="H189">
        <v>1442</v>
      </c>
      <c r="I189" s="8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v>41328.25</v>
      </c>
      <c r="O189" s="12">
        <f t="shared" si="9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7"/>
        <v>32.012195121951223</v>
      </c>
      <c r="G190" t="s">
        <v>14</v>
      </c>
      <c r="H190">
        <v>35</v>
      </c>
      <c r="I190" s="8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v>41975.25</v>
      </c>
      <c r="O190" s="12">
        <f t="shared" si="9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7"/>
        <v>23.525352848928385</v>
      </c>
      <c r="G191" t="s">
        <v>74</v>
      </c>
      <c r="H191">
        <v>441</v>
      </c>
      <c r="I191" s="8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v>42433.25</v>
      </c>
      <c r="O191" s="12">
        <f t="shared" si="9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7"/>
        <v>68.594594594594597</v>
      </c>
      <c r="G192" t="s">
        <v>14</v>
      </c>
      <c r="H192">
        <v>24</v>
      </c>
      <c r="I192" s="8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v>41429.208333333336</v>
      </c>
      <c r="O192" s="12">
        <f t="shared" si="9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7"/>
        <v>37.952380952380956</v>
      </c>
      <c r="G193" t="s">
        <v>14</v>
      </c>
      <c r="H193">
        <v>86</v>
      </c>
      <c r="I193" s="8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v>43536.208333333328</v>
      </c>
      <c r="O193" s="12">
        <f t="shared" si="9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7"/>
        <v>19.992957746478872</v>
      </c>
      <c r="G194" t="s">
        <v>14</v>
      </c>
      <c r="H194">
        <v>243</v>
      </c>
      <c r="I194" s="8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v>41817.208333333336</v>
      </c>
      <c r="O194" s="12">
        <f t="shared" si="9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0">(E195/D195)*100</f>
        <v>45.636363636363633</v>
      </c>
      <c r="G195" t="s">
        <v>14</v>
      </c>
      <c r="H195">
        <v>65</v>
      </c>
      <c r="I195" s="8">
        <f t="shared" ref="I195:I258" si="11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v>43198.208333333328</v>
      </c>
      <c r="O195" s="12">
        <f t="shared" ref="O195:O258" si="12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0"/>
        <v>122.7605633802817</v>
      </c>
      <c r="G196" t="s">
        <v>20</v>
      </c>
      <c r="H196">
        <v>126</v>
      </c>
      <c r="I196" s="8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v>42261.208333333328</v>
      </c>
      <c r="O196" s="12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0"/>
        <v>361.75316455696202</v>
      </c>
      <c r="G197" t="s">
        <v>20</v>
      </c>
      <c r="H197">
        <v>524</v>
      </c>
      <c r="I197" s="8">
        <f t="shared" si="1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v>43310.208333333328</v>
      </c>
      <c r="O197" s="12">
        <f t="shared" si="12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0"/>
        <v>63.146341463414636</v>
      </c>
      <c r="G198" t="s">
        <v>14</v>
      </c>
      <c r="H198">
        <v>100</v>
      </c>
      <c r="I198" s="8">
        <f t="shared" si="11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v>42616.208333333328</v>
      </c>
      <c r="O198" s="12">
        <f t="shared" si="12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0"/>
        <v>298.20475319926874</v>
      </c>
      <c r="G199" t="s">
        <v>20</v>
      </c>
      <c r="H199">
        <v>1989</v>
      </c>
      <c r="I199" s="8">
        <f t="shared" si="11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v>42909.208333333328</v>
      </c>
      <c r="O199" s="12">
        <f t="shared" si="12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0"/>
        <v>9.5585443037974684</v>
      </c>
      <c r="G200" t="s">
        <v>14</v>
      </c>
      <c r="H200">
        <v>168</v>
      </c>
      <c r="I200" s="8">
        <f t="shared" si="11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v>40396.208333333336</v>
      </c>
      <c r="O200" s="12">
        <f t="shared" si="12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0"/>
        <v>53.777777777777779</v>
      </c>
      <c r="G201" t="s">
        <v>14</v>
      </c>
      <c r="H201">
        <v>13</v>
      </c>
      <c r="I201" s="8">
        <f t="shared" si="11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v>42192.208333333328</v>
      </c>
      <c r="O201" s="12">
        <f t="shared" si="12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0"/>
        <v>2</v>
      </c>
      <c r="G202" t="s">
        <v>14</v>
      </c>
      <c r="H202">
        <v>1</v>
      </c>
      <c r="I202" s="8">
        <f t="shared" si="11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v>40262.208333333336</v>
      </c>
      <c r="O202" s="12">
        <f t="shared" si="12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0"/>
        <v>681.19047619047615</v>
      </c>
      <c r="G203" t="s">
        <v>20</v>
      </c>
      <c r="H203">
        <v>157</v>
      </c>
      <c r="I203" s="8">
        <f t="shared" si="11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v>41845.208333333336</v>
      </c>
      <c r="O203" s="12">
        <f t="shared" si="12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0"/>
        <v>78.831325301204828</v>
      </c>
      <c r="G204" t="s">
        <v>74</v>
      </c>
      <c r="H204">
        <v>82</v>
      </c>
      <c r="I204" s="8">
        <f t="shared" si="11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v>40818.208333333336</v>
      </c>
      <c r="O204" s="12">
        <f t="shared" si="12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0"/>
        <v>134.40792216817235</v>
      </c>
      <c r="G205" t="s">
        <v>20</v>
      </c>
      <c r="H205">
        <v>4498</v>
      </c>
      <c r="I205" s="8">
        <f t="shared" si="11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v>42752.25</v>
      </c>
      <c r="O205" s="12">
        <f t="shared" si="12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0"/>
        <v>3.3719999999999999</v>
      </c>
      <c r="G206" t="s">
        <v>14</v>
      </c>
      <c r="H206">
        <v>40</v>
      </c>
      <c r="I206" s="8">
        <f t="shared" si="11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v>40636.208333333336</v>
      </c>
      <c r="O206" s="12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0"/>
        <v>431.84615384615387</v>
      </c>
      <c r="G207" t="s">
        <v>20</v>
      </c>
      <c r="H207">
        <v>80</v>
      </c>
      <c r="I207" s="8">
        <f t="shared" si="11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v>43390.208333333328</v>
      </c>
      <c r="O207" s="12">
        <f t="shared" si="12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0"/>
        <v>38.844444444444441</v>
      </c>
      <c r="G208" t="s">
        <v>74</v>
      </c>
      <c r="H208">
        <v>57</v>
      </c>
      <c r="I208" s="8">
        <f t="shared" si="11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v>40236.25</v>
      </c>
      <c r="O208" s="12">
        <f t="shared" si="12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0"/>
        <v>425.7</v>
      </c>
      <c r="G209" t="s">
        <v>20</v>
      </c>
      <c r="H209">
        <v>43</v>
      </c>
      <c r="I209" s="8">
        <f t="shared" si="11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v>43340.208333333328</v>
      </c>
      <c r="O209" s="12">
        <f t="shared" si="12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0"/>
        <v>101.12239715591672</v>
      </c>
      <c r="G210" t="s">
        <v>20</v>
      </c>
      <c r="H210">
        <v>2053</v>
      </c>
      <c r="I210" s="8">
        <f t="shared" si="11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v>43048.25</v>
      </c>
      <c r="O210" s="12">
        <f t="shared" si="12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0"/>
        <v>21.188688946015425</v>
      </c>
      <c r="G211" t="s">
        <v>47</v>
      </c>
      <c r="H211">
        <v>808</v>
      </c>
      <c r="I211" s="8">
        <f t="shared" si="11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v>42496.208333333328</v>
      </c>
      <c r="O211" s="12">
        <f t="shared" si="12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0"/>
        <v>67.425531914893625</v>
      </c>
      <c r="G212" t="s">
        <v>14</v>
      </c>
      <c r="H212">
        <v>226</v>
      </c>
      <c r="I212" s="8">
        <f t="shared" si="11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v>42797.25</v>
      </c>
      <c r="O212" s="12">
        <f t="shared" si="12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0"/>
        <v>94.923371647509583</v>
      </c>
      <c r="G213" t="s">
        <v>14</v>
      </c>
      <c r="H213">
        <v>1625</v>
      </c>
      <c r="I213" s="8">
        <f t="shared" si="11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v>41513.208333333336</v>
      </c>
      <c r="O213" s="12">
        <f t="shared" si="12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0"/>
        <v>151.85185185185185</v>
      </c>
      <c r="G214" t="s">
        <v>20</v>
      </c>
      <c r="H214">
        <v>168</v>
      </c>
      <c r="I214" s="8">
        <f t="shared" si="11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v>43814.25</v>
      </c>
      <c r="O214" s="12">
        <f t="shared" si="12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0"/>
        <v>195.16382252559728</v>
      </c>
      <c r="G215" t="s">
        <v>20</v>
      </c>
      <c r="H215">
        <v>4289</v>
      </c>
      <c r="I215" s="8">
        <f t="shared" si="11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v>40488.208333333336</v>
      </c>
      <c r="O215" s="12">
        <f t="shared" si="12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0"/>
        <v>1023.1428571428571</v>
      </c>
      <c r="G216" t="s">
        <v>20</v>
      </c>
      <c r="H216">
        <v>165</v>
      </c>
      <c r="I216" s="8">
        <f t="shared" si="11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v>40409.208333333336</v>
      </c>
      <c r="O216" s="12">
        <f t="shared" si="12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0"/>
        <v>3.841836734693878</v>
      </c>
      <c r="G217" t="s">
        <v>14</v>
      </c>
      <c r="H217">
        <v>143</v>
      </c>
      <c r="I217" s="8">
        <f t="shared" si="11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v>43509.25</v>
      </c>
      <c r="O217" s="12">
        <f t="shared" si="12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0"/>
        <v>155.07066557107643</v>
      </c>
      <c r="G218" t="s">
        <v>20</v>
      </c>
      <c r="H218">
        <v>1815</v>
      </c>
      <c r="I218" s="8">
        <f t="shared" si="11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v>40869.25</v>
      </c>
      <c r="O218" s="12">
        <f t="shared" si="12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0"/>
        <v>44.753477588871718</v>
      </c>
      <c r="G219" t="s">
        <v>14</v>
      </c>
      <c r="H219">
        <v>934</v>
      </c>
      <c r="I219" s="8">
        <f t="shared" si="11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v>43583.208333333328</v>
      </c>
      <c r="O219" s="12">
        <f t="shared" si="12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0"/>
        <v>215.94736842105263</v>
      </c>
      <c r="G220" t="s">
        <v>20</v>
      </c>
      <c r="H220">
        <v>397</v>
      </c>
      <c r="I220" s="8">
        <f t="shared" si="11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v>40858.25</v>
      </c>
      <c r="O220" s="12">
        <f t="shared" si="12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0"/>
        <v>332.12709832134288</v>
      </c>
      <c r="G221" t="s">
        <v>20</v>
      </c>
      <c r="H221">
        <v>1539</v>
      </c>
      <c r="I221" s="8">
        <f t="shared" si="11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v>41137.208333333336</v>
      </c>
      <c r="O221" s="12">
        <f t="shared" si="12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0"/>
        <v>8.4430379746835449</v>
      </c>
      <c r="G222" t="s">
        <v>14</v>
      </c>
      <c r="H222">
        <v>17</v>
      </c>
      <c r="I222" s="8">
        <f t="shared" si="11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v>40725.208333333336</v>
      </c>
      <c r="O222" s="12">
        <f t="shared" si="12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0"/>
        <v>98.625514403292186</v>
      </c>
      <c r="G223" t="s">
        <v>14</v>
      </c>
      <c r="H223">
        <v>2179</v>
      </c>
      <c r="I223" s="8">
        <f t="shared" si="11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v>41081.208333333336</v>
      </c>
      <c r="O223" s="12">
        <f t="shared" si="12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0"/>
        <v>137.97916666666669</v>
      </c>
      <c r="G224" t="s">
        <v>20</v>
      </c>
      <c r="H224">
        <v>138</v>
      </c>
      <c r="I224" s="8">
        <f t="shared" si="11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v>41914.208333333336</v>
      </c>
      <c r="O224" s="12">
        <f t="shared" si="12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0"/>
        <v>93.81099656357388</v>
      </c>
      <c r="G225" t="s">
        <v>14</v>
      </c>
      <c r="H225">
        <v>931</v>
      </c>
      <c r="I225" s="8">
        <f t="shared" si="11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v>42445.208333333328</v>
      </c>
      <c r="O225" s="12">
        <f t="shared" si="12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0"/>
        <v>403.63930885529157</v>
      </c>
      <c r="G226" t="s">
        <v>20</v>
      </c>
      <c r="H226">
        <v>3594</v>
      </c>
      <c r="I226" s="8">
        <f t="shared" si="11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v>41906.208333333336</v>
      </c>
      <c r="O226" s="12">
        <f t="shared" si="12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0"/>
        <v>260.1740412979351</v>
      </c>
      <c r="G227" t="s">
        <v>20</v>
      </c>
      <c r="H227">
        <v>5880</v>
      </c>
      <c r="I227" s="8">
        <f t="shared" si="11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v>41762.208333333336</v>
      </c>
      <c r="O227" s="12">
        <f t="shared" si="12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0"/>
        <v>366.63333333333333</v>
      </c>
      <c r="G228" t="s">
        <v>20</v>
      </c>
      <c r="H228">
        <v>112</v>
      </c>
      <c r="I228" s="8">
        <f t="shared" si="11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v>40276.208333333336</v>
      </c>
      <c r="O228" s="12">
        <f t="shared" si="12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0"/>
        <v>168.72085385878489</v>
      </c>
      <c r="G229" t="s">
        <v>20</v>
      </c>
      <c r="H229">
        <v>943</v>
      </c>
      <c r="I229" s="8">
        <f t="shared" si="11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v>42139.208333333328</v>
      </c>
      <c r="O229" s="12">
        <f t="shared" si="12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0"/>
        <v>119.90717911530093</v>
      </c>
      <c r="G230" t="s">
        <v>20</v>
      </c>
      <c r="H230">
        <v>2468</v>
      </c>
      <c r="I230" s="8">
        <f t="shared" si="11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v>42613.208333333328</v>
      </c>
      <c r="O230" s="12">
        <f t="shared" si="12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0"/>
        <v>193.68925233644859</v>
      </c>
      <c r="G231" t="s">
        <v>20</v>
      </c>
      <c r="H231">
        <v>2551</v>
      </c>
      <c r="I231" s="8">
        <f t="shared" si="11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v>42887.208333333328</v>
      </c>
      <c r="O231" s="12">
        <f t="shared" si="12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0"/>
        <v>420.16666666666669</v>
      </c>
      <c r="G232" t="s">
        <v>20</v>
      </c>
      <c r="H232">
        <v>101</v>
      </c>
      <c r="I232" s="8">
        <f t="shared" si="11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v>43805.25</v>
      </c>
      <c r="O232" s="12">
        <f t="shared" si="12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0"/>
        <v>76.708333333333329</v>
      </c>
      <c r="G233" t="s">
        <v>74</v>
      </c>
      <c r="H233">
        <v>67</v>
      </c>
      <c r="I233" s="8">
        <f t="shared" si="11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v>41415.208333333336</v>
      </c>
      <c r="O233" s="12">
        <f t="shared" si="12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0"/>
        <v>171.26470588235293</v>
      </c>
      <c r="G234" t="s">
        <v>20</v>
      </c>
      <c r="H234">
        <v>92</v>
      </c>
      <c r="I234" s="8">
        <f t="shared" si="11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v>42576.208333333328</v>
      </c>
      <c r="O234" s="12">
        <f t="shared" si="12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0"/>
        <v>157.89473684210526</v>
      </c>
      <c r="G235" t="s">
        <v>20</v>
      </c>
      <c r="H235">
        <v>62</v>
      </c>
      <c r="I235" s="8">
        <f t="shared" si="11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v>40706.208333333336</v>
      </c>
      <c r="O235" s="12">
        <f t="shared" si="12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0"/>
        <v>109.08</v>
      </c>
      <c r="G236" t="s">
        <v>20</v>
      </c>
      <c r="H236">
        <v>149</v>
      </c>
      <c r="I236" s="8">
        <f t="shared" si="11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v>42969.208333333328</v>
      </c>
      <c r="O236" s="12">
        <f t="shared" si="12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0"/>
        <v>41.732558139534881</v>
      </c>
      <c r="G237" t="s">
        <v>14</v>
      </c>
      <c r="H237">
        <v>92</v>
      </c>
      <c r="I237" s="8">
        <f t="shared" si="11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v>42779.25</v>
      </c>
      <c r="O237" s="12">
        <f t="shared" si="12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0"/>
        <v>10.944303797468354</v>
      </c>
      <c r="G238" t="s">
        <v>14</v>
      </c>
      <c r="H238">
        <v>57</v>
      </c>
      <c r="I238" s="8">
        <f t="shared" si="11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v>43641.208333333328</v>
      </c>
      <c r="O238" s="12">
        <f t="shared" si="12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0"/>
        <v>159.3763440860215</v>
      </c>
      <c r="G239" t="s">
        <v>20</v>
      </c>
      <c r="H239">
        <v>329</v>
      </c>
      <c r="I239" s="8">
        <f t="shared" si="11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v>41754.208333333336</v>
      </c>
      <c r="O239" s="12">
        <f t="shared" si="12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0"/>
        <v>422.41666666666669</v>
      </c>
      <c r="G240" t="s">
        <v>20</v>
      </c>
      <c r="H240">
        <v>97</v>
      </c>
      <c r="I240" s="8">
        <f t="shared" si="11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v>43083.25</v>
      </c>
      <c r="O240" s="12">
        <f t="shared" si="12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0"/>
        <v>97.71875</v>
      </c>
      <c r="G241" t="s">
        <v>14</v>
      </c>
      <c r="H241">
        <v>41</v>
      </c>
      <c r="I241" s="8">
        <f t="shared" si="11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v>42245.208333333328</v>
      </c>
      <c r="O241" s="12">
        <f t="shared" si="12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0"/>
        <v>418.78911564625849</v>
      </c>
      <c r="G242" t="s">
        <v>20</v>
      </c>
      <c r="H242">
        <v>1784</v>
      </c>
      <c r="I242" s="8">
        <f t="shared" si="11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v>40396.208333333336</v>
      </c>
      <c r="O242" s="12">
        <f t="shared" si="12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0"/>
        <v>101.91632047477745</v>
      </c>
      <c r="G243" t="s">
        <v>20</v>
      </c>
      <c r="H243">
        <v>1684</v>
      </c>
      <c r="I243" s="8">
        <f t="shared" si="11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v>41742.208333333336</v>
      </c>
      <c r="O243" s="12">
        <f t="shared" si="12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0"/>
        <v>127.72619047619047</v>
      </c>
      <c r="G244" t="s">
        <v>20</v>
      </c>
      <c r="H244">
        <v>250</v>
      </c>
      <c r="I244" s="8">
        <f t="shared" si="11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v>42865.208333333328</v>
      </c>
      <c r="O244" s="12">
        <f t="shared" si="12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0"/>
        <v>445.21739130434781</v>
      </c>
      <c r="G245" t="s">
        <v>20</v>
      </c>
      <c r="H245">
        <v>238</v>
      </c>
      <c r="I245" s="8">
        <f t="shared" si="11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v>43163.25</v>
      </c>
      <c r="O245" s="12">
        <f t="shared" si="12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0"/>
        <v>569.71428571428578</v>
      </c>
      <c r="G246" t="s">
        <v>20</v>
      </c>
      <c r="H246">
        <v>53</v>
      </c>
      <c r="I246" s="8">
        <f t="shared" si="11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v>41834.208333333336</v>
      </c>
      <c r="O246" s="12">
        <f t="shared" si="12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0"/>
        <v>509.34482758620686</v>
      </c>
      <c r="G247" t="s">
        <v>20</v>
      </c>
      <c r="H247">
        <v>214</v>
      </c>
      <c r="I247" s="8">
        <f t="shared" si="11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v>41736.208333333336</v>
      </c>
      <c r="O247" s="12">
        <f t="shared" si="12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0"/>
        <v>325.5333333333333</v>
      </c>
      <c r="G248" t="s">
        <v>20</v>
      </c>
      <c r="H248">
        <v>222</v>
      </c>
      <c r="I248" s="8">
        <f t="shared" si="11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v>41491.208333333336</v>
      </c>
      <c r="O248" s="12">
        <f t="shared" si="12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0"/>
        <v>932.61616161616166</v>
      </c>
      <c r="G249" t="s">
        <v>20</v>
      </c>
      <c r="H249">
        <v>1884</v>
      </c>
      <c r="I249" s="8">
        <f t="shared" si="11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v>42726.25</v>
      </c>
      <c r="O249" s="12">
        <f t="shared" si="12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0"/>
        <v>211.33870967741933</v>
      </c>
      <c r="G250" t="s">
        <v>20</v>
      </c>
      <c r="H250">
        <v>218</v>
      </c>
      <c r="I250" s="8">
        <f t="shared" si="11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v>42004.25</v>
      </c>
      <c r="O250" s="12">
        <f t="shared" si="12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0"/>
        <v>273.32520325203251</v>
      </c>
      <c r="G251" t="s">
        <v>20</v>
      </c>
      <c r="H251">
        <v>6465</v>
      </c>
      <c r="I251" s="8">
        <f t="shared" si="11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v>42006.25</v>
      </c>
      <c r="O251" s="12">
        <f t="shared" si="12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0"/>
        <v>3</v>
      </c>
      <c r="G252" t="s">
        <v>14</v>
      </c>
      <c r="H252">
        <v>1</v>
      </c>
      <c r="I252" s="8">
        <f t="shared" si="11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v>40203.25</v>
      </c>
      <c r="O252" s="12">
        <f t="shared" si="12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0"/>
        <v>54.084507042253513</v>
      </c>
      <c r="G253" t="s">
        <v>14</v>
      </c>
      <c r="H253">
        <v>101</v>
      </c>
      <c r="I253" s="8">
        <f t="shared" si="11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v>41252.25</v>
      </c>
      <c r="O253" s="12">
        <f t="shared" si="12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0"/>
        <v>626.29999999999995</v>
      </c>
      <c r="G254" t="s">
        <v>20</v>
      </c>
      <c r="H254">
        <v>59</v>
      </c>
      <c r="I254" s="8">
        <f t="shared" si="11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v>41572.208333333336</v>
      </c>
      <c r="O254" s="12">
        <f t="shared" si="12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0"/>
        <v>89.021399176954731</v>
      </c>
      <c r="G255" t="s">
        <v>14</v>
      </c>
      <c r="H255">
        <v>1335</v>
      </c>
      <c r="I255" s="8">
        <f t="shared" si="11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v>40641.208333333336</v>
      </c>
      <c r="O255" s="12">
        <f t="shared" si="12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0"/>
        <v>184.89130434782609</v>
      </c>
      <c r="G256" t="s">
        <v>20</v>
      </c>
      <c r="H256">
        <v>88</v>
      </c>
      <c r="I256" s="8">
        <f t="shared" si="11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v>42787.25</v>
      </c>
      <c r="O256" s="12">
        <f t="shared" si="12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0"/>
        <v>120.16770186335404</v>
      </c>
      <c r="G257" t="s">
        <v>20</v>
      </c>
      <c r="H257">
        <v>1697</v>
      </c>
      <c r="I257" s="8">
        <f t="shared" si="11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v>40590.25</v>
      </c>
      <c r="O257" s="12">
        <f t="shared" si="12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0"/>
        <v>23.390243902439025</v>
      </c>
      <c r="G258" t="s">
        <v>14</v>
      </c>
      <c r="H258">
        <v>15</v>
      </c>
      <c r="I258" s="8">
        <f t="shared" si="11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v>42393.25</v>
      </c>
      <c r="O258" s="12">
        <f t="shared" si="12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3">(E259/D259)*100</f>
        <v>146</v>
      </c>
      <c r="G259" t="s">
        <v>20</v>
      </c>
      <c r="H259">
        <v>92</v>
      </c>
      <c r="I259" s="8">
        <f t="shared" ref="I259:I322" si="14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v>41338.25</v>
      </c>
      <c r="O259" s="12">
        <f t="shared" ref="O259:O322" si="15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3"/>
        <v>268.48</v>
      </c>
      <c r="G260" t="s">
        <v>20</v>
      </c>
      <c r="H260">
        <v>186</v>
      </c>
      <c r="I260" s="8">
        <f t="shared" si="1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v>42712.25</v>
      </c>
      <c r="O260" s="12">
        <f t="shared" si="15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3"/>
        <v>597.5</v>
      </c>
      <c r="G261" t="s">
        <v>20</v>
      </c>
      <c r="H261">
        <v>138</v>
      </c>
      <c r="I261" s="8">
        <f t="shared" si="1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v>41251.25</v>
      </c>
      <c r="O261" s="12">
        <f t="shared" si="15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3"/>
        <v>157.69841269841268</v>
      </c>
      <c r="G262" t="s">
        <v>20</v>
      </c>
      <c r="H262">
        <v>261</v>
      </c>
      <c r="I262" s="8">
        <f t="shared" si="1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v>41180.208333333336</v>
      </c>
      <c r="O262" s="12">
        <f t="shared" si="15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3"/>
        <v>31.201660735468568</v>
      </c>
      <c r="G263" t="s">
        <v>14</v>
      </c>
      <c r="H263">
        <v>454</v>
      </c>
      <c r="I263" s="8">
        <f t="shared" si="1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v>40415.208333333336</v>
      </c>
      <c r="O263" s="12">
        <f t="shared" si="15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3"/>
        <v>313.41176470588238</v>
      </c>
      <c r="G264" t="s">
        <v>20</v>
      </c>
      <c r="H264">
        <v>107</v>
      </c>
      <c r="I264" s="8">
        <f t="shared" si="1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v>40638.208333333336</v>
      </c>
      <c r="O264" s="12">
        <f t="shared" si="15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3"/>
        <v>370.89655172413791</v>
      </c>
      <c r="G265" t="s">
        <v>20</v>
      </c>
      <c r="H265">
        <v>199</v>
      </c>
      <c r="I265" s="8">
        <f t="shared" si="1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v>40187.25</v>
      </c>
      <c r="O265" s="12">
        <f t="shared" si="15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3"/>
        <v>362.66447368421052</v>
      </c>
      <c r="G266" t="s">
        <v>20</v>
      </c>
      <c r="H266">
        <v>5512</v>
      </c>
      <c r="I266" s="8">
        <f t="shared" si="1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v>41317.25</v>
      </c>
      <c r="O266" s="12">
        <f t="shared" si="15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3"/>
        <v>123.08163265306122</v>
      </c>
      <c r="G267" t="s">
        <v>20</v>
      </c>
      <c r="H267">
        <v>86</v>
      </c>
      <c r="I267" s="8">
        <f t="shared" si="1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v>42372.25</v>
      </c>
      <c r="O267" s="12">
        <f t="shared" si="15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3"/>
        <v>76.766756032171585</v>
      </c>
      <c r="G268" t="s">
        <v>14</v>
      </c>
      <c r="H268">
        <v>3182</v>
      </c>
      <c r="I268" s="8">
        <f t="shared" si="1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v>41950.25</v>
      </c>
      <c r="O268" s="12">
        <f t="shared" si="15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3"/>
        <v>233.62012987012989</v>
      </c>
      <c r="G269" t="s">
        <v>20</v>
      </c>
      <c r="H269">
        <v>2768</v>
      </c>
      <c r="I269" s="8">
        <f t="shared" si="1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v>41206.208333333336</v>
      </c>
      <c r="O269" s="12">
        <f t="shared" si="15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3"/>
        <v>180.53333333333333</v>
      </c>
      <c r="G270" t="s">
        <v>20</v>
      </c>
      <c r="H270">
        <v>48</v>
      </c>
      <c r="I270" s="8">
        <f t="shared" si="1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v>41186.208333333336</v>
      </c>
      <c r="O270" s="12">
        <f t="shared" si="15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3"/>
        <v>252.62857142857143</v>
      </c>
      <c r="G271" t="s">
        <v>20</v>
      </c>
      <c r="H271">
        <v>87</v>
      </c>
      <c r="I271" s="8">
        <f t="shared" si="1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v>43496.25</v>
      </c>
      <c r="O271" s="12">
        <f t="shared" si="15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3"/>
        <v>27.176538240368025</v>
      </c>
      <c r="G272" t="s">
        <v>74</v>
      </c>
      <c r="H272">
        <v>1890</v>
      </c>
      <c r="I272" s="8">
        <f t="shared" si="1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v>40514.25</v>
      </c>
      <c r="O272" s="12">
        <f t="shared" si="15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3"/>
        <v>1.2706571242680547</v>
      </c>
      <c r="G273" t="s">
        <v>47</v>
      </c>
      <c r="H273">
        <v>61</v>
      </c>
      <c r="I273" s="8">
        <f t="shared" si="1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v>42345.25</v>
      </c>
      <c r="O273" s="12">
        <f t="shared" si="15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3"/>
        <v>304.0097847358121</v>
      </c>
      <c r="G274" t="s">
        <v>20</v>
      </c>
      <c r="H274">
        <v>1894</v>
      </c>
      <c r="I274" s="8">
        <f t="shared" si="1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v>43656.208333333328</v>
      </c>
      <c r="O274" s="12">
        <f t="shared" si="15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3"/>
        <v>137.23076923076923</v>
      </c>
      <c r="G275" t="s">
        <v>20</v>
      </c>
      <c r="H275">
        <v>282</v>
      </c>
      <c r="I275" s="8">
        <f t="shared" si="1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v>42995.208333333328</v>
      </c>
      <c r="O275" s="12">
        <f t="shared" si="15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3"/>
        <v>32.208333333333336</v>
      </c>
      <c r="G276" t="s">
        <v>14</v>
      </c>
      <c r="H276">
        <v>15</v>
      </c>
      <c r="I276" s="8">
        <f t="shared" si="1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v>43045.25</v>
      </c>
      <c r="O276" s="12">
        <f t="shared" si="15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3"/>
        <v>241.51282051282053</v>
      </c>
      <c r="G277" t="s">
        <v>20</v>
      </c>
      <c r="H277">
        <v>116</v>
      </c>
      <c r="I277" s="8">
        <f t="shared" si="1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v>43561.208333333328</v>
      </c>
      <c r="O277" s="12">
        <f t="shared" si="15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3"/>
        <v>96.8</v>
      </c>
      <c r="G278" t="s">
        <v>14</v>
      </c>
      <c r="H278">
        <v>133</v>
      </c>
      <c r="I278" s="8">
        <f t="shared" si="1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v>41018.208333333336</v>
      </c>
      <c r="O278" s="12">
        <f t="shared" si="15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3"/>
        <v>1066.4285714285716</v>
      </c>
      <c r="G279" t="s">
        <v>20</v>
      </c>
      <c r="H279">
        <v>83</v>
      </c>
      <c r="I279" s="8">
        <f t="shared" si="1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v>40378.208333333336</v>
      </c>
      <c r="O279" s="12">
        <f t="shared" si="15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3"/>
        <v>325.88888888888891</v>
      </c>
      <c r="G280" t="s">
        <v>20</v>
      </c>
      <c r="H280">
        <v>91</v>
      </c>
      <c r="I280" s="8">
        <f t="shared" si="1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v>41239.25</v>
      </c>
      <c r="O280" s="12">
        <f t="shared" si="15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3"/>
        <v>170.70000000000002</v>
      </c>
      <c r="G281" t="s">
        <v>20</v>
      </c>
      <c r="H281">
        <v>546</v>
      </c>
      <c r="I281" s="8">
        <f t="shared" si="1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v>43346.208333333328</v>
      </c>
      <c r="O281" s="12">
        <f t="shared" si="15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3"/>
        <v>581.44000000000005</v>
      </c>
      <c r="G282" t="s">
        <v>20</v>
      </c>
      <c r="H282">
        <v>393</v>
      </c>
      <c r="I282" s="8">
        <f t="shared" si="1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v>43060.25</v>
      </c>
      <c r="O282" s="12">
        <f t="shared" si="15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3"/>
        <v>91.520972644376897</v>
      </c>
      <c r="G283" t="s">
        <v>14</v>
      </c>
      <c r="H283">
        <v>2062</v>
      </c>
      <c r="I283" s="8">
        <f t="shared" si="1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v>40979.25</v>
      </c>
      <c r="O283" s="12">
        <f t="shared" si="15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3"/>
        <v>108.04761904761904</v>
      </c>
      <c r="G284" t="s">
        <v>20</v>
      </c>
      <c r="H284">
        <v>133</v>
      </c>
      <c r="I284" s="8">
        <f t="shared" si="1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v>42701.25</v>
      </c>
      <c r="O284" s="12">
        <f t="shared" si="15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3"/>
        <v>18.728395061728396</v>
      </c>
      <c r="G285" t="s">
        <v>14</v>
      </c>
      <c r="H285">
        <v>29</v>
      </c>
      <c r="I285" s="8">
        <f t="shared" si="1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v>42520.208333333328</v>
      </c>
      <c r="O285" s="12">
        <f t="shared" si="15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3"/>
        <v>83.193877551020407</v>
      </c>
      <c r="G286" t="s">
        <v>14</v>
      </c>
      <c r="H286">
        <v>132</v>
      </c>
      <c r="I286" s="8">
        <f t="shared" si="1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v>41030.208333333336</v>
      </c>
      <c r="O286" s="12">
        <f t="shared" si="15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3"/>
        <v>706.33333333333337</v>
      </c>
      <c r="G287" t="s">
        <v>20</v>
      </c>
      <c r="H287">
        <v>254</v>
      </c>
      <c r="I287" s="8">
        <f t="shared" si="1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v>42623.208333333328</v>
      </c>
      <c r="O287" s="12">
        <f t="shared" si="15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3"/>
        <v>17.446030330062445</v>
      </c>
      <c r="G288" t="s">
        <v>74</v>
      </c>
      <c r="H288">
        <v>184</v>
      </c>
      <c r="I288" s="8">
        <f t="shared" si="1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v>42697.25</v>
      </c>
      <c r="O288" s="12">
        <f t="shared" si="15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3"/>
        <v>209.73015873015873</v>
      </c>
      <c r="G289" t="s">
        <v>20</v>
      </c>
      <c r="H289">
        <v>176</v>
      </c>
      <c r="I289" s="8">
        <f t="shared" si="1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v>42122.208333333328</v>
      </c>
      <c r="O289" s="12">
        <f t="shared" si="15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3"/>
        <v>97.785714285714292</v>
      </c>
      <c r="G290" t="s">
        <v>14</v>
      </c>
      <c r="H290">
        <v>137</v>
      </c>
      <c r="I290" s="8">
        <f t="shared" si="1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v>40982.208333333336</v>
      </c>
      <c r="O290" s="12">
        <f t="shared" si="15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3"/>
        <v>1684.25</v>
      </c>
      <c r="G291" t="s">
        <v>20</v>
      </c>
      <c r="H291">
        <v>337</v>
      </c>
      <c r="I291" s="8">
        <f t="shared" si="1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v>42219.208333333328</v>
      </c>
      <c r="O291" s="12">
        <f t="shared" si="15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3"/>
        <v>54.402135231316727</v>
      </c>
      <c r="G292" t="s">
        <v>14</v>
      </c>
      <c r="H292">
        <v>908</v>
      </c>
      <c r="I292" s="8">
        <f t="shared" si="1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v>41404.208333333336</v>
      </c>
      <c r="O292" s="12">
        <f t="shared" si="15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3"/>
        <v>456.61111111111109</v>
      </c>
      <c r="G293" t="s">
        <v>20</v>
      </c>
      <c r="H293">
        <v>107</v>
      </c>
      <c r="I293" s="8">
        <f t="shared" si="1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v>40831.208333333336</v>
      </c>
      <c r="O293" s="12">
        <f t="shared" si="15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3"/>
        <v>9.8219178082191778</v>
      </c>
      <c r="G294" t="s">
        <v>14</v>
      </c>
      <c r="H294">
        <v>10</v>
      </c>
      <c r="I294" s="8">
        <f t="shared" si="14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v>40984.208333333336</v>
      </c>
      <c r="O294" s="12">
        <f t="shared" si="15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3"/>
        <v>16.384615384615383</v>
      </c>
      <c r="G295" t="s">
        <v>74</v>
      </c>
      <c r="H295">
        <v>32</v>
      </c>
      <c r="I295" s="8">
        <f t="shared" si="1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v>40456.208333333336</v>
      </c>
      <c r="O295" s="12">
        <f t="shared" si="15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3"/>
        <v>1339.6666666666667</v>
      </c>
      <c r="G296" t="s">
        <v>20</v>
      </c>
      <c r="H296">
        <v>183</v>
      </c>
      <c r="I296" s="8">
        <f t="shared" si="1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v>43399.208333333328</v>
      </c>
      <c r="O296" s="12">
        <f t="shared" si="15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3"/>
        <v>35.650077760497666</v>
      </c>
      <c r="G297" t="s">
        <v>14</v>
      </c>
      <c r="H297">
        <v>1910</v>
      </c>
      <c r="I297" s="8">
        <f t="shared" si="1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v>41562.208333333336</v>
      </c>
      <c r="O297" s="12">
        <f t="shared" si="15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3"/>
        <v>54.950819672131146</v>
      </c>
      <c r="G298" t="s">
        <v>14</v>
      </c>
      <c r="H298">
        <v>38</v>
      </c>
      <c r="I298" s="8">
        <f t="shared" si="1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v>43493.25</v>
      </c>
      <c r="O298" s="12">
        <f t="shared" si="15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3"/>
        <v>94.236111111111114</v>
      </c>
      <c r="G299" t="s">
        <v>14</v>
      </c>
      <c r="H299">
        <v>104</v>
      </c>
      <c r="I299" s="8">
        <f t="shared" si="1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v>41653.25</v>
      </c>
      <c r="O299" s="12">
        <f t="shared" si="15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3"/>
        <v>143.91428571428571</v>
      </c>
      <c r="G300" t="s">
        <v>20</v>
      </c>
      <c r="H300">
        <v>72</v>
      </c>
      <c r="I300" s="8">
        <f t="shared" si="1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v>42426.25</v>
      </c>
      <c r="O300" s="12">
        <f t="shared" si="15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3"/>
        <v>51.421052631578945</v>
      </c>
      <c r="G301" t="s">
        <v>14</v>
      </c>
      <c r="H301">
        <v>49</v>
      </c>
      <c r="I301" s="8">
        <f t="shared" si="1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v>42432.25</v>
      </c>
      <c r="O301" s="12">
        <f t="shared" si="15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3"/>
        <v>5</v>
      </c>
      <c r="G302" t="s">
        <v>14</v>
      </c>
      <c r="H302">
        <v>1</v>
      </c>
      <c r="I302" s="8">
        <f t="shared" si="14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v>42977.208333333328</v>
      </c>
      <c r="O302" s="12">
        <f t="shared" si="15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3"/>
        <v>1344.6666666666667</v>
      </c>
      <c r="G303" t="s">
        <v>20</v>
      </c>
      <c r="H303">
        <v>295</v>
      </c>
      <c r="I303" s="8">
        <f t="shared" si="1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v>42061.25</v>
      </c>
      <c r="O303" s="12">
        <f t="shared" si="15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3"/>
        <v>31.844940867279899</v>
      </c>
      <c r="G304" t="s">
        <v>14</v>
      </c>
      <c r="H304">
        <v>245</v>
      </c>
      <c r="I304" s="8">
        <f t="shared" si="1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v>43345.208333333328</v>
      </c>
      <c r="O304" s="12">
        <f t="shared" si="15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3"/>
        <v>82.617647058823536</v>
      </c>
      <c r="G305" t="s">
        <v>14</v>
      </c>
      <c r="H305">
        <v>32</v>
      </c>
      <c r="I305" s="8">
        <f t="shared" si="1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v>42376.25</v>
      </c>
      <c r="O305" s="12">
        <f t="shared" si="15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3"/>
        <v>546.14285714285722</v>
      </c>
      <c r="G306" t="s">
        <v>20</v>
      </c>
      <c r="H306">
        <v>142</v>
      </c>
      <c r="I306" s="8">
        <f t="shared" si="1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v>42589.208333333328</v>
      </c>
      <c r="O306" s="12">
        <f t="shared" si="15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3"/>
        <v>286.21428571428572</v>
      </c>
      <c r="G307" t="s">
        <v>20</v>
      </c>
      <c r="H307">
        <v>85</v>
      </c>
      <c r="I307" s="8">
        <f t="shared" si="1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v>42448.208333333328</v>
      </c>
      <c r="O307" s="12">
        <f t="shared" si="15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3"/>
        <v>7.9076923076923071</v>
      </c>
      <c r="G308" t="s">
        <v>14</v>
      </c>
      <c r="H308">
        <v>7</v>
      </c>
      <c r="I308" s="8">
        <f t="shared" si="1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v>42930.208333333328</v>
      </c>
      <c r="O308" s="12">
        <f t="shared" si="15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3"/>
        <v>132.13677811550153</v>
      </c>
      <c r="G309" t="s">
        <v>20</v>
      </c>
      <c r="H309">
        <v>659</v>
      </c>
      <c r="I309" s="8">
        <f t="shared" si="1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v>41066.208333333336</v>
      </c>
      <c r="O309" s="12">
        <f t="shared" si="15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3"/>
        <v>74.077834179357026</v>
      </c>
      <c r="G310" t="s">
        <v>14</v>
      </c>
      <c r="H310">
        <v>803</v>
      </c>
      <c r="I310" s="8">
        <f t="shared" si="1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v>40651.208333333336</v>
      </c>
      <c r="O310" s="12">
        <f t="shared" si="15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3"/>
        <v>75.292682926829272</v>
      </c>
      <c r="G311" t="s">
        <v>74</v>
      </c>
      <c r="H311">
        <v>75</v>
      </c>
      <c r="I311" s="8">
        <f t="shared" si="14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v>40807.208333333336</v>
      </c>
      <c r="O311" s="12">
        <f t="shared" si="15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3"/>
        <v>20.333333333333332</v>
      </c>
      <c r="G312" t="s">
        <v>14</v>
      </c>
      <c r="H312">
        <v>16</v>
      </c>
      <c r="I312" s="8">
        <f t="shared" si="14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v>40277.208333333336</v>
      </c>
      <c r="O312" s="12">
        <f t="shared" si="15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3"/>
        <v>203.36507936507937</v>
      </c>
      <c r="G313" t="s">
        <v>20</v>
      </c>
      <c r="H313">
        <v>121</v>
      </c>
      <c r="I313" s="8">
        <f t="shared" si="1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v>40590.25</v>
      </c>
      <c r="O313" s="12">
        <f t="shared" si="15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3"/>
        <v>310.2284263959391</v>
      </c>
      <c r="G314" t="s">
        <v>20</v>
      </c>
      <c r="H314">
        <v>3742</v>
      </c>
      <c r="I314" s="8">
        <f t="shared" si="1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v>41572.208333333336</v>
      </c>
      <c r="O314" s="12">
        <f t="shared" si="15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3"/>
        <v>395.31818181818181</v>
      </c>
      <c r="G315" t="s">
        <v>20</v>
      </c>
      <c r="H315">
        <v>223</v>
      </c>
      <c r="I315" s="8">
        <f t="shared" si="14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v>40966.25</v>
      </c>
      <c r="O315" s="12">
        <f t="shared" si="15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3"/>
        <v>294.71428571428572</v>
      </c>
      <c r="G316" t="s">
        <v>20</v>
      </c>
      <c r="H316">
        <v>133</v>
      </c>
      <c r="I316" s="8">
        <f t="shared" si="1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v>43536.208333333328</v>
      </c>
      <c r="O316" s="12">
        <f t="shared" si="15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3"/>
        <v>33.89473684210526</v>
      </c>
      <c r="G317" t="s">
        <v>14</v>
      </c>
      <c r="H317">
        <v>31</v>
      </c>
      <c r="I317" s="8">
        <f t="shared" si="1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v>41783.208333333336</v>
      </c>
      <c r="O317" s="12">
        <f t="shared" si="15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3"/>
        <v>66.677083333333329</v>
      </c>
      <c r="G318" t="s">
        <v>14</v>
      </c>
      <c r="H318">
        <v>108</v>
      </c>
      <c r="I318" s="8">
        <f t="shared" si="1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v>43788.25</v>
      </c>
      <c r="O318" s="12">
        <f t="shared" si="15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3"/>
        <v>19.227272727272727</v>
      </c>
      <c r="G319" t="s">
        <v>14</v>
      </c>
      <c r="H319">
        <v>30</v>
      </c>
      <c r="I319" s="8">
        <f t="shared" si="14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v>42869.208333333328</v>
      </c>
      <c r="O319" s="12">
        <f t="shared" si="15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3"/>
        <v>15.842105263157894</v>
      </c>
      <c r="G320" t="s">
        <v>14</v>
      </c>
      <c r="H320">
        <v>17</v>
      </c>
      <c r="I320" s="8">
        <f t="shared" si="1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v>41684.25</v>
      </c>
      <c r="O320" s="12">
        <f t="shared" si="15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3"/>
        <v>38.702380952380956</v>
      </c>
      <c r="G321" t="s">
        <v>74</v>
      </c>
      <c r="H321">
        <v>64</v>
      </c>
      <c r="I321" s="8">
        <f t="shared" si="1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v>40402.208333333336</v>
      </c>
      <c r="O321" s="12">
        <f t="shared" si="15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3"/>
        <v>9.5876777251184837</v>
      </c>
      <c r="G322" t="s">
        <v>14</v>
      </c>
      <c r="H322">
        <v>80</v>
      </c>
      <c r="I322" s="8">
        <f t="shared" si="14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v>40673.208333333336</v>
      </c>
      <c r="O322" s="12">
        <f t="shared" si="15"/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16">(E323/D323)*100</f>
        <v>94.144366197183089</v>
      </c>
      <c r="G323" t="s">
        <v>14</v>
      </c>
      <c r="H323">
        <v>2468</v>
      </c>
      <c r="I323" s="8">
        <f t="shared" ref="I323:I386" si="17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v>40634.208333333336</v>
      </c>
      <c r="O323" s="12">
        <f t="shared" ref="O323:O386" si="18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6"/>
        <v>166.56234096692114</v>
      </c>
      <c r="G324" t="s">
        <v>20</v>
      </c>
      <c r="H324">
        <v>5168</v>
      </c>
      <c r="I324" s="8">
        <f t="shared" si="17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v>40507.25</v>
      </c>
      <c r="O324" s="12">
        <f t="shared" si="18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6"/>
        <v>24.134831460674157</v>
      </c>
      <c r="G325" t="s">
        <v>14</v>
      </c>
      <c r="H325">
        <v>26</v>
      </c>
      <c r="I325" s="8">
        <f t="shared" si="17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v>41725.208333333336</v>
      </c>
      <c r="O325" s="12">
        <f t="shared" si="18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6"/>
        <v>164.05633802816902</v>
      </c>
      <c r="G326" t="s">
        <v>20</v>
      </c>
      <c r="H326">
        <v>307</v>
      </c>
      <c r="I326" s="8">
        <f t="shared" si="17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v>42176.208333333328</v>
      </c>
      <c r="O326" s="12">
        <f t="shared" si="18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6"/>
        <v>90.723076923076931</v>
      </c>
      <c r="G327" t="s">
        <v>14</v>
      </c>
      <c r="H327">
        <v>73</v>
      </c>
      <c r="I327" s="8">
        <f t="shared" si="17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v>43267.208333333328</v>
      </c>
      <c r="O327" s="12">
        <f t="shared" si="18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6"/>
        <v>46.194444444444443</v>
      </c>
      <c r="G328" t="s">
        <v>14</v>
      </c>
      <c r="H328">
        <v>128</v>
      </c>
      <c r="I328" s="8">
        <f t="shared" si="17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v>42364.25</v>
      </c>
      <c r="O328" s="12">
        <f t="shared" si="18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6"/>
        <v>38.53846153846154</v>
      </c>
      <c r="G329" t="s">
        <v>14</v>
      </c>
      <c r="H329">
        <v>33</v>
      </c>
      <c r="I329" s="8">
        <f t="shared" si="17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v>43705.208333333328</v>
      </c>
      <c r="O329" s="12">
        <f t="shared" si="18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6"/>
        <v>133.56231003039514</v>
      </c>
      <c r="G330" t="s">
        <v>20</v>
      </c>
      <c r="H330">
        <v>2441</v>
      </c>
      <c r="I330" s="8">
        <f t="shared" si="17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v>43434.25</v>
      </c>
      <c r="O330" s="12">
        <f t="shared" si="18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6"/>
        <v>22.896588486140725</v>
      </c>
      <c r="G331" t="s">
        <v>47</v>
      </c>
      <c r="H331">
        <v>211</v>
      </c>
      <c r="I331" s="8">
        <f t="shared" si="17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v>42716.25</v>
      </c>
      <c r="O331" s="12">
        <f t="shared" si="18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6"/>
        <v>184.95548961424333</v>
      </c>
      <c r="G332" t="s">
        <v>20</v>
      </c>
      <c r="H332">
        <v>1385</v>
      </c>
      <c r="I332" s="8">
        <f t="shared" si="17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v>43077.25</v>
      </c>
      <c r="O332" s="12">
        <f t="shared" si="18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6"/>
        <v>443.72727272727275</v>
      </c>
      <c r="G333" t="s">
        <v>20</v>
      </c>
      <c r="H333">
        <v>190</v>
      </c>
      <c r="I333" s="8">
        <f t="shared" si="17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v>40896.25</v>
      </c>
      <c r="O333" s="12">
        <f t="shared" si="18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6"/>
        <v>199.9806763285024</v>
      </c>
      <c r="G334" t="s">
        <v>20</v>
      </c>
      <c r="H334">
        <v>470</v>
      </c>
      <c r="I334" s="8">
        <f t="shared" si="17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v>41361.208333333336</v>
      </c>
      <c r="O334" s="12">
        <f t="shared" si="18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6"/>
        <v>123.95833333333333</v>
      </c>
      <c r="G335" t="s">
        <v>20</v>
      </c>
      <c r="H335">
        <v>253</v>
      </c>
      <c r="I335" s="8">
        <f t="shared" si="17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v>43424.25</v>
      </c>
      <c r="O335" s="12">
        <f t="shared" si="18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6"/>
        <v>186.61329305135951</v>
      </c>
      <c r="G336" t="s">
        <v>20</v>
      </c>
      <c r="H336">
        <v>1113</v>
      </c>
      <c r="I336" s="8">
        <f t="shared" si="17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v>43110.25</v>
      </c>
      <c r="O336" s="12">
        <f t="shared" si="18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6"/>
        <v>114.28538550057536</v>
      </c>
      <c r="G337" t="s">
        <v>20</v>
      </c>
      <c r="H337">
        <v>2283</v>
      </c>
      <c r="I337" s="8">
        <f t="shared" si="17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v>43784.25</v>
      </c>
      <c r="O337" s="12">
        <f t="shared" si="18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6"/>
        <v>97.032531824611041</v>
      </c>
      <c r="G338" t="s">
        <v>14</v>
      </c>
      <c r="H338">
        <v>1072</v>
      </c>
      <c r="I338" s="8">
        <f t="shared" si="17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v>40527.25</v>
      </c>
      <c r="O338" s="12">
        <f t="shared" si="18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6"/>
        <v>122.81904761904762</v>
      </c>
      <c r="G339" t="s">
        <v>20</v>
      </c>
      <c r="H339">
        <v>1095</v>
      </c>
      <c r="I339" s="8">
        <f t="shared" si="17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v>43780.25</v>
      </c>
      <c r="O339" s="12">
        <f t="shared" si="18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6"/>
        <v>179.14326647564468</v>
      </c>
      <c r="G340" t="s">
        <v>20</v>
      </c>
      <c r="H340">
        <v>1690</v>
      </c>
      <c r="I340" s="8">
        <f t="shared" si="17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v>40821.208333333336</v>
      </c>
      <c r="O340" s="12">
        <f t="shared" si="18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6"/>
        <v>79.951577402787962</v>
      </c>
      <c r="G341" t="s">
        <v>74</v>
      </c>
      <c r="H341">
        <v>1297</v>
      </c>
      <c r="I341" s="8">
        <f t="shared" si="17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v>42949.208333333328</v>
      </c>
      <c r="O341" s="12">
        <f t="shared" si="18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6"/>
        <v>94.242587601078171</v>
      </c>
      <c r="G342" t="s">
        <v>14</v>
      </c>
      <c r="H342">
        <v>393</v>
      </c>
      <c r="I342" s="8">
        <f t="shared" si="17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v>40889.25</v>
      </c>
      <c r="O342" s="12">
        <f t="shared" si="18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6"/>
        <v>84.669291338582681</v>
      </c>
      <c r="G343" t="s">
        <v>14</v>
      </c>
      <c r="H343">
        <v>1257</v>
      </c>
      <c r="I343" s="8">
        <f t="shared" si="17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v>42244.208333333328</v>
      </c>
      <c r="O343" s="12">
        <f t="shared" si="18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6"/>
        <v>66.521920668058456</v>
      </c>
      <c r="G344" t="s">
        <v>14</v>
      </c>
      <c r="H344">
        <v>328</v>
      </c>
      <c r="I344" s="8">
        <f t="shared" si="17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v>41475.208333333336</v>
      </c>
      <c r="O344" s="12">
        <f t="shared" si="18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6"/>
        <v>53.922222222222224</v>
      </c>
      <c r="G345" t="s">
        <v>14</v>
      </c>
      <c r="H345">
        <v>147</v>
      </c>
      <c r="I345" s="8">
        <f t="shared" si="17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v>41597.25</v>
      </c>
      <c r="O345" s="12">
        <f t="shared" si="18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6"/>
        <v>41.983299595141702</v>
      </c>
      <c r="G346" t="s">
        <v>14</v>
      </c>
      <c r="H346">
        <v>830</v>
      </c>
      <c r="I346" s="8">
        <f t="shared" si="17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v>43122.25</v>
      </c>
      <c r="O346" s="12">
        <f t="shared" si="18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6"/>
        <v>14.69479695431472</v>
      </c>
      <c r="G347" t="s">
        <v>14</v>
      </c>
      <c r="H347">
        <v>331</v>
      </c>
      <c r="I347" s="8">
        <f t="shared" si="17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v>42194.208333333328</v>
      </c>
      <c r="O347" s="12">
        <f t="shared" si="18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6"/>
        <v>34.475000000000001</v>
      </c>
      <c r="G348" t="s">
        <v>14</v>
      </c>
      <c r="H348">
        <v>25</v>
      </c>
      <c r="I348" s="8">
        <f t="shared" si="17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v>42971.208333333328</v>
      </c>
      <c r="O348" s="12">
        <f t="shared" si="18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6"/>
        <v>1400.7777777777778</v>
      </c>
      <c r="G349" t="s">
        <v>20</v>
      </c>
      <c r="H349">
        <v>191</v>
      </c>
      <c r="I349" s="8">
        <f t="shared" si="17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v>42046.25</v>
      </c>
      <c r="O349" s="12">
        <f t="shared" si="18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6"/>
        <v>71.770351758793964</v>
      </c>
      <c r="G350" t="s">
        <v>14</v>
      </c>
      <c r="H350">
        <v>3483</v>
      </c>
      <c r="I350" s="8">
        <f t="shared" si="17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v>42782.25</v>
      </c>
      <c r="O350" s="12">
        <f t="shared" si="18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6"/>
        <v>53.074115044247783</v>
      </c>
      <c r="G351" t="s">
        <v>14</v>
      </c>
      <c r="H351">
        <v>923</v>
      </c>
      <c r="I351" s="8">
        <f t="shared" si="17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v>42930.208333333328</v>
      </c>
      <c r="O351" s="12">
        <f t="shared" si="18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6"/>
        <v>5</v>
      </c>
      <c r="G352" t="s">
        <v>14</v>
      </c>
      <c r="H352">
        <v>1</v>
      </c>
      <c r="I352" s="8">
        <f t="shared" si="17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v>42144.208333333328</v>
      </c>
      <c r="O352" s="12">
        <f t="shared" si="18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6"/>
        <v>127.70715249662618</v>
      </c>
      <c r="G353" t="s">
        <v>20</v>
      </c>
      <c r="H353">
        <v>2013</v>
      </c>
      <c r="I353" s="8">
        <f t="shared" si="17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v>42240.208333333328</v>
      </c>
      <c r="O353" s="12">
        <f t="shared" si="18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6"/>
        <v>34.892857142857139</v>
      </c>
      <c r="G354" t="s">
        <v>14</v>
      </c>
      <c r="H354">
        <v>33</v>
      </c>
      <c r="I354" s="8">
        <f t="shared" si="17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v>42315.25</v>
      </c>
      <c r="O354" s="12">
        <f t="shared" si="18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6"/>
        <v>410.59821428571428</v>
      </c>
      <c r="G355" t="s">
        <v>20</v>
      </c>
      <c r="H355">
        <v>1703</v>
      </c>
      <c r="I355" s="8">
        <f t="shared" si="17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v>43651.208333333328</v>
      </c>
      <c r="O355" s="12">
        <f t="shared" si="18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6"/>
        <v>123.73770491803278</v>
      </c>
      <c r="G356" t="s">
        <v>20</v>
      </c>
      <c r="H356">
        <v>80</v>
      </c>
      <c r="I356" s="8">
        <f t="shared" si="17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v>41520.208333333336</v>
      </c>
      <c r="O356" s="12">
        <f t="shared" si="18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6"/>
        <v>58.973684210526315</v>
      </c>
      <c r="G357" t="s">
        <v>47</v>
      </c>
      <c r="H357">
        <v>86</v>
      </c>
      <c r="I357" s="8">
        <f t="shared" si="17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v>42757.25</v>
      </c>
      <c r="O357" s="12">
        <f t="shared" si="18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6"/>
        <v>36.892473118279568</v>
      </c>
      <c r="G358" t="s">
        <v>14</v>
      </c>
      <c r="H358">
        <v>40</v>
      </c>
      <c r="I358" s="8">
        <f t="shared" si="17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v>40922.25</v>
      </c>
      <c r="O358" s="12">
        <f t="shared" si="18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6"/>
        <v>184.91304347826087</v>
      </c>
      <c r="G359" t="s">
        <v>20</v>
      </c>
      <c r="H359">
        <v>41</v>
      </c>
      <c r="I359" s="8">
        <f t="shared" si="17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v>42250.208333333328</v>
      </c>
      <c r="O359" s="12">
        <f t="shared" si="18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6"/>
        <v>11.814432989690722</v>
      </c>
      <c r="G360" t="s">
        <v>14</v>
      </c>
      <c r="H360">
        <v>23</v>
      </c>
      <c r="I360" s="8">
        <f t="shared" si="17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v>43322.208333333328</v>
      </c>
      <c r="O360" s="12">
        <f t="shared" si="18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6"/>
        <v>298.7</v>
      </c>
      <c r="G361" t="s">
        <v>20</v>
      </c>
      <c r="H361">
        <v>187</v>
      </c>
      <c r="I361" s="8">
        <f t="shared" si="17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v>40782.208333333336</v>
      </c>
      <c r="O361" s="12">
        <f t="shared" si="18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6"/>
        <v>226.35175879396985</v>
      </c>
      <c r="G362" t="s">
        <v>20</v>
      </c>
      <c r="H362">
        <v>2875</v>
      </c>
      <c r="I362" s="8">
        <f t="shared" si="17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v>40544.25</v>
      </c>
      <c r="O362" s="12">
        <f t="shared" si="18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6"/>
        <v>173.56363636363636</v>
      </c>
      <c r="G363" t="s">
        <v>20</v>
      </c>
      <c r="H363">
        <v>88</v>
      </c>
      <c r="I363" s="8">
        <f t="shared" si="17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v>43015.208333333328</v>
      </c>
      <c r="O363" s="12">
        <f t="shared" si="18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6"/>
        <v>371.75675675675677</v>
      </c>
      <c r="G364" t="s">
        <v>20</v>
      </c>
      <c r="H364">
        <v>191</v>
      </c>
      <c r="I364" s="8">
        <f t="shared" si="17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v>40570.25</v>
      </c>
      <c r="O364" s="12">
        <f t="shared" si="18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6"/>
        <v>160.19230769230771</v>
      </c>
      <c r="G365" t="s">
        <v>20</v>
      </c>
      <c r="H365">
        <v>139</v>
      </c>
      <c r="I365" s="8">
        <f t="shared" si="17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v>40904.25</v>
      </c>
      <c r="O365" s="12">
        <f t="shared" si="18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6"/>
        <v>1616.3333333333335</v>
      </c>
      <c r="G366" t="s">
        <v>20</v>
      </c>
      <c r="H366">
        <v>186</v>
      </c>
      <c r="I366" s="8">
        <f t="shared" si="17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v>43164.25</v>
      </c>
      <c r="O366" s="12">
        <f t="shared" si="18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6"/>
        <v>733.4375</v>
      </c>
      <c r="G367" t="s">
        <v>20</v>
      </c>
      <c r="H367">
        <v>112</v>
      </c>
      <c r="I367" s="8">
        <f t="shared" si="17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v>42733.25</v>
      </c>
      <c r="O367" s="12">
        <f t="shared" si="18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6"/>
        <v>592.11111111111109</v>
      </c>
      <c r="G368" t="s">
        <v>20</v>
      </c>
      <c r="H368">
        <v>101</v>
      </c>
      <c r="I368" s="8">
        <f t="shared" si="17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v>40546.25</v>
      </c>
      <c r="O368" s="12">
        <f t="shared" si="18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6"/>
        <v>18.888888888888889</v>
      </c>
      <c r="G369" t="s">
        <v>14</v>
      </c>
      <c r="H369">
        <v>75</v>
      </c>
      <c r="I369" s="8">
        <f t="shared" si="17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v>41930.208333333336</v>
      </c>
      <c r="O369" s="12">
        <f t="shared" si="18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6"/>
        <v>276.80769230769232</v>
      </c>
      <c r="G370" t="s">
        <v>20</v>
      </c>
      <c r="H370">
        <v>206</v>
      </c>
      <c r="I370" s="8">
        <f t="shared" si="17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v>40464.208333333336</v>
      </c>
      <c r="O370" s="12">
        <f t="shared" si="18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6"/>
        <v>273.01851851851848</v>
      </c>
      <c r="G371" t="s">
        <v>20</v>
      </c>
      <c r="H371">
        <v>154</v>
      </c>
      <c r="I371" s="8">
        <f t="shared" si="17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v>41308.25</v>
      </c>
      <c r="O371" s="12">
        <f t="shared" si="18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6"/>
        <v>159.36331255565449</v>
      </c>
      <c r="G372" t="s">
        <v>20</v>
      </c>
      <c r="H372">
        <v>5966</v>
      </c>
      <c r="I372" s="8">
        <f t="shared" si="17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v>43570.208333333328</v>
      </c>
      <c r="O372" s="12">
        <f t="shared" si="18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6"/>
        <v>67.869978858350947</v>
      </c>
      <c r="G373" t="s">
        <v>14</v>
      </c>
      <c r="H373">
        <v>2176</v>
      </c>
      <c r="I373" s="8">
        <f t="shared" si="17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v>42043.25</v>
      </c>
      <c r="O373" s="12">
        <f t="shared" si="18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6"/>
        <v>1591.5555555555554</v>
      </c>
      <c r="G374" t="s">
        <v>20</v>
      </c>
      <c r="H374">
        <v>169</v>
      </c>
      <c r="I374" s="8">
        <f t="shared" si="17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v>42012.25</v>
      </c>
      <c r="O374" s="12">
        <f t="shared" si="18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6"/>
        <v>730.18222222222221</v>
      </c>
      <c r="G375" t="s">
        <v>20</v>
      </c>
      <c r="H375">
        <v>2106</v>
      </c>
      <c r="I375" s="8">
        <f t="shared" si="17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v>42964.208333333328</v>
      </c>
      <c r="O375" s="12">
        <f t="shared" si="18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6"/>
        <v>13.185782556750297</v>
      </c>
      <c r="G376" t="s">
        <v>14</v>
      </c>
      <c r="H376">
        <v>441</v>
      </c>
      <c r="I376" s="8">
        <f t="shared" si="17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v>43476.25</v>
      </c>
      <c r="O376" s="12">
        <f t="shared" si="18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6"/>
        <v>54.777777777777779</v>
      </c>
      <c r="G377" t="s">
        <v>14</v>
      </c>
      <c r="H377">
        <v>25</v>
      </c>
      <c r="I377" s="8">
        <f t="shared" si="17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v>42293.208333333328</v>
      </c>
      <c r="O377" s="12">
        <f t="shared" si="18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6"/>
        <v>361.02941176470591</v>
      </c>
      <c r="G378" t="s">
        <v>20</v>
      </c>
      <c r="H378">
        <v>131</v>
      </c>
      <c r="I378" s="8">
        <f t="shared" si="17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v>41826.208333333336</v>
      </c>
      <c r="O378" s="12">
        <f t="shared" si="18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6"/>
        <v>10.257545271629779</v>
      </c>
      <c r="G379" t="s">
        <v>14</v>
      </c>
      <c r="H379">
        <v>127</v>
      </c>
      <c r="I379" s="8">
        <f t="shared" si="17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v>43760.208333333328</v>
      </c>
      <c r="O379" s="12">
        <f t="shared" si="18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6"/>
        <v>13.962962962962964</v>
      </c>
      <c r="G380" t="s">
        <v>14</v>
      </c>
      <c r="H380">
        <v>355</v>
      </c>
      <c r="I380" s="8">
        <f t="shared" si="17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v>43241.208333333328</v>
      </c>
      <c r="O380" s="12">
        <f t="shared" si="18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6"/>
        <v>40.444444444444443</v>
      </c>
      <c r="G381" t="s">
        <v>14</v>
      </c>
      <c r="H381">
        <v>44</v>
      </c>
      <c r="I381" s="8">
        <f t="shared" si="17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v>40843.208333333336</v>
      </c>
      <c r="O381" s="12">
        <f t="shared" si="18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6"/>
        <v>160.32</v>
      </c>
      <c r="G382" t="s">
        <v>20</v>
      </c>
      <c r="H382">
        <v>84</v>
      </c>
      <c r="I382" s="8">
        <f t="shared" si="17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v>41448.208333333336</v>
      </c>
      <c r="O382" s="12">
        <f t="shared" si="18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6"/>
        <v>183.9433962264151</v>
      </c>
      <c r="G383" t="s">
        <v>20</v>
      </c>
      <c r="H383">
        <v>155</v>
      </c>
      <c r="I383" s="8">
        <f t="shared" si="17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v>42163.208333333328</v>
      </c>
      <c r="O383" s="12">
        <f t="shared" si="18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6"/>
        <v>63.769230769230766</v>
      </c>
      <c r="G384" t="s">
        <v>14</v>
      </c>
      <c r="H384">
        <v>67</v>
      </c>
      <c r="I384" s="8">
        <f t="shared" si="17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v>43024.208333333328</v>
      </c>
      <c r="O384" s="12">
        <f t="shared" si="18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6"/>
        <v>225.38095238095238</v>
      </c>
      <c r="G385" t="s">
        <v>20</v>
      </c>
      <c r="H385">
        <v>189</v>
      </c>
      <c r="I385" s="8">
        <f t="shared" si="17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v>43509.25</v>
      </c>
      <c r="O385" s="12">
        <f t="shared" si="18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16"/>
        <v>172.00961538461539</v>
      </c>
      <c r="G386" t="s">
        <v>20</v>
      </c>
      <c r="H386">
        <v>4799</v>
      </c>
      <c r="I386" s="8">
        <f t="shared" si="17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v>42776.25</v>
      </c>
      <c r="O386" s="12">
        <f t="shared" si="18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19">(E387/D387)*100</f>
        <v>146.16709511568124</v>
      </c>
      <c r="G387" t="s">
        <v>20</v>
      </c>
      <c r="H387">
        <v>1137</v>
      </c>
      <c r="I387" s="8">
        <f t="shared" ref="I387:I450" si="20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v>43553.208333333328</v>
      </c>
      <c r="O387" s="12">
        <f t="shared" ref="O387:O450" si="21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19"/>
        <v>76.42361623616236</v>
      </c>
      <c r="G388" t="s">
        <v>14</v>
      </c>
      <c r="H388">
        <v>1068</v>
      </c>
      <c r="I388" s="8">
        <f t="shared" si="20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v>40355.208333333336</v>
      </c>
      <c r="O388" s="12">
        <f t="shared" si="21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9"/>
        <v>39.261467889908261</v>
      </c>
      <c r="G389" t="s">
        <v>14</v>
      </c>
      <c r="H389">
        <v>424</v>
      </c>
      <c r="I389" s="8">
        <f t="shared" si="20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v>41072.208333333336</v>
      </c>
      <c r="O389" s="12">
        <f t="shared" si="21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9"/>
        <v>11.270034843205574</v>
      </c>
      <c r="G390" t="s">
        <v>74</v>
      </c>
      <c r="H390">
        <v>145</v>
      </c>
      <c r="I390" s="8">
        <f t="shared" si="20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v>40912.25</v>
      </c>
      <c r="O390" s="12">
        <f t="shared" si="21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9"/>
        <v>122.11084337349398</v>
      </c>
      <c r="G391" t="s">
        <v>20</v>
      </c>
      <c r="H391">
        <v>1152</v>
      </c>
      <c r="I391" s="8">
        <f t="shared" si="20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v>40479.208333333336</v>
      </c>
      <c r="O391" s="12">
        <f t="shared" si="21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9"/>
        <v>186.54166666666669</v>
      </c>
      <c r="G392" t="s">
        <v>20</v>
      </c>
      <c r="H392">
        <v>50</v>
      </c>
      <c r="I392" s="8">
        <f t="shared" si="20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v>41530.208333333336</v>
      </c>
      <c r="O392" s="12">
        <f t="shared" si="21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9"/>
        <v>7.2731788079470201</v>
      </c>
      <c r="G393" t="s">
        <v>14</v>
      </c>
      <c r="H393">
        <v>151</v>
      </c>
      <c r="I393" s="8">
        <f t="shared" si="20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v>41653.25</v>
      </c>
      <c r="O393" s="12">
        <f t="shared" si="21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9"/>
        <v>65.642371234207957</v>
      </c>
      <c r="G394" t="s">
        <v>14</v>
      </c>
      <c r="H394">
        <v>1608</v>
      </c>
      <c r="I394" s="8">
        <f t="shared" si="20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v>40549.25</v>
      </c>
      <c r="O394" s="12">
        <f t="shared" si="21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9"/>
        <v>228.96178343949046</v>
      </c>
      <c r="G395" t="s">
        <v>20</v>
      </c>
      <c r="H395">
        <v>3059</v>
      </c>
      <c r="I395" s="8">
        <f t="shared" si="20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v>42933.208333333328</v>
      </c>
      <c r="O395" s="12">
        <f t="shared" si="21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9"/>
        <v>469.37499999999994</v>
      </c>
      <c r="G396" t="s">
        <v>20</v>
      </c>
      <c r="H396">
        <v>34</v>
      </c>
      <c r="I396" s="8">
        <f t="shared" si="20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v>41484.208333333336</v>
      </c>
      <c r="O396" s="12">
        <f t="shared" si="21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9"/>
        <v>130.11267605633802</v>
      </c>
      <c r="G397" t="s">
        <v>20</v>
      </c>
      <c r="H397">
        <v>220</v>
      </c>
      <c r="I397" s="8">
        <f t="shared" si="20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v>40885.25</v>
      </c>
      <c r="O397" s="12">
        <f t="shared" si="21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9"/>
        <v>167.05422993492408</v>
      </c>
      <c r="G398" t="s">
        <v>20</v>
      </c>
      <c r="H398">
        <v>1604</v>
      </c>
      <c r="I398" s="8">
        <f t="shared" si="20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v>43378.208333333328</v>
      </c>
      <c r="O398" s="12">
        <f t="shared" si="21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9"/>
        <v>173.8641975308642</v>
      </c>
      <c r="G399" t="s">
        <v>20</v>
      </c>
      <c r="H399">
        <v>454</v>
      </c>
      <c r="I399" s="8">
        <f t="shared" si="20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v>41417.208333333336</v>
      </c>
      <c r="O399" s="12">
        <f t="shared" si="21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9"/>
        <v>717.76470588235293</v>
      </c>
      <c r="G400" t="s">
        <v>20</v>
      </c>
      <c r="H400">
        <v>123</v>
      </c>
      <c r="I400" s="8">
        <f t="shared" si="20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v>43228.208333333328</v>
      </c>
      <c r="O400" s="12">
        <f t="shared" si="21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9"/>
        <v>63.850976361767728</v>
      </c>
      <c r="G401" t="s">
        <v>14</v>
      </c>
      <c r="H401">
        <v>941</v>
      </c>
      <c r="I401" s="8">
        <f t="shared" si="20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v>40576.25</v>
      </c>
      <c r="O401" s="12">
        <f t="shared" si="21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9"/>
        <v>2</v>
      </c>
      <c r="G402" t="s">
        <v>14</v>
      </c>
      <c r="H402">
        <v>1</v>
      </c>
      <c r="I402" s="8">
        <f t="shared" si="20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v>41502.208333333336</v>
      </c>
      <c r="O402" s="12">
        <f t="shared" si="21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9"/>
        <v>1530.2222222222222</v>
      </c>
      <c r="G403" t="s">
        <v>20</v>
      </c>
      <c r="H403">
        <v>299</v>
      </c>
      <c r="I403" s="8">
        <f t="shared" si="20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v>43765.208333333328</v>
      </c>
      <c r="O403" s="12">
        <f t="shared" si="21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9"/>
        <v>40.356164383561641</v>
      </c>
      <c r="G404" t="s">
        <v>14</v>
      </c>
      <c r="H404">
        <v>40</v>
      </c>
      <c r="I404" s="8">
        <f t="shared" si="20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v>40914.25</v>
      </c>
      <c r="O404" s="12">
        <f t="shared" si="21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9"/>
        <v>86.220633299284984</v>
      </c>
      <c r="G405" t="s">
        <v>14</v>
      </c>
      <c r="H405">
        <v>3015</v>
      </c>
      <c r="I405" s="8">
        <f t="shared" si="20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v>40310.208333333336</v>
      </c>
      <c r="O405" s="12">
        <f t="shared" si="21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9"/>
        <v>315.58486707566465</v>
      </c>
      <c r="G406" t="s">
        <v>20</v>
      </c>
      <c r="H406">
        <v>2237</v>
      </c>
      <c r="I406" s="8">
        <f t="shared" si="20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v>43053.25</v>
      </c>
      <c r="O406" s="12">
        <f t="shared" si="21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9"/>
        <v>89.618243243243242</v>
      </c>
      <c r="G407" t="s">
        <v>14</v>
      </c>
      <c r="H407">
        <v>435</v>
      </c>
      <c r="I407" s="8">
        <f t="shared" si="20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v>43255.208333333328</v>
      </c>
      <c r="O407" s="12">
        <f t="shared" si="21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9"/>
        <v>182.14503816793894</v>
      </c>
      <c r="G408" t="s">
        <v>20</v>
      </c>
      <c r="H408">
        <v>645</v>
      </c>
      <c r="I408" s="8">
        <f t="shared" si="20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v>41304.25</v>
      </c>
      <c r="O408" s="12">
        <f t="shared" si="21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9"/>
        <v>355.88235294117646</v>
      </c>
      <c r="G409" t="s">
        <v>20</v>
      </c>
      <c r="H409">
        <v>484</v>
      </c>
      <c r="I409" s="8">
        <f t="shared" si="20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v>43751.208333333328</v>
      </c>
      <c r="O409" s="12">
        <f t="shared" si="21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9"/>
        <v>131.83695652173913</v>
      </c>
      <c r="G410" t="s">
        <v>20</v>
      </c>
      <c r="H410">
        <v>154</v>
      </c>
      <c r="I410" s="8">
        <f t="shared" si="20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v>42541.208333333328</v>
      </c>
      <c r="O410" s="12">
        <f t="shared" si="21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9"/>
        <v>46.315634218289084</v>
      </c>
      <c r="G411" t="s">
        <v>14</v>
      </c>
      <c r="H411">
        <v>714</v>
      </c>
      <c r="I411" s="8">
        <f t="shared" si="20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v>42843.208333333328</v>
      </c>
      <c r="O411" s="12">
        <f t="shared" si="21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9"/>
        <v>36.132726089785294</v>
      </c>
      <c r="G412" t="s">
        <v>47</v>
      </c>
      <c r="H412">
        <v>1111</v>
      </c>
      <c r="I412" s="8">
        <f t="shared" si="20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v>42122.208333333328</v>
      </c>
      <c r="O412" s="12">
        <f t="shared" si="21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9"/>
        <v>104.62820512820512</v>
      </c>
      <c r="G413" t="s">
        <v>20</v>
      </c>
      <c r="H413">
        <v>82</v>
      </c>
      <c r="I413" s="8">
        <f t="shared" si="20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v>42884.208333333328</v>
      </c>
      <c r="O413" s="12">
        <f t="shared" si="21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9"/>
        <v>668.85714285714289</v>
      </c>
      <c r="G414" t="s">
        <v>20</v>
      </c>
      <c r="H414">
        <v>134</v>
      </c>
      <c r="I414" s="8">
        <f t="shared" si="20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v>41642.25</v>
      </c>
      <c r="O414" s="12">
        <f t="shared" si="21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9"/>
        <v>62.072823218997364</v>
      </c>
      <c r="G415" t="s">
        <v>47</v>
      </c>
      <c r="H415">
        <v>1089</v>
      </c>
      <c r="I415" s="8">
        <f t="shared" si="20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v>43431.25</v>
      </c>
      <c r="O415" s="12">
        <f t="shared" si="21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9"/>
        <v>84.699787460148784</v>
      </c>
      <c r="G416" t="s">
        <v>14</v>
      </c>
      <c r="H416">
        <v>5497</v>
      </c>
      <c r="I416" s="8">
        <f t="shared" si="20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v>40288.208333333336</v>
      </c>
      <c r="O416" s="12">
        <f t="shared" si="21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9"/>
        <v>11.059030837004405</v>
      </c>
      <c r="G417" t="s">
        <v>14</v>
      </c>
      <c r="H417">
        <v>418</v>
      </c>
      <c r="I417" s="8">
        <f t="shared" si="20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v>40921.25</v>
      </c>
      <c r="O417" s="12">
        <f t="shared" si="21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9"/>
        <v>43.838781575037146</v>
      </c>
      <c r="G418" t="s">
        <v>14</v>
      </c>
      <c r="H418">
        <v>1439</v>
      </c>
      <c r="I418" s="8">
        <f t="shared" si="20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v>40560.25</v>
      </c>
      <c r="O418" s="12">
        <f t="shared" si="21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9"/>
        <v>55.470588235294116</v>
      </c>
      <c r="G419" t="s">
        <v>14</v>
      </c>
      <c r="H419">
        <v>15</v>
      </c>
      <c r="I419" s="8">
        <f t="shared" si="20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v>43407.208333333328</v>
      </c>
      <c r="O419" s="12">
        <f t="shared" si="21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9"/>
        <v>57.399511301160658</v>
      </c>
      <c r="G420" t="s">
        <v>14</v>
      </c>
      <c r="H420">
        <v>1999</v>
      </c>
      <c r="I420" s="8">
        <f t="shared" si="20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v>41035.208333333336</v>
      </c>
      <c r="O420" s="12">
        <f t="shared" si="21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9"/>
        <v>123.43497363796135</v>
      </c>
      <c r="G421" t="s">
        <v>20</v>
      </c>
      <c r="H421">
        <v>5203</v>
      </c>
      <c r="I421" s="8">
        <f t="shared" si="20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v>40899.25</v>
      </c>
      <c r="O421" s="12">
        <f t="shared" si="21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9"/>
        <v>128.46</v>
      </c>
      <c r="G422" t="s">
        <v>20</v>
      </c>
      <c r="H422">
        <v>94</v>
      </c>
      <c r="I422" s="8">
        <f t="shared" si="20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v>42911.208333333328</v>
      </c>
      <c r="O422" s="12">
        <f t="shared" si="21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9"/>
        <v>63.989361702127653</v>
      </c>
      <c r="G423" t="s">
        <v>14</v>
      </c>
      <c r="H423">
        <v>118</v>
      </c>
      <c r="I423" s="8">
        <f t="shared" si="20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v>42915.208333333328</v>
      </c>
      <c r="O423" s="12">
        <f t="shared" si="21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9"/>
        <v>127.29885057471265</v>
      </c>
      <c r="G424" t="s">
        <v>20</v>
      </c>
      <c r="H424">
        <v>205</v>
      </c>
      <c r="I424" s="8">
        <f t="shared" si="20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v>40285.208333333336</v>
      </c>
      <c r="O424" s="12">
        <f t="shared" si="21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9"/>
        <v>10.638024357239512</v>
      </c>
      <c r="G425" t="s">
        <v>14</v>
      </c>
      <c r="H425">
        <v>162</v>
      </c>
      <c r="I425" s="8">
        <f t="shared" si="20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v>40808.208333333336</v>
      </c>
      <c r="O425" s="12">
        <f t="shared" si="21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9"/>
        <v>40.470588235294116</v>
      </c>
      <c r="G426" t="s">
        <v>14</v>
      </c>
      <c r="H426">
        <v>83</v>
      </c>
      <c r="I426" s="8">
        <f t="shared" si="20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v>43208.208333333328</v>
      </c>
      <c r="O426" s="12">
        <f t="shared" si="21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9"/>
        <v>287.66666666666663</v>
      </c>
      <c r="G427" t="s">
        <v>20</v>
      </c>
      <c r="H427">
        <v>92</v>
      </c>
      <c r="I427" s="8">
        <f t="shared" si="20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v>42213.208333333328</v>
      </c>
      <c r="O427" s="12">
        <f t="shared" si="21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9"/>
        <v>572.94444444444446</v>
      </c>
      <c r="G428" t="s">
        <v>20</v>
      </c>
      <c r="H428">
        <v>219</v>
      </c>
      <c r="I428" s="8">
        <f t="shared" si="20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v>41332.25</v>
      </c>
      <c r="O428" s="12">
        <f t="shared" si="21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9"/>
        <v>112.90429799426933</v>
      </c>
      <c r="G429" t="s">
        <v>20</v>
      </c>
      <c r="H429">
        <v>2526</v>
      </c>
      <c r="I429" s="8">
        <f t="shared" si="20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v>41895.208333333336</v>
      </c>
      <c r="O429" s="12">
        <f t="shared" si="21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9"/>
        <v>46.387573964497044</v>
      </c>
      <c r="G430" t="s">
        <v>14</v>
      </c>
      <c r="H430">
        <v>747</v>
      </c>
      <c r="I430" s="8">
        <f t="shared" si="20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v>40585.25</v>
      </c>
      <c r="O430" s="12">
        <f t="shared" si="21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9"/>
        <v>90.675916230366497</v>
      </c>
      <c r="G431" t="s">
        <v>74</v>
      </c>
      <c r="H431">
        <v>2138</v>
      </c>
      <c r="I431" s="8">
        <f t="shared" si="20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v>41680.25</v>
      </c>
      <c r="O431" s="12">
        <f t="shared" si="21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9"/>
        <v>67.740740740740748</v>
      </c>
      <c r="G432" t="s">
        <v>14</v>
      </c>
      <c r="H432">
        <v>84</v>
      </c>
      <c r="I432" s="8">
        <f t="shared" si="20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v>43737.208333333328</v>
      </c>
      <c r="O432" s="12">
        <f t="shared" si="21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9"/>
        <v>192.49019607843135</v>
      </c>
      <c r="G433" t="s">
        <v>20</v>
      </c>
      <c r="H433">
        <v>94</v>
      </c>
      <c r="I433" s="8">
        <f t="shared" si="20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v>43273.208333333328</v>
      </c>
      <c r="O433" s="12">
        <f t="shared" si="21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9"/>
        <v>82.714285714285722</v>
      </c>
      <c r="G434" t="s">
        <v>14</v>
      </c>
      <c r="H434">
        <v>91</v>
      </c>
      <c r="I434" s="8">
        <f t="shared" si="20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v>41761.208333333336</v>
      </c>
      <c r="O434" s="12">
        <f t="shared" si="21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9"/>
        <v>54.163920922570021</v>
      </c>
      <c r="G435" t="s">
        <v>14</v>
      </c>
      <c r="H435">
        <v>792</v>
      </c>
      <c r="I435" s="8">
        <f t="shared" si="20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v>41603.25</v>
      </c>
      <c r="O435" s="12">
        <f t="shared" si="21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9"/>
        <v>16.722222222222221</v>
      </c>
      <c r="G436" t="s">
        <v>74</v>
      </c>
      <c r="H436">
        <v>10</v>
      </c>
      <c r="I436" s="8">
        <f t="shared" si="20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v>42705.25</v>
      </c>
      <c r="O436" s="12">
        <f t="shared" si="21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9"/>
        <v>116.87664041994749</v>
      </c>
      <c r="G437" t="s">
        <v>20</v>
      </c>
      <c r="H437">
        <v>1713</v>
      </c>
      <c r="I437" s="8">
        <f t="shared" si="20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v>41988.25</v>
      </c>
      <c r="O437" s="12">
        <f t="shared" si="21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9"/>
        <v>1052.1538461538462</v>
      </c>
      <c r="G438" t="s">
        <v>20</v>
      </c>
      <c r="H438">
        <v>249</v>
      </c>
      <c r="I438" s="8">
        <f t="shared" si="20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v>43575.208333333328</v>
      </c>
      <c r="O438" s="12">
        <f t="shared" si="21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9"/>
        <v>123.07407407407408</v>
      </c>
      <c r="G439" t="s">
        <v>20</v>
      </c>
      <c r="H439">
        <v>192</v>
      </c>
      <c r="I439" s="8">
        <f t="shared" si="20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v>42260.208333333328</v>
      </c>
      <c r="O439" s="12">
        <f t="shared" si="21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9"/>
        <v>178.63855421686748</v>
      </c>
      <c r="G440" t="s">
        <v>20</v>
      </c>
      <c r="H440">
        <v>247</v>
      </c>
      <c r="I440" s="8">
        <f t="shared" si="20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v>41337.25</v>
      </c>
      <c r="O440" s="12">
        <f t="shared" si="21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9"/>
        <v>355.28169014084506</v>
      </c>
      <c r="G441" t="s">
        <v>20</v>
      </c>
      <c r="H441">
        <v>2293</v>
      </c>
      <c r="I441" s="8">
        <f t="shared" si="20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v>42680.208333333328</v>
      </c>
      <c r="O441" s="12">
        <f t="shared" si="21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9"/>
        <v>161.90634146341463</v>
      </c>
      <c r="G442" t="s">
        <v>20</v>
      </c>
      <c r="H442">
        <v>3131</v>
      </c>
      <c r="I442" s="8">
        <f t="shared" si="20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v>42916.208333333328</v>
      </c>
      <c r="O442" s="12">
        <f t="shared" si="21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9"/>
        <v>24.914285714285715</v>
      </c>
      <c r="G443" t="s">
        <v>14</v>
      </c>
      <c r="H443">
        <v>32</v>
      </c>
      <c r="I443" s="8">
        <f t="shared" si="20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v>41025.208333333336</v>
      </c>
      <c r="O443" s="12">
        <f t="shared" si="21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9"/>
        <v>198.72222222222223</v>
      </c>
      <c r="G444" t="s">
        <v>20</v>
      </c>
      <c r="H444">
        <v>143</v>
      </c>
      <c r="I444" s="8">
        <f t="shared" si="20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v>42980.208333333328</v>
      </c>
      <c r="O444" s="12">
        <f t="shared" si="21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9"/>
        <v>34.752688172043008</v>
      </c>
      <c r="G445" t="s">
        <v>74</v>
      </c>
      <c r="H445">
        <v>90</v>
      </c>
      <c r="I445" s="8">
        <f t="shared" si="20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v>40451.208333333336</v>
      </c>
      <c r="O445" s="12">
        <f t="shared" si="21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9"/>
        <v>176.41935483870967</v>
      </c>
      <c r="G446" t="s">
        <v>20</v>
      </c>
      <c r="H446">
        <v>296</v>
      </c>
      <c r="I446" s="8">
        <f t="shared" si="20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v>40748.208333333336</v>
      </c>
      <c r="O446" s="12">
        <f t="shared" si="21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9"/>
        <v>511.38095238095235</v>
      </c>
      <c r="G447" t="s">
        <v>20</v>
      </c>
      <c r="H447">
        <v>170</v>
      </c>
      <c r="I447" s="8">
        <f t="shared" si="20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v>40515.25</v>
      </c>
      <c r="O447" s="12">
        <f t="shared" si="21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9"/>
        <v>82.044117647058826</v>
      </c>
      <c r="G448" t="s">
        <v>14</v>
      </c>
      <c r="H448">
        <v>186</v>
      </c>
      <c r="I448" s="8">
        <f t="shared" si="20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v>41261.25</v>
      </c>
      <c r="O448" s="12">
        <f t="shared" si="21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9"/>
        <v>24.326030927835053</v>
      </c>
      <c r="G449" t="s">
        <v>74</v>
      </c>
      <c r="H449">
        <v>439</v>
      </c>
      <c r="I449" s="8">
        <f t="shared" si="20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v>43088.25</v>
      </c>
      <c r="O449" s="12">
        <f t="shared" si="21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19"/>
        <v>50.482758620689658</v>
      </c>
      <c r="G450" t="s">
        <v>14</v>
      </c>
      <c r="H450">
        <v>605</v>
      </c>
      <c r="I450" s="8">
        <f t="shared" si="20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v>41378.208333333336</v>
      </c>
      <c r="O450" s="12">
        <f t="shared" si="21"/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2">(E451/D451)*100</f>
        <v>967</v>
      </c>
      <c r="G451" t="s">
        <v>20</v>
      </c>
      <c r="H451">
        <v>86</v>
      </c>
      <c r="I451" s="8">
        <f t="shared" ref="I451:I514" si="23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v>43530.25</v>
      </c>
      <c r="O451" s="12">
        <f t="shared" ref="O451:O514" si="24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2"/>
        <v>4</v>
      </c>
      <c r="G452" t="s">
        <v>14</v>
      </c>
      <c r="H452">
        <v>1</v>
      </c>
      <c r="I452" s="8">
        <f t="shared" si="23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v>43394.208333333328</v>
      </c>
      <c r="O452" s="12">
        <f t="shared" si="24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2"/>
        <v>122.84501347708894</v>
      </c>
      <c r="G453" t="s">
        <v>20</v>
      </c>
      <c r="H453">
        <v>6286</v>
      </c>
      <c r="I453" s="8">
        <f t="shared" si="2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v>42935.208333333328</v>
      </c>
      <c r="O453" s="12">
        <f t="shared" si="24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2"/>
        <v>63.4375</v>
      </c>
      <c r="G454" t="s">
        <v>14</v>
      </c>
      <c r="H454">
        <v>31</v>
      </c>
      <c r="I454" s="8">
        <f t="shared" si="2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v>40365.208333333336</v>
      </c>
      <c r="O454" s="12">
        <f t="shared" si="24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2"/>
        <v>56.331688596491226</v>
      </c>
      <c r="G455" t="s">
        <v>14</v>
      </c>
      <c r="H455">
        <v>1181</v>
      </c>
      <c r="I455" s="8">
        <f t="shared" si="2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v>42705.25</v>
      </c>
      <c r="O455" s="12">
        <f t="shared" si="24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2"/>
        <v>44.074999999999996</v>
      </c>
      <c r="G456" t="s">
        <v>14</v>
      </c>
      <c r="H456">
        <v>39</v>
      </c>
      <c r="I456" s="8">
        <f t="shared" si="2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v>41568.208333333336</v>
      </c>
      <c r="O456" s="12">
        <f t="shared" si="24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2"/>
        <v>118.37253218884121</v>
      </c>
      <c r="G457" t="s">
        <v>20</v>
      </c>
      <c r="H457">
        <v>3727</v>
      </c>
      <c r="I457" s="8">
        <f t="shared" si="2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v>40809.208333333336</v>
      </c>
      <c r="O457" s="12">
        <f t="shared" si="24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2"/>
        <v>104.1243169398907</v>
      </c>
      <c r="G458" t="s">
        <v>20</v>
      </c>
      <c r="H458">
        <v>1605</v>
      </c>
      <c r="I458" s="8">
        <f t="shared" si="2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v>43141.25</v>
      </c>
      <c r="O458" s="12">
        <f t="shared" si="24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2"/>
        <v>26.640000000000004</v>
      </c>
      <c r="G459" t="s">
        <v>14</v>
      </c>
      <c r="H459">
        <v>46</v>
      </c>
      <c r="I459" s="8">
        <f t="shared" si="2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v>42657.208333333328</v>
      </c>
      <c r="O459" s="12">
        <f t="shared" si="24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2"/>
        <v>351.20118343195264</v>
      </c>
      <c r="G460" t="s">
        <v>20</v>
      </c>
      <c r="H460">
        <v>2120</v>
      </c>
      <c r="I460" s="8">
        <f t="shared" si="2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v>40265.208333333336</v>
      </c>
      <c r="O460" s="12">
        <f t="shared" si="24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2"/>
        <v>90.063492063492063</v>
      </c>
      <c r="G461" t="s">
        <v>14</v>
      </c>
      <c r="H461">
        <v>105</v>
      </c>
      <c r="I461" s="8">
        <f t="shared" si="2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v>42001.25</v>
      </c>
      <c r="O461" s="12">
        <f t="shared" si="24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2"/>
        <v>171.625</v>
      </c>
      <c r="G462" t="s">
        <v>20</v>
      </c>
      <c r="H462">
        <v>50</v>
      </c>
      <c r="I462" s="8">
        <f t="shared" si="23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v>40399.208333333336</v>
      </c>
      <c r="O462" s="12">
        <f t="shared" si="24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2"/>
        <v>141.04655870445345</v>
      </c>
      <c r="G463" t="s">
        <v>20</v>
      </c>
      <c r="H463">
        <v>2080</v>
      </c>
      <c r="I463" s="8">
        <f t="shared" si="2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v>41757.208333333336</v>
      </c>
      <c r="O463" s="12">
        <f t="shared" si="24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2"/>
        <v>30.57944915254237</v>
      </c>
      <c r="G464" t="s">
        <v>14</v>
      </c>
      <c r="H464">
        <v>535</v>
      </c>
      <c r="I464" s="8">
        <f t="shared" si="2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v>41304.25</v>
      </c>
      <c r="O464" s="12">
        <f t="shared" si="24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2"/>
        <v>108.16455696202532</v>
      </c>
      <c r="G465" t="s">
        <v>20</v>
      </c>
      <c r="H465">
        <v>2105</v>
      </c>
      <c r="I465" s="8">
        <f t="shared" si="2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v>41639.25</v>
      </c>
      <c r="O465" s="12">
        <f t="shared" si="24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2"/>
        <v>133.45505617977528</v>
      </c>
      <c r="G466" t="s">
        <v>20</v>
      </c>
      <c r="H466">
        <v>2436</v>
      </c>
      <c r="I466" s="8">
        <f t="shared" si="2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v>43142.25</v>
      </c>
      <c r="O466" s="12">
        <f t="shared" si="24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2"/>
        <v>187.85106382978722</v>
      </c>
      <c r="G467" t="s">
        <v>20</v>
      </c>
      <c r="H467">
        <v>80</v>
      </c>
      <c r="I467" s="8">
        <f t="shared" si="2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v>43127.25</v>
      </c>
      <c r="O467" s="12">
        <f t="shared" si="24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2"/>
        <v>332</v>
      </c>
      <c r="G468" t="s">
        <v>20</v>
      </c>
      <c r="H468">
        <v>42</v>
      </c>
      <c r="I468" s="8">
        <f t="shared" si="2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v>41409.208333333336</v>
      </c>
      <c r="O468" s="12">
        <f t="shared" si="24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2"/>
        <v>575.21428571428578</v>
      </c>
      <c r="G469" t="s">
        <v>20</v>
      </c>
      <c r="H469">
        <v>139</v>
      </c>
      <c r="I469" s="8">
        <f t="shared" si="2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v>42331.25</v>
      </c>
      <c r="O469" s="12">
        <f t="shared" si="24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2"/>
        <v>40.5</v>
      </c>
      <c r="G470" t="s">
        <v>14</v>
      </c>
      <c r="H470">
        <v>16</v>
      </c>
      <c r="I470" s="8">
        <f t="shared" si="2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v>43569.208333333328</v>
      </c>
      <c r="O470" s="12">
        <f t="shared" si="24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2"/>
        <v>184.42857142857144</v>
      </c>
      <c r="G471" t="s">
        <v>20</v>
      </c>
      <c r="H471">
        <v>159</v>
      </c>
      <c r="I471" s="8">
        <f t="shared" si="2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v>42142.208333333328</v>
      </c>
      <c r="O471" s="12">
        <f t="shared" si="24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2"/>
        <v>285.80555555555554</v>
      </c>
      <c r="G472" t="s">
        <v>20</v>
      </c>
      <c r="H472">
        <v>381</v>
      </c>
      <c r="I472" s="8">
        <f t="shared" si="2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v>42716.25</v>
      </c>
      <c r="O472" s="12">
        <f t="shared" si="24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2"/>
        <v>319</v>
      </c>
      <c r="G473" t="s">
        <v>20</v>
      </c>
      <c r="H473">
        <v>194</v>
      </c>
      <c r="I473" s="8">
        <f t="shared" si="2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v>41031.208333333336</v>
      </c>
      <c r="O473" s="12">
        <f t="shared" si="24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2"/>
        <v>39.234070221066318</v>
      </c>
      <c r="G474" t="s">
        <v>14</v>
      </c>
      <c r="H474">
        <v>575</v>
      </c>
      <c r="I474" s="8">
        <f t="shared" si="2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v>43535.208333333328</v>
      </c>
      <c r="O474" s="12">
        <f t="shared" si="24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2"/>
        <v>178.14000000000001</v>
      </c>
      <c r="G475" t="s">
        <v>20</v>
      </c>
      <c r="H475">
        <v>106</v>
      </c>
      <c r="I475" s="8">
        <f t="shared" si="2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v>43277.208333333328</v>
      </c>
      <c r="O475" s="12">
        <f t="shared" si="24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2"/>
        <v>365.15</v>
      </c>
      <c r="G476" t="s">
        <v>20</v>
      </c>
      <c r="H476">
        <v>142</v>
      </c>
      <c r="I476" s="8">
        <f t="shared" si="2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v>41989.25</v>
      </c>
      <c r="O476" s="12">
        <f t="shared" si="24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2"/>
        <v>113.94594594594594</v>
      </c>
      <c r="G477" t="s">
        <v>20</v>
      </c>
      <c r="H477">
        <v>211</v>
      </c>
      <c r="I477" s="8">
        <f t="shared" si="2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v>41450.208333333336</v>
      </c>
      <c r="O477" s="12">
        <f t="shared" si="24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2"/>
        <v>29.828720626631856</v>
      </c>
      <c r="G478" t="s">
        <v>14</v>
      </c>
      <c r="H478">
        <v>1120</v>
      </c>
      <c r="I478" s="8">
        <f t="shared" si="2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v>43322.208333333328</v>
      </c>
      <c r="O478" s="12">
        <f t="shared" si="24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2"/>
        <v>54.270588235294113</v>
      </c>
      <c r="G479" t="s">
        <v>14</v>
      </c>
      <c r="H479">
        <v>113</v>
      </c>
      <c r="I479" s="8">
        <f t="shared" si="2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v>40720.208333333336</v>
      </c>
      <c r="O479" s="12">
        <f t="shared" si="24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2"/>
        <v>236.34156976744185</v>
      </c>
      <c r="G480" t="s">
        <v>20</v>
      </c>
      <c r="H480">
        <v>2756</v>
      </c>
      <c r="I480" s="8">
        <f t="shared" si="2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v>42072.208333333328</v>
      </c>
      <c r="O480" s="12">
        <f t="shared" si="24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2"/>
        <v>512.91666666666663</v>
      </c>
      <c r="G481" t="s">
        <v>20</v>
      </c>
      <c r="H481">
        <v>173</v>
      </c>
      <c r="I481" s="8">
        <f t="shared" si="2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v>42945.208333333328</v>
      </c>
      <c r="O481" s="12">
        <f t="shared" si="24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2"/>
        <v>100.65116279069768</v>
      </c>
      <c r="G482" t="s">
        <v>20</v>
      </c>
      <c r="H482">
        <v>87</v>
      </c>
      <c r="I482" s="8">
        <f t="shared" si="2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v>40248.25</v>
      </c>
      <c r="O482" s="12">
        <f t="shared" si="24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2"/>
        <v>81.348423194303152</v>
      </c>
      <c r="G483" t="s">
        <v>14</v>
      </c>
      <c r="H483">
        <v>1538</v>
      </c>
      <c r="I483" s="8">
        <f t="shared" si="2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v>41913.208333333336</v>
      </c>
      <c r="O483" s="12">
        <f t="shared" si="24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2"/>
        <v>16.404761904761905</v>
      </c>
      <c r="G484" t="s">
        <v>14</v>
      </c>
      <c r="H484">
        <v>9</v>
      </c>
      <c r="I484" s="8">
        <f t="shared" si="2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v>40963.25</v>
      </c>
      <c r="O484" s="12">
        <f t="shared" si="24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2"/>
        <v>52.774617067833695</v>
      </c>
      <c r="G485" t="s">
        <v>14</v>
      </c>
      <c r="H485">
        <v>554</v>
      </c>
      <c r="I485" s="8">
        <f t="shared" si="2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v>43811.25</v>
      </c>
      <c r="O485" s="12">
        <f t="shared" si="24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2"/>
        <v>260.20608108108109</v>
      </c>
      <c r="G486" t="s">
        <v>20</v>
      </c>
      <c r="H486">
        <v>1572</v>
      </c>
      <c r="I486" s="8">
        <f t="shared" si="2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v>41855.208333333336</v>
      </c>
      <c r="O486" s="12">
        <f t="shared" si="24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2"/>
        <v>30.73289183222958</v>
      </c>
      <c r="G487" t="s">
        <v>14</v>
      </c>
      <c r="H487">
        <v>648</v>
      </c>
      <c r="I487" s="8">
        <f t="shared" si="2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v>43626.208333333328</v>
      </c>
      <c r="O487" s="12">
        <f t="shared" si="24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2"/>
        <v>13.5</v>
      </c>
      <c r="G488" t="s">
        <v>14</v>
      </c>
      <c r="H488">
        <v>21</v>
      </c>
      <c r="I488" s="8">
        <f t="shared" si="2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v>43168.25</v>
      </c>
      <c r="O488" s="12">
        <f t="shared" si="24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2"/>
        <v>178.62556663644605</v>
      </c>
      <c r="G489" t="s">
        <v>20</v>
      </c>
      <c r="H489">
        <v>2346</v>
      </c>
      <c r="I489" s="8">
        <f t="shared" si="2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v>42845.208333333328</v>
      </c>
      <c r="O489" s="12">
        <f t="shared" si="24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2"/>
        <v>220.0566037735849</v>
      </c>
      <c r="G490" t="s">
        <v>20</v>
      </c>
      <c r="H490">
        <v>115</v>
      </c>
      <c r="I490" s="8">
        <f t="shared" si="2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v>42403.25</v>
      </c>
      <c r="O490" s="12">
        <f t="shared" si="24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2"/>
        <v>101.5108695652174</v>
      </c>
      <c r="G491" t="s">
        <v>20</v>
      </c>
      <c r="H491">
        <v>85</v>
      </c>
      <c r="I491" s="8">
        <f t="shared" si="2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v>40406.208333333336</v>
      </c>
      <c r="O491" s="12">
        <f t="shared" si="24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2"/>
        <v>191.5</v>
      </c>
      <c r="G492" t="s">
        <v>20</v>
      </c>
      <c r="H492">
        <v>144</v>
      </c>
      <c r="I492" s="8">
        <f t="shared" si="2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v>43786.25</v>
      </c>
      <c r="O492" s="12">
        <f t="shared" si="24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2"/>
        <v>305.34683098591546</v>
      </c>
      <c r="G493" t="s">
        <v>20</v>
      </c>
      <c r="H493">
        <v>2443</v>
      </c>
      <c r="I493" s="8">
        <f t="shared" si="2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v>41456.208333333336</v>
      </c>
      <c r="O493" s="12">
        <f t="shared" si="24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2"/>
        <v>23.995287958115181</v>
      </c>
      <c r="G494" t="s">
        <v>74</v>
      </c>
      <c r="H494">
        <v>595</v>
      </c>
      <c r="I494" s="8">
        <f t="shared" si="2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v>40336.208333333336</v>
      </c>
      <c r="O494" s="12">
        <f t="shared" si="24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2"/>
        <v>723.77777777777771</v>
      </c>
      <c r="G495" t="s">
        <v>20</v>
      </c>
      <c r="H495">
        <v>64</v>
      </c>
      <c r="I495" s="8">
        <f t="shared" si="2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v>43645.208333333328</v>
      </c>
      <c r="O495" s="12">
        <f t="shared" si="24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2"/>
        <v>547.36</v>
      </c>
      <c r="G496" t="s">
        <v>20</v>
      </c>
      <c r="H496">
        <v>268</v>
      </c>
      <c r="I496" s="8">
        <f t="shared" si="2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v>40990.208333333336</v>
      </c>
      <c r="O496" s="12">
        <f t="shared" si="24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2"/>
        <v>414.49999999999994</v>
      </c>
      <c r="G497" t="s">
        <v>20</v>
      </c>
      <c r="H497">
        <v>195</v>
      </c>
      <c r="I497" s="8">
        <f t="shared" si="2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v>41800.208333333336</v>
      </c>
      <c r="O497" s="12">
        <f t="shared" si="24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2"/>
        <v>0.90696409140369971</v>
      </c>
      <c r="G498" t="s">
        <v>14</v>
      </c>
      <c r="H498">
        <v>54</v>
      </c>
      <c r="I498" s="8">
        <f t="shared" si="2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v>42876.208333333328</v>
      </c>
      <c r="O498" s="12">
        <f t="shared" si="24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2"/>
        <v>34.173469387755098</v>
      </c>
      <c r="G499" t="s">
        <v>14</v>
      </c>
      <c r="H499">
        <v>120</v>
      </c>
      <c r="I499" s="8">
        <f t="shared" si="2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v>42724.25</v>
      </c>
      <c r="O499" s="12">
        <f t="shared" si="24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2"/>
        <v>23.948810754912099</v>
      </c>
      <c r="G500" t="s">
        <v>14</v>
      </c>
      <c r="H500">
        <v>579</v>
      </c>
      <c r="I500" s="8">
        <f t="shared" si="2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v>42005.25</v>
      </c>
      <c r="O500" s="12">
        <f t="shared" si="24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2"/>
        <v>48.072649572649574</v>
      </c>
      <c r="G501" t="s">
        <v>14</v>
      </c>
      <c r="H501">
        <v>2072</v>
      </c>
      <c r="I501" s="8">
        <f t="shared" si="2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v>42444.208333333328</v>
      </c>
      <c r="O501" s="12">
        <f t="shared" si="24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2"/>
        <v>0</v>
      </c>
      <c r="G502" t="s">
        <v>14</v>
      </c>
      <c r="H502">
        <v>0</v>
      </c>
      <c r="I502" s="8" t="e">
        <f t="shared" si="23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v>41395.208333333336</v>
      </c>
      <c r="O502" s="12">
        <f t="shared" si="24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2"/>
        <v>70.145182291666657</v>
      </c>
      <c r="G503" t="s">
        <v>14</v>
      </c>
      <c r="H503">
        <v>1796</v>
      </c>
      <c r="I503" s="8">
        <f t="shared" si="2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v>41345.208333333336</v>
      </c>
      <c r="O503" s="12">
        <f t="shared" si="24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2"/>
        <v>529.92307692307691</v>
      </c>
      <c r="G504" t="s">
        <v>20</v>
      </c>
      <c r="H504">
        <v>186</v>
      </c>
      <c r="I504" s="8">
        <f t="shared" si="2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v>41117.208333333336</v>
      </c>
      <c r="O504" s="12">
        <f t="shared" si="24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2"/>
        <v>180.32549019607845</v>
      </c>
      <c r="G505" t="s">
        <v>20</v>
      </c>
      <c r="H505">
        <v>460</v>
      </c>
      <c r="I505" s="8">
        <f t="shared" si="2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v>42186.208333333328</v>
      </c>
      <c r="O505" s="12">
        <f t="shared" si="24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2"/>
        <v>92.320000000000007</v>
      </c>
      <c r="G506" t="s">
        <v>14</v>
      </c>
      <c r="H506">
        <v>62</v>
      </c>
      <c r="I506" s="8">
        <f t="shared" si="2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v>42142.208333333328</v>
      </c>
      <c r="O506" s="12">
        <f t="shared" si="24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2"/>
        <v>13.901001112347053</v>
      </c>
      <c r="G507" t="s">
        <v>14</v>
      </c>
      <c r="H507">
        <v>347</v>
      </c>
      <c r="I507" s="8">
        <f t="shared" si="2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v>41341.25</v>
      </c>
      <c r="O507" s="12">
        <f t="shared" si="24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2"/>
        <v>927.07777777777767</v>
      </c>
      <c r="G508" t="s">
        <v>20</v>
      </c>
      <c r="H508">
        <v>2528</v>
      </c>
      <c r="I508" s="8">
        <f t="shared" si="2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v>43062.25</v>
      </c>
      <c r="O508" s="12">
        <f t="shared" si="24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2"/>
        <v>39.857142857142861</v>
      </c>
      <c r="G509" t="s">
        <v>14</v>
      </c>
      <c r="H509">
        <v>19</v>
      </c>
      <c r="I509" s="8">
        <f t="shared" si="2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v>41373.208333333336</v>
      </c>
      <c r="O509" s="12">
        <f t="shared" si="24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2"/>
        <v>112.22929936305732</v>
      </c>
      <c r="G510" t="s">
        <v>20</v>
      </c>
      <c r="H510">
        <v>3657</v>
      </c>
      <c r="I510" s="8">
        <f t="shared" si="2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v>43310.208333333328</v>
      </c>
      <c r="O510" s="12">
        <f t="shared" si="24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2"/>
        <v>70.925816023738875</v>
      </c>
      <c r="G511" t="s">
        <v>14</v>
      </c>
      <c r="H511">
        <v>1258</v>
      </c>
      <c r="I511" s="8">
        <f t="shared" si="23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v>41034.208333333336</v>
      </c>
      <c r="O511" s="12">
        <f t="shared" si="24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2"/>
        <v>119.08974358974358</v>
      </c>
      <c r="G512" t="s">
        <v>20</v>
      </c>
      <c r="H512">
        <v>131</v>
      </c>
      <c r="I512" s="8">
        <f t="shared" si="2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v>43251.208333333328</v>
      </c>
      <c r="O512" s="12">
        <f t="shared" si="24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2"/>
        <v>24.017591339648174</v>
      </c>
      <c r="G513" t="s">
        <v>14</v>
      </c>
      <c r="H513">
        <v>362</v>
      </c>
      <c r="I513" s="8">
        <f t="shared" si="2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v>43671.208333333328</v>
      </c>
      <c r="O513" s="12">
        <f t="shared" si="24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2"/>
        <v>139.31868131868131</v>
      </c>
      <c r="G514" t="s">
        <v>20</v>
      </c>
      <c r="H514">
        <v>239</v>
      </c>
      <c r="I514" s="8">
        <f t="shared" si="2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v>41825.208333333336</v>
      </c>
      <c r="O514" s="12">
        <f t="shared" si="24"/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25">(E515/D515)*100</f>
        <v>39.277108433734945</v>
      </c>
      <c r="G515" t="s">
        <v>74</v>
      </c>
      <c r="H515">
        <v>35</v>
      </c>
      <c r="I515" s="8">
        <f t="shared" ref="I515:I578" si="26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v>40430.208333333336</v>
      </c>
      <c r="O515" s="12">
        <f t="shared" ref="O515:O578" si="27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25"/>
        <v>22.439077144917089</v>
      </c>
      <c r="G516" t="s">
        <v>74</v>
      </c>
      <c r="H516">
        <v>528</v>
      </c>
      <c r="I516" s="8">
        <f t="shared" si="26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v>41614.25</v>
      </c>
      <c r="O516" s="12">
        <f t="shared" si="27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25"/>
        <v>55.779069767441861</v>
      </c>
      <c r="G517" t="s">
        <v>14</v>
      </c>
      <c r="H517">
        <v>133</v>
      </c>
      <c r="I517" s="8">
        <f t="shared" si="26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v>40900.25</v>
      </c>
      <c r="O517" s="12">
        <f t="shared" si="27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25"/>
        <v>42.523125996810208</v>
      </c>
      <c r="G518" t="s">
        <v>14</v>
      </c>
      <c r="H518">
        <v>846</v>
      </c>
      <c r="I518" s="8">
        <f t="shared" si="26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v>40396.208333333336</v>
      </c>
      <c r="O518" s="12">
        <f t="shared" si="27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25"/>
        <v>112.00000000000001</v>
      </c>
      <c r="G519" t="s">
        <v>20</v>
      </c>
      <c r="H519">
        <v>78</v>
      </c>
      <c r="I519" s="8">
        <f t="shared" si="26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v>42860.208333333328</v>
      </c>
      <c r="O519" s="12">
        <f t="shared" si="27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25"/>
        <v>7.0681818181818183</v>
      </c>
      <c r="G520" t="s">
        <v>14</v>
      </c>
      <c r="H520">
        <v>10</v>
      </c>
      <c r="I520" s="8">
        <f t="shared" si="26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v>43154.25</v>
      </c>
      <c r="O520" s="12">
        <f t="shared" si="27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25"/>
        <v>101.74563871693867</v>
      </c>
      <c r="G521" t="s">
        <v>20</v>
      </c>
      <c r="H521">
        <v>1773</v>
      </c>
      <c r="I521" s="8">
        <f t="shared" si="26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v>42012.25</v>
      </c>
      <c r="O521" s="12">
        <f t="shared" si="27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25"/>
        <v>425.75</v>
      </c>
      <c r="G522" t="s">
        <v>20</v>
      </c>
      <c r="H522">
        <v>32</v>
      </c>
      <c r="I522" s="8">
        <f t="shared" si="26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v>43574.208333333328</v>
      </c>
      <c r="O522" s="12">
        <f t="shared" si="27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25"/>
        <v>145.53947368421052</v>
      </c>
      <c r="G523" t="s">
        <v>20</v>
      </c>
      <c r="H523">
        <v>369</v>
      </c>
      <c r="I523" s="8">
        <f t="shared" si="26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v>42605.208333333328</v>
      </c>
      <c r="O523" s="12">
        <f t="shared" si="27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25"/>
        <v>32.453465346534657</v>
      </c>
      <c r="G524" t="s">
        <v>14</v>
      </c>
      <c r="H524">
        <v>191</v>
      </c>
      <c r="I524" s="8">
        <f t="shared" si="26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v>41093.208333333336</v>
      </c>
      <c r="O524" s="12">
        <f t="shared" si="27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25"/>
        <v>700.33333333333326</v>
      </c>
      <c r="G525" t="s">
        <v>20</v>
      </c>
      <c r="H525">
        <v>89</v>
      </c>
      <c r="I525" s="8">
        <f t="shared" si="26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v>40241.25</v>
      </c>
      <c r="O525" s="12">
        <f t="shared" si="27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25"/>
        <v>83.904860392967933</v>
      </c>
      <c r="G526" t="s">
        <v>14</v>
      </c>
      <c r="H526">
        <v>1979</v>
      </c>
      <c r="I526" s="8">
        <f t="shared" si="26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v>40294.208333333336</v>
      </c>
      <c r="O526" s="12">
        <f t="shared" si="27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25"/>
        <v>84.19047619047619</v>
      </c>
      <c r="G527" t="s">
        <v>14</v>
      </c>
      <c r="H527">
        <v>63</v>
      </c>
      <c r="I527" s="8">
        <f t="shared" si="26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v>40505.25</v>
      </c>
      <c r="O527" s="12">
        <f t="shared" si="27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25"/>
        <v>155.95180722891567</v>
      </c>
      <c r="G528" t="s">
        <v>20</v>
      </c>
      <c r="H528">
        <v>147</v>
      </c>
      <c r="I528" s="8">
        <f t="shared" si="26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v>42364.25</v>
      </c>
      <c r="O528" s="12">
        <f t="shared" si="27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25"/>
        <v>99.619450317124731</v>
      </c>
      <c r="G529" t="s">
        <v>14</v>
      </c>
      <c r="H529">
        <v>6080</v>
      </c>
      <c r="I529" s="8">
        <f t="shared" si="26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v>42405.25</v>
      </c>
      <c r="O529" s="12">
        <f t="shared" si="27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25"/>
        <v>80.300000000000011</v>
      </c>
      <c r="G530" t="s">
        <v>14</v>
      </c>
      <c r="H530">
        <v>80</v>
      </c>
      <c r="I530" s="8">
        <f t="shared" si="26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v>41601.25</v>
      </c>
      <c r="O530" s="12">
        <f t="shared" si="27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25"/>
        <v>11.254901960784313</v>
      </c>
      <c r="G531" t="s">
        <v>14</v>
      </c>
      <c r="H531">
        <v>9</v>
      </c>
      <c r="I531" s="8">
        <f t="shared" si="26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v>41769.208333333336</v>
      </c>
      <c r="O531" s="12">
        <f t="shared" si="27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25"/>
        <v>91.740952380952379</v>
      </c>
      <c r="G532" t="s">
        <v>14</v>
      </c>
      <c r="H532">
        <v>1784</v>
      </c>
      <c r="I532" s="8">
        <f t="shared" si="26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v>40421.208333333336</v>
      </c>
      <c r="O532" s="12">
        <f t="shared" si="27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25"/>
        <v>95.521156936261391</v>
      </c>
      <c r="G533" t="s">
        <v>47</v>
      </c>
      <c r="H533">
        <v>3640</v>
      </c>
      <c r="I533" s="8">
        <f t="shared" si="26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v>41589.25</v>
      </c>
      <c r="O533" s="12">
        <f t="shared" si="27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25"/>
        <v>502.87499999999994</v>
      </c>
      <c r="G534" t="s">
        <v>20</v>
      </c>
      <c r="H534">
        <v>126</v>
      </c>
      <c r="I534" s="8">
        <f t="shared" si="26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v>43125.25</v>
      </c>
      <c r="O534" s="12">
        <f t="shared" si="27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25"/>
        <v>159.24394463667818</v>
      </c>
      <c r="G535" t="s">
        <v>20</v>
      </c>
      <c r="H535">
        <v>2218</v>
      </c>
      <c r="I535" s="8">
        <f t="shared" si="26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v>41479.208333333336</v>
      </c>
      <c r="O535" s="12">
        <f t="shared" si="27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25"/>
        <v>15.022446689113355</v>
      </c>
      <c r="G536" t="s">
        <v>14</v>
      </c>
      <c r="H536">
        <v>243</v>
      </c>
      <c r="I536" s="8">
        <f t="shared" si="26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v>43329.208333333328</v>
      </c>
      <c r="O536" s="12">
        <f t="shared" si="27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25"/>
        <v>482.03846153846149</v>
      </c>
      <c r="G537" t="s">
        <v>20</v>
      </c>
      <c r="H537">
        <v>202</v>
      </c>
      <c r="I537" s="8">
        <f t="shared" si="26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v>43259.208333333328</v>
      </c>
      <c r="O537" s="12">
        <f t="shared" si="27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25"/>
        <v>149.96938775510205</v>
      </c>
      <c r="G538" t="s">
        <v>20</v>
      </c>
      <c r="H538">
        <v>140</v>
      </c>
      <c r="I538" s="8">
        <f t="shared" si="26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v>40414.208333333336</v>
      </c>
      <c r="O538" s="12">
        <f t="shared" si="27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25"/>
        <v>117.22156398104266</v>
      </c>
      <c r="G539" t="s">
        <v>20</v>
      </c>
      <c r="H539">
        <v>1052</v>
      </c>
      <c r="I539" s="8">
        <f t="shared" si="26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v>43342.208333333328</v>
      </c>
      <c r="O539" s="12">
        <f t="shared" si="27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25"/>
        <v>37.695968274950431</v>
      </c>
      <c r="G540" t="s">
        <v>14</v>
      </c>
      <c r="H540">
        <v>1296</v>
      </c>
      <c r="I540" s="8">
        <f t="shared" si="26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v>41539.208333333336</v>
      </c>
      <c r="O540" s="12">
        <f t="shared" si="27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25"/>
        <v>72.653061224489804</v>
      </c>
      <c r="G541" t="s">
        <v>14</v>
      </c>
      <c r="H541">
        <v>77</v>
      </c>
      <c r="I541" s="8">
        <f t="shared" si="26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v>43647.208333333328</v>
      </c>
      <c r="O541" s="12">
        <f t="shared" si="27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25"/>
        <v>265.98113207547169</v>
      </c>
      <c r="G542" t="s">
        <v>20</v>
      </c>
      <c r="H542">
        <v>247</v>
      </c>
      <c r="I542" s="8">
        <f t="shared" si="26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v>43225.208333333328</v>
      </c>
      <c r="O542" s="12">
        <f t="shared" si="27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25"/>
        <v>24.205617977528089</v>
      </c>
      <c r="G543" t="s">
        <v>14</v>
      </c>
      <c r="H543">
        <v>395</v>
      </c>
      <c r="I543" s="8">
        <f t="shared" si="26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v>42165.208333333328</v>
      </c>
      <c r="O543" s="12">
        <f t="shared" si="27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25"/>
        <v>2.5064935064935066</v>
      </c>
      <c r="G544" t="s">
        <v>14</v>
      </c>
      <c r="H544">
        <v>49</v>
      </c>
      <c r="I544" s="8">
        <f t="shared" si="26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v>42391.25</v>
      </c>
      <c r="O544" s="12">
        <f t="shared" si="27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25"/>
        <v>16.329799764428738</v>
      </c>
      <c r="G545" t="s">
        <v>14</v>
      </c>
      <c r="H545">
        <v>180</v>
      </c>
      <c r="I545" s="8">
        <f t="shared" si="26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v>41528.208333333336</v>
      </c>
      <c r="O545" s="12">
        <f t="shared" si="27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25"/>
        <v>276.5</v>
      </c>
      <c r="G546" t="s">
        <v>20</v>
      </c>
      <c r="H546">
        <v>84</v>
      </c>
      <c r="I546" s="8">
        <f t="shared" si="26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v>42377.25</v>
      </c>
      <c r="O546" s="12">
        <f t="shared" si="27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25"/>
        <v>88.803571428571431</v>
      </c>
      <c r="G547" t="s">
        <v>14</v>
      </c>
      <c r="H547">
        <v>2690</v>
      </c>
      <c r="I547" s="8">
        <f t="shared" si="26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v>43824.25</v>
      </c>
      <c r="O547" s="12">
        <f t="shared" si="27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25"/>
        <v>163.57142857142856</v>
      </c>
      <c r="G548" t="s">
        <v>20</v>
      </c>
      <c r="H548">
        <v>88</v>
      </c>
      <c r="I548" s="8">
        <f t="shared" si="26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v>43360.208333333328</v>
      </c>
      <c r="O548" s="12">
        <f t="shared" si="27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25"/>
        <v>969</v>
      </c>
      <c r="G549" t="s">
        <v>20</v>
      </c>
      <c r="H549">
        <v>156</v>
      </c>
      <c r="I549" s="8">
        <f t="shared" si="26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v>42029.25</v>
      </c>
      <c r="O549" s="12">
        <f t="shared" si="27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25"/>
        <v>270.91376701966715</v>
      </c>
      <c r="G550" t="s">
        <v>20</v>
      </c>
      <c r="H550">
        <v>2985</v>
      </c>
      <c r="I550" s="8">
        <f t="shared" si="26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v>42461.208333333328</v>
      </c>
      <c r="O550" s="12">
        <f t="shared" si="27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25"/>
        <v>284.21355932203392</v>
      </c>
      <c r="G551" t="s">
        <v>20</v>
      </c>
      <c r="H551">
        <v>762</v>
      </c>
      <c r="I551" s="8">
        <f t="shared" si="26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v>41422.208333333336</v>
      </c>
      <c r="O551" s="12">
        <f t="shared" si="27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25"/>
        <v>4</v>
      </c>
      <c r="G552" t="s">
        <v>74</v>
      </c>
      <c r="H552">
        <v>1</v>
      </c>
      <c r="I552" s="8">
        <f t="shared" si="26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v>40968.25</v>
      </c>
      <c r="O552" s="12">
        <f t="shared" si="27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25"/>
        <v>58.6329816768462</v>
      </c>
      <c r="G553" t="s">
        <v>14</v>
      </c>
      <c r="H553">
        <v>2779</v>
      </c>
      <c r="I553" s="8">
        <f t="shared" si="26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v>41993.25</v>
      </c>
      <c r="O553" s="12">
        <f t="shared" si="27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25"/>
        <v>98.51111111111112</v>
      </c>
      <c r="G554" t="s">
        <v>14</v>
      </c>
      <c r="H554">
        <v>92</v>
      </c>
      <c r="I554" s="8">
        <f t="shared" si="26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v>42700.25</v>
      </c>
      <c r="O554" s="12">
        <f t="shared" si="27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25"/>
        <v>43.975381008206334</v>
      </c>
      <c r="G555" t="s">
        <v>14</v>
      </c>
      <c r="H555">
        <v>1028</v>
      </c>
      <c r="I555" s="8">
        <f t="shared" si="26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v>40545.25</v>
      </c>
      <c r="O555" s="12">
        <f t="shared" si="27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25"/>
        <v>151.66315789473683</v>
      </c>
      <c r="G556" t="s">
        <v>20</v>
      </c>
      <c r="H556">
        <v>554</v>
      </c>
      <c r="I556" s="8">
        <f t="shared" si="26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v>42723.25</v>
      </c>
      <c r="O556" s="12">
        <f t="shared" si="27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25"/>
        <v>223.63492063492063</v>
      </c>
      <c r="G557" t="s">
        <v>20</v>
      </c>
      <c r="H557">
        <v>135</v>
      </c>
      <c r="I557" s="8">
        <f t="shared" si="26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v>41731.208333333336</v>
      </c>
      <c r="O557" s="12">
        <f t="shared" si="27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25"/>
        <v>239.75</v>
      </c>
      <c r="G558" t="s">
        <v>20</v>
      </c>
      <c r="H558">
        <v>122</v>
      </c>
      <c r="I558" s="8">
        <f t="shared" si="26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v>40792.208333333336</v>
      </c>
      <c r="O558" s="12">
        <f t="shared" si="27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25"/>
        <v>199.33333333333334</v>
      </c>
      <c r="G559" t="s">
        <v>20</v>
      </c>
      <c r="H559">
        <v>221</v>
      </c>
      <c r="I559" s="8">
        <f t="shared" si="26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v>42279.208333333328</v>
      </c>
      <c r="O559" s="12">
        <f t="shared" si="27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25"/>
        <v>137.34482758620689</v>
      </c>
      <c r="G560" t="s">
        <v>20</v>
      </c>
      <c r="H560">
        <v>126</v>
      </c>
      <c r="I560" s="8">
        <f t="shared" si="26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v>42424.25</v>
      </c>
      <c r="O560" s="12">
        <f t="shared" si="27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25"/>
        <v>100.9696106362773</v>
      </c>
      <c r="G561" t="s">
        <v>20</v>
      </c>
      <c r="H561">
        <v>1022</v>
      </c>
      <c r="I561" s="8">
        <f t="shared" si="26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v>42584.208333333328</v>
      </c>
      <c r="O561" s="12">
        <f t="shared" si="27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25"/>
        <v>794.16</v>
      </c>
      <c r="G562" t="s">
        <v>20</v>
      </c>
      <c r="H562">
        <v>3177</v>
      </c>
      <c r="I562" s="8">
        <f t="shared" si="26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v>40865.25</v>
      </c>
      <c r="O562" s="12">
        <f t="shared" si="27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25"/>
        <v>369.7</v>
      </c>
      <c r="G563" t="s">
        <v>20</v>
      </c>
      <c r="H563">
        <v>198</v>
      </c>
      <c r="I563" s="8">
        <f t="shared" si="26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v>40833.208333333336</v>
      </c>
      <c r="O563" s="12">
        <f t="shared" si="27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25"/>
        <v>12.818181818181817</v>
      </c>
      <c r="G564" t="s">
        <v>14</v>
      </c>
      <c r="H564">
        <v>26</v>
      </c>
      <c r="I564" s="8">
        <f t="shared" si="26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v>43536.208333333328</v>
      </c>
      <c r="O564" s="12">
        <f t="shared" si="27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25"/>
        <v>138.02702702702703</v>
      </c>
      <c r="G565" t="s">
        <v>20</v>
      </c>
      <c r="H565">
        <v>85</v>
      </c>
      <c r="I565" s="8">
        <f t="shared" si="26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v>43417.25</v>
      </c>
      <c r="O565" s="12">
        <f t="shared" si="27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25"/>
        <v>83.813278008298752</v>
      </c>
      <c r="G566" t="s">
        <v>14</v>
      </c>
      <c r="H566">
        <v>1790</v>
      </c>
      <c r="I566" s="8">
        <f t="shared" si="26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v>42078.208333333328</v>
      </c>
      <c r="O566" s="12">
        <f t="shared" si="27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25"/>
        <v>204.60063224446787</v>
      </c>
      <c r="G567" t="s">
        <v>20</v>
      </c>
      <c r="H567">
        <v>3596</v>
      </c>
      <c r="I567" s="8">
        <f t="shared" si="26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v>40862.25</v>
      </c>
      <c r="O567" s="12">
        <f t="shared" si="27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25"/>
        <v>44.344086021505376</v>
      </c>
      <c r="G568" t="s">
        <v>14</v>
      </c>
      <c r="H568">
        <v>37</v>
      </c>
      <c r="I568" s="8">
        <f t="shared" si="2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v>42424.25</v>
      </c>
      <c r="O568" s="12">
        <f t="shared" si="27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25"/>
        <v>218.60294117647058</v>
      </c>
      <c r="G569" t="s">
        <v>20</v>
      </c>
      <c r="H569">
        <v>244</v>
      </c>
      <c r="I569" s="8">
        <f t="shared" si="2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v>41830.208333333336</v>
      </c>
      <c r="O569" s="12">
        <f t="shared" si="27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25"/>
        <v>186.03314917127071</v>
      </c>
      <c r="G570" t="s">
        <v>20</v>
      </c>
      <c r="H570">
        <v>5180</v>
      </c>
      <c r="I570" s="8">
        <f t="shared" si="2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v>40374.208333333336</v>
      </c>
      <c r="O570" s="12">
        <f t="shared" si="27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25"/>
        <v>237.33830845771143</v>
      </c>
      <c r="G571" t="s">
        <v>20</v>
      </c>
      <c r="H571">
        <v>589</v>
      </c>
      <c r="I571" s="8">
        <f t="shared" si="2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v>40554.25</v>
      </c>
      <c r="O571" s="12">
        <f t="shared" si="27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25"/>
        <v>305.65384615384613</v>
      </c>
      <c r="G572" t="s">
        <v>20</v>
      </c>
      <c r="H572">
        <v>2725</v>
      </c>
      <c r="I572" s="8">
        <f t="shared" si="2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v>41993.25</v>
      </c>
      <c r="O572" s="12">
        <f t="shared" si="27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25"/>
        <v>94.142857142857139</v>
      </c>
      <c r="G573" t="s">
        <v>14</v>
      </c>
      <c r="H573">
        <v>35</v>
      </c>
      <c r="I573" s="8">
        <f t="shared" si="2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v>42174.208333333328</v>
      </c>
      <c r="O573" s="12">
        <f t="shared" si="27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25"/>
        <v>54.400000000000006</v>
      </c>
      <c r="G574" t="s">
        <v>74</v>
      </c>
      <c r="H574">
        <v>94</v>
      </c>
      <c r="I574" s="8">
        <f t="shared" si="2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v>42275.208333333328</v>
      </c>
      <c r="O574" s="12">
        <f t="shared" si="27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25"/>
        <v>111.88059701492537</v>
      </c>
      <c r="G575" t="s">
        <v>20</v>
      </c>
      <c r="H575">
        <v>300</v>
      </c>
      <c r="I575" s="8">
        <f t="shared" si="2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v>41761.208333333336</v>
      </c>
      <c r="O575" s="12">
        <f t="shared" si="27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25"/>
        <v>369.14814814814815</v>
      </c>
      <c r="G576" t="s">
        <v>20</v>
      </c>
      <c r="H576">
        <v>144</v>
      </c>
      <c r="I576" s="8">
        <f t="shared" si="2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v>43806.25</v>
      </c>
      <c r="O576" s="12">
        <f t="shared" si="27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25"/>
        <v>62.930372148859547</v>
      </c>
      <c r="G577" t="s">
        <v>14</v>
      </c>
      <c r="H577">
        <v>558</v>
      </c>
      <c r="I577" s="8">
        <f t="shared" si="2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v>41779.208333333336</v>
      </c>
      <c r="O577" s="12">
        <f t="shared" si="27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25"/>
        <v>64.927835051546396</v>
      </c>
      <c r="G578" t="s">
        <v>14</v>
      </c>
      <c r="H578">
        <v>64</v>
      </c>
      <c r="I578" s="8">
        <f t="shared" si="26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v>43040.208333333328</v>
      </c>
      <c r="O578" s="12">
        <f t="shared" si="27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28">(E579/D579)*100</f>
        <v>18.853658536585368</v>
      </c>
      <c r="G579" t="s">
        <v>74</v>
      </c>
      <c r="H579">
        <v>37</v>
      </c>
      <c r="I579" s="8">
        <f t="shared" ref="I579:I642" si="2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v>40613.25</v>
      </c>
      <c r="O579" s="12">
        <f t="shared" ref="O579:O642" si="30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28"/>
        <v>16.754404145077721</v>
      </c>
      <c r="G580" t="s">
        <v>14</v>
      </c>
      <c r="H580">
        <v>245</v>
      </c>
      <c r="I580" s="8">
        <f t="shared" si="2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v>40878.25</v>
      </c>
      <c r="O580" s="12">
        <f t="shared" si="30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28"/>
        <v>101.11290322580646</v>
      </c>
      <c r="G581" t="s">
        <v>20</v>
      </c>
      <c r="H581">
        <v>87</v>
      </c>
      <c r="I581" s="8">
        <f t="shared" si="2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v>40762.208333333336</v>
      </c>
      <c r="O581" s="12">
        <f t="shared" si="30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28"/>
        <v>341.5022831050228</v>
      </c>
      <c r="G582" t="s">
        <v>20</v>
      </c>
      <c r="H582">
        <v>3116</v>
      </c>
      <c r="I582" s="8">
        <f t="shared" si="2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v>41696.25</v>
      </c>
      <c r="O582" s="12">
        <f t="shared" si="30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28"/>
        <v>64.016666666666666</v>
      </c>
      <c r="G583" t="s">
        <v>14</v>
      </c>
      <c r="H583">
        <v>71</v>
      </c>
      <c r="I583" s="8">
        <f t="shared" si="2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v>40662.208333333336</v>
      </c>
      <c r="O583" s="12">
        <f t="shared" si="30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28"/>
        <v>52.080459770114942</v>
      </c>
      <c r="G584" t="s">
        <v>14</v>
      </c>
      <c r="H584">
        <v>42</v>
      </c>
      <c r="I584" s="8">
        <f t="shared" si="2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v>42165.208333333328</v>
      </c>
      <c r="O584" s="12">
        <f t="shared" si="30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28"/>
        <v>322.40211640211641</v>
      </c>
      <c r="G585" t="s">
        <v>20</v>
      </c>
      <c r="H585">
        <v>909</v>
      </c>
      <c r="I585" s="8">
        <f t="shared" si="2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v>40959.25</v>
      </c>
      <c r="O585" s="12">
        <f t="shared" si="30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28"/>
        <v>119.50810185185186</v>
      </c>
      <c r="G586" t="s">
        <v>20</v>
      </c>
      <c r="H586">
        <v>1613</v>
      </c>
      <c r="I586" s="8">
        <f t="shared" si="2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v>41024.208333333336</v>
      </c>
      <c r="O586" s="12">
        <f t="shared" si="30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28"/>
        <v>146.79775280898878</v>
      </c>
      <c r="G587" t="s">
        <v>20</v>
      </c>
      <c r="H587">
        <v>136</v>
      </c>
      <c r="I587" s="8">
        <f t="shared" si="2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v>40255.208333333336</v>
      </c>
      <c r="O587" s="12">
        <f t="shared" si="30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28"/>
        <v>950.57142857142856</v>
      </c>
      <c r="G588" t="s">
        <v>20</v>
      </c>
      <c r="H588">
        <v>130</v>
      </c>
      <c r="I588" s="8">
        <f t="shared" si="2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v>40499.25</v>
      </c>
      <c r="O588" s="12">
        <f t="shared" si="30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28"/>
        <v>72.893617021276597</v>
      </c>
      <c r="G589" t="s">
        <v>14</v>
      </c>
      <c r="H589">
        <v>156</v>
      </c>
      <c r="I589" s="8">
        <f t="shared" si="2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v>43484.25</v>
      </c>
      <c r="O589" s="12">
        <f t="shared" si="30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28"/>
        <v>79.008248730964468</v>
      </c>
      <c r="G590" t="s">
        <v>14</v>
      </c>
      <c r="H590">
        <v>1368</v>
      </c>
      <c r="I590" s="8">
        <f t="shared" si="2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v>40262.208333333336</v>
      </c>
      <c r="O590" s="12">
        <f t="shared" si="30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28"/>
        <v>64.721518987341781</v>
      </c>
      <c r="G591" t="s">
        <v>14</v>
      </c>
      <c r="H591">
        <v>102</v>
      </c>
      <c r="I591" s="8">
        <f t="shared" si="2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v>42190.208333333328</v>
      </c>
      <c r="O591" s="12">
        <f t="shared" si="30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28"/>
        <v>82.028169014084511</v>
      </c>
      <c r="G592" t="s">
        <v>14</v>
      </c>
      <c r="H592">
        <v>86</v>
      </c>
      <c r="I592" s="8">
        <f t="shared" si="2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v>41994.25</v>
      </c>
      <c r="O592" s="12">
        <f t="shared" si="30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28"/>
        <v>1037.6666666666667</v>
      </c>
      <c r="G593" t="s">
        <v>20</v>
      </c>
      <c r="H593">
        <v>102</v>
      </c>
      <c r="I593" s="8">
        <f t="shared" si="2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v>40373.208333333336</v>
      </c>
      <c r="O593" s="12">
        <f t="shared" si="30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28"/>
        <v>12.910076530612244</v>
      </c>
      <c r="G594" t="s">
        <v>14</v>
      </c>
      <c r="H594">
        <v>253</v>
      </c>
      <c r="I594" s="8">
        <f t="shared" si="2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v>41789.208333333336</v>
      </c>
      <c r="O594" s="12">
        <f t="shared" si="30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28"/>
        <v>154.84210526315789</v>
      </c>
      <c r="G595" t="s">
        <v>20</v>
      </c>
      <c r="H595">
        <v>4006</v>
      </c>
      <c r="I595" s="8">
        <f t="shared" si="2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v>41724.208333333336</v>
      </c>
      <c r="O595" s="12">
        <f t="shared" si="30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28"/>
        <v>7.0991735537190088</v>
      </c>
      <c r="G596" t="s">
        <v>14</v>
      </c>
      <c r="H596">
        <v>157</v>
      </c>
      <c r="I596" s="8">
        <f t="shared" si="2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v>42548.208333333328</v>
      </c>
      <c r="O596" s="12">
        <f t="shared" si="30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28"/>
        <v>208.52773826458036</v>
      </c>
      <c r="G597" t="s">
        <v>20</v>
      </c>
      <c r="H597">
        <v>1629</v>
      </c>
      <c r="I597" s="8">
        <f t="shared" si="2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v>40253.208333333336</v>
      </c>
      <c r="O597" s="12">
        <f t="shared" si="30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28"/>
        <v>99.683544303797461</v>
      </c>
      <c r="G598" t="s">
        <v>14</v>
      </c>
      <c r="H598">
        <v>183</v>
      </c>
      <c r="I598" s="8">
        <f t="shared" si="2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v>42434.25</v>
      </c>
      <c r="O598" s="12">
        <f t="shared" si="30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28"/>
        <v>201.59756097560978</v>
      </c>
      <c r="G599" t="s">
        <v>20</v>
      </c>
      <c r="H599">
        <v>2188</v>
      </c>
      <c r="I599" s="8">
        <f t="shared" si="2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v>43786.25</v>
      </c>
      <c r="O599" s="12">
        <f t="shared" si="30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28"/>
        <v>162.09032258064516</v>
      </c>
      <c r="G600" t="s">
        <v>20</v>
      </c>
      <c r="H600">
        <v>2409</v>
      </c>
      <c r="I600" s="8">
        <f t="shared" si="2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v>40344.208333333336</v>
      </c>
      <c r="O600" s="12">
        <f t="shared" si="30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28"/>
        <v>3.6436208125445471</v>
      </c>
      <c r="G601" t="s">
        <v>14</v>
      </c>
      <c r="H601">
        <v>82</v>
      </c>
      <c r="I601" s="8">
        <f t="shared" si="2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v>42047.25</v>
      </c>
      <c r="O601" s="12">
        <f t="shared" si="30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28"/>
        <v>5</v>
      </c>
      <c r="G602" t="s">
        <v>14</v>
      </c>
      <c r="H602">
        <v>1</v>
      </c>
      <c r="I602" s="8">
        <f t="shared" si="2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v>41485.208333333336</v>
      </c>
      <c r="O602" s="12">
        <f t="shared" si="30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28"/>
        <v>206.63492063492063</v>
      </c>
      <c r="G603" t="s">
        <v>20</v>
      </c>
      <c r="H603">
        <v>194</v>
      </c>
      <c r="I603" s="8">
        <f t="shared" si="2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v>41789.208333333336</v>
      </c>
      <c r="O603" s="12">
        <f t="shared" si="30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28"/>
        <v>128.23628691983123</v>
      </c>
      <c r="G604" t="s">
        <v>20</v>
      </c>
      <c r="H604">
        <v>1140</v>
      </c>
      <c r="I604" s="8">
        <f t="shared" si="2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v>42160.208333333328</v>
      </c>
      <c r="O604" s="12">
        <f t="shared" si="30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28"/>
        <v>119.66037735849055</v>
      </c>
      <c r="G605" t="s">
        <v>20</v>
      </c>
      <c r="H605">
        <v>102</v>
      </c>
      <c r="I605" s="8">
        <f t="shared" si="2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v>43573.208333333328</v>
      </c>
      <c r="O605" s="12">
        <f t="shared" si="30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28"/>
        <v>170.73055242390078</v>
      </c>
      <c r="G606" t="s">
        <v>20</v>
      </c>
      <c r="H606">
        <v>2857</v>
      </c>
      <c r="I606" s="8">
        <f t="shared" si="2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v>40565.25</v>
      </c>
      <c r="O606" s="12">
        <f t="shared" si="30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28"/>
        <v>187.21212121212122</v>
      </c>
      <c r="G607" t="s">
        <v>20</v>
      </c>
      <c r="H607">
        <v>107</v>
      </c>
      <c r="I607" s="8">
        <f t="shared" si="2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v>42280.208333333328</v>
      </c>
      <c r="O607" s="12">
        <f t="shared" si="30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28"/>
        <v>188.38235294117646</v>
      </c>
      <c r="G608" t="s">
        <v>20</v>
      </c>
      <c r="H608">
        <v>160</v>
      </c>
      <c r="I608" s="8">
        <f t="shared" si="2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v>42436.25</v>
      </c>
      <c r="O608" s="12">
        <f t="shared" si="30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28"/>
        <v>131.29869186046511</v>
      </c>
      <c r="G609" t="s">
        <v>20</v>
      </c>
      <c r="H609">
        <v>2230</v>
      </c>
      <c r="I609" s="8">
        <f t="shared" si="2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v>41721.208333333336</v>
      </c>
      <c r="O609" s="12">
        <f t="shared" si="30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28"/>
        <v>283.97435897435901</v>
      </c>
      <c r="G610" t="s">
        <v>20</v>
      </c>
      <c r="H610">
        <v>316</v>
      </c>
      <c r="I610" s="8">
        <f t="shared" si="2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v>43530.25</v>
      </c>
      <c r="O610" s="12">
        <f t="shared" si="30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28"/>
        <v>120.41999999999999</v>
      </c>
      <c r="G611" t="s">
        <v>20</v>
      </c>
      <c r="H611">
        <v>117</v>
      </c>
      <c r="I611" s="8">
        <f t="shared" si="2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v>43481.25</v>
      </c>
      <c r="O611" s="12">
        <f t="shared" si="30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28"/>
        <v>419.0560747663551</v>
      </c>
      <c r="G612" t="s">
        <v>20</v>
      </c>
      <c r="H612">
        <v>6406</v>
      </c>
      <c r="I612" s="8">
        <f t="shared" si="2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v>41259.25</v>
      </c>
      <c r="O612" s="12">
        <f t="shared" si="30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28"/>
        <v>13.853658536585368</v>
      </c>
      <c r="G613" t="s">
        <v>74</v>
      </c>
      <c r="H613">
        <v>15</v>
      </c>
      <c r="I613" s="8">
        <f t="shared" si="2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v>41480.208333333336</v>
      </c>
      <c r="O613" s="12">
        <f t="shared" si="30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28"/>
        <v>139.43548387096774</v>
      </c>
      <c r="G614" t="s">
        <v>20</v>
      </c>
      <c r="H614">
        <v>192</v>
      </c>
      <c r="I614" s="8">
        <f t="shared" si="2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v>40474.208333333336</v>
      </c>
      <c r="O614" s="12">
        <f t="shared" si="30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28"/>
        <v>174</v>
      </c>
      <c r="G615" t="s">
        <v>20</v>
      </c>
      <c r="H615">
        <v>26</v>
      </c>
      <c r="I615" s="8">
        <f t="shared" si="2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v>42973.208333333328</v>
      </c>
      <c r="O615" s="12">
        <f t="shared" si="30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28"/>
        <v>155.49056603773585</v>
      </c>
      <c r="G616" t="s">
        <v>20</v>
      </c>
      <c r="H616">
        <v>723</v>
      </c>
      <c r="I616" s="8">
        <f t="shared" si="2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v>42746.25</v>
      </c>
      <c r="O616" s="12">
        <f t="shared" si="30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28"/>
        <v>170.44705882352943</v>
      </c>
      <c r="G617" t="s">
        <v>20</v>
      </c>
      <c r="H617">
        <v>170</v>
      </c>
      <c r="I617" s="8">
        <f t="shared" si="2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v>42489.208333333328</v>
      </c>
      <c r="O617" s="12">
        <f t="shared" si="30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28"/>
        <v>189.515625</v>
      </c>
      <c r="G618" t="s">
        <v>20</v>
      </c>
      <c r="H618">
        <v>238</v>
      </c>
      <c r="I618" s="8">
        <f t="shared" si="2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v>41537.208333333336</v>
      </c>
      <c r="O618" s="12">
        <f t="shared" si="30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28"/>
        <v>249.71428571428572</v>
      </c>
      <c r="G619" t="s">
        <v>20</v>
      </c>
      <c r="H619">
        <v>55</v>
      </c>
      <c r="I619" s="8">
        <f t="shared" si="2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v>41794.208333333336</v>
      </c>
      <c r="O619" s="12">
        <f t="shared" si="30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28"/>
        <v>48.860523665659613</v>
      </c>
      <c r="G620" t="s">
        <v>14</v>
      </c>
      <c r="H620">
        <v>1198</v>
      </c>
      <c r="I620" s="8">
        <f t="shared" si="2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v>41396.208333333336</v>
      </c>
      <c r="O620" s="12">
        <f t="shared" si="30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28"/>
        <v>28.461970393057683</v>
      </c>
      <c r="G621" t="s">
        <v>14</v>
      </c>
      <c r="H621">
        <v>648</v>
      </c>
      <c r="I621" s="8">
        <f t="shared" si="2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v>40669.208333333336</v>
      </c>
      <c r="O621" s="12">
        <f t="shared" si="30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28"/>
        <v>268.02325581395348</v>
      </c>
      <c r="G622" t="s">
        <v>20</v>
      </c>
      <c r="H622">
        <v>128</v>
      </c>
      <c r="I622" s="8">
        <f t="shared" si="2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v>42559.208333333328</v>
      </c>
      <c r="O622" s="12">
        <f t="shared" si="30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28"/>
        <v>619.80078125</v>
      </c>
      <c r="G623" t="s">
        <v>20</v>
      </c>
      <c r="H623">
        <v>2144</v>
      </c>
      <c r="I623" s="8">
        <f t="shared" si="2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v>42626.208333333328</v>
      </c>
      <c r="O623" s="12">
        <f t="shared" si="30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28"/>
        <v>3.1301587301587301</v>
      </c>
      <c r="G624" t="s">
        <v>14</v>
      </c>
      <c r="H624">
        <v>64</v>
      </c>
      <c r="I624" s="8">
        <f t="shared" si="2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v>43205.208333333328</v>
      </c>
      <c r="O624" s="12">
        <f t="shared" si="30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28"/>
        <v>159.92152704135739</v>
      </c>
      <c r="G625" t="s">
        <v>20</v>
      </c>
      <c r="H625">
        <v>2693</v>
      </c>
      <c r="I625" s="8">
        <f t="shared" si="2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v>42201.208333333328</v>
      </c>
      <c r="O625" s="12">
        <f t="shared" si="30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28"/>
        <v>279.39215686274508</v>
      </c>
      <c r="G626" t="s">
        <v>20</v>
      </c>
      <c r="H626">
        <v>432</v>
      </c>
      <c r="I626" s="8">
        <f t="shared" si="2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v>42029.25</v>
      </c>
      <c r="O626" s="12">
        <f t="shared" si="30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28"/>
        <v>77.373333333333335</v>
      </c>
      <c r="G627" t="s">
        <v>14</v>
      </c>
      <c r="H627">
        <v>62</v>
      </c>
      <c r="I627" s="8">
        <f t="shared" si="2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v>43857.25</v>
      </c>
      <c r="O627" s="12">
        <f t="shared" si="30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28"/>
        <v>206.32812500000003</v>
      </c>
      <c r="G628" t="s">
        <v>20</v>
      </c>
      <c r="H628">
        <v>189</v>
      </c>
      <c r="I628" s="8">
        <f t="shared" si="2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v>40449.208333333336</v>
      </c>
      <c r="O628" s="12">
        <f t="shared" si="30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28"/>
        <v>694.25</v>
      </c>
      <c r="G629" t="s">
        <v>20</v>
      </c>
      <c r="H629">
        <v>154</v>
      </c>
      <c r="I629" s="8">
        <f t="shared" si="2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v>40345.208333333336</v>
      </c>
      <c r="O629" s="12">
        <f t="shared" si="30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28"/>
        <v>151.78947368421052</v>
      </c>
      <c r="G630" t="s">
        <v>20</v>
      </c>
      <c r="H630">
        <v>96</v>
      </c>
      <c r="I630" s="8">
        <f t="shared" si="2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v>40455.208333333336</v>
      </c>
      <c r="O630" s="12">
        <f t="shared" si="30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28"/>
        <v>64.58207217694995</v>
      </c>
      <c r="G631" t="s">
        <v>14</v>
      </c>
      <c r="H631">
        <v>750</v>
      </c>
      <c r="I631" s="8">
        <f t="shared" si="2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v>42557.208333333328</v>
      </c>
      <c r="O631" s="12">
        <f t="shared" si="30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28"/>
        <v>62.873684210526314</v>
      </c>
      <c r="G632" t="s">
        <v>74</v>
      </c>
      <c r="H632">
        <v>87</v>
      </c>
      <c r="I632" s="8">
        <f t="shared" si="2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v>43586.208333333328</v>
      </c>
      <c r="O632" s="12">
        <f t="shared" si="30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28"/>
        <v>310.39864864864865</v>
      </c>
      <c r="G633" t="s">
        <v>20</v>
      </c>
      <c r="H633">
        <v>3063</v>
      </c>
      <c r="I633" s="8">
        <f t="shared" si="2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v>43550.208333333328</v>
      </c>
      <c r="O633" s="12">
        <f t="shared" si="30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28"/>
        <v>42.859916782246884</v>
      </c>
      <c r="G634" t="s">
        <v>47</v>
      </c>
      <c r="H634">
        <v>278</v>
      </c>
      <c r="I634" s="8">
        <f t="shared" si="2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v>41945.208333333336</v>
      </c>
      <c r="O634" s="12">
        <f t="shared" si="30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28"/>
        <v>83.119402985074629</v>
      </c>
      <c r="G635" t="s">
        <v>14</v>
      </c>
      <c r="H635">
        <v>105</v>
      </c>
      <c r="I635" s="8">
        <f t="shared" si="2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v>42315.25</v>
      </c>
      <c r="O635" s="12">
        <f t="shared" si="30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28"/>
        <v>78.531302876480552</v>
      </c>
      <c r="G636" t="s">
        <v>74</v>
      </c>
      <c r="H636">
        <v>1658</v>
      </c>
      <c r="I636" s="8">
        <f t="shared" si="2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v>42819.208333333328</v>
      </c>
      <c r="O636" s="12">
        <f t="shared" si="30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28"/>
        <v>114.09352517985612</v>
      </c>
      <c r="G637" t="s">
        <v>20</v>
      </c>
      <c r="H637">
        <v>2266</v>
      </c>
      <c r="I637" s="8">
        <f t="shared" si="2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v>41314.25</v>
      </c>
      <c r="O637" s="12">
        <f t="shared" si="30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28"/>
        <v>64.537683358624179</v>
      </c>
      <c r="G638" t="s">
        <v>14</v>
      </c>
      <c r="H638">
        <v>2604</v>
      </c>
      <c r="I638" s="8">
        <f t="shared" si="2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v>40926.25</v>
      </c>
      <c r="O638" s="12">
        <f t="shared" si="30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28"/>
        <v>79.411764705882348</v>
      </c>
      <c r="G639" t="s">
        <v>14</v>
      </c>
      <c r="H639">
        <v>65</v>
      </c>
      <c r="I639" s="8">
        <f t="shared" si="2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v>42688.25</v>
      </c>
      <c r="O639" s="12">
        <f t="shared" si="30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28"/>
        <v>11.419117647058824</v>
      </c>
      <c r="G640" t="s">
        <v>14</v>
      </c>
      <c r="H640">
        <v>94</v>
      </c>
      <c r="I640" s="8">
        <f t="shared" si="2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v>40386.208333333336</v>
      </c>
      <c r="O640" s="12">
        <f t="shared" si="30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28"/>
        <v>56.186046511627907</v>
      </c>
      <c r="G641" t="s">
        <v>47</v>
      </c>
      <c r="H641">
        <v>45</v>
      </c>
      <c r="I641" s="8">
        <f t="shared" si="2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v>43309.208333333328</v>
      </c>
      <c r="O641" s="12">
        <f t="shared" si="30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28"/>
        <v>16.501669449081803</v>
      </c>
      <c r="G642" t="s">
        <v>14</v>
      </c>
      <c r="H642">
        <v>257</v>
      </c>
      <c r="I642" s="8">
        <f t="shared" si="2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v>42387.25</v>
      </c>
      <c r="O642" s="12">
        <f t="shared" si="30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31">(E643/D643)*100</f>
        <v>119.96808510638297</v>
      </c>
      <c r="G643" t="s">
        <v>20</v>
      </c>
      <c r="H643">
        <v>194</v>
      </c>
      <c r="I643" s="8">
        <f t="shared" ref="I643:I706" si="32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v>42786.25</v>
      </c>
      <c r="O643" s="12">
        <f t="shared" ref="O643:O706" si="3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31"/>
        <v>145.45652173913044</v>
      </c>
      <c r="G644" t="s">
        <v>20</v>
      </c>
      <c r="H644">
        <v>129</v>
      </c>
      <c r="I644" s="8">
        <f t="shared" si="32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v>43451.25</v>
      </c>
      <c r="O644" s="12">
        <f t="shared" si="33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31"/>
        <v>221.38255033557047</v>
      </c>
      <c r="G645" t="s">
        <v>20</v>
      </c>
      <c r="H645">
        <v>375</v>
      </c>
      <c r="I645" s="8">
        <f t="shared" si="3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v>42795.25</v>
      </c>
      <c r="O645" s="12">
        <f t="shared" si="33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31"/>
        <v>48.396694214876035</v>
      </c>
      <c r="G646" t="s">
        <v>14</v>
      </c>
      <c r="H646">
        <v>2928</v>
      </c>
      <c r="I646" s="8">
        <f t="shared" si="32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v>43452.25</v>
      </c>
      <c r="O646" s="12">
        <f t="shared" si="33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31"/>
        <v>92.911504424778755</v>
      </c>
      <c r="G647" t="s">
        <v>14</v>
      </c>
      <c r="H647">
        <v>4697</v>
      </c>
      <c r="I647" s="8">
        <f t="shared" si="3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v>43369.208333333328</v>
      </c>
      <c r="O647" s="12">
        <f t="shared" si="33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31"/>
        <v>88.599797365754824</v>
      </c>
      <c r="G648" t="s">
        <v>14</v>
      </c>
      <c r="H648">
        <v>2915</v>
      </c>
      <c r="I648" s="8">
        <f t="shared" si="3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v>41346.208333333336</v>
      </c>
      <c r="O648" s="12">
        <f t="shared" si="33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31"/>
        <v>41.4</v>
      </c>
      <c r="G649" t="s">
        <v>14</v>
      </c>
      <c r="H649">
        <v>18</v>
      </c>
      <c r="I649" s="8">
        <f t="shared" si="32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v>43199.208333333328</v>
      </c>
      <c r="O649" s="12">
        <f t="shared" si="33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31"/>
        <v>63.056795131845846</v>
      </c>
      <c r="G650" t="s">
        <v>74</v>
      </c>
      <c r="H650">
        <v>723</v>
      </c>
      <c r="I650" s="8">
        <f t="shared" si="3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v>42922.208333333328</v>
      </c>
      <c r="O650" s="12">
        <f t="shared" si="33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31"/>
        <v>48.482333607230892</v>
      </c>
      <c r="G651" t="s">
        <v>14</v>
      </c>
      <c r="H651">
        <v>602</v>
      </c>
      <c r="I651" s="8">
        <f t="shared" si="3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v>40471.208333333336</v>
      </c>
      <c r="O651" s="12">
        <f t="shared" si="33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31"/>
        <v>2</v>
      </c>
      <c r="G652" t="s">
        <v>14</v>
      </c>
      <c r="H652">
        <v>1</v>
      </c>
      <c r="I652" s="8">
        <f t="shared" si="32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v>41828.208333333336</v>
      </c>
      <c r="O652" s="12">
        <f t="shared" si="33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31"/>
        <v>88.47941026944585</v>
      </c>
      <c r="G653" t="s">
        <v>14</v>
      </c>
      <c r="H653">
        <v>3868</v>
      </c>
      <c r="I653" s="8">
        <f t="shared" si="3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v>41692.25</v>
      </c>
      <c r="O653" s="12">
        <f t="shared" si="33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31"/>
        <v>126.84</v>
      </c>
      <c r="G654" t="s">
        <v>20</v>
      </c>
      <c r="H654">
        <v>409</v>
      </c>
      <c r="I654" s="8">
        <f t="shared" si="3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v>42587.208333333328</v>
      </c>
      <c r="O654" s="12">
        <f t="shared" si="33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31"/>
        <v>2338.833333333333</v>
      </c>
      <c r="G655" t="s">
        <v>20</v>
      </c>
      <c r="H655">
        <v>234</v>
      </c>
      <c r="I655" s="8">
        <f t="shared" si="3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v>42468.208333333328</v>
      </c>
      <c r="O655" s="12">
        <f t="shared" si="33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31"/>
        <v>508.38857142857148</v>
      </c>
      <c r="G656" t="s">
        <v>20</v>
      </c>
      <c r="H656">
        <v>3016</v>
      </c>
      <c r="I656" s="8">
        <f t="shared" si="3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v>42240.208333333328</v>
      </c>
      <c r="O656" s="12">
        <f t="shared" si="33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31"/>
        <v>191.47826086956522</v>
      </c>
      <c r="G657" t="s">
        <v>20</v>
      </c>
      <c r="H657">
        <v>264</v>
      </c>
      <c r="I657" s="8">
        <f t="shared" si="3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v>42796.25</v>
      </c>
      <c r="O657" s="12">
        <f t="shared" si="33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31"/>
        <v>42.127533783783782</v>
      </c>
      <c r="G658" t="s">
        <v>14</v>
      </c>
      <c r="H658">
        <v>504</v>
      </c>
      <c r="I658" s="8">
        <f t="shared" si="3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v>43097.25</v>
      </c>
      <c r="O658" s="12">
        <f t="shared" si="33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31"/>
        <v>8.24</v>
      </c>
      <c r="G659" t="s">
        <v>14</v>
      </c>
      <c r="H659">
        <v>14</v>
      </c>
      <c r="I659" s="8">
        <f t="shared" si="3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v>43096.25</v>
      </c>
      <c r="O659" s="12">
        <f t="shared" si="33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31"/>
        <v>60.064638783269963</v>
      </c>
      <c r="G660" t="s">
        <v>74</v>
      </c>
      <c r="H660">
        <v>390</v>
      </c>
      <c r="I660" s="8">
        <f t="shared" si="3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v>42246.208333333328</v>
      </c>
      <c r="O660" s="12">
        <f t="shared" si="33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31"/>
        <v>47.232808616404313</v>
      </c>
      <c r="G661" t="s">
        <v>14</v>
      </c>
      <c r="H661">
        <v>750</v>
      </c>
      <c r="I661" s="8">
        <f t="shared" si="3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v>40570.25</v>
      </c>
      <c r="O661" s="12">
        <f t="shared" si="33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31"/>
        <v>81.736263736263737</v>
      </c>
      <c r="G662" t="s">
        <v>14</v>
      </c>
      <c r="H662">
        <v>77</v>
      </c>
      <c r="I662" s="8">
        <f t="shared" si="3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v>42237.208333333328</v>
      </c>
      <c r="O662" s="12">
        <f t="shared" si="33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31"/>
        <v>54.187265917603</v>
      </c>
      <c r="G663" t="s">
        <v>14</v>
      </c>
      <c r="H663">
        <v>752</v>
      </c>
      <c r="I663" s="8">
        <f t="shared" si="3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v>40996.208333333336</v>
      </c>
      <c r="O663" s="12">
        <f t="shared" si="33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31"/>
        <v>97.868131868131869</v>
      </c>
      <c r="G664" t="s">
        <v>14</v>
      </c>
      <c r="H664">
        <v>131</v>
      </c>
      <c r="I664" s="8">
        <f t="shared" si="3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v>43443.25</v>
      </c>
      <c r="O664" s="12">
        <f t="shared" si="33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31"/>
        <v>77.239999999999995</v>
      </c>
      <c r="G665" t="s">
        <v>14</v>
      </c>
      <c r="H665">
        <v>87</v>
      </c>
      <c r="I665" s="8">
        <f t="shared" si="3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v>40458.208333333336</v>
      </c>
      <c r="O665" s="12">
        <f t="shared" si="33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31"/>
        <v>33.464735516372798</v>
      </c>
      <c r="G666" t="s">
        <v>14</v>
      </c>
      <c r="H666">
        <v>1063</v>
      </c>
      <c r="I666" s="8">
        <f t="shared" si="3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v>40959.25</v>
      </c>
      <c r="O666" s="12">
        <f t="shared" si="33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31"/>
        <v>239.58823529411765</v>
      </c>
      <c r="G667" t="s">
        <v>20</v>
      </c>
      <c r="H667">
        <v>272</v>
      </c>
      <c r="I667" s="8">
        <f t="shared" si="3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v>40733.208333333336</v>
      </c>
      <c r="O667" s="12">
        <f t="shared" si="33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31"/>
        <v>64.032258064516128</v>
      </c>
      <c r="G668" t="s">
        <v>74</v>
      </c>
      <c r="H668">
        <v>25</v>
      </c>
      <c r="I668" s="8">
        <f t="shared" si="3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v>41516.208333333336</v>
      </c>
      <c r="O668" s="12">
        <f t="shared" si="33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31"/>
        <v>176.15942028985506</v>
      </c>
      <c r="G669" t="s">
        <v>20</v>
      </c>
      <c r="H669">
        <v>419</v>
      </c>
      <c r="I669" s="8">
        <f t="shared" si="3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v>41892.208333333336</v>
      </c>
      <c r="O669" s="12">
        <f t="shared" si="33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31"/>
        <v>20.33818181818182</v>
      </c>
      <c r="G670" t="s">
        <v>14</v>
      </c>
      <c r="H670">
        <v>76</v>
      </c>
      <c r="I670" s="8">
        <f t="shared" si="3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v>41122.208333333336</v>
      </c>
      <c r="O670" s="12">
        <f t="shared" si="33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31"/>
        <v>358.64754098360658</v>
      </c>
      <c r="G671" t="s">
        <v>20</v>
      </c>
      <c r="H671">
        <v>1621</v>
      </c>
      <c r="I671" s="8">
        <f t="shared" si="3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v>42912.208333333328</v>
      </c>
      <c r="O671" s="12">
        <f t="shared" si="33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31"/>
        <v>468.85802469135803</v>
      </c>
      <c r="G672" t="s">
        <v>20</v>
      </c>
      <c r="H672">
        <v>1101</v>
      </c>
      <c r="I672" s="8">
        <f t="shared" si="3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v>42425.25</v>
      </c>
      <c r="O672" s="12">
        <f t="shared" si="33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31"/>
        <v>122.05635245901641</v>
      </c>
      <c r="G673" t="s">
        <v>20</v>
      </c>
      <c r="H673">
        <v>1073</v>
      </c>
      <c r="I673" s="8">
        <f t="shared" si="3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v>40390.208333333336</v>
      </c>
      <c r="O673" s="12">
        <f t="shared" si="33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31"/>
        <v>55.931783729156137</v>
      </c>
      <c r="G674" t="s">
        <v>14</v>
      </c>
      <c r="H674">
        <v>4428</v>
      </c>
      <c r="I674" s="8">
        <f t="shared" si="3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v>43180.208333333328</v>
      </c>
      <c r="O674" s="12">
        <f t="shared" si="33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31"/>
        <v>43.660714285714285</v>
      </c>
      <c r="G675" t="s">
        <v>14</v>
      </c>
      <c r="H675">
        <v>58</v>
      </c>
      <c r="I675" s="8">
        <f t="shared" si="3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v>42475.208333333328</v>
      </c>
      <c r="O675" s="12">
        <f t="shared" si="33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31"/>
        <v>33.53837141183363</v>
      </c>
      <c r="G676" t="s">
        <v>74</v>
      </c>
      <c r="H676">
        <v>1218</v>
      </c>
      <c r="I676" s="8">
        <f t="shared" si="3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v>40774.208333333336</v>
      </c>
      <c r="O676" s="12">
        <f t="shared" si="33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31"/>
        <v>122.97938144329896</v>
      </c>
      <c r="G677" t="s">
        <v>20</v>
      </c>
      <c r="H677">
        <v>331</v>
      </c>
      <c r="I677" s="8">
        <f t="shared" si="3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v>43719.208333333328</v>
      </c>
      <c r="O677" s="12">
        <f t="shared" si="33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31"/>
        <v>189.74959871589084</v>
      </c>
      <c r="G678" t="s">
        <v>20</v>
      </c>
      <c r="H678">
        <v>1170</v>
      </c>
      <c r="I678" s="8">
        <f t="shared" si="3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v>41178.208333333336</v>
      </c>
      <c r="O678" s="12">
        <f t="shared" si="33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31"/>
        <v>83.622641509433961</v>
      </c>
      <c r="G679" t="s">
        <v>14</v>
      </c>
      <c r="H679">
        <v>111</v>
      </c>
      <c r="I679" s="8">
        <f t="shared" si="3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v>42561.208333333328</v>
      </c>
      <c r="O679" s="12">
        <f t="shared" si="33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31"/>
        <v>17.968844221105527</v>
      </c>
      <c r="G680" t="s">
        <v>74</v>
      </c>
      <c r="H680">
        <v>215</v>
      </c>
      <c r="I680" s="8">
        <f t="shared" si="3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v>43484.25</v>
      </c>
      <c r="O680" s="12">
        <f t="shared" si="33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31"/>
        <v>1036.5</v>
      </c>
      <c r="G681" t="s">
        <v>20</v>
      </c>
      <c r="H681">
        <v>363</v>
      </c>
      <c r="I681" s="8">
        <f t="shared" si="3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v>43756.208333333328</v>
      </c>
      <c r="O681" s="12">
        <f t="shared" si="33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31"/>
        <v>97.405219780219781</v>
      </c>
      <c r="G682" t="s">
        <v>14</v>
      </c>
      <c r="H682">
        <v>2955</v>
      </c>
      <c r="I682" s="8">
        <f t="shared" si="3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v>43813.25</v>
      </c>
      <c r="O682" s="12">
        <f t="shared" si="33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31"/>
        <v>86.386203150461711</v>
      </c>
      <c r="G683" t="s">
        <v>14</v>
      </c>
      <c r="H683">
        <v>1657</v>
      </c>
      <c r="I683" s="8">
        <f t="shared" si="3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v>40898.25</v>
      </c>
      <c r="O683" s="12">
        <f t="shared" si="33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31"/>
        <v>150.16666666666666</v>
      </c>
      <c r="G684" t="s">
        <v>20</v>
      </c>
      <c r="H684">
        <v>103</v>
      </c>
      <c r="I684" s="8">
        <f t="shared" si="3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v>41619.25</v>
      </c>
      <c r="O684" s="12">
        <f t="shared" si="33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31"/>
        <v>358.43478260869563</v>
      </c>
      <c r="G685" t="s">
        <v>20</v>
      </c>
      <c r="H685">
        <v>147</v>
      </c>
      <c r="I685" s="8">
        <f t="shared" si="3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v>43359.208333333328</v>
      </c>
      <c r="O685" s="12">
        <f t="shared" si="33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31"/>
        <v>542.85714285714289</v>
      </c>
      <c r="G686" t="s">
        <v>20</v>
      </c>
      <c r="H686">
        <v>110</v>
      </c>
      <c r="I686" s="8">
        <f t="shared" si="3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v>40358.208333333336</v>
      </c>
      <c r="O686" s="12">
        <f t="shared" si="33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31"/>
        <v>67.500714285714281</v>
      </c>
      <c r="G687" t="s">
        <v>14</v>
      </c>
      <c r="H687">
        <v>926</v>
      </c>
      <c r="I687" s="8">
        <f t="shared" si="3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v>42239.208333333328</v>
      </c>
      <c r="O687" s="12">
        <f t="shared" si="33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31"/>
        <v>191.74666666666667</v>
      </c>
      <c r="G688" t="s">
        <v>20</v>
      </c>
      <c r="H688">
        <v>134</v>
      </c>
      <c r="I688" s="8">
        <f t="shared" si="3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v>43186.208333333328</v>
      </c>
      <c r="O688" s="12">
        <f t="shared" si="33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31"/>
        <v>932</v>
      </c>
      <c r="G689" t="s">
        <v>20</v>
      </c>
      <c r="H689">
        <v>269</v>
      </c>
      <c r="I689" s="8">
        <f t="shared" si="3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v>42806.25</v>
      </c>
      <c r="O689" s="12">
        <f t="shared" si="33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31"/>
        <v>429.27586206896552</v>
      </c>
      <c r="G690" t="s">
        <v>20</v>
      </c>
      <c r="H690">
        <v>175</v>
      </c>
      <c r="I690" s="8">
        <f t="shared" si="3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v>43475.25</v>
      </c>
      <c r="O690" s="12">
        <f t="shared" si="33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31"/>
        <v>100.65753424657535</v>
      </c>
      <c r="G691" t="s">
        <v>20</v>
      </c>
      <c r="H691">
        <v>69</v>
      </c>
      <c r="I691" s="8">
        <f t="shared" si="3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v>41576.208333333336</v>
      </c>
      <c r="O691" s="12">
        <f t="shared" si="33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31"/>
        <v>226.61111111111109</v>
      </c>
      <c r="G692" t="s">
        <v>20</v>
      </c>
      <c r="H692">
        <v>190</v>
      </c>
      <c r="I692" s="8">
        <f t="shared" si="3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v>40874.25</v>
      </c>
      <c r="O692" s="12">
        <f t="shared" si="33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31"/>
        <v>142.38</v>
      </c>
      <c r="G693" t="s">
        <v>20</v>
      </c>
      <c r="H693">
        <v>237</v>
      </c>
      <c r="I693" s="8">
        <f t="shared" si="3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v>41185.208333333336</v>
      </c>
      <c r="O693" s="12">
        <f t="shared" si="33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31"/>
        <v>90.633333333333326</v>
      </c>
      <c r="G694" t="s">
        <v>14</v>
      </c>
      <c r="H694">
        <v>77</v>
      </c>
      <c r="I694" s="8">
        <f t="shared" si="3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v>43655.208333333328</v>
      </c>
      <c r="O694" s="12">
        <f t="shared" si="33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31"/>
        <v>63.966740576496676</v>
      </c>
      <c r="G695" t="s">
        <v>14</v>
      </c>
      <c r="H695">
        <v>1748</v>
      </c>
      <c r="I695" s="8">
        <f t="shared" si="3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v>43025.208333333328</v>
      </c>
      <c r="O695" s="12">
        <f t="shared" si="33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31"/>
        <v>84.131868131868131</v>
      </c>
      <c r="G696" t="s">
        <v>14</v>
      </c>
      <c r="H696">
        <v>79</v>
      </c>
      <c r="I696" s="8">
        <f t="shared" si="3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v>43066.25</v>
      </c>
      <c r="O696" s="12">
        <f t="shared" si="33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31"/>
        <v>133.93478260869566</v>
      </c>
      <c r="G697" t="s">
        <v>20</v>
      </c>
      <c r="H697">
        <v>196</v>
      </c>
      <c r="I697" s="8">
        <f t="shared" si="3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v>42322.25</v>
      </c>
      <c r="O697" s="12">
        <f t="shared" si="33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31"/>
        <v>59.042047531992694</v>
      </c>
      <c r="G698" t="s">
        <v>14</v>
      </c>
      <c r="H698">
        <v>889</v>
      </c>
      <c r="I698" s="8">
        <f t="shared" si="3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v>42114.208333333328</v>
      </c>
      <c r="O698" s="12">
        <f t="shared" si="33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31"/>
        <v>152.80062063615205</v>
      </c>
      <c r="G699" t="s">
        <v>20</v>
      </c>
      <c r="H699">
        <v>7295</v>
      </c>
      <c r="I699" s="8">
        <f t="shared" si="3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v>43190.208333333328</v>
      </c>
      <c r="O699" s="12">
        <f t="shared" si="33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31"/>
        <v>446.69121140142522</v>
      </c>
      <c r="G700" t="s">
        <v>20</v>
      </c>
      <c r="H700">
        <v>2893</v>
      </c>
      <c r="I700" s="8">
        <f t="shared" si="3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v>40871.25</v>
      </c>
      <c r="O700" s="12">
        <f t="shared" si="33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31"/>
        <v>84.391891891891888</v>
      </c>
      <c r="G701" t="s">
        <v>14</v>
      </c>
      <c r="H701">
        <v>56</v>
      </c>
      <c r="I701" s="8">
        <f t="shared" si="3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v>43641.208333333328</v>
      </c>
      <c r="O701" s="12">
        <f t="shared" si="33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31"/>
        <v>3</v>
      </c>
      <c r="G702" t="s">
        <v>14</v>
      </c>
      <c r="H702">
        <v>1</v>
      </c>
      <c r="I702" s="8">
        <f t="shared" si="32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v>40203.25</v>
      </c>
      <c r="O702" s="12">
        <f t="shared" si="33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31"/>
        <v>175.02692307692308</v>
      </c>
      <c r="G703" t="s">
        <v>20</v>
      </c>
      <c r="H703">
        <v>820</v>
      </c>
      <c r="I703" s="8">
        <f t="shared" si="3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v>40629.208333333336</v>
      </c>
      <c r="O703" s="12">
        <f t="shared" si="33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31"/>
        <v>54.137931034482754</v>
      </c>
      <c r="G704" t="s">
        <v>14</v>
      </c>
      <c r="H704">
        <v>83</v>
      </c>
      <c r="I704" s="8">
        <f t="shared" si="3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v>41477.208333333336</v>
      </c>
      <c r="O704" s="12">
        <f t="shared" si="33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31"/>
        <v>311.87381703470032</v>
      </c>
      <c r="G705" t="s">
        <v>20</v>
      </c>
      <c r="H705">
        <v>2038</v>
      </c>
      <c r="I705" s="8">
        <f t="shared" si="3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v>41020.208333333336</v>
      </c>
      <c r="O705" s="12">
        <f t="shared" si="33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31"/>
        <v>122.78160919540231</v>
      </c>
      <c r="G706" t="s">
        <v>20</v>
      </c>
      <c r="H706">
        <v>116</v>
      </c>
      <c r="I706" s="8">
        <f t="shared" si="3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v>42555.208333333328</v>
      </c>
      <c r="O706" s="12">
        <f t="shared" si="33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34">(E707/D707)*100</f>
        <v>99.026517383618156</v>
      </c>
      <c r="G707" t="s">
        <v>14</v>
      </c>
      <c r="H707">
        <v>2025</v>
      </c>
      <c r="I707" s="8">
        <f t="shared" ref="I707:I770" si="3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v>41619.25</v>
      </c>
      <c r="O707" s="12">
        <f t="shared" ref="O707:O770" si="36">(((M707/60)/60)/24)+DATE(1970,1,1)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34"/>
        <v>127.84686346863469</v>
      </c>
      <c r="G708" t="s">
        <v>20</v>
      </c>
      <c r="H708">
        <v>1345</v>
      </c>
      <c r="I708" s="8">
        <f t="shared" si="3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v>43471.25</v>
      </c>
      <c r="O708" s="12">
        <f t="shared" si="36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34"/>
        <v>158.61643835616439</v>
      </c>
      <c r="G709" t="s">
        <v>20</v>
      </c>
      <c r="H709">
        <v>168</v>
      </c>
      <c r="I709" s="8">
        <f t="shared" si="3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v>43442.25</v>
      </c>
      <c r="O709" s="12">
        <f t="shared" si="36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34"/>
        <v>707.05882352941171</v>
      </c>
      <c r="G710" t="s">
        <v>20</v>
      </c>
      <c r="H710">
        <v>137</v>
      </c>
      <c r="I710" s="8">
        <f t="shared" si="3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v>42877.208333333328</v>
      </c>
      <c r="O710" s="12">
        <f t="shared" si="36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34"/>
        <v>142.38775510204081</v>
      </c>
      <c r="G711" t="s">
        <v>20</v>
      </c>
      <c r="H711">
        <v>186</v>
      </c>
      <c r="I711" s="8">
        <f t="shared" si="3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v>41018.208333333336</v>
      </c>
      <c r="O711" s="12">
        <f t="shared" si="36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34"/>
        <v>147.86046511627907</v>
      </c>
      <c r="G712" t="s">
        <v>20</v>
      </c>
      <c r="H712">
        <v>125</v>
      </c>
      <c r="I712" s="8">
        <f t="shared" si="3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v>43295.208333333328</v>
      </c>
      <c r="O712" s="12">
        <f t="shared" si="36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34"/>
        <v>20.322580645161288</v>
      </c>
      <c r="G713" t="s">
        <v>14</v>
      </c>
      <c r="H713">
        <v>14</v>
      </c>
      <c r="I713" s="8">
        <f t="shared" si="35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v>42393.25</v>
      </c>
      <c r="O713" s="12">
        <f t="shared" si="36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34"/>
        <v>1840.625</v>
      </c>
      <c r="G714" t="s">
        <v>20</v>
      </c>
      <c r="H714">
        <v>202</v>
      </c>
      <c r="I714" s="8">
        <f t="shared" si="3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v>42559.208333333328</v>
      </c>
      <c r="O714" s="12">
        <f t="shared" si="36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34"/>
        <v>161.94202898550725</v>
      </c>
      <c r="G715" t="s">
        <v>20</v>
      </c>
      <c r="H715">
        <v>103</v>
      </c>
      <c r="I715" s="8">
        <f t="shared" si="3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v>42604.208333333328</v>
      </c>
      <c r="O715" s="12">
        <f t="shared" si="36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34"/>
        <v>472.82077922077923</v>
      </c>
      <c r="G716" t="s">
        <v>20</v>
      </c>
      <c r="H716">
        <v>1785</v>
      </c>
      <c r="I716" s="8">
        <f t="shared" si="3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v>41870.208333333336</v>
      </c>
      <c r="O716" s="12">
        <f t="shared" si="36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34"/>
        <v>24.466101694915253</v>
      </c>
      <c r="G717" t="s">
        <v>14</v>
      </c>
      <c r="H717">
        <v>656</v>
      </c>
      <c r="I717" s="8">
        <f t="shared" si="3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v>40397.208333333336</v>
      </c>
      <c r="O717" s="12">
        <f t="shared" si="36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34"/>
        <v>517.65</v>
      </c>
      <c r="G718" t="s">
        <v>20</v>
      </c>
      <c r="H718">
        <v>157</v>
      </c>
      <c r="I718" s="8">
        <f t="shared" si="3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v>41465.208333333336</v>
      </c>
      <c r="O718" s="12">
        <f t="shared" si="36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34"/>
        <v>247.64285714285714</v>
      </c>
      <c r="G719" t="s">
        <v>20</v>
      </c>
      <c r="H719">
        <v>555</v>
      </c>
      <c r="I719" s="8">
        <f t="shared" si="3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v>40777.208333333336</v>
      </c>
      <c r="O719" s="12">
        <f t="shared" si="36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34"/>
        <v>100.20481927710843</v>
      </c>
      <c r="G720" t="s">
        <v>20</v>
      </c>
      <c r="H720">
        <v>297</v>
      </c>
      <c r="I720" s="8">
        <f t="shared" si="3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v>41442.208333333336</v>
      </c>
      <c r="O720" s="12">
        <f t="shared" si="36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34"/>
        <v>153</v>
      </c>
      <c r="G721" t="s">
        <v>20</v>
      </c>
      <c r="H721">
        <v>123</v>
      </c>
      <c r="I721" s="8">
        <f t="shared" si="3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v>41058.208333333336</v>
      </c>
      <c r="O721" s="12">
        <f t="shared" si="36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34"/>
        <v>37.091954022988503</v>
      </c>
      <c r="G722" t="s">
        <v>74</v>
      </c>
      <c r="H722">
        <v>38</v>
      </c>
      <c r="I722" s="8">
        <f t="shared" si="3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v>43152.25</v>
      </c>
      <c r="O722" s="12">
        <f t="shared" si="36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34"/>
        <v>4.392394822006473</v>
      </c>
      <c r="G723" t="s">
        <v>74</v>
      </c>
      <c r="H723">
        <v>60</v>
      </c>
      <c r="I723" s="8">
        <f t="shared" si="3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v>43194.208333333328</v>
      </c>
      <c r="O723" s="12">
        <f t="shared" si="36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34"/>
        <v>156.50721649484535</v>
      </c>
      <c r="G724" t="s">
        <v>20</v>
      </c>
      <c r="H724">
        <v>3036</v>
      </c>
      <c r="I724" s="8">
        <f t="shared" si="3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v>43045.25</v>
      </c>
      <c r="O724" s="12">
        <f t="shared" si="36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34"/>
        <v>270.40816326530609</v>
      </c>
      <c r="G725" t="s">
        <v>20</v>
      </c>
      <c r="H725">
        <v>144</v>
      </c>
      <c r="I725" s="8">
        <f t="shared" si="3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v>42431.25</v>
      </c>
      <c r="O725" s="12">
        <f t="shared" si="36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34"/>
        <v>134.05952380952382</v>
      </c>
      <c r="G726" t="s">
        <v>20</v>
      </c>
      <c r="H726">
        <v>121</v>
      </c>
      <c r="I726" s="8">
        <f t="shared" si="3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v>41934.208333333336</v>
      </c>
      <c r="O726" s="12">
        <f t="shared" si="36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34"/>
        <v>50.398033126293996</v>
      </c>
      <c r="G727" t="s">
        <v>14</v>
      </c>
      <c r="H727">
        <v>1596</v>
      </c>
      <c r="I727" s="8">
        <f t="shared" si="3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v>41958.25</v>
      </c>
      <c r="O727" s="12">
        <f t="shared" si="36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34"/>
        <v>88.815837937384899</v>
      </c>
      <c r="G728" t="s">
        <v>74</v>
      </c>
      <c r="H728">
        <v>524</v>
      </c>
      <c r="I728" s="8">
        <f t="shared" si="3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v>40476.208333333336</v>
      </c>
      <c r="O728" s="12">
        <f t="shared" si="36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34"/>
        <v>165</v>
      </c>
      <c r="G729" t="s">
        <v>20</v>
      </c>
      <c r="H729">
        <v>181</v>
      </c>
      <c r="I729" s="8">
        <f t="shared" si="3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v>43485.25</v>
      </c>
      <c r="O729" s="12">
        <f t="shared" si="36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34"/>
        <v>17.5</v>
      </c>
      <c r="G730" t="s">
        <v>14</v>
      </c>
      <c r="H730">
        <v>10</v>
      </c>
      <c r="I730" s="8">
        <f t="shared" si="35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v>42515.208333333328</v>
      </c>
      <c r="O730" s="12">
        <f t="shared" si="36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34"/>
        <v>185.66071428571428</v>
      </c>
      <c r="G731" t="s">
        <v>20</v>
      </c>
      <c r="H731">
        <v>122</v>
      </c>
      <c r="I731" s="8">
        <f t="shared" si="3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v>41309.25</v>
      </c>
      <c r="O731" s="12">
        <f t="shared" si="36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34"/>
        <v>412.6631944444444</v>
      </c>
      <c r="G732" t="s">
        <v>20</v>
      </c>
      <c r="H732">
        <v>1071</v>
      </c>
      <c r="I732" s="8">
        <f t="shared" si="3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v>42147.208333333328</v>
      </c>
      <c r="O732" s="12">
        <f t="shared" si="36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34"/>
        <v>90.25</v>
      </c>
      <c r="G733" t="s">
        <v>74</v>
      </c>
      <c r="H733">
        <v>219</v>
      </c>
      <c r="I733" s="8">
        <f t="shared" si="3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v>42939.208333333328</v>
      </c>
      <c r="O733" s="12">
        <f t="shared" si="36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34"/>
        <v>91.984615384615381</v>
      </c>
      <c r="G734" t="s">
        <v>14</v>
      </c>
      <c r="H734">
        <v>1121</v>
      </c>
      <c r="I734" s="8">
        <f t="shared" si="3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v>42816.208333333328</v>
      </c>
      <c r="O734" s="12">
        <f t="shared" si="36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34"/>
        <v>527.00632911392404</v>
      </c>
      <c r="G735" t="s">
        <v>20</v>
      </c>
      <c r="H735">
        <v>980</v>
      </c>
      <c r="I735" s="8">
        <f t="shared" si="3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v>41844.208333333336</v>
      </c>
      <c r="O735" s="12">
        <f t="shared" si="36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34"/>
        <v>319.14285714285711</v>
      </c>
      <c r="G736" t="s">
        <v>20</v>
      </c>
      <c r="H736">
        <v>536</v>
      </c>
      <c r="I736" s="8">
        <f t="shared" si="3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v>42763.25</v>
      </c>
      <c r="O736" s="12">
        <f t="shared" si="36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34"/>
        <v>354.18867924528303</v>
      </c>
      <c r="G737" t="s">
        <v>20</v>
      </c>
      <c r="H737">
        <v>1991</v>
      </c>
      <c r="I737" s="8">
        <f t="shared" si="3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v>42459.208333333328</v>
      </c>
      <c r="O737" s="12">
        <f t="shared" si="36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34"/>
        <v>32.896103896103895</v>
      </c>
      <c r="G738" t="s">
        <v>74</v>
      </c>
      <c r="H738">
        <v>29</v>
      </c>
      <c r="I738" s="8">
        <f t="shared" si="3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v>42055.25</v>
      </c>
      <c r="O738" s="12">
        <f t="shared" si="36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34"/>
        <v>135.8918918918919</v>
      </c>
      <c r="G739" t="s">
        <v>20</v>
      </c>
      <c r="H739">
        <v>180</v>
      </c>
      <c r="I739" s="8">
        <f t="shared" si="3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v>42685.25</v>
      </c>
      <c r="O739" s="12">
        <f t="shared" si="36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34"/>
        <v>2.0843373493975905</v>
      </c>
      <c r="G740" t="s">
        <v>14</v>
      </c>
      <c r="H740">
        <v>15</v>
      </c>
      <c r="I740" s="8">
        <f t="shared" si="35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v>41959.25</v>
      </c>
      <c r="O740" s="12">
        <f t="shared" si="36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34"/>
        <v>61</v>
      </c>
      <c r="G741" t="s">
        <v>14</v>
      </c>
      <c r="H741">
        <v>191</v>
      </c>
      <c r="I741" s="8">
        <f t="shared" si="3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v>41089.208333333336</v>
      </c>
      <c r="O741" s="12">
        <f t="shared" si="36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34"/>
        <v>30.037735849056602</v>
      </c>
      <c r="G742" t="s">
        <v>14</v>
      </c>
      <c r="H742">
        <v>16</v>
      </c>
      <c r="I742" s="8">
        <f t="shared" si="35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v>42769.25</v>
      </c>
      <c r="O742" s="12">
        <f t="shared" si="36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34"/>
        <v>1179.1666666666665</v>
      </c>
      <c r="G743" t="s">
        <v>20</v>
      </c>
      <c r="H743">
        <v>130</v>
      </c>
      <c r="I743" s="8">
        <f t="shared" si="3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v>40321.208333333336</v>
      </c>
      <c r="O743" s="12">
        <f t="shared" si="36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34"/>
        <v>1126.0833333333335</v>
      </c>
      <c r="G744" t="s">
        <v>20</v>
      </c>
      <c r="H744">
        <v>122</v>
      </c>
      <c r="I744" s="8">
        <f t="shared" si="3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v>40197.25</v>
      </c>
      <c r="O744" s="12">
        <f t="shared" si="36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34"/>
        <v>12.923076923076923</v>
      </c>
      <c r="G745" t="s">
        <v>14</v>
      </c>
      <c r="H745">
        <v>17</v>
      </c>
      <c r="I745" s="8">
        <f t="shared" si="3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v>42298.208333333328</v>
      </c>
      <c r="O745" s="12">
        <f t="shared" si="36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34"/>
        <v>712</v>
      </c>
      <c r="G746" t="s">
        <v>20</v>
      </c>
      <c r="H746">
        <v>140</v>
      </c>
      <c r="I746" s="8">
        <f t="shared" si="3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v>43322.208333333328</v>
      </c>
      <c r="O746" s="12">
        <f t="shared" si="36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34"/>
        <v>30.304347826086957</v>
      </c>
      <c r="G747" t="s">
        <v>14</v>
      </c>
      <c r="H747">
        <v>34</v>
      </c>
      <c r="I747" s="8">
        <f t="shared" si="35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v>40328.208333333336</v>
      </c>
      <c r="O747" s="12">
        <f t="shared" si="36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34"/>
        <v>212.50896057347671</v>
      </c>
      <c r="G748" t="s">
        <v>20</v>
      </c>
      <c r="H748">
        <v>3388</v>
      </c>
      <c r="I748" s="8">
        <f t="shared" si="35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v>40825.208333333336</v>
      </c>
      <c r="O748" s="12">
        <f t="shared" si="36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34"/>
        <v>228.85714285714286</v>
      </c>
      <c r="G749" t="s">
        <v>20</v>
      </c>
      <c r="H749">
        <v>280</v>
      </c>
      <c r="I749" s="8">
        <f t="shared" si="3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v>40423.208333333336</v>
      </c>
      <c r="O749" s="12">
        <f t="shared" si="36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34"/>
        <v>34.959979476654695</v>
      </c>
      <c r="G750" t="s">
        <v>74</v>
      </c>
      <c r="H750">
        <v>614</v>
      </c>
      <c r="I750" s="8">
        <f t="shared" si="3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v>40238.25</v>
      </c>
      <c r="O750" s="12">
        <f t="shared" si="36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34"/>
        <v>157.29069767441862</v>
      </c>
      <c r="G751" t="s">
        <v>20</v>
      </c>
      <c r="H751">
        <v>366</v>
      </c>
      <c r="I751" s="8">
        <f t="shared" si="3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v>41920.208333333336</v>
      </c>
      <c r="O751" s="12">
        <f t="shared" si="36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34"/>
        <v>1</v>
      </c>
      <c r="G752" t="s">
        <v>14</v>
      </c>
      <c r="H752">
        <v>1</v>
      </c>
      <c r="I752" s="8">
        <f t="shared" si="35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v>40360.208333333336</v>
      </c>
      <c r="O752" s="12">
        <f t="shared" si="36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34"/>
        <v>232.30555555555554</v>
      </c>
      <c r="G753" t="s">
        <v>20</v>
      </c>
      <c r="H753">
        <v>270</v>
      </c>
      <c r="I753" s="8">
        <f t="shared" si="3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v>42446.208333333328</v>
      </c>
      <c r="O753" s="12">
        <f t="shared" si="36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34"/>
        <v>92.448275862068968</v>
      </c>
      <c r="G754" t="s">
        <v>74</v>
      </c>
      <c r="H754">
        <v>114</v>
      </c>
      <c r="I754" s="8">
        <f t="shared" si="3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v>40395.208333333336</v>
      </c>
      <c r="O754" s="12">
        <f t="shared" si="36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34"/>
        <v>256.70212765957444</v>
      </c>
      <c r="G755" t="s">
        <v>20</v>
      </c>
      <c r="H755">
        <v>137</v>
      </c>
      <c r="I755" s="8">
        <f t="shared" si="3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v>40321.208333333336</v>
      </c>
      <c r="O755" s="12">
        <f t="shared" si="36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34"/>
        <v>168.47017045454547</v>
      </c>
      <c r="G756" t="s">
        <v>20</v>
      </c>
      <c r="H756">
        <v>3205</v>
      </c>
      <c r="I756" s="8">
        <f t="shared" si="3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v>41210.208333333336</v>
      </c>
      <c r="O756" s="12">
        <f t="shared" si="36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34"/>
        <v>166.57777777777778</v>
      </c>
      <c r="G757" t="s">
        <v>20</v>
      </c>
      <c r="H757">
        <v>288</v>
      </c>
      <c r="I757" s="8">
        <f t="shared" si="3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v>43096.25</v>
      </c>
      <c r="O757" s="12">
        <f t="shared" si="36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34"/>
        <v>772.07692307692309</v>
      </c>
      <c r="G758" t="s">
        <v>20</v>
      </c>
      <c r="H758">
        <v>148</v>
      </c>
      <c r="I758" s="8">
        <f t="shared" si="3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v>42024.25</v>
      </c>
      <c r="O758" s="12">
        <f t="shared" si="36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34"/>
        <v>406.85714285714283</v>
      </c>
      <c r="G759" t="s">
        <v>20</v>
      </c>
      <c r="H759">
        <v>114</v>
      </c>
      <c r="I759" s="8">
        <f t="shared" si="3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v>40675.208333333336</v>
      </c>
      <c r="O759" s="12">
        <f t="shared" si="36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34"/>
        <v>564.20608108108115</v>
      </c>
      <c r="G760" t="s">
        <v>20</v>
      </c>
      <c r="H760">
        <v>1518</v>
      </c>
      <c r="I760" s="8">
        <f t="shared" si="3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v>41936.208333333336</v>
      </c>
      <c r="O760" s="12">
        <f t="shared" si="36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34"/>
        <v>68.426865671641792</v>
      </c>
      <c r="G761" t="s">
        <v>14</v>
      </c>
      <c r="H761">
        <v>1274</v>
      </c>
      <c r="I761" s="8">
        <f t="shared" si="3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v>43136.25</v>
      </c>
      <c r="O761" s="12">
        <f t="shared" si="36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34"/>
        <v>34.351966873706004</v>
      </c>
      <c r="G762" t="s">
        <v>14</v>
      </c>
      <c r="H762">
        <v>210</v>
      </c>
      <c r="I762" s="8">
        <f t="shared" si="3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v>43678.208333333328</v>
      </c>
      <c r="O762" s="12">
        <f t="shared" si="36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34"/>
        <v>655.4545454545455</v>
      </c>
      <c r="G763" t="s">
        <v>20</v>
      </c>
      <c r="H763">
        <v>166</v>
      </c>
      <c r="I763" s="8">
        <f t="shared" si="3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v>42938.208333333328</v>
      </c>
      <c r="O763" s="12">
        <f t="shared" si="36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34"/>
        <v>177.25714285714284</v>
      </c>
      <c r="G764" t="s">
        <v>20</v>
      </c>
      <c r="H764">
        <v>100</v>
      </c>
      <c r="I764" s="8">
        <f t="shared" si="35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v>41241.25</v>
      </c>
      <c r="O764" s="12">
        <f t="shared" si="36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34"/>
        <v>113.17857142857144</v>
      </c>
      <c r="G765" t="s">
        <v>20</v>
      </c>
      <c r="H765">
        <v>235</v>
      </c>
      <c r="I765" s="8">
        <f t="shared" si="3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v>41037.208333333336</v>
      </c>
      <c r="O765" s="12">
        <f t="shared" si="36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34"/>
        <v>728.18181818181824</v>
      </c>
      <c r="G766" t="s">
        <v>20</v>
      </c>
      <c r="H766">
        <v>148</v>
      </c>
      <c r="I766" s="8">
        <f t="shared" si="3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v>40676.208333333336</v>
      </c>
      <c r="O766" s="12">
        <f t="shared" si="36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34"/>
        <v>208.33333333333334</v>
      </c>
      <c r="G767" t="s">
        <v>20</v>
      </c>
      <c r="H767">
        <v>198</v>
      </c>
      <c r="I767" s="8">
        <f t="shared" si="3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v>42840.208333333328</v>
      </c>
      <c r="O767" s="12">
        <f t="shared" si="36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34"/>
        <v>31.171232876712331</v>
      </c>
      <c r="G768" t="s">
        <v>14</v>
      </c>
      <c r="H768">
        <v>248</v>
      </c>
      <c r="I768" s="8">
        <f t="shared" si="3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v>43362.208333333328</v>
      </c>
      <c r="O768" s="12">
        <f t="shared" si="36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34"/>
        <v>56.967078189300416</v>
      </c>
      <c r="G769" t="s">
        <v>14</v>
      </c>
      <c r="H769">
        <v>513</v>
      </c>
      <c r="I769" s="8">
        <f t="shared" si="3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v>42283.208333333328</v>
      </c>
      <c r="O769" s="12">
        <f t="shared" si="36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34"/>
        <v>231</v>
      </c>
      <c r="G770" t="s">
        <v>20</v>
      </c>
      <c r="H770">
        <v>150</v>
      </c>
      <c r="I770" s="8">
        <f t="shared" si="35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v>41619.25</v>
      </c>
      <c r="O770" s="12">
        <f t="shared" si="36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37">(E771/D771)*100</f>
        <v>86.867834394904463</v>
      </c>
      <c r="G771" t="s">
        <v>14</v>
      </c>
      <c r="H771">
        <v>3410</v>
      </c>
      <c r="I771" s="8">
        <f t="shared" ref="I771:I834" si="38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v>41501.208333333336</v>
      </c>
      <c r="O771" s="12">
        <f t="shared" ref="O771:O834" si="39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37"/>
        <v>270.74418604651163</v>
      </c>
      <c r="G772" t="s">
        <v>20</v>
      </c>
      <c r="H772">
        <v>216</v>
      </c>
      <c r="I772" s="8">
        <f t="shared" si="3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v>41743.208333333336</v>
      </c>
      <c r="O772" s="12">
        <f t="shared" si="39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37"/>
        <v>49.446428571428569</v>
      </c>
      <c r="G773" t="s">
        <v>74</v>
      </c>
      <c r="H773">
        <v>26</v>
      </c>
      <c r="I773" s="8">
        <f t="shared" si="38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v>43491.25</v>
      </c>
      <c r="O773" s="12">
        <f t="shared" si="39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37"/>
        <v>113.3596256684492</v>
      </c>
      <c r="G774" t="s">
        <v>20</v>
      </c>
      <c r="H774">
        <v>5139</v>
      </c>
      <c r="I774" s="8">
        <f t="shared" si="3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v>43505.25</v>
      </c>
      <c r="O774" s="12">
        <f t="shared" si="39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37"/>
        <v>190.55555555555554</v>
      </c>
      <c r="G775" t="s">
        <v>20</v>
      </c>
      <c r="H775">
        <v>2353</v>
      </c>
      <c r="I775" s="8">
        <f t="shared" si="3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v>42838.208333333328</v>
      </c>
      <c r="O775" s="12">
        <f t="shared" si="39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37"/>
        <v>135.5</v>
      </c>
      <c r="G776" t="s">
        <v>20</v>
      </c>
      <c r="H776">
        <v>78</v>
      </c>
      <c r="I776" s="8">
        <f t="shared" si="3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v>42513.208333333328</v>
      </c>
      <c r="O776" s="12">
        <f t="shared" si="39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37"/>
        <v>10.297872340425531</v>
      </c>
      <c r="G777" t="s">
        <v>14</v>
      </c>
      <c r="H777">
        <v>10</v>
      </c>
      <c r="I777" s="8">
        <f t="shared" si="38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v>41949.25</v>
      </c>
      <c r="O777" s="12">
        <f t="shared" si="39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37"/>
        <v>65.544223826714799</v>
      </c>
      <c r="G778" t="s">
        <v>14</v>
      </c>
      <c r="H778">
        <v>2201</v>
      </c>
      <c r="I778" s="8">
        <f t="shared" si="3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v>43650.208333333328</v>
      </c>
      <c r="O778" s="12">
        <f t="shared" si="39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37"/>
        <v>49.026652452025587</v>
      </c>
      <c r="G779" t="s">
        <v>14</v>
      </c>
      <c r="H779">
        <v>676</v>
      </c>
      <c r="I779" s="8">
        <f t="shared" si="3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v>40809.208333333336</v>
      </c>
      <c r="O779" s="12">
        <f t="shared" si="39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37"/>
        <v>787.92307692307691</v>
      </c>
      <c r="G780" t="s">
        <v>20</v>
      </c>
      <c r="H780">
        <v>174</v>
      </c>
      <c r="I780" s="8">
        <f t="shared" si="3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v>40768.208333333336</v>
      </c>
      <c r="O780" s="12">
        <f t="shared" si="39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37"/>
        <v>80.306347746090154</v>
      </c>
      <c r="G781" t="s">
        <v>14</v>
      </c>
      <c r="H781">
        <v>831</v>
      </c>
      <c r="I781" s="8">
        <f t="shared" si="3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v>42230.208333333328</v>
      </c>
      <c r="O781" s="12">
        <f t="shared" si="39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37"/>
        <v>106.29411764705883</v>
      </c>
      <c r="G782" t="s">
        <v>20</v>
      </c>
      <c r="H782">
        <v>164</v>
      </c>
      <c r="I782" s="8">
        <f t="shared" si="3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v>42573.208333333328</v>
      </c>
      <c r="O782" s="12">
        <f t="shared" si="39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37"/>
        <v>50.735632183908038</v>
      </c>
      <c r="G783" t="s">
        <v>74</v>
      </c>
      <c r="H783">
        <v>56</v>
      </c>
      <c r="I783" s="8">
        <f t="shared" si="3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v>40482.208333333336</v>
      </c>
      <c r="O783" s="12">
        <f t="shared" si="39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37"/>
        <v>215.31372549019611</v>
      </c>
      <c r="G784" t="s">
        <v>20</v>
      </c>
      <c r="H784">
        <v>161</v>
      </c>
      <c r="I784" s="8">
        <f t="shared" si="3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v>40603.25</v>
      </c>
      <c r="O784" s="12">
        <f t="shared" si="39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37"/>
        <v>141.22972972972974</v>
      </c>
      <c r="G785" t="s">
        <v>20</v>
      </c>
      <c r="H785">
        <v>138</v>
      </c>
      <c r="I785" s="8">
        <f t="shared" si="3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v>41625.25</v>
      </c>
      <c r="O785" s="12">
        <f t="shared" si="39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37"/>
        <v>115.33745781777279</v>
      </c>
      <c r="G786" t="s">
        <v>20</v>
      </c>
      <c r="H786">
        <v>3308</v>
      </c>
      <c r="I786" s="8">
        <f t="shared" si="3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v>42435.25</v>
      </c>
      <c r="O786" s="12">
        <f t="shared" si="39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37"/>
        <v>193.11940298507463</v>
      </c>
      <c r="G787" t="s">
        <v>20</v>
      </c>
      <c r="H787">
        <v>127</v>
      </c>
      <c r="I787" s="8">
        <f t="shared" si="3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v>43582.208333333328</v>
      </c>
      <c r="O787" s="12">
        <f t="shared" si="39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37"/>
        <v>729.73333333333335</v>
      </c>
      <c r="G788" t="s">
        <v>20</v>
      </c>
      <c r="H788">
        <v>207</v>
      </c>
      <c r="I788" s="8">
        <f t="shared" si="3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v>43186.208333333328</v>
      </c>
      <c r="O788" s="12">
        <f t="shared" si="39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37"/>
        <v>99.66339869281046</v>
      </c>
      <c r="G789" t="s">
        <v>14</v>
      </c>
      <c r="H789">
        <v>859</v>
      </c>
      <c r="I789" s="8">
        <f t="shared" si="3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v>40684.208333333336</v>
      </c>
      <c r="O789" s="12">
        <f t="shared" si="39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37"/>
        <v>88.166666666666671</v>
      </c>
      <c r="G790" t="s">
        <v>47</v>
      </c>
      <c r="H790">
        <v>31</v>
      </c>
      <c r="I790" s="8">
        <f t="shared" si="3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v>41202.208333333336</v>
      </c>
      <c r="O790" s="12">
        <f t="shared" si="39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37"/>
        <v>37.233333333333334</v>
      </c>
      <c r="G791" t="s">
        <v>14</v>
      </c>
      <c r="H791">
        <v>45</v>
      </c>
      <c r="I791" s="8">
        <f t="shared" si="3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v>41786.208333333336</v>
      </c>
      <c r="O791" s="12">
        <f t="shared" si="39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37"/>
        <v>30.540075309306079</v>
      </c>
      <c r="G792" t="s">
        <v>74</v>
      </c>
      <c r="H792">
        <v>1113</v>
      </c>
      <c r="I792" s="8">
        <f t="shared" si="3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v>40223.25</v>
      </c>
      <c r="O792" s="12">
        <f t="shared" si="39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37"/>
        <v>25.714285714285712</v>
      </c>
      <c r="G793" t="s">
        <v>14</v>
      </c>
      <c r="H793">
        <v>6</v>
      </c>
      <c r="I793" s="8">
        <f t="shared" si="38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v>42715.25</v>
      </c>
      <c r="O793" s="12">
        <f t="shared" si="39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37"/>
        <v>34</v>
      </c>
      <c r="G794" t="s">
        <v>14</v>
      </c>
      <c r="H794">
        <v>7</v>
      </c>
      <c r="I794" s="8">
        <f t="shared" si="3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v>41451.208333333336</v>
      </c>
      <c r="O794" s="12">
        <f t="shared" si="39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37"/>
        <v>1185.909090909091</v>
      </c>
      <c r="G795" t="s">
        <v>20</v>
      </c>
      <c r="H795">
        <v>181</v>
      </c>
      <c r="I795" s="8">
        <f t="shared" si="3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v>41450.208333333336</v>
      </c>
      <c r="O795" s="12">
        <f t="shared" si="39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37"/>
        <v>125.39393939393939</v>
      </c>
      <c r="G796" t="s">
        <v>20</v>
      </c>
      <c r="H796">
        <v>110</v>
      </c>
      <c r="I796" s="8">
        <f t="shared" si="3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v>43091.25</v>
      </c>
      <c r="O796" s="12">
        <f t="shared" si="39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37"/>
        <v>14.394366197183098</v>
      </c>
      <c r="G797" t="s">
        <v>14</v>
      </c>
      <c r="H797">
        <v>31</v>
      </c>
      <c r="I797" s="8">
        <f t="shared" si="3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v>42675.208333333328</v>
      </c>
      <c r="O797" s="12">
        <f t="shared" si="39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37"/>
        <v>54.807692307692314</v>
      </c>
      <c r="G798" t="s">
        <v>14</v>
      </c>
      <c r="H798">
        <v>78</v>
      </c>
      <c r="I798" s="8">
        <f t="shared" si="3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v>41859.208333333336</v>
      </c>
      <c r="O798" s="12">
        <f t="shared" si="39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37"/>
        <v>109.63157894736841</v>
      </c>
      <c r="G799" t="s">
        <v>20</v>
      </c>
      <c r="H799">
        <v>185</v>
      </c>
      <c r="I799" s="8">
        <f t="shared" si="3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v>43464.25</v>
      </c>
      <c r="O799" s="12">
        <f t="shared" si="39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37"/>
        <v>188.47058823529412</v>
      </c>
      <c r="G800" t="s">
        <v>20</v>
      </c>
      <c r="H800">
        <v>121</v>
      </c>
      <c r="I800" s="8">
        <f t="shared" si="3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v>41060.208333333336</v>
      </c>
      <c r="O800" s="12">
        <f t="shared" si="39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37"/>
        <v>87.008284023668637</v>
      </c>
      <c r="G801" t="s">
        <v>14</v>
      </c>
      <c r="H801">
        <v>1225</v>
      </c>
      <c r="I801" s="8">
        <f t="shared" si="3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v>42399.25</v>
      </c>
      <c r="O801" s="12">
        <f t="shared" si="39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37"/>
        <v>1</v>
      </c>
      <c r="G802" t="s">
        <v>14</v>
      </c>
      <c r="H802">
        <v>1</v>
      </c>
      <c r="I802" s="8">
        <f t="shared" si="38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v>42167.208333333328</v>
      </c>
      <c r="O802" s="12">
        <f t="shared" si="39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37"/>
        <v>202.9130434782609</v>
      </c>
      <c r="G803" t="s">
        <v>20</v>
      </c>
      <c r="H803">
        <v>106</v>
      </c>
      <c r="I803" s="8">
        <f t="shared" si="3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v>43830.25</v>
      </c>
      <c r="O803" s="12">
        <f t="shared" si="39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37"/>
        <v>197.03225806451613</v>
      </c>
      <c r="G804" t="s">
        <v>20</v>
      </c>
      <c r="H804">
        <v>142</v>
      </c>
      <c r="I804" s="8">
        <f t="shared" si="3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v>43650.208333333328</v>
      </c>
      <c r="O804" s="12">
        <f t="shared" si="39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37"/>
        <v>107</v>
      </c>
      <c r="G805" t="s">
        <v>20</v>
      </c>
      <c r="H805">
        <v>233</v>
      </c>
      <c r="I805" s="8">
        <f t="shared" si="3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v>43492.25</v>
      </c>
      <c r="O805" s="12">
        <f t="shared" si="39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37"/>
        <v>268.73076923076923</v>
      </c>
      <c r="G806" t="s">
        <v>20</v>
      </c>
      <c r="H806">
        <v>218</v>
      </c>
      <c r="I806" s="8">
        <f t="shared" si="3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v>43102.25</v>
      </c>
      <c r="O806" s="12">
        <f t="shared" si="39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37"/>
        <v>50.845360824742272</v>
      </c>
      <c r="G807" t="s">
        <v>14</v>
      </c>
      <c r="H807">
        <v>67</v>
      </c>
      <c r="I807" s="8">
        <f t="shared" si="3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v>41958.25</v>
      </c>
      <c r="O807" s="12">
        <f t="shared" si="39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37"/>
        <v>1180.2857142857142</v>
      </c>
      <c r="G808" t="s">
        <v>20</v>
      </c>
      <c r="H808">
        <v>76</v>
      </c>
      <c r="I808" s="8">
        <f t="shared" si="3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v>40973.25</v>
      </c>
      <c r="O808" s="12">
        <f t="shared" si="39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37"/>
        <v>264</v>
      </c>
      <c r="G809" t="s">
        <v>20</v>
      </c>
      <c r="H809">
        <v>43</v>
      </c>
      <c r="I809" s="8">
        <f t="shared" si="3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v>43753.208333333328</v>
      </c>
      <c r="O809" s="12">
        <f t="shared" si="39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37"/>
        <v>30.44230769230769</v>
      </c>
      <c r="G810" t="s">
        <v>14</v>
      </c>
      <c r="H810">
        <v>19</v>
      </c>
      <c r="I810" s="8">
        <f t="shared" si="3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v>42507.208333333328</v>
      </c>
      <c r="O810" s="12">
        <f t="shared" si="39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37"/>
        <v>62.880681818181813</v>
      </c>
      <c r="G811" t="s">
        <v>14</v>
      </c>
      <c r="H811">
        <v>2108</v>
      </c>
      <c r="I811" s="8">
        <f t="shared" si="38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v>41135.208333333336</v>
      </c>
      <c r="O811" s="12">
        <f t="shared" si="39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37"/>
        <v>193.125</v>
      </c>
      <c r="G812" t="s">
        <v>20</v>
      </c>
      <c r="H812">
        <v>221</v>
      </c>
      <c r="I812" s="8">
        <f t="shared" si="3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v>43067.25</v>
      </c>
      <c r="O812" s="12">
        <f t="shared" si="39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37"/>
        <v>77.102702702702715</v>
      </c>
      <c r="G813" t="s">
        <v>14</v>
      </c>
      <c r="H813">
        <v>679</v>
      </c>
      <c r="I813" s="8">
        <f t="shared" si="3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v>42378.25</v>
      </c>
      <c r="O813" s="12">
        <f t="shared" si="39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37"/>
        <v>225.52763819095478</v>
      </c>
      <c r="G814" t="s">
        <v>20</v>
      </c>
      <c r="H814">
        <v>2805</v>
      </c>
      <c r="I814" s="8">
        <f t="shared" si="38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v>43206.208333333328</v>
      </c>
      <c r="O814" s="12">
        <f t="shared" si="39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37"/>
        <v>239.40625</v>
      </c>
      <c r="G815" t="s">
        <v>20</v>
      </c>
      <c r="H815">
        <v>68</v>
      </c>
      <c r="I815" s="8">
        <f t="shared" si="3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v>41148.208333333336</v>
      </c>
      <c r="O815" s="12">
        <f t="shared" si="39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37"/>
        <v>92.1875</v>
      </c>
      <c r="G816" t="s">
        <v>14</v>
      </c>
      <c r="H816">
        <v>36</v>
      </c>
      <c r="I816" s="8">
        <f t="shared" si="3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v>42517.208333333328</v>
      </c>
      <c r="O816" s="12">
        <f t="shared" si="39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37"/>
        <v>130.23333333333335</v>
      </c>
      <c r="G817" t="s">
        <v>20</v>
      </c>
      <c r="H817">
        <v>183</v>
      </c>
      <c r="I817" s="8">
        <f t="shared" si="3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v>43068.25</v>
      </c>
      <c r="O817" s="12">
        <f t="shared" si="39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37"/>
        <v>615.21739130434787</v>
      </c>
      <c r="G818" t="s">
        <v>20</v>
      </c>
      <c r="H818">
        <v>133</v>
      </c>
      <c r="I818" s="8">
        <f t="shared" si="3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v>41680.25</v>
      </c>
      <c r="O818" s="12">
        <f t="shared" si="39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37"/>
        <v>368.79532163742692</v>
      </c>
      <c r="G819" t="s">
        <v>20</v>
      </c>
      <c r="H819">
        <v>2489</v>
      </c>
      <c r="I819" s="8">
        <f t="shared" si="3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v>43589.208333333328</v>
      </c>
      <c r="O819" s="12">
        <f t="shared" si="39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37"/>
        <v>1094.8571428571429</v>
      </c>
      <c r="G820" t="s">
        <v>20</v>
      </c>
      <c r="H820">
        <v>69</v>
      </c>
      <c r="I820" s="8">
        <f t="shared" si="3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v>43486.25</v>
      </c>
      <c r="O820" s="12">
        <f t="shared" si="39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37"/>
        <v>50.662921348314605</v>
      </c>
      <c r="G821" t="s">
        <v>14</v>
      </c>
      <c r="H821">
        <v>47</v>
      </c>
      <c r="I821" s="8">
        <f t="shared" si="3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v>41237.25</v>
      </c>
      <c r="O821" s="12">
        <f t="shared" si="39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37"/>
        <v>800.6</v>
      </c>
      <c r="G822" t="s">
        <v>20</v>
      </c>
      <c r="H822">
        <v>279</v>
      </c>
      <c r="I822" s="8">
        <f t="shared" si="3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v>43310.208333333328</v>
      </c>
      <c r="O822" s="12">
        <f t="shared" si="39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37"/>
        <v>291.28571428571428</v>
      </c>
      <c r="G823" t="s">
        <v>20</v>
      </c>
      <c r="H823">
        <v>210</v>
      </c>
      <c r="I823" s="8">
        <f t="shared" si="3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v>42794.25</v>
      </c>
      <c r="O823" s="12">
        <f t="shared" si="39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37"/>
        <v>349.9666666666667</v>
      </c>
      <c r="G824" t="s">
        <v>20</v>
      </c>
      <c r="H824">
        <v>2100</v>
      </c>
      <c r="I824" s="8">
        <f t="shared" si="3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v>41698.25</v>
      </c>
      <c r="O824" s="12">
        <f t="shared" si="39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37"/>
        <v>357.07317073170731</v>
      </c>
      <c r="G825" t="s">
        <v>20</v>
      </c>
      <c r="H825">
        <v>252</v>
      </c>
      <c r="I825" s="8">
        <f t="shared" si="3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v>41892.208333333336</v>
      </c>
      <c r="O825" s="12">
        <f t="shared" si="39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37"/>
        <v>126.48941176470588</v>
      </c>
      <c r="G826" t="s">
        <v>20</v>
      </c>
      <c r="H826">
        <v>1280</v>
      </c>
      <c r="I826" s="8">
        <f t="shared" si="3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v>40348.208333333336</v>
      </c>
      <c r="O826" s="12">
        <f t="shared" si="39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37"/>
        <v>387.5</v>
      </c>
      <c r="G827" t="s">
        <v>20</v>
      </c>
      <c r="H827">
        <v>157</v>
      </c>
      <c r="I827" s="8">
        <f t="shared" si="3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v>42941.208333333328</v>
      </c>
      <c r="O827" s="12">
        <f t="shared" si="39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37"/>
        <v>457.03571428571428</v>
      </c>
      <c r="G828" t="s">
        <v>20</v>
      </c>
      <c r="H828">
        <v>194</v>
      </c>
      <c r="I828" s="8">
        <f t="shared" si="3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v>40525.25</v>
      </c>
      <c r="O828" s="12">
        <f t="shared" si="39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37"/>
        <v>266.69565217391306</v>
      </c>
      <c r="G829" t="s">
        <v>20</v>
      </c>
      <c r="H829">
        <v>82</v>
      </c>
      <c r="I829" s="8">
        <f t="shared" si="3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v>40666.208333333336</v>
      </c>
      <c r="O829" s="12">
        <f t="shared" si="39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37"/>
        <v>69</v>
      </c>
      <c r="G830" t="s">
        <v>14</v>
      </c>
      <c r="H830">
        <v>70</v>
      </c>
      <c r="I830" s="8">
        <f t="shared" si="3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v>43340.208333333328</v>
      </c>
      <c r="O830" s="12">
        <f t="shared" si="39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37"/>
        <v>51.34375</v>
      </c>
      <c r="G831" t="s">
        <v>14</v>
      </c>
      <c r="H831">
        <v>154</v>
      </c>
      <c r="I831" s="8">
        <f t="shared" si="3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v>42164.208333333328</v>
      </c>
      <c r="O831" s="12">
        <f t="shared" si="39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37"/>
        <v>1.1710526315789473</v>
      </c>
      <c r="G832" t="s">
        <v>14</v>
      </c>
      <c r="H832">
        <v>22</v>
      </c>
      <c r="I832" s="8">
        <f t="shared" si="3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v>43103.25</v>
      </c>
      <c r="O832" s="12">
        <f t="shared" si="39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37"/>
        <v>108.97734294541709</v>
      </c>
      <c r="G833" t="s">
        <v>20</v>
      </c>
      <c r="H833">
        <v>4233</v>
      </c>
      <c r="I833" s="8">
        <f t="shared" si="3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v>40994.208333333336</v>
      </c>
      <c r="O833" s="12">
        <f t="shared" si="39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37"/>
        <v>315.17592592592592</v>
      </c>
      <c r="G834" t="s">
        <v>20</v>
      </c>
      <c r="H834">
        <v>1297</v>
      </c>
      <c r="I834" s="8">
        <f t="shared" si="3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v>42299.208333333328</v>
      </c>
      <c r="O834" s="12">
        <f t="shared" si="39"/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40">(E835/D835)*100</f>
        <v>157.69117647058823</v>
      </c>
      <c r="G835" t="s">
        <v>20</v>
      </c>
      <c r="H835">
        <v>165</v>
      </c>
      <c r="I835" s="8">
        <f t="shared" ref="I835:I898" si="41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v>40588.25</v>
      </c>
      <c r="O835" s="12">
        <f t="shared" ref="O835:O898" si="42">(((M835/60)/60)/24)+DATE(1970,1,1)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40"/>
        <v>153.8082191780822</v>
      </c>
      <c r="G836" t="s">
        <v>20</v>
      </c>
      <c r="H836">
        <v>119</v>
      </c>
      <c r="I836" s="8">
        <f t="shared" si="4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v>41448.208333333336</v>
      </c>
      <c r="O836" s="12">
        <f t="shared" si="42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40"/>
        <v>89.738979118329468</v>
      </c>
      <c r="G837" t="s">
        <v>14</v>
      </c>
      <c r="H837">
        <v>1758</v>
      </c>
      <c r="I837" s="8">
        <f t="shared" si="4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v>42063.25</v>
      </c>
      <c r="O837" s="12">
        <f t="shared" si="42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40"/>
        <v>75.135802469135797</v>
      </c>
      <c r="G838" t="s">
        <v>14</v>
      </c>
      <c r="H838">
        <v>94</v>
      </c>
      <c r="I838" s="8">
        <f t="shared" si="41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v>40214.25</v>
      </c>
      <c r="O838" s="12">
        <f t="shared" si="42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40"/>
        <v>852.88135593220341</v>
      </c>
      <c r="G839" t="s">
        <v>20</v>
      </c>
      <c r="H839">
        <v>1797</v>
      </c>
      <c r="I839" s="8">
        <f t="shared" si="41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v>40629.208333333336</v>
      </c>
      <c r="O839" s="12">
        <f t="shared" si="42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40"/>
        <v>138.90625</v>
      </c>
      <c r="G840" t="s">
        <v>20</v>
      </c>
      <c r="H840">
        <v>261</v>
      </c>
      <c r="I840" s="8">
        <f t="shared" si="41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v>43370.208333333328</v>
      </c>
      <c r="O840" s="12">
        <f t="shared" si="42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40"/>
        <v>190.18181818181819</v>
      </c>
      <c r="G841" t="s">
        <v>20</v>
      </c>
      <c r="H841">
        <v>157</v>
      </c>
      <c r="I841" s="8">
        <f t="shared" si="41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v>41715.208333333336</v>
      </c>
      <c r="O841" s="12">
        <f t="shared" si="42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40"/>
        <v>100.24333619948409</v>
      </c>
      <c r="G842" t="s">
        <v>20</v>
      </c>
      <c r="H842">
        <v>3533</v>
      </c>
      <c r="I842" s="8">
        <f t="shared" si="41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v>41836.208333333336</v>
      </c>
      <c r="O842" s="12">
        <f t="shared" si="42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40"/>
        <v>142.75824175824175</v>
      </c>
      <c r="G843" t="s">
        <v>20</v>
      </c>
      <c r="H843">
        <v>155</v>
      </c>
      <c r="I843" s="8">
        <f t="shared" si="41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v>42419.25</v>
      </c>
      <c r="O843" s="12">
        <f t="shared" si="42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40"/>
        <v>563.13333333333333</v>
      </c>
      <c r="G844" t="s">
        <v>20</v>
      </c>
      <c r="H844">
        <v>132</v>
      </c>
      <c r="I844" s="8">
        <f t="shared" si="41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v>43266.208333333328</v>
      </c>
      <c r="O844" s="12">
        <f t="shared" si="42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40"/>
        <v>30.715909090909086</v>
      </c>
      <c r="G845" t="s">
        <v>14</v>
      </c>
      <c r="H845">
        <v>33</v>
      </c>
      <c r="I845" s="8">
        <f t="shared" si="41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v>43338.208333333328</v>
      </c>
      <c r="O845" s="12">
        <f t="shared" si="42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40"/>
        <v>99.39772727272728</v>
      </c>
      <c r="G846" t="s">
        <v>74</v>
      </c>
      <c r="H846">
        <v>94</v>
      </c>
      <c r="I846" s="8">
        <f t="shared" si="41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v>40930.25</v>
      </c>
      <c r="O846" s="12">
        <f t="shared" si="42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40"/>
        <v>197.54935622317598</v>
      </c>
      <c r="G847" t="s">
        <v>20</v>
      </c>
      <c r="H847">
        <v>1354</v>
      </c>
      <c r="I847" s="8">
        <f t="shared" si="41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v>43235.208333333328</v>
      </c>
      <c r="O847" s="12">
        <f t="shared" si="42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40"/>
        <v>508.5</v>
      </c>
      <c r="G848" t="s">
        <v>20</v>
      </c>
      <c r="H848">
        <v>48</v>
      </c>
      <c r="I848" s="8">
        <f t="shared" si="41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v>43302.208333333328</v>
      </c>
      <c r="O848" s="12">
        <f t="shared" si="42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40"/>
        <v>237.74468085106383</v>
      </c>
      <c r="G849" t="s">
        <v>20</v>
      </c>
      <c r="H849">
        <v>110</v>
      </c>
      <c r="I849" s="8">
        <f t="shared" si="41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v>43107.25</v>
      </c>
      <c r="O849" s="12">
        <f t="shared" si="42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40"/>
        <v>338.46875</v>
      </c>
      <c r="G850" t="s">
        <v>20</v>
      </c>
      <c r="H850">
        <v>172</v>
      </c>
      <c r="I850" s="8">
        <f t="shared" si="41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v>40341.208333333336</v>
      </c>
      <c r="O850" s="12">
        <f t="shared" si="42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40"/>
        <v>133.08955223880596</v>
      </c>
      <c r="G851" t="s">
        <v>20</v>
      </c>
      <c r="H851">
        <v>307</v>
      </c>
      <c r="I851" s="8">
        <f t="shared" si="41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v>40948.25</v>
      </c>
      <c r="O851" s="12">
        <f t="shared" si="42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40"/>
        <v>1</v>
      </c>
      <c r="G852" t="s">
        <v>14</v>
      </c>
      <c r="H852">
        <v>1</v>
      </c>
      <c r="I852" s="8">
        <f t="shared" si="41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v>40866.25</v>
      </c>
      <c r="O852" s="12">
        <f t="shared" si="42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40"/>
        <v>207.79999999999998</v>
      </c>
      <c r="G853" t="s">
        <v>20</v>
      </c>
      <c r="H853">
        <v>160</v>
      </c>
      <c r="I853" s="8">
        <f t="shared" si="41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v>41031.208333333336</v>
      </c>
      <c r="O853" s="12">
        <f t="shared" si="42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40"/>
        <v>51.122448979591837</v>
      </c>
      <c r="G854" t="s">
        <v>14</v>
      </c>
      <c r="H854">
        <v>31</v>
      </c>
      <c r="I854" s="8">
        <f t="shared" si="41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v>40740.208333333336</v>
      </c>
      <c r="O854" s="12">
        <f t="shared" si="42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40"/>
        <v>652.05847953216369</v>
      </c>
      <c r="G855" t="s">
        <v>20</v>
      </c>
      <c r="H855">
        <v>1467</v>
      </c>
      <c r="I855" s="8">
        <f t="shared" si="41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v>40714.208333333336</v>
      </c>
      <c r="O855" s="12">
        <f t="shared" si="42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40"/>
        <v>113.63099415204678</v>
      </c>
      <c r="G856" t="s">
        <v>20</v>
      </c>
      <c r="H856">
        <v>2662</v>
      </c>
      <c r="I856" s="8">
        <f t="shared" si="41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v>43787.25</v>
      </c>
      <c r="O856" s="12">
        <f t="shared" si="42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40"/>
        <v>102.37606837606839</v>
      </c>
      <c r="G857" t="s">
        <v>20</v>
      </c>
      <c r="H857">
        <v>452</v>
      </c>
      <c r="I857" s="8">
        <f t="shared" si="41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v>40712.208333333336</v>
      </c>
      <c r="O857" s="12">
        <f t="shared" si="42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40"/>
        <v>356.58333333333331</v>
      </c>
      <c r="G858" t="s">
        <v>20</v>
      </c>
      <c r="H858">
        <v>158</v>
      </c>
      <c r="I858" s="8">
        <f t="shared" si="41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v>41023.208333333336</v>
      </c>
      <c r="O858" s="12">
        <f t="shared" si="42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40"/>
        <v>139.86792452830187</v>
      </c>
      <c r="G859" t="s">
        <v>20</v>
      </c>
      <c r="H859">
        <v>225</v>
      </c>
      <c r="I859" s="8">
        <f t="shared" si="41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v>40944.25</v>
      </c>
      <c r="O859" s="12">
        <f t="shared" si="42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40"/>
        <v>69.45</v>
      </c>
      <c r="G860" t="s">
        <v>14</v>
      </c>
      <c r="H860">
        <v>35</v>
      </c>
      <c r="I860" s="8">
        <f t="shared" si="41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v>43211.208333333328</v>
      </c>
      <c r="O860" s="12">
        <f t="shared" si="42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40"/>
        <v>35.534246575342465</v>
      </c>
      <c r="G861" t="s">
        <v>14</v>
      </c>
      <c r="H861">
        <v>63</v>
      </c>
      <c r="I861" s="8">
        <f t="shared" si="41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v>41334.25</v>
      </c>
      <c r="O861" s="12">
        <f t="shared" si="42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40"/>
        <v>251.65</v>
      </c>
      <c r="G862" t="s">
        <v>20</v>
      </c>
      <c r="H862">
        <v>65</v>
      </c>
      <c r="I862" s="8">
        <f t="shared" si="41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v>43515.25</v>
      </c>
      <c r="O862" s="12">
        <f t="shared" si="42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40"/>
        <v>105.87500000000001</v>
      </c>
      <c r="G863" t="s">
        <v>20</v>
      </c>
      <c r="H863">
        <v>163</v>
      </c>
      <c r="I863" s="8">
        <f t="shared" si="41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v>40258.208333333336</v>
      </c>
      <c r="O863" s="12">
        <f t="shared" si="42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40"/>
        <v>187.42857142857144</v>
      </c>
      <c r="G864" t="s">
        <v>20</v>
      </c>
      <c r="H864">
        <v>85</v>
      </c>
      <c r="I864" s="8">
        <f t="shared" si="41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v>40756.208333333336</v>
      </c>
      <c r="O864" s="12">
        <f t="shared" si="42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40"/>
        <v>386.78571428571428</v>
      </c>
      <c r="G865" t="s">
        <v>20</v>
      </c>
      <c r="H865">
        <v>217</v>
      </c>
      <c r="I865" s="8">
        <f t="shared" si="41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v>42172.208333333328</v>
      </c>
      <c r="O865" s="12">
        <f t="shared" si="42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40"/>
        <v>347.07142857142856</v>
      </c>
      <c r="G866" t="s">
        <v>20</v>
      </c>
      <c r="H866">
        <v>150</v>
      </c>
      <c r="I866" s="8">
        <f t="shared" si="41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v>42601.208333333328</v>
      </c>
      <c r="O866" s="12">
        <f t="shared" si="42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40"/>
        <v>185.82098765432099</v>
      </c>
      <c r="G867" t="s">
        <v>20</v>
      </c>
      <c r="H867">
        <v>3272</v>
      </c>
      <c r="I867" s="8">
        <f t="shared" si="41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v>41897.208333333336</v>
      </c>
      <c r="O867" s="12">
        <f t="shared" si="42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40"/>
        <v>43.241247264770237</v>
      </c>
      <c r="G868" t="s">
        <v>74</v>
      </c>
      <c r="H868">
        <v>898</v>
      </c>
      <c r="I868" s="8">
        <f t="shared" si="41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v>40671.208333333336</v>
      </c>
      <c r="O868" s="12">
        <f t="shared" si="42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40"/>
        <v>162.4375</v>
      </c>
      <c r="G869" t="s">
        <v>20</v>
      </c>
      <c r="H869">
        <v>300</v>
      </c>
      <c r="I869" s="8">
        <f t="shared" si="41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v>43382.208333333328</v>
      </c>
      <c r="O869" s="12">
        <f t="shared" si="42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40"/>
        <v>184.84285714285716</v>
      </c>
      <c r="G870" t="s">
        <v>20</v>
      </c>
      <c r="H870">
        <v>126</v>
      </c>
      <c r="I870" s="8">
        <f t="shared" si="41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v>41559.208333333336</v>
      </c>
      <c r="O870" s="12">
        <f t="shared" si="42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40"/>
        <v>23.703520691785052</v>
      </c>
      <c r="G871" t="s">
        <v>14</v>
      </c>
      <c r="H871">
        <v>526</v>
      </c>
      <c r="I871" s="8">
        <f t="shared" si="41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v>40350.208333333336</v>
      </c>
      <c r="O871" s="12">
        <f t="shared" si="42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40"/>
        <v>89.870129870129873</v>
      </c>
      <c r="G872" t="s">
        <v>14</v>
      </c>
      <c r="H872">
        <v>121</v>
      </c>
      <c r="I872" s="8">
        <f t="shared" si="41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v>42240.208333333328</v>
      </c>
      <c r="O872" s="12">
        <f t="shared" si="42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40"/>
        <v>272.6041958041958</v>
      </c>
      <c r="G873" t="s">
        <v>20</v>
      </c>
      <c r="H873">
        <v>2320</v>
      </c>
      <c r="I873" s="8">
        <f t="shared" si="41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v>43040.208333333328</v>
      </c>
      <c r="O873" s="12">
        <f t="shared" si="42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40"/>
        <v>170.04255319148936</v>
      </c>
      <c r="G874" t="s">
        <v>20</v>
      </c>
      <c r="H874">
        <v>81</v>
      </c>
      <c r="I874" s="8">
        <f t="shared" si="41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v>43346.208333333328</v>
      </c>
      <c r="O874" s="12">
        <f t="shared" si="42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40"/>
        <v>188.28503562945369</v>
      </c>
      <c r="G875" t="s">
        <v>20</v>
      </c>
      <c r="H875">
        <v>1887</v>
      </c>
      <c r="I875" s="8">
        <f t="shared" si="41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v>41647.25</v>
      </c>
      <c r="O875" s="12">
        <f t="shared" si="42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40"/>
        <v>346.93532338308455</v>
      </c>
      <c r="G876" t="s">
        <v>20</v>
      </c>
      <c r="H876">
        <v>4358</v>
      </c>
      <c r="I876" s="8">
        <f t="shared" si="41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v>40291.208333333336</v>
      </c>
      <c r="O876" s="12">
        <f t="shared" si="42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40"/>
        <v>69.177215189873422</v>
      </c>
      <c r="G877" t="s">
        <v>14</v>
      </c>
      <c r="H877">
        <v>67</v>
      </c>
      <c r="I877" s="8">
        <f t="shared" si="41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v>40556.25</v>
      </c>
      <c r="O877" s="12">
        <f t="shared" si="42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40"/>
        <v>25.433734939759034</v>
      </c>
      <c r="G878" t="s">
        <v>14</v>
      </c>
      <c r="H878">
        <v>57</v>
      </c>
      <c r="I878" s="8">
        <f t="shared" si="41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v>43624.208333333328</v>
      </c>
      <c r="O878" s="12">
        <f t="shared" si="42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40"/>
        <v>77.400977995110026</v>
      </c>
      <c r="G879" t="s">
        <v>14</v>
      </c>
      <c r="H879">
        <v>1229</v>
      </c>
      <c r="I879" s="8">
        <f t="shared" si="41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v>42577.208333333328</v>
      </c>
      <c r="O879" s="12">
        <f t="shared" si="42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40"/>
        <v>37.481481481481481</v>
      </c>
      <c r="G880" t="s">
        <v>14</v>
      </c>
      <c r="H880">
        <v>12</v>
      </c>
      <c r="I880" s="8">
        <f t="shared" si="41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v>43845.25</v>
      </c>
      <c r="O880" s="12">
        <f t="shared" si="42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40"/>
        <v>543.79999999999995</v>
      </c>
      <c r="G881" t="s">
        <v>20</v>
      </c>
      <c r="H881">
        <v>53</v>
      </c>
      <c r="I881" s="8">
        <f t="shared" si="41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v>42788.25</v>
      </c>
      <c r="O881" s="12">
        <f t="shared" si="42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40"/>
        <v>228.52189349112427</v>
      </c>
      <c r="G882" t="s">
        <v>20</v>
      </c>
      <c r="H882">
        <v>2414</v>
      </c>
      <c r="I882" s="8">
        <f t="shared" si="41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v>43667.208333333328</v>
      </c>
      <c r="O882" s="12">
        <f t="shared" si="42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40"/>
        <v>38.948339483394832</v>
      </c>
      <c r="G883" t="s">
        <v>14</v>
      </c>
      <c r="H883">
        <v>452</v>
      </c>
      <c r="I883" s="8">
        <f t="shared" si="41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v>42194.208333333328</v>
      </c>
      <c r="O883" s="12">
        <f t="shared" si="42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40"/>
        <v>370</v>
      </c>
      <c r="G884" t="s">
        <v>20</v>
      </c>
      <c r="H884">
        <v>80</v>
      </c>
      <c r="I884" s="8">
        <f t="shared" si="41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v>42025.25</v>
      </c>
      <c r="O884" s="12">
        <f t="shared" si="42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40"/>
        <v>237.91176470588232</v>
      </c>
      <c r="G885" t="s">
        <v>20</v>
      </c>
      <c r="H885">
        <v>193</v>
      </c>
      <c r="I885" s="8">
        <f t="shared" si="41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v>40323.208333333336</v>
      </c>
      <c r="O885" s="12">
        <f t="shared" si="42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40"/>
        <v>64.036299765807954</v>
      </c>
      <c r="G886" t="s">
        <v>14</v>
      </c>
      <c r="H886">
        <v>1886</v>
      </c>
      <c r="I886" s="8">
        <f t="shared" si="41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v>41763.208333333336</v>
      </c>
      <c r="O886" s="12">
        <f t="shared" si="42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40"/>
        <v>118.27777777777777</v>
      </c>
      <c r="G887" t="s">
        <v>20</v>
      </c>
      <c r="H887">
        <v>52</v>
      </c>
      <c r="I887" s="8">
        <f t="shared" si="41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v>40335.208333333336</v>
      </c>
      <c r="O887" s="12">
        <f t="shared" si="42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40"/>
        <v>84.824037184594957</v>
      </c>
      <c r="G888" t="s">
        <v>14</v>
      </c>
      <c r="H888">
        <v>1825</v>
      </c>
      <c r="I888" s="8">
        <f t="shared" si="41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v>40416.208333333336</v>
      </c>
      <c r="O888" s="12">
        <f t="shared" si="42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40"/>
        <v>29.346153846153843</v>
      </c>
      <c r="G889" t="s">
        <v>14</v>
      </c>
      <c r="H889">
        <v>31</v>
      </c>
      <c r="I889" s="8">
        <f t="shared" si="41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v>42202.208333333328</v>
      </c>
      <c r="O889" s="12">
        <f t="shared" si="42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40"/>
        <v>209.89655172413794</v>
      </c>
      <c r="G890" t="s">
        <v>20</v>
      </c>
      <c r="H890">
        <v>290</v>
      </c>
      <c r="I890" s="8">
        <f t="shared" si="41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v>42836.208333333328</v>
      </c>
      <c r="O890" s="12">
        <f t="shared" si="42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40"/>
        <v>169.78571428571431</v>
      </c>
      <c r="G891" t="s">
        <v>20</v>
      </c>
      <c r="H891">
        <v>122</v>
      </c>
      <c r="I891" s="8">
        <f t="shared" si="41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v>41710.208333333336</v>
      </c>
      <c r="O891" s="12">
        <f t="shared" si="42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40"/>
        <v>115.95907738095239</v>
      </c>
      <c r="G892" t="s">
        <v>20</v>
      </c>
      <c r="H892">
        <v>1470</v>
      </c>
      <c r="I892" s="8">
        <f t="shared" si="41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v>43640.208333333328</v>
      </c>
      <c r="O892" s="12">
        <f t="shared" si="42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40"/>
        <v>258.59999999999997</v>
      </c>
      <c r="G893" t="s">
        <v>20</v>
      </c>
      <c r="H893">
        <v>165</v>
      </c>
      <c r="I893" s="8">
        <f t="shared" si="41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v>40880.25</v>
      </c>
      <c r="O893" s="12">
        <f t="shared" si="42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40"/>
        <v>230.58333333333331</v>
      </c>
      <c r="G894" t="s">
        <v>20</v>
      </c>
      <c r="H894">
        <v>182</v>
      </c>
      <c r="I894" s="8">
        <f t="shared" si="41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v>40319.208333333336</v>
      </c>
      <c r="O894" s="12">
        <f t="shared" si="42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40"/>
        <v>128.21428571428572</v>
      </c>
      <c r="G895" t="s">
        <v>20</v>
      </c>
      <c r="H895">
        <v>199</v>
      </c>
      <c r="I895" s="8">
        <f t="shared" si="41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v>42170.208333333328</v>
      </c>
      <c r="O895" s="12">
        <f t="shared" si="42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40"/>
        <v>188.70588235294116</v>
      </c>
      <c r="G896" t="s">
        <v>20</v>
      </c>
      <c r="H896">
        <v>56</v>
      </c>
      <c r="I896" s="8">
        <f t="shared" si="41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v>41466.208333333336</v>
      </c>
      <c r="O896" s="12">
        <f t="shared" si="42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40"/>
        <v>6.9511889862327907</v>
      </c>
      <c r="G897" t="s">
        <v>14</v>
      </c>
      <c r="H897">
        <v>107</v>
      </c>
      <c r="I897" s="8">
        <f t="shared" si="41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v>43134.25</v>
      </c>
      <c r="O897" s="12">
        <f t="shared" si="42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40"/>
        <v>774.43434343434342</v>
      </c>
      <c r="G898" t="s">
        <v>20</v>
      </c>
      <c r="H898">
        <v>1460</v>
      </c>
      <c r="I898" s="8">
        <f t="shared" si="41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v>40738.208333333336</v>
      </c>
      <c r="O898" s="12">
        <f t="shared" si="42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43">(E899/D899)*100</f>
        <v>27.693181818181817</v>
      </c>
      <c r="G899" t="s">
        <v>14</v>
      </c>
      <c r="H899">
        <v>27</v>
      </c>
      <c r="I899" s="8">
        <f t="shared" ref="I899:I962" si="44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v>43583.208333333328</v>
      </c>
      <c r="O899" s="12">
        <f t="shared" ref="O899:O962" si="45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43"/>
        <v>52.479620323841424</v>
      </c>
      <c r="G900" t="s">
        <v>14</v>
      </c>
      <c r="H900">
        <v>1221</v>
      </c>
      <c r="I900" s="8">
        <f t="shared" si="4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v>43815.25</v>
      </c>
      <c r="O900" s="12">
        <f t="shared" si="45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43"/>
        <v>407.09677419354841</v>
      </c>
      <c r="G901" t="s">
        <v>20</v>
      </c>
      <c r="H901">
        <v>123</v>
      </c>
      <c r="I901" s="8">
        <f t="shared" si="4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v>41554.208333333336</v>
      </c>
      <c r="O901" s="12">
        <f t="shared" si="45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43"/>
        <v>2</v>
      </c>
      <c r="G902" t="s">
        <v>14</v>
      </c>
      <c r="H902">
        <v>1</v>
      </c>
      <c r="I902" s="8">
        <f t="shared" si="44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v>41901.208333333336</v>
      </c>
      <c r="O902" s="12">
        <f t="shared" si="45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43"/>
        <v>156.17857142857144</v>
      </c>
      <c r="G903" t="s">
        <v>20</v>
      </c>
      <c r="H903">
        <v>159</v>
      </c>
      <c r="I903" s="8">
        <f t="shared" si="4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v>43298.208333333328</v>
      </c>
      <c r="O903" s="12">
        <f t="shared" si="45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43"/>
        <v>252.42857142857144</v>
      </c>
      <c r="G904" t="s">
        <v>20</v>
      </c>
      <c r="H904">
        <v>110</v>
      </c>
      <c r="I904" s="8">
        <f t="shared" si="4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v>42399.25</v>
      </c>
      <c r="O904" s="12">
        <f t="shared" si="45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43"/>
        <v>1.729268292682927</v>
      </c>
      <c r="G905" t="s">
        <v>47</v>
      </c>
      <c r="H905">
        <v>14</v>
      </c>
      <c r="I905" s="8">
        <f t="shared" si="4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v>41034.208333333336</v>
      </c>
      <c r="O905" s="12">
        <f t="shared" si="45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43"/>
        <v>12.230769230769232</v>
      </c>
      <c r="G906" t="s">
        <v>14</v>
      </c>
      <c r="H906">
        <v>16</v>
      </c>
      <c r="I906" s="8">
        <f t="shared" si="4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v>41186.208333333336</v>
      </c>
      <c r="O906" s="12">
        <f t="shared" si="45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43"/>
        <v>163.98734177215189</v>
      </c>
      <c r="G907" t="s">
        <v>20</v>
      </c>
      <c r="H907">
        <v>236</v>
      </c>
      <c r="I907" s="8">
        <f t="shared" si="4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v>41536.208333333336</v>
      </c>
      <c r="O907" s="12">
        <f t="shared" si="45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43"/>
        <v>162.98181818181817</v>
      </c>
      <c r="G908" t="s">
        <v>20</v>
      </c>
      <c r="H908">
        <v>191</v>
      </c>
      <c r="I908" s="8">
        <f t="shared" si="4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v>42868.208333333328</v>
      </c>
      <c r="O908" s="12">
        <f t="shared" si="45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43"/>
        <v>20.252747252747252</v>
      </c>
      <c r="G909" t="s">
        <v>14</v>
      </c>
      <c r="H909">
        <v>41</v>
      </c>
      <c r="I909" s="8">
        <f t="shared" si="4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v>40660.208333333336</v>
      </c>
      <c r="O909" s="12">
        <f t="shared" si="45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43"/>
        <v>319.24083769633506</v>
      </c>
      <c r="G910" t="s">
        <v>20</v>
      </c>
      <c r="H910">
        <v>3934</v>
      </c>
      <c r="I910" s="8">
        <f t="shared" si="4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v>41031.208333333336</v>
      </c>
      <c r="O910" s="12">
        <f t="shared" si="45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43"/>
        <v>478.94444444444446</v>
      </c>
      <c r="G911" t="s">
        <v>20</v>
      </c>
      <c r="H911">
        <v>80</v>
      </c>
      <c r="I911" s="8">
        <f t="shared" si="4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v>43255.208333333328</v>
      </c>
      <c r="O911" s="12">
        <f t="shared" si="45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43"/>
        <v>19.556634304207122</v>
      </c>
      <c r="G912" t="s">
        <v>74</v>
      </c>
      <c r="H912">
        <v>296</v>
      </c>
      <c r="I912" s="8">
        <f t="shared" si="4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v>42026.25</v>
      </c>
      <c r="O912" s="12">
        <f t="shared" si="45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43"/>
        <v>198.94827586206895</v>
      </c>
      <c r="G913" t="s">
        <v>20</v>
      </c>
      <c r="H913">
        <v>462</v>
      </c>
      <c r="I913" s="8">
        <f t="shared" si="4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v>43717.208333333328</v>
      </c>
      <c r="O913" s="12">
        <f t="shared" si="45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43"/>
        <v>795</v>
      </c>
      <c r="G914" t="s">
        <v>20</v>
      </c>
      <c r="H914">
        <v>179</v>
      </c>
      <c r="I914" s="8">
        <f t="shared" si="4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v>41157.208333333336</v>
      </c>
      <c r="O914" s="12">
        <f t="shared" si="45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43"/>
        <v>50.621082621082621</v>
      </c>
      <c r="G915" t="s">
        <v>14</v>
      </c>
      <c r="H915">
        <v>523</v>
      </c>
      <c r="I915" s="8">
        <f t="shared" si="4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v>43597.208333333328</v>
      </c>
      <c r="O915" s="12">
        <f t="shared" si="45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43"/>
        <v>57.4375</v>
      </c>
      <c r="G916" t="s">
        <v>14</v>
      </c>
      <c r="H916">
        <v>141</v>
      </c>
      <c r="I916" s="8">
        <f t="shared" si="4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v>41490.208333333336</v>
      </c>
      <c r="O916" s="12">
        <f t="shared" si="45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43"/>
        <v>155.62827640984909</v>
      </c>
      <c r="G917" t="s">
        <v>20</v>
      </c>
      <c r="H917">
        <v>1866</v>
      </c>
      <c r="I917" s="8">
        <f t="shared" si="4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v>42976.208333333328</v>
      </c>
      <c r="O917" s="12">
        <f t="shared" si="45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43"/>
        <v>36.297297297297298</v>
      </c>
      <c r="G918" t="s">
        <v>14</v>
      </c>
      <c r="H918">
        <v>52</v>
      </c>
      <c r="I918" s="8">
        <f t="shared" si="4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v>41991.25</v>
      </c>
      <c r="O918" s="12">
        <f t="shared" si="45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43"/>
        <v>58.25</v>
      </c>
      <c r="G919" t="s">
        <v>47</v>
      </c>
      <c r="H919">
        <v>27</v>
      </c>
      <c r="I919" s="8">
        <f t="shared" si="4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v>40722.208333333336</v>
      </c>
      <c r="O919" s="12">
        <f t="shared" si="45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43"/>
        <v>237.39473684210526</v>
      </c>
      <c r="G920" t="s">
        <v>20</v>
      </c>
      <c r="H920">
        <v>156</v>
      </c>
      <c r="I920" s="8">
        <f t="shared" si="4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v>41117.208333333336</v>
      </c>
      <c r="O920" s="12">
        <f t="shared" si="45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43"/>
        <v>58.75</v>
      </c>
      <c r="G921" t="s">
        <v>14</v>
      </c>
      <c r="H921">
        <v>225</v>
      </c>
      <c r="I921" s="8">
        <f t="shared" si="4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v>43022.208333333328</v>
      </c>
      <c r="O921" s="12">
        <f t="shared" si="45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43"/>
        <v>182.56603773584905</v>
      </c>
      <c r="G922" t="s">
        <v>20</v>
      </c>
      <c r="H922">
        <v>255</v>
      </c>
      <c r="I922" s="8">
        <f t="shared" si="4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v>43503.25</v>
      </c>
      <c r="O922" s="12">
        <f t="shared" si="45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43"/>
        <v>0.75436408977556113</v>
      </c>
      <c r="G923" t="s">
        <v>14</v>
      </c>
      <c r="H923">
        <v>38</v>
      </c>
      <c r="I923" s="8">
        <f t="shared" si="4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v>40951.25</v>
      </c>
      <c r="O923" s="12">
        <f t="shared" si="45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43"/>
        <v>175.95330739299609</v>
      </c>
      <c r="G924" t="s">
        <v>20</v>
      </c>
      <c r="H924">
        <v>2261</v>
      </c>
      <c r="I924" s="8">
        <f t="shared" si="44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v>43443.25</v>
      </c>
      <c r="O924" s="12">
        <f t="shared" si="45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43"/>
        <v>237.88235294117646</v>
      </c>
      <c r="G925" t="s">
        <v>20</v>
      </c>
      <c r="H925">
        <v>40</v>
      </c>
      <c r="I925" s="8">
        <f t="shared" si="44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v>40373.208333333336</v>
      </c>
      <c r="O925" s="12">
        <f t="shared" si="45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43"/>
        <v>488.05076142131981</v>
      </c>
      <c r="G926" t="s">
        <v>20</v>
      </c>
      <c r="H926">
        <v>2289</v>
      </c>
      <c r="I926" s="8">
        <f t="shared" si="4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v>43769.208333333328</v>
      </c>
      <c r="O926" s="12">
        <f t="shared" si="45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43"/>
        <v>224.06666666666669</v>
      </c>
      <c r="G927" t="s">
        <v>20</v>
      </c>
      <c r="H927">
        <v>65</v>
      </c>
      <c r="I927" s="8">
        <f t="shared" si="4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v>43000.208333333328</v>
      </c>
      <c r="O927" s="12">
        <f t="shared" si="45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43"/>
        <v>18.126436781609197</v>
      </c>
      <c r="G928" t="s">
        <v>14</v>
      </c>
      <c r="H928">
        <v>15</v>
      </c>
      <c r="I928" s="8">
        <f t="shared" si="4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v>42502.208333333328</v>
      </c>
      <c r="O928" s="12">
        <f t="shared" si="45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43"/>
        <v>45.847222222222221</v>
      </c>
      <c r="G929" t="s">
        <v>14</v>
      </c>
      <c r="H929">
        <v>37</v>
      </c>
      <c r="I929" s="8">
        <f t="shared" si="4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v>41102.208333333336</v>
      </c>
      <c r="O929" s="12">
        <f t="shared" si="45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43"/>
        <v>117.31541218637993</v>
      </c>
      <c r="G930" t="s">
        <v>20</v>
      </c>
      <c r="H930">
        <v>3777</v>
      </c>
      <c r="I930" s="8">
        <f t="shared" si="4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v>41637.25</v>
      </c>
      <c r="O930" s="12">
        <f t="shared" si="45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43"/>
        <v>217.30909090909088</v>
      </c>
      <c r="G931" t="s">
        <v>20</v>
      </c>
      <c r="H931">
        <v>184</v>
      </c>
      <c r="I931" s="8">
        <f t="shared" si="4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v>42858.208333333328</v>
      </c>
      <c r="O931" s="12">
        <f t="shared" si="45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43"/>
        <v>112.28571428571428</v>
      </c>
      <c r="G932" t="s">
        <v>20</v>
      </c>
      <c r="H932">
        <v>85</v>
      </c>
      <c r="I932" s="8">
        <f t="shared" si="4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v>42060.25</v>
      </c>
      <c r="O932" s="12">
        <f t="shared" si="45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43"/>
        <v>72.51898734177216</v>
      </c>
      <c r="G933" t="s">
        <v>14</v>
      </c>
      <c r="H933">
        <v>112</v>
      </c>
      <c r="I933" s="8">
        <f t="shared" si="4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v>41818.208333333336</v>
      </c>
      <c r="O933" s="12">
        <f t="shared" si="45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43"/>
        <v>212.30434782608697</v>
      </c>
      <c r="G934" t="s">
        <v>20</v>
      </c>
      <c r="H934">
        <v>144</v>
      </c>
      <c r="I934" s="8">
        <f t="shared" si="4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v>41709.208333333336</v>
      </c>
      <c r="O934" s="12">
        <f t="shared" si="45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43"/>
        <v>239.74657534246577</v>
      </c>
      <c r="G935" t="s">
        <v>20</v>
      </c>
      <c r="H935">
        <v>1902</v>
      </c>
      <c r="I935" s="8">
        <f t="shared" si="4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v>41372.208333333336</v>
      </c>
      <c r="O935" s="12">
        <f t="shared" si="45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43"/>
        <v>181.93548387096774</v>
      </c>
      <c r="G936" t="s">
        <v>20</v>
      </c>
      <c r="H936">
        <v>105</v>
      </c>
      <c r="I936" s="8">
        <f t="shared" si="4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v>42422.25</v>
      </c>
      <c r="O936" s="12">
        <f t="shared" si="45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43"/>
        <v>164.13114754098362</v>
      </c>
      <c r="G937" t="s">
        <v>20</v>
      </c>
      <c r="H937">
        <v>132</v>
      </c>
      <c r="I937" s="8">
        <f t="shared" si="4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v>42209.208333333328</v>
      </c>
      <c r="O937" s="12">
        <f t="shared" si="45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43"/>
        <v>1.6375968992248062</v>
      </c>
      <c r="G938" t="s">
        <v>14</v>
      </c>
      <c r="H938">
        <v>21</v>
      </c>
      <c r="I938" s="8">
        <f t="shared" si="4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v>43668.208333333328</v>
      </c>
      <c r="O938" s="12">
        <f t="shared" si="45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43"/>
        <v>49.64385964912281</v>
      </c>
      <c r="G939" t="s">
        <v>74</v>
      </c>
      <c r="H939">
        <v>976</v>
      </c>
      <c r="I939" s="8">
        <f t="shared" si="4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v>42334.25</v>
      </c>
      <c r="O939" s="12">
        <f t="shared" si="45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43"/>
        <v>109.70652173913042</v>
      </c>
      <c r="G940" t="s">
        <v>20</v>
      </c>
      <c r="H940">
        <v>96</v>
      </c>
      <c r="I940" s="8">
        <f t="shared" si="4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v>43263.208333333328</v>
      </c>
      <c r="O940" s="12">
        <f t="shared" si="45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43"/>
        <v>49.217948717948715</v>
      </c>
      <c r="G941" t="s">
        <v>14</v>
      </c>
      <c r="H941">
        <v>67</v>
      </c>
      <c r="I941" s="8">
        <f t="shared" si="4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v>40670.208333333336</v>
      </c>
      <c r="O941" s="12">
        <f t="shared" si="45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43"/>
        <v>62.232323232323225</v>
      </c>
      <c r="G942" t="s">
        <v>47</v>
      </c>
      <c r="H942">
        <v>66</v>
      </c>
      <c r="I942" s="8">
        <f t="shared" si="4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v>41244.25</v>
      </c>
      <c r="O942" s="12">
        <f t="shared" si="45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43"/>
        <v>13.05813953488372</v>
      </c>
      <c r="G943" t="s">
        <v>14</v>
      </c>
      <c r="H943">
        <v>78</v>
      </c>
      <c r="I943" s="8">
        <f t="shared" si="4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v>40552.25</v>
      </c>
      <c r="O943" s="12">
        <f t="shared" si="45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43"/>
        <v>64.635416666666671</v>
      </c>
      <c r="G944" t="s">
        <v>14</v>
      </c>
      <c r="H944">
        <v>67</v>
      </c>
      <c r="I944" s="8">
        <f t="shared" si="4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v>40568.25</v>
      </c>
      <c r="O944" s="12">
        <f t="shared" si="45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43"/>
        <v>159.58666666666667</v>
      </c>
      <c r="G945" t="s">
        <v>20</v>
      </c>
      <c r="H945">
        <v>114</v>
      </c>
      <c r="I945" s="8">
        <f t="shared" si="4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v>41906.208333333336</v>
      </c>
      <c r="O945" s="12">
        <f t="shared" si="45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43"/>
        <v>81.42</v>
      </c>
      <c r="G946" t="s">
        <v>14</v>
      </c>
      <c r="H946">
        <v>263</v>
      </c>
      <c r="I946" s="8">
        <f t="shared" si="4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v>42776.25</v>
      </c>
      <c r="O946" s="12">
        <f t="shared" si="45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43"/>
        <v>32.444767441860463</v>
      </c>
      <c r="G947" t="s">
        <v>14</v>
      </c>
      <c r="H947">
        <v>1691</v>
      </c>
      <c r="I947" s="8">
        <f t="shared" si="4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v>41004.208333333336</v>
      </c>
      <c r="O947" s="12">
        <f t="shared" si="45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43"/>
        <v>9.9141184124918666</v>
      </c>
      <c r="G948" t="s">
        <v>14</v>
      </c>
      <c r="H948">
        <v>181</v>
      </c>
      <c r="I948" s="8">
        <f t="shared" si="4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v>40710.208333333336</v>
      </c>
      <c r="O948" s="12">
        <f t="shared" si="45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43"/>
        <v>26.694444444444443</v>
      </c>
      <c r="G949" t="s">
        <v>14</v>
      </c>
      <c r="H949">
        <v>13</v>
      </c>
      <c r="I949" s="8">
        <f t="shared" si="4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v>41908.208333333336</v>
      </c>
      <c r="O949" s="12">
        <f t="shared" si="45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43"/>
        <v>62.957446808510639</v>
      </c>
      <c r="G950" t="s">
        <v>74</v>
      </c>
      <c r="H950">
        <v>160</v>
      </c>
      <c r="I950" s="8">
        <f t="shared" si="4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v>41985.25</v>
      </c>
      <c r="O950" s="12">
        <f t="shared" si="45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43"/>
        <v>161.35593220338984</v>
      </c>
      <c r="G951" t="s">
        <v>20</v>
      </c>
      <c r="H951">
        <v>203</v>
      </c>
      <c r="I951" s="8">
        <f t="shared" si="4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v>42112.208333333328</v>
      </c>
      <c r="O951" s="12">
        <f t="shared" si="45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43"/>
        <v>5</v>
      </c>
      <c r="G952" t="s">
        <v>14</v>
      </c>
      <c r="H952">
        <v>1</v>
      </c>
      <c r="I952" s="8">
        <f t="shared" si="44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v>43571.208333333328</v>
      </c>
      <c r="O952" s="12">
        <f t="shared" si="45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43"/>
        <v>1096.9379310344827</v>
      </c>
      <c r="G953" t="s">
        <v>20</v>
      </c>
      <c r="H953">
        <v>1559</v>
      </c>
      <c r="I953" s="8">
        <f t="shared" si="4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v>42730.25</v>
      </c>
      <c r="O953" s="12">
        <f t="shared" si="45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43"/>
        <v>70.094158075601371</v>
      </c>
      <c r="G954" t="s">
        <v>74</v>
      </c>
      <c r="H954">
        <v>2266</v>
      </c>
      <c r="I954" s="8">
        <f t="shared" si="4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v>42591.208333333328</v>
      </c>
      <c r="O954" s="12">
        <f t="shared" si="45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43"/>
        <v>60</v>
      </c>
      <c r="G955" t="s">
        <v>14</v>
      </c>
      <c r="H955">
        <v>21</v>
      </c>
      <c r="I955" s="8">
        <f t="shared" si="4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v>42358.25</v>
      </c>
      <c r="O955" s="12">
        <f t="shared" si="45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43"/>
        <v>367.0985915492958</v>
      </c>
      <c r="G956" t="s">
        <v>20</v>
      </c>
      <c r="H956">
        <v>1548</v>
      </c>
      <c r="I956" s="8">
        <f t="shared" si="4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v>41174.208333333336</v>
      </c>
      <c r="O956" s="12">
        <f t="shared" si="45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43"/>
        <v>1109</v>
      </c>
      <c r="G957" t="s">
        <v>20</v>
      </c>
      <c r="H957">
        <v>80</v>
      </c>
      <c r="I957" s="8">
        <f t="shared" si="4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v>41238.25</v>
      </c>
      <c r="O957" s="12">
        <f t="shared" si="45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43"/>
        <v>19.028784648187631</v>
      </c>
      <c r="G958" t="s">
        <v>14</v>
      </c>
      <c r="H958">
        <v>830</v>
      </c>
      <c r="I958" s="8">
        <f t="shared" si="4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v>42360.25</v>
      </c>
      <c r="O958" s="12">
        <f t="shared" si="45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43"/>
        <v>126.87755102040816</v>
      </c>
      <c r="G959" t="s">
        <v>20</v>
      </c>
      <c r="H959">
        <v>131</v>
      </c>
      <c r="I959" s="8">
        <f t="shared" si="4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v>40955.25</v>
      </c>
      <c r="O959" s="12">
        <f t="shared" si="45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43"/>
        <v>734.63636363636363</v>
      </c>
      <c r="G960" t="s">
        <v>20</v>
      </c>
      <c r="H960">
        <v>112</v>
      </c>
      <c r="I960" s="8">
        <f t="shared" si="4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v>40350.208333333336</v>
      </c>
      <c r="O960" s="12">
        <f t="shared" si="45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43"/>
        <v>4.5731034482758623</v>
      </c>
      <c r="G961" t="s">
        <v>14</v>
      </c>
      <c r="H961">
        <v>130</v>
      </c>
      <c r="I961" s="8">
        <f t="shared" si="4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v>40357.208333333336</v>
      </c>
      <c r="O961" s="12">
        <f t="shared" si="45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43"/>
        <v>85.054545454545448</v>
      </c>
      <c r="G962" t="s">
        <v>14</v>
      </c>
      <c r="H962">
        <v>55</v>
      </c>
      <c r="I962" s="8">
        <f t="shared" si="4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v>42408.25</v>
      </c>
      <c r="O962" s="12">
        <f t="shared" si="45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46">(E963/D963)*100</f>
        <v>119.29824561403508</v>
      </c>
      <c r="G963" t="s">
        <v>20</v>
      </c>
      <c r="H963">
        <v>155</v>
      </c>
      <c r="I963" s="8">
        <f t="shared" ref="I963:I1001" si="47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v>40591.25</v>
      </c>
      <c r="O963" s="12">
        <f t="shared" ref="O963:O1001" si="48">(((M963/60)/60)/24)+DATE(1970,1,1)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46"/>
        <v>296.02777777777777</v>
      </c>
      <c r="G964" t="s">
        <v>20</v>
      </c>
      <c r="H964">
        <v>266</v>
      </c>
      <c r="I964" s="8">
        <f t="shared" si="47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v>41592.25</v>
      </c>
      <c r="O964" s="12">
        <f t="shared" si="48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46"/>
        <v>84.694915254237287</v>
      </c>
      <c r="G965" t="s">
        <v>14</v>
      </c>
      <c r="H965">
        <v>114</v>
      </c>
      <c r="I965" s="8">
        <f t="shared" si="47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v>40607.25</v>
      </c>
      <c r="O965" s="12">
        <f t="shared" si="48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46"/>
        <v>355.7837837837838</v>
      </c>
      <c r="G966" t="s">
        <v>20</v>
      </c>
      <c r="H966">
        <v>155</v>
      </c>
      <c r="I966" s="8">
        <f t="shared" si="47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v>42135.208333333328</v>
      </c>
      <c r="O966" s="12">
        <f t="shared" si="48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46"/>
        <v>386.40909090909093</v>
      </c>
      <c r="G967" t="s">
        <v>20</v>
      </c>
      <c r="H967">
        <v>207</v>
      </c>
      <c r="I967" s="8">
        <f t="shared" si="47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v>40203.25</v>
      </c>
      <c r="O967" s="12">
        <f t="shared" si="48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46"/>
        <v>792.23529411764707</v>
      </c>
      <c r="G968" t="s">
        <v>20</v>
      </c>
      <c r="H968">
        <v>245</v>
      </c>
      <c r="I968" s="8">
        <f t="shared" si="47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v>42901.208333333328</v>
      </c>
      <c r="O968" s="12">
        <f t="shared" si="48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46"/>
        <v>137.03393665158373</v>
      </c>
      <c r="G969" t="s">
        <v>20</v>
      </c>
      <c r="H969">
        <v>1573</v>
      </c>
      <c r="I969" s="8">
        <f t="shared" si="47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v>41005.208333333336</v>
      </c>
      <c r="O969" s="12">
        <f t="shared" si="48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46"/>
        <v>338.20833333333337</v>
      </c>
      <c r="G970" t="s">
        <v>20</v>
      </c>
      <c r="H970">
        <v>114</v>
      </c>
      <c r="I970" s="8">
        <f t="shared" si="47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v>40544.25</v>
      </c>
      <c r="O970" s="12">
        <f t="shared" si="48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46"/>
        <v>108.22784810126582</v>
      </c>
      <c r="G971" t="s">
        <v>20</v>
      </c>
      <c r="H971">
        <v>93</v>
      </c>
      <c r="I971" s="8">
        <f t="shared" si="47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v>43821.25</v>
      </c>
      <c r="O971" s="12">
        <f t="shared" si="48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46"/>
        <v>60.757639620653315</v>
      </c>
      <c r="G972" t="s">
        <v>14</v>
      </c>
      <c r="H972">
        <v>594</v>
      </c>
      <c r="I972" s="8">
        <f t="shared" si="47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v>40672.208333333336</v>
      </c>
      <c r="O972" s="12">
        <f t="shared" si="48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46"/>
        <v>27.725490196078432</v>
      </c>
      <c r="G973" t="s">
        <v>14</v>
      </c>
      <c r="H973">
        <v>24</v>
      </c>
      <c r="I973" s="8">
        <f t="shared" si="47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v>41555.208333333336</v>
      </c>
      <c r="O973" s="12">
        <f t="shared" si="48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46"/>
        <v>228.3934426229508</v>
      </c>
      <c r="G974" t="s">
        <v>20</v>
      </c>
      <c r="H974">
        <v>1681</v>
      </c>
      <c r="I974" s="8">
        <f t="shared" si="47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v>41792.208333333336</v>
      </c>
      <c r="O974" s="12">
        <f t="shared" si="48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46"/>
        <v>21.615194054500414</v>
      </c>
      <c r="G975" t="s">
        <v>14</v>
      </c>
      <c r="H975">
        <v>252</v>
      </c>
      <c r="I975" s="8">
        <f t="shared" si="47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v>40522.25</v>
      </c>
      <c r="O975" s="12">
        <f t="shared" si="48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46"/>
        <v>373.875</v>
      </c>
      <c r="G976" t="s">
        <v>20</v>
      </c>
      <c r="H976">
        <v>32</v>
      </c>
      <c r="I976" s="8">
        <f t="shared" si="47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v>41412.208333333336</v>
      </c>
      <c r="O976" s="12">
        <f t="shared" si="48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46"/>
        <v>154.92592592592592</v>
      </c>
      <c r="G977" t="s">
        <v>20</v>
      </c>
      <c r="H977">
        <v>135</v>
      </c>
      <c r="I977" s="8">
        <f t="shared" si="47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v>42337.25</v>
      </c>
      <c r="O977" s="12">
        <f t="shared" si="48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46"/>
        <v>322.14999999999998</v>
      </c>
      <c r="G978" t="s">
        <v>20</v>
      </c>
      <c r="H978">
        <v>140</v>
      </c>
      <c r="I978" s="8">
        <f t="shared" si="47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v>40571.25</v>
      </c>
      <c r="O978" s="12">
        <f t="shared" si="48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46"/>
        <v>73.957142857142856</v>
      </c>
      <c r="G979" t="s">
        <v>14</v>
      </c>
      <c r="H979">
        <v>67</v>
      </c>
      <c r="I979" s="8">
        <f t="shared" si="47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v>43138.25</v>
      </c>
      <c r="O979" s="12">
        <f t="shared" si="48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46"/>
        <v>864.1</v>
      </c>
      <c r="G980" t="s">
        <v>20</v>
      </c>
      <c r="H980">
        <v>92</v>
      </c>
      <c r="I980" s="8">
        <f t="shared" si="47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v>42686.25</v>
      </c>
      <c r="O980" s="12">
        <f t="shared" si="48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46"/>
        <v>143.26245847176079</v>
      </c>
      <c r="G981" t="s">
        <v>20</v>
      </c>
      <c r="H981">
        <v>1015</v>
      </c>
      <c r="I981" s="8">
        <f t="shared" si="47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v>42078.208333333328</v>
      </c>
      <c r="O981" s="12">
        <f t="shared" si="48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46"/>
        <v>40.281762295081968</v>
      </c>
      <c r="G982" t="s">
        <v>14</v>
      </c>
      <c r="H982">
        <v>742</v>
      </c>
      <c r="I982" s="8">
        <f t="shared" si="47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v>42307.208333333328</v>
      </c>
      <c r="O982" s="12">
        <f t="shared" si="48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46"/>
        <v>178.22388059701493</v>
      </c>
      <c r="G983" t="s">
        <v>20</v>
      </c>
      <c r="H983">
        <v>323</v>
      </c>
      <c r="I983" s="8">
        <f t="shared" si="47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v>43094.25</v>
      </c>
      <c r="O983" s="12">
        <f t="shared" si="48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46"/>
        <v>84.930555555555557</v>
      </c>
      <c r="G984" t="s">
        <v>14</v>
      </c>
      <c r="H984">
        <v>75</v>
      </c>
      <c r="I984" s="8">
        <f t="shared" si="47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v>40743.208333333336</v>
      </c>
      <c r="O984" s="12">
        <f t="shared" si="48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46"/>
        <v>145.93648334624322</v>
      </c>
      <c r="G985" t="s">
        <v>20</v>
      </c>
      <c r="H985">
        <v>2326</v>
      </c>
      <c r="I985" s="8">
        <f t="shared" si="47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v>43681.208333333328</v>
      </c>
      <c r="O985" s="12">
        <f t="shared" si="48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46"/>
        <v>152.46153846153848</v>
      </c>
      <c r="G986" t="s">
        <v>20</v>
      </c>
      <c r="H986">
        <v>381</v>
      </c>
      <c r="I986" s="8">
        <f t="shared" si="47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v>43716.208333333328</v>
      </c>
      <c r="O986" s="12">
        <f t="shared" si="48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46"/>
        <v>67.129542790152414</v>
      </c>
      <c r="G987" t="s">
        <v>14</v>
      </c>
      <c r="H987">
        <v>4405</v>
      </c>
      <c r="I987" s="8">
        <f t="shared" si="47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v>41614.25</v>
      </c>
      <c r="O987" s="12">
        <f t="shared" si="48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46"/>
        <v>40.307692307692307</v>
      </c>
      <c r="G988" t="s">
        <v>14</v>
      </c>
      <c r="H988">
        <v>92</v>
      </c>
      <c r="I988" s="8">
        <f t="shared" si="47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v>40638.208333333336</v>
      </c>
      <c r="O988" s="12">
        <f t="shared" si="48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46"/>
        <v>216.79032258064518</v>
      </c>
      <c r="G989" t="s">
        <v>20</v>
      </c>
      <c r="H989">
        <v>480</v>
      </c>
      <c r="I989" s="8">
        <f t="shared" si="47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v>42852.208333333328</v>
      </c>
      <c r="O989" s="12">
        <f t="shared" si="48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46"/>
        <v>52.117021276595743</v>
      </c>
      <c r="G990" t="s">
        <v>14</v>
      </c>
      <c r="H990">
        <v>64</v>
      </c>
      <c r="I990" s="8">
        <f t="shared" si="47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v>42686.25</v>
      </c>
      <c r="O990" s="12">
        <f t="shared" si="48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46"/>
        <v>499.58333333333337</v>
      </c>
      <c r="G991" t="s">
        <v>20</v>
      </c>
      <c r="H991">
        <v>226</v>
      </c>
      <c r="I991" s="8">
        <f t="shared" si="47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v>43571.208333333328</v>
      </c>
      <c r="O991" s="12">
        <f t="shared" si="48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46"/>
        <v>87.679487179487182</v>
      </c>
      <c r="G992" t="s">
        <v>14</v>
      </c>
      <c r="H992">
        <v>64</v>
      </c>
      <c r="I992" s="8">
        <f t="shared" si="47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v>42432.25</v>
      </c>
      <c r="O992" s="12">
        <f t="shared" si="48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46"/>
        <v>113.17346938775511</v>
      </c>
      <c r="G993" t="s">
        <v>20</v>
      </c>
      <c r="H993">
        <v>241</v>
      </c>
      <c r="I993" s="8">
        <f t="shared" si="47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v>41907.208333333336</v>
      </c>
      <c r="O993" s="12">
        <f t="shared" si="48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46"/>
        <v>426.54838709677421</v>
      </c>
      <c r="G994" t="s">
        <v>20</v>
      </c>
      <c r="H994">
        <v>132</v>
      </c>
      <c r="I994" s="8">
        <f t="shared" si="47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v>43227.208333333328</v>
      </c>
      <c r="O994" s="12">
        <f t="shared" si="48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46"/>
        <v>77.632653061224488</v>
      </c>
      <c r="G995" t="s">
        <v>74</v>
      </c>
      <c r="H995">
        <v>75</v>
      </c>
      <c r="I995" s="8">
        <f t="shared" si="47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v>42362.25</v>
      </c>
      <c r="O995" s="12">
        <f t="shared" si="48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46"/>
        <v>52.496810772501767</v>
      </c>
      <c r="G996" t="s">
        <v>14</v>
      </c>
      <c r="H996">
        <v>842</v>
      </c>
      <c r="I996" s="8">
        <f t="shared" si="47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v>41929.208333333336</v>
      </c>
      <c r="O996" s="12">
        <f t="shared" si="48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46"/>
        <v>157.46762589928059</v>
      </c>
      <c r="G997" t="s">
        <v>20</v>
      </c>
      <c r="H997">
        <v>2043</v>
      </c>
      <c r="I997" s="8">
        <f t="shared" si="47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v>43408.208333333328</v>
      </c>
      <c r="O997" s="12">
        <f t="shared" si="48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46"/>
        <v>72.939393939393938</v>
      </c>
      <c r="G998" t="s">
        <v>14</v>
      </c>
      <c r="H998">
        <v>112</v>
      </c>
      <c r="I998" s="8">
        <f t="shared" si="47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v>41276.25</v>
      </c>
      <c r="O998" s="12">
        <f t="shared" si="48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46"/>
        <v>60.565789473684205</v>
      </c>
      <c r="G999" t="s">
        <v>74</v>
      </c>
      <c r="H999">
        <v>139</v>
      </c>
      <c r="I999" s="8">
        <f t="shared" si="47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v>41659.25</v>
      </c>
      <c r="O999" s="12">
        <f t="shared" si="48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46"/>
        <v>56.791291291291287</v>
      </c>
      <c r="G1000" t="s">
        <v>14</v>
      </c>
      <c r="H1000">
        <v>374</v>
      </c>
      <c r="I1000" s="8">
        <f t="shared" si="47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v>40220.25</v>
      </c>
      <c r="O1000" s="12">
        <f t="shared" si="48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46"/>
        <v>56.542754275427541</v>
      </c>
      <c r="G1001" t="s">
        <v>74</v>
      </c>
      <c r="H1001">
        <v>1122</v>
      </c>
      <c r="I1001" s="8">
        <f t="shared" si="47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v>42550.208333333328</v>
      </c>
      <c r="O1001" s="12">
        <f t="shared" si="48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stopIfTrue="1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Sub Category</vt:lpstr>
      <vt:lpstr>Bonus</vt:lpstr>
      <vt:lpstr>Outcome</vt:lpstr>
      <vt:lpstr>Sheet2</vt:lpstr>
      <vt:lpstr>Backers Count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Moira Costelo</cp:lastModifiedBy>
  <dcterms:created xsi:type="dcterms:W3CDTF">2021-09-29T18:52:28Z</dcterms:created>
  <dcterms:modified xsi:type="dcterms:W3CDTF">2024-03-21T13:53:29Z</dcterms:modified>
</cp:coreProperties>
</file>