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pi\Documents\Python\Covid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E21" i="1"/>
  <c r="E20" i="1"/>
  <c r="E19" i="1"/>
  <c r="E18" i="1"/>
  <c r="E17" i="1"/>
  <c r="E16" i="1"/>
  <c r="E15" i="1"/>
  <c r="E14" i="1"/>
  <c r="E13" i="1"/>
  <c r="E12" i="1"/>
  <c r="E11" i="1"/>
  <c r="E10" i="1"/>
  <c r="E7" i="1"/>
  <c r="E9" i="1"/>
  <c r="E8" i="1"/>
  <c r="E6" i="1"/>
  <c r="E5" i="1"/>
  <c r="E4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<sst xmlns="http://schemas.openxmlformats.org/spreadsheetml/2006/main" count="6" uniqueCount="6">
  <si>
    <t>MinAge</t>
  </si>
  <si>
    <t>MaxAge</t>
  </si>
  <si>
    <t>CBS1</t>
  </si>
  <si>
    <t>NumberOfPeople</t>
  </si>
  <si>
    <t>ICed</t>
  </si>
  <si>
    <t>TestedPositive_percentage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</si>
</sst>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G1" sqref="G1"/>
    </sheetView>
  </sheetViews>
  <sheetFormatPr defaultRowHeight="14.4" x14ac:dyDescent="0.3"/>
  <cols>
    <col min="1" max="2" width="8.88671875" style="1"/>
    <col min="3" max="3" width="9.77734375" bestFit="1" customWidth="1"/>
    <col min="4" max="4" width="15.21875" bestFit="1" customWidth="1"/>
    <col min="5" max="5" width="23.21875" bestFit="1" customWidth="1"/>
    <col min="6" max="6" width="10.88671875" bestFit="1" customWidth="1"/>
    <col min="7" max="7" width="14.6640625" bestFit="1" customWidth="1"/>
  </cols>
  <sheetData>
    <row r="1" spans="1:6" x14ac:dyDescent="0.3">
      <c r="A1" s="1" t="s">
        <v>0</v>
      </c>
      <c r="B1" s="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 s="1">
        <v>0</v>
      </c>
      <c r="B2" s="1">
        <v>4</v>
      </c>
      <c r="C2">
        <v>170000</v>
      </c>
      <c r="D2">
        <f>C2/SUM(C$2:C$21)*17500000</f>
        <v>854394.02642159676</v>
      </c>
      <c r="E2">
        <f>2.1/2</f>
        <v>1.05</v>
      </c>
      <c r="F2">
        <v>1</v>
      </c>
    </row>
    <row r="3" spans="1:6" x14ac:dyDescent="0.3">
      <c r="A3" s="1">
        <v>5</v>
      </c>
      <c r="B3" s="1">
        <v>9</v>
      </c>
      <c r="C3">
        <v>177000</v>
      </c>
      <c r="D3">
        <f t="shared" ref="D3:D21" si="0">C3/SUM(C$2:C$21)*17500000</f>
        <v>889574.95692130958</v>
      </c>
      <c r="E3">
        <f>2.1/2</f>
        <v>1.05</v>
      </c>
      <c r="F3">
        <v>2</v>
      </c>
    </row>
    <row r="4" spans="1:6" x14ac:dyDescent="0.3">
      <c r="A4" s="1">
        <v>10</v>
      </c>
      <c r="B4" s="1">
        <v>14</v>
      </c>
      <c r="C4">
        <v>191000</v>
      </c>
      <c r="D4">
        <f t="shared" si="0"/>
        <v>959936.81792073522</v>
      </c>
      <c r="E4">
        <f>9.8/2</f>
        <v>4.9000000000000004</v>
      </c>
      <c r="F4">
        <v>4</v>
      </c>
    </row>
    <row r="5" spans="1:6" x14ac:dyDescent="0.3">
      <c r="A5" s="1">
        <v>15</v>
      </c>
      <c r="B5" s="1">
        <v>19</v>
      </c>
      <c r="C5">
        <v>207000</v>
      </c>
      <c r="D5">
        <f t="shared" si="0"/>
        <v>1040350.3733486503</v>
      </c>
      <c r="E5">
        <f>9.8/2</f>
        <v>4.9000000000000004</v>
      </c>
      <c r="F5">
        <v>5</v>
      </c>
    </row>
    <row r="6" spans="1:6" x14ac:dyDescent="0.3">
      <c r="A6" s="1">
        <v>20</v>
      </c>
      <c r="B6" s="1">
        <v>24</v>
      </c>
      <c r="C6">
        <v>223000</v>
      </c>
      <c r="D6">
        <f t="shared" si="0"/>
        <v>1120763.9287765652</v>
      </c>
      <c r="E6">
        <f>16.9/2</f>
        <v>8.4499999999999993</v>
      </c>
      <c r="F6">
        <f>2+24+2</f>
        <v>28</v>
      </c>
    </row>
    <row r="7" spans="1:6" x14ac:dyDescent="0.3">
      <c r="A7" s="1">
        <v>25</v>
      </c>
      <c r="B7" s="1">
        <v>29</v>
      </c>
      <c r="C7">
        <v>227000</v>
      </c>
      <c r="D7">
        <f t="shared" si="0"/>
        <v>1140867.3176335439</v>
      </c>
      <c r="E7">
        <f>16.9/2</f>
        <v>8.4499999999999993</v>
      </c>
      <c r="F7">
        <f>5+5+42+2</f>
        <v>54</v>
      </c>
    </row>
    <row r="8" spans="1:6" x14ac:dyDescent="0.3">
      <c r="A8" s="1">
        <v>30</v>
      </c>
      <c r="B8" s="1">
        <v>34</v>
      </c>
      <c r="C8">
        <v>223000</v>
      </c>
      <c r="D8">
        <f t="shared" si="0"/>
        <v>1120763.9287765652</v>
      </c>
      <c r="E8">
        <f>13.5/2</f>
        <v>6.75</v>
      </c>
      <c r="F8">
        <f>87+3</f>
        <v>90</v>
      </c>
    </row>
    <row r="9" spans="1:6" x14ac:dyDescent="0.3">
      <c r="A9" s="1">
        <v>35</v>
      </c>
      <c r="B9" s="1">
        <v>39</v>
      </c>
      <c r="C9">
        <v>207000</v>
      </c>
      <c r="D9">
        <f t="shared" si="0"/>
        <v>1040350.3733486503</v>
      </c>
      <c r="E9">
        <f>13.5/2</f>
        <v>6.75</v>
      </c>
      <c r="F9">
        <f>4+7+78+10</f>
        <v>99</v>
      </c>
    </row>
    <row r="10" spans="1:6" x14ac:dyDescent="0.3">
      <c r="A10" s="1">
        <v>40</v>
      </c>
      <c r="B10" s="1">
        <v>44</v>
      </c>
      <c r="C10">
        <v>206000</v>
      </c>
      <c r="D10">
        <f t="shared" si="0"/>
        <v>1035324.5261344055</v>
      </c>
      <c r="E10">
        <f>13/2</f>
        <v>6.5</v>
      </c>
      <c r="F10">
        <f>8+6+120+14</f>
        <v>148</v>
      </c>
    </row>
    <row r="11" spans="1:6" x14ac:dyDescent="0.3">
      <c r="A11" s="1">
        <v>45</v>
      </c>
      <c r="B11" s="1">
        <v>49</v>
      </c>
      <c r="C11">
        <v>222000</v>
      </c>
      <c r="D11">
        <f t="shared" si="0"/>
        <v>1115738.0815623207</v>
      </c>
      <c r="E11">
        <f>13/2</f>
        <v>6.5</v>
      </c>
      <c r="F11">
        <f>27+15+284+36</f>
        <v>362</v>
      </c>
    </row>
    <row r="12" spans="1:6" x14ac:dyDescent="0.3">
      <c r="A12" s="1">
        <v>50</v>
      </c>
      <c r="B12" s="1">
        <v>54</v>
      </c>
      <c r="C12">
        <v>255000</v>
      </c>
      <c r="D12">
        <f t="shared" si="0"/>
        <v>1281591.0396323951</v>
      </c>
      <c r="E12">
        <f>19.1/2</f>
        <v>9.5500000000000007</v>
      </c>
      <c r="F12">
        <f>46+30+450+78</f>
        <v>604</v>
      </c>
    </row>
    <row r="13" spans="1:6" x14ac:dyDescent="0.3">
      <c r="A13" s="1">
        <v>55</v>
      </c>
      <c r="B13" s="1">
        <v>59</v>
      </c>
      <c r="C13">
        <v>254000</v>
      </c>
      <c r="D13">
        <f t="shared" si="0"/>
        <v>1276565.1924181506</v>
      </c>
      <c r="E13">
        <f>19.1/2</f>
        <v>9.5500000000000007</v>
      </c>
      <c r="F13">
        <f>91+53+625+131</f>
        <v>900</v>
      </c>
    </row>
    <row r="14" spans="1:6" x14ac:dyDescent="0.3">
      <c r="A14" s="1">
        <v>60</v>
      </c>
      <c r="B14" s="1">
        <v>64</v>
      </c>
      <c r="C14">
        <v>227000</v>
      </c>
      <c r="D14">
        <f t="shared" si="0"/>
        <v>1140867.3176335439</v>
      </c>
      <c r="E14">
        <f>11.8/2</f>
        <v>5.9</v>
      </c>
      <c r="F14">
        <f>128+59+726+248</f>
        <v>1161</v>
      </c>
    </row>
    <row r="15" spans="1:6" x14ac:dyDescent="0.3">
      <c r="A15" s="1">
        <v>65</v>
      </c>
      <c r="B15" s="1">
        <v>69</v>
      </c>
      <c r="C15">
        <v>200000</v>
      </c>
      <c r="D15">
        <f t="shared" si="0"/>
        <v>1005169.4428489374</v>
      </c>
      <c r="E15">
        <f>11.8/2</f>
        <v>5.9</v>
      </c>
      <c r="F15">
        <f>391+676+61+138</f>
        <v>1266</v>
      </c>
    </row>
    <row r="16" spans="1:6" x14ac:dyDescent="0.3">
      <c r="A16" s="1">
        <v>70</v>
      </c>
      <c r="B16" s="1">
        <v>74</v>
      </c>
      <c r="C16">
        <v>192000</v>
      </c>
      <c r="D16">
        <f t="shared" si="0"/>
        <v>964962.66513497988</v>
      </c>
      <c r="E16">
        <f>7.1/2</f>
        <v>3.55</v>
      </c>
      <c r="F16">
        <f>153+68+667+575</f>
        <v>1463</v>
      </c>
    </row>
    <row r="17" spans="1:6" x14ac:dyDescent="0.3">
      <c r="A17" s="1">
        <v>75</v>
      </c>
      <c r="B17" s="1">
        <v>79</v>
      </c>
      <c r="C17">
        <v>133000</v>
      </c>
      <c r="D17">
        <f t="shared" si="0"/>
        <v>668437.67949454335</v>
      </c>
      <c r="E17">
        <f>7.1/2</f>
        <v>3.55</v>
      </c>
      <c r="F17">
        <v>895</v>
      </c>
    </row>
    <row r="18" spans="1:6" x14ac:dyDescent="0.3">
      <c r="A18" s="1">
        <v>80</v>
      </c>
      <c r="B18" s="1">
        <v>84</v>
      </c>
      <c r="C18">
        <v>91000</v>
      </c>
      <c r="D18">
        <f t="shared" si="0"/>
        <v>457352.09649626649</v>
      </c>
      <c r="E18">
        <f>5.1/2</f>
        <v>2.5499999999999998</v>
      </c>
      <c r="F18">
        <v>267</v>
      </c>
    </row>
    <row r="19" spans="1:6" x14ac:dyDescent="0.3">
      <c r="A19" s="1">
        <v>85</v>
      </c>
      <c r="B19" s="1">
        <v>89</v>
      </c>
      <c r="C19">
        <v>51000</v>
      </c>
      <c r="D19">
        <f t="shared" si="0"/>
        <v>256318.20792647905</v>
      </c>
      <c r="E19">
        <f>5.1/2</f>
        <v>2.5499999999999998</v>
      </c>
      <c r="F19">
        <v>43</v>
      </c>
    </row>
    <row r="20" spans="1:6" x14ac:dyDescent="0.3">
      <c r="A20" s="1">
        <v>90</v>
      </c>
      <c r="B20" s="1">
        <v>94</v>
      </c>
      <c r="C20">
        <v>22000</v>
      </c>
      <c r="D20">
        <f t="shared" si="0"/>
        <v>110568.63871338312</v>
      </c>
      <c r="E20">
        <f>1.6/2</f>
        <v>0.8</v>
      </c>
      <c r="F20">
        <v>1</v>
      </c>
    </row>
    <row r="21" spans="1:6" x14ac:dyDescent="0.3">
      <c r="A21" s="1">
        <v>95</v>
      </c>
      <c r="B21" s="1">
        <v>100</v>
      </c>
      <c r="C21">
        <v>4000</v>
      </c>
      <c r="D21">
        <f t="shared" si="0"/>
        <v>20103.388856978749</v>
      </c>
      <c r="E21">
        <f>1.6/2</f>
        <v>0.8</v>
      </c>
      <c r="F2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Demcon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Plooij</dc:creator>
  <cp:lastModifiedBy>Michiel Plooij</cp:lastModifiedBy>
  <dcterms:created xsi:type="dcterms:W3CDTF">2021-01-21T13:43:41Z</dcterms:created>
  <dcterms:modified xsi:type="dcterms:W3CDTF">2021-01-21T15:20:29Z</dcterms:modified>
</cp:coreProperties>
</file>