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rical and Electronic Engineering\Year 2\Control and Instrumentation\Control and Instrumentation Report Simulations\A5\"/>
    </mc:Choice>
  </mc:AlternateContent>
  <xr:revisionPtr revIDLastSave="0" documentId="13_ncr:1_{15B43824-9738-49BA-9DA8-D6197765EE77}" xr6:coauthVersionLast="45" xr6:coauthVersionMax="45" xr10:uidLastSave="{00000000-0000-0000-0000-000000000000}"/>
  <bookViews>
    <workbookView xWindow="-108" yWindow="-108" windowWidth="23256" windowHeight="12576" xr2:uid="{FB2CF010-E78B-4DBF-B291-8702E8B2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E4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K8" i="1" l="1"/>
  <c r="L8" i="1" s="1"/>
  <c r="K43" i="1"/>
  <c r="L43" i="1" s="1"/>
  <c r="K35" i="1"/>
  <c r="L35" i="1" s="1"/>
  <c r="K27" i="1"/>
  <c r="L27" i="1" s="1"/>
  <c r="K19" i="1"/>
  <c r="L19" i="1" s="1"/>
  <c r="K11" i="1"/>
  <c r="L11" i="1" s="1"/>
  <c r="K42" i="1"/>
  <c r="L42" i="1" s="1"/>
  <c r="K34" i="1"/>
  <c r="L34" i="1" s="1"/>
  <c r="K26" i="1"/>
  <c r="L26" i="1" s="1"/>
  <c r="K18" i="1"/>
  <c r="L18" i="1" s="1"/>
  <c r="K10" i="1"/>
  <c r="L10" i="1" s="1"/>
  <c r="K39" i="1"/>
  <c r="L39" i="1" s="1"/>
  <c r="K31" i="1"/>
  <c r="L31" i="1" s="1"/>
  <c r="K23" i="1"/>
  <c r="L23" i="1" s="1"/>
  <c r="K15" i="1"/>
  <c r="L15" i="1" s="1"/>
  <c r="K7" i="1"/>
  <c r="L7" i="1" s="1"/>
  <c r="K4" i="1"/>
  <c r="L4" i="1" s="1"/>
  <c r="K38" i="1"/>
  <c r="L38" i="1" s="1"/>
  <c r="K30" i="1"/>
  <c r="L30" i="1" s="1"/>
  <c r="K22" i="1"/>
  <c r="L22" i="1" s="1"/>
  <c r="K14" i="1"/>
  <c r="L14" i="1" s="1"/>
  <c r="K6" i="1"/>
  <c r="L6" i="1" s="1"/>
  <c r="K45" i="1"/>
  <c r="L45" i="1" s="1"/>
  <c r="K37" i="1"/>
  <c r="L37" i="1" s="1"/>
  <c r="K29" i="1"/>
  <c r="L29" i="1" s="1"/>
  <c r="K21" i="1"/>
  <c r="L21" i="1" s="1"/>
  <c r="K13" i="1"/>
  <c r="L13" i="1" s="1"/>
  <c r="K5" i="1"/>
  <c r="L5" i="1" s="1"/>
  <c r="K44" i="1"/>
  <c r="L44" i="1" s="1"/>
  <c r="K36" i="1"/>
  <c r="L36" i="1" s="1"/>
  <c r="K28" i="1"/>
  <c r="L28" i="1" s="1"/>
  <c r="K20" i="1"/>
  <c r="L20" i="1" s="1"/>
  <c r="K12" i="1"/>
  <c r="L12" i="1" s="1"/>
  <c r="K41" i="1"/>
  <c r="L41" i="1" s="1"/>
  <c r="K33" i="1"/>
  <c r="L33" i="1" s="1"/>
  <c r="K25" i="1"/>
  <c r="L25" i="1" s="1"/>
  <c r="K17" i="1"/>
  <c r="L17" i="1" s="1"/>
  <c r="K9" i="1"/>
  <c r="L9" i="1" s="1"/>
  <c r="K40" i="1"/>
  <c r="L40" i="1" s="1"/>
  <c r="K32" i="1"/>
  <c r="L32" i="1" s="1"/>
  <c r="K24" i="1"/>
  <c r="L24" i="1" s="1"/>
  <c r="K16" i="1"/>
  <c r="L16" i="1" s="1"/>
</calcChain>
</file>

<file path=xl/sharedStrings.xml><?xml version="1.0" encoding="utf-8"?>
<sst xmlns="http://schemas.openxmlformats.org/spreadsheetml/2006/main" count="10" uniqueCount="10">
  <si>
    <t>R</t>
  </si>
  <si>
    <t>V</t>
  </si>
  <si>
    <t>resistance at 10k</t>
  </si>
  <si>
    <t>temperature (*C)</t>
  </si>
  <si>
    <t>delta r</t>
  </si>
  <si>
    <t>v2</t>
  </si>
  <si>
    <t>v1</t>
  </si>
  <si>
    <t>gain</t>
  </si>
  <si>
    <t>v0</t>
  </si>
  <si>
    <t>v1-2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</si>
</sst>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Voltage output of NTCLG100E2</a:t>
            </a:r>
            <a:r>
              <a:rPr lang="en-GB" baseline="0"/>
              <a:t>  for temperatures from -25*C to 180*C 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Sheet1!$G$4:$G$45</c:f>
              <c:numCache>
                <c:formatCode>General</c:formatCode>
                <c:ptCount val="42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45</c:v>
                </c:pt>
                <c:pt idx="15">
                  <c:v>50</c:v>
                </c:pt>
                <c:pt idx="16">
                  <c:v>55</c:v>
                </c:pt>
                <c:pt idx="17">
                  <c:v>60</c:v>
                </c:pt>
                <c:pt idx="18">
                  <c:v>65</c:v>
                </c:pt>
                <c:pt idx="19">
                  <c:v>70</c:v>
                </c:pt>
                <c:pt idx="20">
                  <c:v>75</c:v>
                </c:pt>
                <c:pt idx="21">
                  <c:v>80</c:v>
                </c:pt>
                <c:pt idx="22">
                  <c:v>85</c:v>
                </c:pt>
                <c:pt idx="23">
                  <c:v>90</c:v>
                </c:pt>
                <c:pt idx="24">
                  <c:v>95</c:v>
                </c:pt>
                <c:pt idx="25">
                  <c:v>100</c:v>
                </c:pt>
                <c:pt idx="26">
                  <c:v>105</c:v>
                </c:pt>
                <c:pt idx="27">
                  <c:v>110</c:v>
                </c:pt>
                <c:pt idx="28">
                  <c:v>115</c:v>
                </c:pt>
                <c:pt idx="29">
                  <c:v>120</c:v>
                </c:pt>
                <c:pt idx="30">
                  <c:v>125</c:v>
                </c:pt>
                <c:pt idx="31">
                  <c:v>130</c:v>
                </c:pt>
                <c:pt idx="32">
                  <c:v>135</c:v>
                </c:pt>
                <c:pt idx="33">
                  <c:v>140</c:v>
                </c:pt>
                <c:pt idx="34">
                  <c:v>145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165</c:v>
                </c:pt>
                <c:pt idx="39">
                  <c:v>170</c:v>
                </c:pt>
                <c:pt idx="40">
                  <c:v>175</c:v>
                </c:pt>
                <c:pt idx="41">
                  <c:v>180</c:v>
                </c:pt>
              </c:numCache>
            </c:numRef>
          </c:xVal>
          <c:yVal>
            <c:numRef>
              <c:f>Sheet1!$L$4:$L$45</c:f>
              <c:numCache>
                <c:formatCode>General</c:formatCode>
                <c:ptCount val="42"/>
                <c:pt idx="0">
                  <c:v>-4.2820579092090423</c:v>
                </c:pt>
                <c:pt idx="1">
                  <c:v>-4.0597792361646512</c:v>
                </c:pt>
                <c:pt idx="2">
                  <c:v>-3.7878787878787872</c:v>
                </c:pt>
                <c:pt idx="3">
                  <c:v>-3.4626264489745715</c:v>
                </c:pt>
                <c:pt idx="4">
                  <c:v>-3.0827118124125246</c:v>
                </c:pt>
                <c:pt idx="5">
                  <c:v>-2.650044649151666</c:v>
                </c:pt>
                <c:pt idx="6">
                  <c:v>-2.1702651461558053</c:v>
                </c:pt>
                <c:pt idx="7">
                  <c:v>-1.6523835029459022</c:v>
                </c:pt>
                <c:pt idx="8">
                  <c:v>-1.108646587283058</c:v>
                </c:pt>
                <c:pt idx="9">
                  <c:v>-0.55318392031305663</c:v>
                </c:pt>
                <c:pt idx="10" formatCode="0">
                  <c:v>0</c:v>
                </c:pt>
                <c:pt idx="11">
                  <c:v>0.53740517193643011</c:v>
                </c:pt>
                <c:pt idx="12">
                  <c:v>1.0477774417901422</c:v>
                </c:pt>
                <c:pt idx="13">
                  <c:v>1.523157208088715</c:v>
                </c:pt>
                <c:pt idx="14">
                  <c:v>1.9579738380183693</c:v>
                </c:pt>
                <c:pt idx="15">
                  <c:v>2.3502388827636898</c:v>
                </c:pt>
                <c:pt idx="16">
                  <c:v>2.698822080221726</c:v>
                </c:pt>
                <c:pt idx="17">
                  <c:v>3.0064051240992793</c:v>
                </c:pt>
                <c:pt idx="18">
                  <c:v>3.2754054948692484</c:v>
                </c:pt>
                <c:pt idx="19">
                  <c:v>3.5084659235939761</c:v>
                </c:pt>
                <c:pt idx="20">
                  <c:v>3.7100426792091281</c:v>
                </c:pt>
                <c:pt idx="21">
                  <c:v>3.8841506751954515</c:v>
                </c:pt>
                <c:pt idx="22">
                  <c:v>4.033423667570009</c:v>
                </c:pt>
                <c:pt idx="23">
                  <c:v>4.1613683419755576</c:v>
                </c:pt>
                <c:pt idx="24">
                  <c:v>4.2712775820508062</c:v>
                </c:pt>
                <c:pt idx="25">
                  <c:v>4.365663604094669</c:v>
                </c:pt>
                <c:pt idx="26">
                  <c:v>4.4467064058116135</c:v>
                </c:pt>
                <c:pt idx="27">
                  <c:v>4.5162871254151487</c:v>
                </c:pt>
                <c:pt idx="28">
                  <c:v>4.576159194070442</c:v>
                </c:pt>
                <c:pt idx="29">
                  <c:v>4.6277896520516819</c:v>
                </c:pt>
                <c:pt idx="30">
                  <c:v>4.6723959492005758</c:v>
                </c:pt>
                <c:pt idx="31">
                  <c:v>4.7109063188867406</c:v>
                </c:pt>
                <c:pt idx="32">
                  <c:v>4.7443093233551608</c:v>
                </c:pt>
                <c:pt idx="33">
                  <c:v>4.7733558772075568</c:v>
                </c:pt>
                <c:pt idx="34">
                  <c:v>4.7986379893194844</c:v>
                </c:pt>
                <c:pt idx="35">
                  <c:v>4.8206744839235558</c:v>
                </c:pt>
                <c:pt idx="36">
                  <c:v>4.839904749722022</c:v>
                </c:pt>
                <c:pt idx="37">
                  <c:v>4.8567809724700117</c:v>
                </c:pt>
                <c:pt idx="38">
                  <c:v>4.8715708630714403</c:v>
                </c:pt>
                <c:pt idx="39">
                  <c:v>4.8846461790900184</c:v>
                </c:pt>
                <c:pt idx="40">
                  <c:v>4.8961889776247167</c:v>
                </c:pt>
                <c:pt idx="41">
                  <c:v>4.906315969872912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4-4163-9692-AA720C34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92560"/>
        <c:axId val="413292888"/>
      </c:scatterChart>
      <c:valAx>
        <c:axId val="4132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(*C)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92888"/>
        <c:crosses val="autoZero"/>
        <c:crossBetween val="midCat"/>
      </c:valAx>
      <c:valAx>
        <c:axId val="41329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output</a:t>
                </a:r>
                <a:r>
                  <a:rPr lang="en-GB" baseline="0"/>
                  <a:t> voltage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Voltage output of NTCLG100E2</a:t>
            </a:r>
            <a:r>
              <a:rPr lang="en-GB" baseline="0"/>
              <a:t>  for resistances equivalent to -25*C to 180*C 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Sheet1!$H$4:$H$45</c:f>
              <c:numCache>
                <c:formatCode>General</c:formatCode>
                <c:ptCount val="42"/>
                <c:pt idx="0">
                  <c:v>129287</c:v>
                </c:pt>
                <c:pt idx="1">
                  <c:v>96358</c:v>
                </c:pt>
                <c:pt idx="2">
                  <c:v>72500</c:v>
                </c:pt>
                <c:pt idx="3">
                  <c:v>55046</c:v>
                </c:pt>
                <c:pt idx="4">
                  <c:v>42157</c:v>
                </c:pt>
                <c:pt idx="5">
                  <c:v>32554</c:v>
                </c:pt>
                <c:pt idx="6">
                  <c:v>25339</c:v>
                </c:pt>
                <c:pt idx="7">
                  <c:v>19872</c:v>
                </c:pt>
                <c:pt idx="8">
                  <c:v>15698</c:v>
                </c:pt>
                <c:pt idx="9">
                  <c:v>12488</c:v>
                </c:pt>
                <c:pt idx="10">
                  <c:v>10000</c:v>
                </c:pt>
                <c:pt idx="11">
                  <c:v>8059</c:v>
                </c:pt>
                <c:pt idx="12">
                  <c:v>6535</c:v>
                </c:pt>
                <c:pt idx="13">
                  <c:v>5330</c:v>
                </c:pt>
                <c:pt idx="14">
                  <c:v>4372</c:v>
                </c:pt>
                <c:pt idx="15">
                  <c:v>3605</c:v>
                </c:pt>
                <c:pt idx="16">
                  <c:v>2989</c:v>
                </c:pt>
                <c:pt idx="17">
                  <c:v>2490</c:v>
                </c:pt>
                <c:pt idx="18">
                  <c:v>2084</c:v>
                </c:pt>
                <c:pt idx="19">
                  <c:v>1753</c:v>
                </c:pt>
                <c:pt idx="20">
                  <c:v>1481</c:v>
                </c:pt>
                <c:pt idx="21">
                  <c:v>1256</c:v>
                </c:pt>
                <c:pt idx="22">
                  <c:v>1070</c:v>
                </c:pt>
                <c:pt idx="23">
                  <c:v>915.4</c:v>
                </c:pt>
                <c:pt idx="24">
                  <c:v>786</c:v>
                </c:pt>
                <c:pt idx="25">
                  <c:v>677.3</c:v>
                </c:pt>
                <c:pt idx="26">
                  <c:v>585.70000000000005</c:v>
                </c:pt>
                <c:pt idx="27">
                  <c:v>508.3</c:v>
                </c:pt>
                <c:pt idx="28">
                  <c:v>442.6</c:v>
                </c:pt>
                <c:pt idx="29">
                  <c:v>386.6</c:v>
                </c:pt>
                <c:pt idx="30">
                  <c:v>338.7</c:v>
                </c:pt>
                <c:pt idx="31">
                  <c:v>297.7</c:v>
                </c:pt>
                <c:pt idx="32">
                  <c:v>262.39999999999998</c:v>
                </c:pt>
                <c:pt idx="33">
                  <c:v>231.9</c:v>
                </c:pt>
                <c:pt idx="34">
                  <c:v>205.5</c:v>
                </c:pt>
                <c:pt idx="35">
                  <c:v>182.6</c:v>
                </c:pt>
                <c:pt idx="36">
                  <c:v>162.69999999999999</c:v>
                </c:pt>
                <c:pt idx="37">
                  <c:v>145.30000000000001</c:v>
                </c:pt>
                <c:pt idx="38">
                  <c:v>130.1</c:v>
                </c:pt>
                <c:pt idx="39">
                  <c:v>116.7</c:v>
                </c:pt>
                <c:pt idx="40">
                  <c:v>104.9</c:v>
                </c:pt>
                <c:pt idx="41">
                  <c:v>94.57</c:v>
                </c:pt>
              </c:numCache>
            </c:numRef>
          </c:xVal>
          <c:yVal>
            <c:numRef>
              <c:f>Sheet1!$L$4:$L$45</c:f>
              <c:numCache>
                <c:formatCode>General</c:formatCode>
                <c:ptCount val="42"/>
                <c:pt idx="0">
                  <c:v>-4.2820579092090423</c:v>
                </c:pt>
                <c:pt idx="1">
                  <c:v>-4.0597792361646512</c:v>
                </c:pt>
                <c:pt idx="2">
                  <c:v>-3.7878787878787872</c:v>
                </c:pt>
                <c:pt idx="3">
                  <c:v>-3.4626264489745715</c:v>
                </c:pt>
                <c:pt idx="4">
                  <c:v>-3.0827118124125246</c:v>
                </c:pt>
                <c:pt idx="5">
                  <c:v>-2.650044649151666</c:v>
                </c:pt>
                <c:pt idx="6">
                  <c:v>-2.1702651461558053</c:v>
                </c:pt>
                <c:pt idx="7">
                  <c:v>-1.6523835029459022</c:v>
                </c:pt>
                <c:pt idx="8">
                  <c:v>-1.108646587283058</c:v>
                </c:pt>
                <c:pt idx="9">
                  <c:v>-0.55318392031305663</c:v>
                </c:pt>
                <c:pt idx="10" formatCode="0">
                  <c:v>0</c:v>
                </c:pt>
                <c:pt idx="11">
                  <c:v>0.53740517193643011</c:v>
                </c:pt>
                <c:pt idx="12">
                  <c:v>1.0477774417901422</c:v>
                </c:pt>
                <c:pt idx="13">
                  <c:v>1.523157208088715</c:v>
                </c:pt>
                <c:pt idx="14">
                  <c:v>1.9579738380183693</c:v>
                </c:pt>
                <c:pt idx="15">
                  <c:v>2.3502388827636898</c:v>
                </c:pt>
                <c:pt idx="16">
                  <c:v>2.698822080221726</c:v>
                </c:pt>
                <c:pt idx="17">
                  <c:v>3.0064051240992793</c:v>
                </c:pt>
                <c:pt idx="18">
                  <c:v>3.2754054948692484</c:v>
                </c:pt>
                <c:pt idx="19">
                  <c:v>3.5084659235939761</c:v>
                </c:pt>
                <c:pt idx="20">
                  <c:v>3.7100426792091281</c:v>
                </c:pt>
                <c:pt idx="21">
                  <c:v>3.8841506751954515</c:v>
                </c:pt>
                <c:pt idx="22">
                  <c:v>4.033423667570009</c:v>
                </c:pt>
                <c:pt idx="23">
                  <c:v>4.1613683419755576</c:v>
                </c:pt>
                <c:pt idx="24">
                  <c:v>4.2712775820508062</c:v>
                </c:pt>
                <c:pt idx="25">
                  <c:v>4.365663604094669</c:v>
                </c:pt>
                <c:pt idx="26">
                  <c:v>4.4467064058116135</c:v>
                </c:pt>
                <c:pt idx="27">
                  <c:v>4.5162871254151487</c:v>
                </c:pt>
                <c:pt idx="28">
                  <c:v>4.576159194070442</c:v>
                </c:pt>
                <c:pt idx="29">
                  <c:v>4.6277896520516819</c:v>
                </c:pt>
                <c:pt idx="30">
                  <c:v>4.6723959492005758</c:v>
                </c:pt>
                <c:pt idx="31">
                  <c:v>4.7109063188867406</c:v>
                </c:pt>
                <c:pt idx="32">
                  <c:v>4.7443093233551608</c:v>
                </c:pt>
                <c:pt idx="33">
                  <c:v>4.7733558772075568</c:v>
                </c:pt>
                <c:pt idx="34">
                  <c:v>4.7986379893194844</c:v>
                </c:pt>
                <c:pt idx="35">
                  <c:v>4.8206744839235558</c:v>
                </c:pt>
                <c:pt idx="36">
                  <c:v>4.839904749722022</c:v>
                </c:pt>
                <c:pt idx="37">
                  <c:v>4.8567809724700117</c:v>
                </c:pt>
                <c:pt idx="38">
                  <c:v>4.8715708630714403</c:v>
                </c:pt>
                <c:pt idx="39">
                  <c:v>4.8846461790900184</c:v>
                </c:pt>
                <c:pt idx="40">
                  <c:v>4.8961889776247167</c:v>
                </c:pt>
                <c:pt idx="41">
                  <c:v>4.906315969872912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79-47F6-94C1-F0F45486B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92560"/>
        <c:axId val="413292888"/>
      </c:scatterChart>
      <c:valAx>
        <c:axId val="4132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Resistance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92888"/>
        <c:crosses val="autoZero"/>
        <c:crossBetween val="midCat"/>
      </c:valAx>
      <c:valAx>
        <c:axId val="41329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output</a:t>
                </a:r>
                <a:r>
                  <a:rPr lang="en-GB" baseline="0"/>
                  <a:t> voltage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1</xdr:row>
      <xdr:rowOff>61912</xdr:rowOff>
    </xdr:from>
    <xdr:to>
      <xdr:col>25</xdr:col>
      <xdr:colOff>504824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76850-8D46-4FB7-8B0F-92234657A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209550</xdr:colOff>
      <xdr:row>22</xdr:row>
      <xdr:rowOff>142875</xdr:rowOff>
    </xdr:from>
    <xdr:to>
      <xdr:col>25</xdr:col>
      <xdr:colOff>504825</xdr:colOff>
      <xdr:row>43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7D3D62-6A66-4E4B-8A35-8ACD38A3D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AAA-DA89-4E19-82CA-C9B204B6EC00}">
  <dimension ref="C3:L45"/>
  <sheetViews>
    <sheetView tabSelected="1" topLeftCell="B1" workbookViewId="0">
      <selection activeCell="F4" sqref="C3:F4"/>
    </sheetView>
  </sheetViews>
  <sheetFormatPr defaultRowHeight="14.4" x14ac:dyDescent="0.3"/>
  <cols>
    <col min="6" max="6" width="16.44140625" bestFit="1" customWidth="1"/>
    <col min="7" max="8" width="15.6640625" bestFit="1" customWidth="1"/>
    <col min="12" max="12" width="12.6640625" bestFit="1" customWidth="1"/>
  </cols>
  <sheetData>
    <row r="3" spans="3:12" x14ac:dyDescent="0.3">
      <c r="C3" t="s">
        <v>1</v>
      </c>
      <c r="D3" t="s">
        <v>0</v>
      </c>
      <c r="E3" t="s">
        <v>5</v>
      </c>
      <c r="F3" t="s">
        <v>7</v>
      </c>
      <c r="G3" t="s">
        <v>3</v>
      </c>
      <c r="H3" t="s">
        <v>2</v>
      </c>
      <c r="I3" t="s">
        <v>4</v>
      </c>
      <c r="J3" t="s">
        <v>6</v>
      </c>
      <c r="K3" t="s">
        <v>9</v>
      </c>
      <c r="L3" t="s">
        <v>8</v>
      </c>
    </row>
    <row r="4" spans="3:12" x14ac:dyDescent="0.3">
      <c r="C4">
        <v>5</v>
      </c>
      <c r="D4">
        <v>10000</v>
      </c>
      <c r="E4">
        <f>C4/2</f>
        <v>2.5</v>
      </c>
      <c r="F4">
        <v>2</v>
      </c>
      <c r="G4">
        <v>-25</v>
      </c>
      <c r="H4">
        <v>129287</v>
      </c>
      <c r="I4" s="1">
        <f>H4-$D$4</f>
        <v>119287</v>
      </c>
      <c r="J4">
        <f>((10000+I4)/((2*10000)+I4))*$C$4</f>
        <v>4.6410289546045211</v>
      </c>
      <c r="K4">
        <f>$E$4-J4</f>
        <v>-2.1410289546045211</v>
      </c>
      <c r="L4">
        <f>K4*$F$4</f>
        <v>-4.2820579092090423</v>
      </c>
    </row>
    <row r="5" spans="3:12" x14ac:dyDescent="0.3">
      <c r="G5">
        <v>-20</v>
      </c>
      <c r="H5">
        <v>96358</v>
      </c>
      <c r="I5" s="1">
        <f>H5-$D$4</f>
        <v>86358</v>
      </c>
      <c r="J5">
        <f>((10000+I5)/((2*10000)+I5))*$C$4</f>
        <v>4.5298896180823256</v>
      </c>
      <c r="K5">
        <f>$E$4-J5</f>
        <v>-2.0298896180823256</v>
      </c>
      <c r="L5">
        <f>K5*$F$4</f>
        <v>-4.0597792361646512</v>
      </c>
    </row>
    <row r="6" spans="3:12" x14ac:dyDescent="0.3">
      <c r="G6">
        <v>-15</v>
      </c>
      <c r="H6">
        <v>72500</v>
      </c>
      <c r="I6" s="1">
        <f>H6-$D$4</f>
        <v>62500</v>
      </c>
      <c r="J6">
        <f>((10000+I6)/((2*10000)+I6))*$C$4</f>
        <v>4.3939393939393936</v>
      </c>
      <c r="K6">
        <f>$E$4-J6</f>
        <v>-1.8939393939393936</v>
      </c>
      <c r="L6">
        <f>K6*$F$4</f>
        <v>-3.7878787878787872</v>
      </c>
    </row>
    <row r="7" spans="3:12" x14ac:dyDescent="0.3">
      <c r="G7">
        <v>-10</v>
      </c>
      <c r="H7">
        <v>55046</v>
      </c>
      <c r="I7" s="1">
        <f>H7-$D$4</f>
        <v>45046</v>
      </c>
      <c r="J7">
        <f>((10000+I7)/((2*10000)+I7))*$C$4</f>
        <v>4.2313132244872858</v>
      </c>
      <c r="K7">
        <f>$E$4-J7</f>
        <v>-1.7313132244872858</v>
      </c>
      <c r="L7">
        <f>K7*$F$4</f>
        <v>-3.4626264489745715</v>
      </c>
    </row>
    <row r="8" spans="3:12" x14ac:dyDescent="0.3">
      <c r="G8">
        <v>-5</v>
      </c>
      <c r="H8">
        <v>42157</v>
      </c>
      <c r="I8" s="1">
        <f>H8-$D$4</f>
        <v>32157</v>
      </c>
      <c r="J8">
        <f>((10000+I8)/((2*10000)+I8))*$C$4</f>
        <v>4.0413559062062623</v>
      </c>
      <c r="K8">
        <f>$E$4-J8</f>
        <v>-1.5413559062062623</v>
      </c>
      <c r="L8">
        <f>K8*$F$4</f>
        <v>-3.0827118124125246</v>
      </c>
    </row>
    <row r="9" spans="3:12" x14ac:dyDescent="0.3">
      <c r="G9">
        <v>0</v>
      </c>
      <c r="H9">
        <v>32554</v>
      </c>
      <c r="I9" s="1">
        <f>H9-$D$4</f>
        <v>22554</v>
      </c>
      <c r="J9">
        <f>((10000+I9)/((2*10000)+I9))*$C$4</f>
        <v>3.825022324575833</v>
      </c>
      <c r="K9">
        <f>$E$4-J9</f>
        <v>-1.325022324575833</v>
      </c>
      <c r="L9">
        <f>K9*$F$4</f>
        <v>-2.650044649151666</v>
      </c>
    </row>
    <row r="10" spans="3:12" x14ac:dyDescent="0.3">
      <c r="G10">
        <v>5</v>
      </c>
      <c r="H10">
        <v>25339</v>
      </c>
      <c r="I10" s="1">
        <f>H10-$D$4</f>
        <v>15339</v>
      </c>
      <c r="J10">
        <f>((10000+I10)/((2*10000)+I10))*$C$4</f>
        <v>3.5851325730779027</v>
      </c>
      <c r="K10">
        <f>$E$4-J10</f>
        <v>-1.0851325730779027</v>
      </c>
      <c r="L10">
        <f>K10*$F$4</f>
        <v>-2.1702651461558053</v>
      </c>
    </row>
    <row r="11" spans="3:12" x14ac:dyDescent="0.3">
      <c r="G11">
        <v>10</v>
      </c>
      <c r="H11">
        <v>19872</v>
      </c>
      <c r="I11" s="1">
        <f>H11-$D$4</f>
        <v>9872</v>
      </c>
      <c r="J11">
        <f>((10000+I11)/((2*10000)+I11))*$C$4</f>
        <v>3.3261917514729511</v>
      </c>
      <c r="K11">
        <f>$E$4-J11</f>
        <v>-0.8261917514729511</v>
      </c>
      <c r="L11">
        <f>K11*$F$4</f>
        <v>-1.6523835029459022</v>
      </c>
    </row>
    <row r="12" spans="3:12" x14ac:dyDescent="0.3">
      <c r="G12">
        <v>15</v>
      </c>
      <c r="H12">
        <v>15698</v>
      </c>
      <c r="I12" s="1">
        <f>H12-$D$4</f>
        <v>5698</v>
      </c>
      <c r="J12">
        <f>((10000+I12)/((2*10000)+I12))*$C$4</f>
        <v>3.054323293641529</v>
      </c>
      <c r="K12">
        <f>$E$4-J12</f>
        <v>-0.55432329364152899</v>
      </c>
      <c r="L12">
        <f>K12*$F$4</f>
        <v>-1.108646587283058</v>
      </c>
    </row>
    <row r="13" spans="3:12" x14ac:dyDescent="0.3">
      <c r="G13">
        <v>20</v>
      </c>
      <c r="H13">
        <v>12488</v>
      </c>
      <c r="I13" s="1">
        <f>H13-$D$4</f>
        <v>2488</v>
      </c>
      <c r="J13">
        <f>((10000+I13)/((2*10000)+I13))*$C$4</f>
        <v>2.7765919601565283</v>
      </c>
      <c r="K13">
        <f>$E$4-J13</f>
        <v>-0.27659196015652832</v>
      </c>
      <c r="L13">
        <f>K13*$F$4</f>
        <v>-0.55318392031305663</v>
      </c>
    </row>
    <row r="14" spans="3:12" x14ac:dyDescent="0.3">
      <c r="G14">
        <v>25</v>
      </c>
      <c r="H14">
        <v>10000</v>
      </c>
      <c r="I14" s="1">
        <f>H14-$D$4</f>
        <v>0</v>
      </c>
      <c r="J14">
        <f>((10000+I14)/((2*10000)+I14))*$C$4</f>
        <v>2.5</v>
      </c>
      <c r="K14">
        <f>$E$4-J14</f>
        <v>0</v>
      </c>
      <c r="L14" s="1">
        <f>K14*$F$4</f>
        <v>0</v>
      </c>
    </row>
    <row r="15" spans="3:12" x14ac:dyDescent="0.3">
      <c r="G15">
        <v>30</v>
      </c>
      <c r="H15">
        <v>8059</v>
      </c>
      <c r="I15" s="1">
        <f>H15-$D$4</f>
        <v>-1941</v>
      </c>
      <c r="J15">
        <f>((10000+I15)/((2*10000)+I15))*$C$4</f>
        <v>2.2312974140317849</v>
      </c>
      <c r="K15">
        <f>$E$4-J15</f>
        <v>0.26870258596821506</v>
      </c>
      <c r="L15">
        <f>K15*$F$4</f>
        <v>0.53740517193643011</v>
      </c>
    </row>
    <row r="16" spans="3:12" x14ac:dyDescent="0.3">
      <c r="G16">
        <v>35</v>
      </c>
      <c r="H16">
        <v>6535</v>
      </c>
      <c r="I16" s="1">
        <f>H16-$D$4</f>
        <v>-3465</v>
      </c>
      <c r="J16">
        <f>((10000+I16)/((2*10000)+I16))*$C$4</f>
        <v>1.9761112791049289</v>
      </c>
      <c r="K16">
        <f>$E$4-J16</f>
        <v>0.5238887208950711</v>
      </c>
      <c r="L16">
        <f>K16*$F$4</f>
        <v>1.0477774417901422</v>
      </c>
    </row>
    <row r="17" spans="7:12" x14ac:dyDescent="0.3">
      <c r="G17">
        <v>40</v>
      </c>
      <c r="H17">
        <v>5330</v>
      </c>
      <c r="I17" s="1">
        <f>H17-$D$4</f>
        <v>-4670</v>
      </c>
      <c r="J17">
        <f>((10000+I17)/((2*10000)+I17))*$C$4</f>
        <v>1.7384213959556425</v>
      </c>
      <c r="K17">
        <f>$E$4-J17</f>
        <v>0.76157860404435751</v>
      </c>
      <c r="L17">
        <f>K17*$F$4</f>
        <v>1.523157208088715</v>
      </c>
    </row>
    <row r="18" spans="7:12" x14ac:dyDescent="0.3">
      <c r="G18">
        <v>45</v>
      </c>
      <c r="H18">
        <v>4372</v>
      </c>
      <c r="I18" s="1">
        <f>H18-$D$4</f>
        <v>-5628</v>
      </c>
      <c r="J18">
        <f>((10000+I18)/((2*10000)+I18))*$C$4</f>
        <v>1.5210130809908153</v>
      </c>
      <c r="K18">
        <f>$E$4-J18</f>
        <v>0.97898691900918466</v>
      </c>
      <c r="L18">
        <f>K18*$F$4</f>
        <v>1.9579738380183693</v>
      </c>
    </row>
    <row r="19" spans="7:12" x14ac:dyDescent="0.3">
      <c r="G19">
        <v>50</v>
      </c>
      <c r="H19">
        <v>3605</v>
      </c>
      <c r="I19" s="1">
        <f>H19-$D$4</f>
        <v>-6395</v>
      </c>
      <c r="J19">
        <f>((10000+I19)/((2*10000)+I19))*$C$4</f>
        <v>1.3248805586181551</v>
      </c>
      <c r="K19">
        <f>$E$4-J19</f>
        <v>1.1751194413818449</v>
      </c>
      <c r="L19">
        <f>K19*$F$4</f>
        <v>2.3502388827636898</v>
      </c>
    </row>
    <row r="20" spans="7:12" x14ac:dyDescent="0.3">
      <c r="G20">
        <v>55</v>
      </c>
      <c r="H20">
        <v>2989</v>
      </c>
      <c r="I20" s="1">
        <f>H20-$D$4</f>
        <v>-7011</v>
      </c>
      <c r="J20">
        <f>((10000+I20)/((2*10000)+I20))*$C$4</f>
        <v>1.150588959889137</v>
      </c>
      <c r="K20">
        <f>$E$4-J20</f>
        <v>1.349411040110863</v>
      </c>
      <c r="L20">
        <f>K20*$F$4</f>
        <v>2.698822080221726</v>
      </c>
    </row>
    <row r="21" spans="7:12" x14ac:dyDescent="0.3">
      <c r="G21">
        <v>60</v>
      </c>
      <c r="H21">
        <v>2490</v>
      </c>
      <c r="I21" s="1">
        <f>H21-$D$4</f>
        <v>-7510</v>
      </c>
      <c r="J21">
        <f>((10000+I21)/((2*10000)+I21))*$C$4</f>
        <v>0.99679743795036024</v>
      </c>
      <c r="K21">
        <f>$E$4-J21</f>
        <v>1.5032025620496396</v>
      </c>
      <c r="L21">
        <f>K21*$F$4</f>
        <v>3.0064051240992793</v>
      </c>
    </row>
    <row r="22" spans="7:12" x14ac:dyDescent="0.3">
      <c r="G22">
        <v>65</v>
      </c>
      <c r="H22">
        <v>2084</v>
      </c>
      <c r="I22" s="1">
        <f>H22-$D$4</f>
        <v>-7916</v>
      </c>
      <c r="J22">
        <f>((10000+I22)/((2*10000)+I22))*$C$4</f>
        <v>0.86229725256537582</v>
      </c>
      <c r="K22">
        <f>$E$4-J22</f>
        <v>1.6377027474346242</v>
      </c>
      <c r="L22">
        <f>K22*$F$4</f>
        <v>3.2754054948692484</v>
      </c>
    </row>
    <row r="23" spans="7:12" x14ac:dyDescent="0.3">
      <c r="G23">
        <v>70</v>
      </c>
      <c r="H23">
        <v>1753</v>
      </c>
      <c r="I23" s="1">
        <f>H23-$D$4</f>
        <v>-8247</v>
      </c>
      <c r="J23">
        <f>((10000+I23)/((2*10000)+I23))*$C$4</f>
        <v>0.74576703820301193</v>
      </c>
      <c r="K23">
        <f>$E$4-J23</f>
        <v>1.7542329617969881</v>
      </c>
      <c r="L23">
        <f>K23*$F$4</f>
        <v>3.5084659235939761</v>
      </c>
    </row>
    <row r="24" spans="7:12" x14ac:dyDescent="0.3">
      <c r="G24">
        <v>75</v>
      </c>
      <c r="H24">
        <v>1481</v>
      </c>
      <c r="I24" s="1">
        <f>H24-$D$4</f>
        <v>-8519</v>
      </c>
      <c r="J24">
        <f>((10000+I24)/((2*10000)+I24))*$C$4</f>
        <v>0.64497866039543594</v>
      </c>
      <c r="K24">
        <f>$E$4-J24</f>
        <v>1.8550213396045641</v>
      </c>
      <c r="L24">
        <f>K24*$F$4</f>
        <v>3.7100426792091281</v>
      </c>
    </row>
    <row r="25" spans="7:12" x14ac:dyDescent="0.3">
      <c r="G25">
        <v>80</v>
      </c>
      <c r="H25">
        <v>1256</v>
      </c>
      <c r="I25" s="1">
        <f>H25-$D$4</f>
        <v>-8744</v>
      </c>
      <c r="J25">
        <f>((10000+I25)/((2*10000)+I25))*$C$4</f>
        <v>0.55792466240227434</v>
      </c>
      <c r="K25">
        <f>$E$4-J25</f>
        <v>1.9420753375977258</v>
      </c>
      <c r="L25">
        <f>K25*$F$4</f>
        <v>3.8841506751954515</v>
      </c>
    </row>
    <row r="26" spans="7:12" x14ac:dyDescent="0.3">
      <c r="G26">
        <v>85</v>
      </c>
      <c r="H26">
        <v>1070</v>
      </c>
      <c r="I26" s="1">
        <f>H26-$D$4</f>
        <v>-8930</v>
      </c>
      <c r="J26">
        <f>((10000+I26)/((2*10000)+I26))*$C$4</f>
        <v>0.48328816621499548</v>
      </c>
      <c r="K26">
        <f>$E$4-J26</f>
        <v>2.0167118337850045</v>
      </c>
      <c r="L26">
        <f>K26*$F$4</f>
        <v>4.033423667570009</v>
      </c>
    </row>
    <row r="27" spans="7:12" x14ac:dyDescent="0.3">
      <c r="G27">
        <v>90</v>
      </c>
      <c r="H27">
        <v>915.4</v>
      </c>
      <c r="I27" s="1">
        <f>H27-$D$4</f>
        <v>-9084.6</v>
      </c>
      <c r="J27">
        <f>((10000+I27)/((2*10000)+I27))*$C$4</f>
        <v>0.41931582901222114</v>
      </c>
      <c r="K27">
        <f>$E$4-J27</f>
        <v>2.0806841709877788</v>
      </c>
      <c r="L27">
        <f>K27*$F$4</f>
        <v>4.1613683419755576</v>
      </c>
    </row>
    <row r="28" spans="7:12" x14ac:dyDescent="0.3">
      <c r="G28">
        <v>95</v>
      </c>
      <c r="H28">
        <v>786</v>
      </c>
      <c r="I28" s="1">
        <f>H28-$D$4</f>
        <v>-9214</v>
      </c>
      <c r="J28">
        <f>((10000+I28)/((2*10000)+I28))*$C$4</f>
        <v>0.36436120897459673</v>
      </c>
      <c r="K28">
        <f>$E$4-J28</f>
        <v>2.1356387910254031</v>
      </c>
      <c r="L28">
        <f>K28*$F$4</f>
        <v>4.2712775820508062</v>
      </c>
    </row>
    <row r="29" spans="7:12" x14ac:dyDescent="0.3">
      <c r="G29">
        <v>100</v>
      </c>
      <c r="H29">
        <v>677.3</v>
      </c>
      <c r="I29" s="1">
        <f>H29-$D$4</f>
        <v>-9322.7000000000007</v>
      </c>
      <c r="J29">
        <f>((10000+I29)/((2*10000)+I29))*$C$4</f>
        <v>0.3171681979526656</v>
      </c>
      <c r="K29">
        <f>$E$4-J29</f>
        <v>2.1828318020473345</v>
      </c>
      <c r="L29">
        <f>K29*$F$4</f>
        <v>4.365663604094669</v>
      </c>
    </row>
    <row r="30" spans="7:12" x14ac:dyDescent="0.3">
      <c r="G30">
        <v>105</v>
      </c>
      <c r="H30">
        <v>585.70000000000005</v>
      </c>
      <c r="I30" s="1">
        <f>H30-$D$4</f>
        <v>-9414.2999999999993</v>
      </c>
      <c r="J30">
        <f>((10000+I30)/((2*10000)+I30))*$C$4</f>
        <v>0.27664679709419343</v>
      </c>
      <c r="K30">
        <f>$E$4-J30</f>
        <v>2.2233532029058067</v>
      </c>
      <c r="L30">
        <f>K30*$F$4</f>
        <v>4.4467064058116135</v>
      </c>
    </row>
    <row r="31" spans="7:12" x14ac:dyDescent="0.3">
      <c r="G31">
        <v>110</v>
      </c>
      <c r="H31">
        <v>508.3</v>
      </c>
      <c r="I31" s="1">
        <f>H31-$D$4</f>
        <v>-9491.7000000000007</v>
      </c>
      <c r="J31">
        <f>((10000+I31)/((2*10000)+I31))*$C$4</f>
        <v>0.24185643729242565</v>
      </c>
      <c r="K31">
        <f>$E$4-J31</f>
        <v>2.2581435627075743</v>
      </c>
      <c r="L31">
        <f>K31*$F$4</f>
        <v>4.5162871254151487</v>
      </c>
    </row>
    <row r="32" spans="7:12" x14ac:dyDescent="0.3">
      <c r="G32">
        <v>115</v>
      </c>
      <c r="H32">
        <v>442.6</v>
      </c>
      <c r="I32" s="1">
        <f>H32-$D$4</f>
        <v>-9557.4</v>
      </c>
      <c r="J32">
        <f>((10000+I32)/((2*10000)+I32))*$C$4</f>
        <v>0.21192040296477907</v>
      </c>
      <c r="K32">
        <f>$E$4-J32</f>
        <v>2.288079597035221</v>
      </c>
      <c r="L32">
        <f>K32*$F$4</f>
        <v>4.576159194070442</v>
      </c>
    </row>
    <row r="33" spans="7:12" x14ac:dyDescent="0.3">
      <c r="G33">
        <v>120</v>
      </c>
      <c r="H33">
        <v>386.6</v>
      </c>
      <c r="I33" s="1">
        <f>H33-$D$4</f>
        <v>-9613.4</v>
      </c>
      <c r="J33">
        <f>((10000+I33)/((2*10000)+I33))*$C$4</f>
        <v>0.18610517397415921</v>
      </c>
      <c r="K33">
        <f>$E$4-J33</f>
        <v>2.313894826025841</v>
      </c>
      <c r="L33">
        <f>K33*$F$4</f>
        <v>4.6277896520516819</v>
      </c>
    </row>
    <row r="34" spans="7:12" x14ac:dyDescent="0.3">
      <c r="G34">
        <v>125</v>
      </c>
      <c r="H34">
        <v>338.7</v>
      </c>
      <c r="I34" s="1">
        <f>H34-$D$4</f>
        <v>-9661.2999999999993</v>
      </c>
      <c r="J34">
        <f>((10000+I34)/((2*10000)+I34))*$C$4</f>
        <v>0.16380202539971211</v>
      </c>
      <c r="K34">
        <f>$E$4-J34</f>
        <v>2.3361979746002879</v>
      </c>
      <c r="L34">
        <f>K34*$F$4</f>
        <v>4.6723959492005758</v>
      </c>
    </row>
    <row r="35" spans="7:12" x14ac:dyDescent="0.3">
      <c r="G35">
        <v>130</v>
      </c>
      <c r="H35">
        <v>297.7</v>
      </c>
      <c r="I35" s="1">
        <f>H35-$D$4</f>
        <v>-9702.2999999999993</v>
      </c>
      <c r="J35">
        <f>((10000+I35)/((2*10000)+I35))*$C$4</f>
        <v>0.14454684055662947</v>
      </c>
      <c r="K35">
        <f>$E$4-J35</f>
        <v>2.3554531594433703</v>
      </c>
      <c r="L35">
        <f>K35*$F$4</f>
        <v>4.7109063188867406</v>
      </c>
    </row>
    <row r="36" spans="7:12" x14ac:dyDescent="0.3">
      <c r="G36">
        <v>135</v>
      </c>
      <c r="H36">
        <v>262.39999999999998</v>
      </c>
      <c r="I36" s="1">
        <f>H36-$D$4</f>
        <v>-9737.6</v>
      </c>
      <c r="J36">
        <f>((10000+I36)/((2*10000)+I36))*$C$4</f>
        <v>0.12784533832241954</v>
      </c>
      <c r="K36">
        <f>$E$4-J36</f>
        <v>2.3721546616775804</v>
      </c>
      <c r="L36">
        <f>K36*$F$4</f>
        <v>4.7443093233551608</v>
      </c>
    </row>
    <row r="37" spans="7:12" x14ac:dyDescent="0.3">
      <c r="G37">
        <v>140</v>
      </c>
      <c r="H37">
        <v>231.9</v>
      </c>
      <c r="I37" s="1">
        <f>H37-$D$4</f>
        <v>-9768.1</v>
      </c>
      <c r="J37">
        <f>((10000+I37)/((2*10000)+I37))*$C$4</f>
        <v>0.11332206139622145</v>
      </c>
      <c r="K37">
        <f>$E$4-J37</f>
        <v>2.3866779386037784</v>
      </c>
      <c r="L37">
        <f>K37*$F$4</f>
        <v>4.7733558772075568</v>
      </c>
    </row>
    <row r="38" spans="7:12" x14ac:dyDescent="0.3">
      <c r="G38">
        <v>145</v>
      </c>
      <c r="H38">
        <v>205.5</v>
      </c>
      <c r="I38" s="1">
        <f>H38-$D$4</f>
        <v>-9794.5</v>
      </c>
      <c r="J38">
        <f>((10000+I38)/((2*10000)+I38))*$C$4</f>
        <v>0.1006810053402577</v>
      </c>
      <c r="K38">
        <f>$E$4-J38</f>
        <v>2.3993189946597422</v>
      </c>
      <c r="L38">
        <f>K38*$F$4</f>
        <v>4.7986379893194844</v>
      </c>
    </row>
    <row r="39" spans="7:12" x14ac:dyDescent="0.3">
      <c r="G39">
        <v>150</v>
      </c>
      <c r="H39">
        <v>182.6</v>
      </c>
      <c r="I39" s="1">
        <f>H39-$D$4</f>
        <v>-9817.4</v>
      </c>
      <c r="J39">
        <f>((10000+I39)/((2*10000)+I39))*$C$4</f>
        <v>8.966275803822224E-2</v>
      </c>
      <c r="K39">
        <f>$E$4-J39</f>
        <v>2.4103372419617779</v>
      </c>
      <c r="L39">
        <f>K39*$F$4</f>
        <v>4.8206744839235558</v>
      </c>
    </row>
    <row r="40" spans="7:12" x14ac:dyDescent="0.3">
      <c r="G40">
        <v>155</v>
      </c>
      <c r="H40">
        <v>162.69999999999999</v>
      </c>
      <c r="I40" s="1">
        <f>H40-$D$4</f>
        <v>-9837.2999999999993</v>
      </c>
      <c r="J40">
        <f>((10000+I40)/((2*10000)+I40))*$C$4</f>
        <v>8.0047625138989012E-2</v>
      </c>
      <c r="K40">
        <f>$E$4-J40</f>
        <v>2.419952374861011</v>
      </c>
      <c r="L40">
        <f>K40*$F$4</f>
        <v>4.839904749722022</v>
      </c>
    </row>
    <row r="41" spans="7:12" x14ac:dyDescent="0.3">
      <c r="G41">
        <v>160</v>
      </c>
      <c r="H41">
        <v>145.30000000000001</v>
      </c>
      <c r="I41" s="1">
        <f>H41-$D$4</f>
        <v>-9854.7000000000007</v>
      </c>
      <c r="J41">
        <f>((10000+I41)/((2*10000)+I41))*$C$4</f>
        <v>7.1609513764994276E-2</v>
      </c>
      <c r="K41">
        <f>$E$4-J41</f>
        <v>2.4283904862350059</v>
      </c>
      <c r="L41">
        <f>K41*$F$4</f>
        <v>4.8567809724700117</v>
      </c>
    </row>
    <row r="42" spans="7:12" x14ac:dyDescent="0.3">
      <c r="G42">
        <v>165</v>
      </c>
      <c r="H42">
        <v>130.1</v>
      </c>
      <c r="I42" s="1">
        <f>H42-$D$4</f>
        <v>-9869.9</v>
      </c>
      <c r="J42">
        <f>((10000+I42)/((2*10000)+I42))*$C$4</f>
        <v>6.4214568464279906E-2</v>
      </c>
      <c r="K42">
        <f>$E$4-J42</f>
        <v>2.4357854315357201</v>
      </c>
      <c r="L42">
        <f>K42*$F$4</f>
        <v>4.8715708630714403</v>
      </c>
    </row>
    <row r="43" spans="7:12" x14ac:dyDescent="0.3">
      <c r="G43">
        <v>170</v>
      </c>
      <c r="H43">
        <v>116.7</v>
      </c>
      <c r="I43" s="1">
        <f>H43-$D$4</f>
        <v>-9883.2999999999993</v>
      </c>
      <c r="J43">
        <f>((10000+I43)/((2*10000)+I43))*$C$4</f>
        <v>5.7676910454990619E-2</v>
      </c>
      <c r="K43">
        <f>$E$4-J43</f>
        <v>2.4423230895450092</v>
      </c>
      <c r="L43">
        <f>K43*$F$4</f>
        <v>4.8846461790900184</v>
      </c>
    </row>
    <row r="44" spans="7:12" x14ac:dyDescent="0.3">
      <c r="G44">
        <v>175</v>
      </c>
      <c r="H44">
        <v>104.9</v>
      </c>
      <c r="I44" s="1">
        <f>H44-$D$4</f>
        <v>-9895.1</v>
      </c>
      <c r="J44">
        <f>((10000+I44)/((2*10000)+I44))*$C$4</f>
        <v>5.1905511187641459E-2</v>
      </c>
      <c r="K44">
        <f>$E$4-J44</f>
        <v>2.4480944888123584</v>
      </c>
      <c r="L44">
        <f>K44*$F$4</f>
        <v>4.8961889776247167</v>
      </c>
    </row>
    <row r="45" spans="7:12" x14ac:dyDescent="0.3">
      <c r="G45">
        <v>180</v>
      </c>
      <c r="H45">
        <v>94.57</v>
      </c>
      <c r="I45" s="1">
        <f>H45-$D$4</f>
        <v>-9905.43</v>
      </c>
      <c r="J45">
        <f>((10000+I45)/((2*10000)+I45))*$C$4</f>
        <v>4.6842015063543921E-2</v>
      </c>
      <c r="K45">
        <f>$E$4-J45</f>
        <v>2.453157984936456</v>
      </c>
      <c r="L45">
        <f>K45*$F$4</f>
        <v>4.906315969872912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Derby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Ceballos Querol</dc:creator>
  <cp:lastModifiedBy>Mateo Ceballos</cp:lastModifiedBy>
  <dcterms:created xsi:type="dcterms:W3CDTF">2019-12-06T16:21:57Z</dcterms:created>
  <dcterms:modified xsi:type="dcterms:W3CDTF">2019-12-24T23:22:36Z</dcterms:modified>
</cp:coreProperties>
</file>