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My Drive\_CURSOS\_Carrera-Data-Analytics\4-Curso de BI-Utilidad y Areas de Oportunidad\"/>
    </mc:Choice>
  </mc:AlternateContent>
  <xr:revisionPtr revIDLastSave="0" documentId="8_{497E6E95-719F-405F-AF91-5A02AC9D67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rcicio" sheetId="2" r:id="rId1"/>
  </sheets>
  <externalReferences>
    <externalReference r:id="rId2"/>
  </externalReferences>
  <definedNames>
    <definedName name="CostoGranoxVaso">Ejercicio!$J$12</definedName>
    <definedName name="CostosOperativosA">Ejercicio!$M$14</definedName>
    <definedName name="CostosOperativosB">Ejercicio!$M$24</definedName>
    <definedName name="CostoVasoCarton">Ejercicio!$J$13</definedName>
    <definedName name="MargenContribucion">Ejercicio!$P$10</definedName>
    <definedName name="MargenContribucionPorc">Ejercicio!$P$11</definedName>
    <definedName name="PrecioVenta">Ejercicio!$J$11</definedName>
    <definedName name="UtilidadBrutaA">Ejercicio!$M$12</definedName>
    <definedName name="UtilidadBrutaB">Ejercicio!$M$22</definedName>
    <definedName name="UtilidadOperativaA">Ejercicio!$M$15</definedName>
    <definedName name="UtilidadOperativaB">Ejercicio!$M$25</definedName>
    <definedName name="VentasA">Ejercicio!$M$10</definedName>
    <definedName name="VentasB">Ejercicio!$M$20</definedName>
  </definedNames>
  <calcPr calcId="191029"/>
  <extLst>
    <ext uri="GoogleSheetsCustomDataVersion1">
      <go:sheetsCustomData xmlns:go="http://customooxmlschemas.google.com/" r:id="rId5" roundtripDataSignature="AMtx7mgVq7LKsFM0BWQOaZUcQCMGojPihA=="/>
    </ext>
  </extLst>
</workbook>
</file>

<file path=xl/calcChain.xml><?xml version="1.0" encoding="utf-8"?>
<calcChain xmlns="http://schemas.openxmlformats.org/spreadsheetml/2006/main">
  <c r="Q29" i="2" l="1"/>
  <c r="P29" i="2"/>
  <c r="S29" i="2" s="1"/>
  <c r="Q28" i="2"/>
  <c r="P28" i="2"/>
  <c r="S28" i="2" s="1"/>
  <c r="Q27" i="2"/>
  <c r="P27" i="2"/>
  <c r="S27" i="2" s="1"/>
  <c r="J27" i="2"/>
  <c r="R26" i="2"/>
  <c r="Q26" i="2"/>
  <c r="P26" i="2"/>
  <c r="S26" i="2" s="1"/>
  <c r="R25" i="2"/>
  <c r="Q25" i="2"/>
  <c r="P25" i="2"/>
  <c r="S25" i="2" s="1"/>
  <c r="S24" i="2"/>
  <c r="R24" i="2"/>
  <c r="Q24" i="2"/>
  <c r="P24" i="2"/>
  <c r="M24" i="2"/>
  <c r="Q15" i="2" s="1"/>
  <c r="Q23" i="2"/>
  <c r="P23" i="2"/>
  <c r="R23" i="2" s="1"/>
  <c r="Q22" i="2"/>
  <c r="P22" i="2"/>
  <c r="R22" i="2" s="1"/>
  <c r="Q21" i="2"/>
  <c r="P21" i="2"/>
  <c r="S21" i="2" s="1"/>
  <c r="R20" i="2"/>
  <c r="Q20" i="2"/>
  <c r="P20" i="2"/>
  <c r="S20" i="2" s="1"/>
  <c r="J20" i="2"/>
  <c r="M21" i="2" s="1"/>
  <c r="Q19" i="2"/>
  <c r="P19" i="2"/>
  <c r="R19" i="2" s="1"/>
  <c r="M14" i="2"/>
  <c r="M11" i="2"/>
  <c r="Q10" i="2"/>
  <c r="P10" i="2"/>
  <c r="M10" i="2"/>
  <c r="M12" i="2" s="1"/>
  <c r="M15" i="2" l="1"/>
  <c r="P12" i="2" s="1"/>
  <c r="P11" i="2"/>
  <c r="P14" i="2" s="1"/>
  <c r="Q14" i="2"/>
  <c r="S19" i="2"/>
  <c r="S22" i="2"/>
  <c r="S23" i="2"/>
  <c r="P15" i="2"/>
  <c r="M20" i="2"/>
  <c r="M22" i="2" s="1"/>
  <c r="R21" i="2"/>
  <c r="R27" i="2"/>
  <c r="R28" i="2"/>
  <c r="R29" i="2"/>
  <c r="M25" i="2" l="1"/>
  <c r="Q11" i="2"/>
  <c r="P16" i="2" l="1"/>
  <c r="Q12" i="2"/>
</calcChain>
</file>

<file path=xl/sharedStrings.xml><?xml version="1.0" encoding="utf-8"?>
<sst xmlns="http://schemas.openxmlformats.org/spreadsheetml/2006/main" count="42" uniqueCount="27">
  <si>
    <t>ESCENARIO "A"</t>
  </si>
  <si>
    <t>ESCENARIO "B"</t>
  </si>
  <si>
    <t>Cafes vendidos</t>
  </si>
  <si>
    <t>Ventas</t>
  </si>
  <si>
    <t>Margen de Contribucion($)</t>
  </si>
  <si>
    <t>Precio Venta</t>
  </si>
  <si>
    <t>Costos de Produccion</t>
  </si>
  <si>
    <t>Margen de Contribucion(%)</t>
  </si>
  <si>
    <t>C. Grano x vaso</t>
  </si>
  <si>
    <t>Utilidad Bruta</t>
  </si>
  <si>
    <t>Operative Profit Margin</t>
  </si>
  <si>
    <t>C. Vaso carton</t>
  </si>
  <si>
    <t>Net Profit Margin</t>
  </si>
  <si>
    <t>C. Empleado</t>
  </si>
  <si>
    <t>Costos operativos</t>
  </si>
  <si>
    <r>
      <t>PE</t>
    </r>
    <r>
      <rPr>
        <sz val="11"/>
        <color theme="1"/>
        <rFont val="Arial"/>
      </rPr>
      <t xml:space="preserve"> (ventas)</t>
    </r>
  </si>
  <si>
    <t>Internet</t>
  </si>
  <si>
    <t>Utilidad Operativa</t>
  </si>
  <si>
    <r>
      <rPr>
        <b/>
        <sz val="11"/>
        <color theme="1"/>
        <rFont val="Calibri"/>
        <family val="2"/>
        <scheme val="minor"/>
      </rPr>
      <t>PE</t>
    </r>
    <r>
      <rPr>
        <sz val="11"/>
        <color theme="1"/>
        <rFont val="Arial"/>
      </rPr>
      <t xml:space="preserve"> (unidades)</t>
    </r>
  </si>
  <si>
    <t>Renta local</t>
  </si>
  <si>
    <t>Utilidad Relativa Op</t>
  </si>
  <si>
    <t>Publicidad</t>
  </si>
  <si>
    <t>Actividad (Cafes Vendidos)</t>
  </si>
  <si>
    <t>Costos Variables</t>
  </si>
  <si>
    <t>Ingresos</t>
  </si>
  <si>
    <t>Costo Total "A"</t>
  </si>
  <si>
    <t>Costo Total "B"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</si>
</sst>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Arial"/>
    </font>
    <font>
      <sz val="11"/>
      <color theme="1"/>
      <name val="Arial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44" fontId="3" fillId="2" borderId="0" xfId="1" applyFont="1" applyFill="1"/>
    <xf numFmtId="0" fontId="2" fillId="0" borderId="0" xfId="0" applyFont="1" applyAlignment="1">
      <alignment vertical="center"/>
    </xf>
    <xf numFmtId="44" fontId="4" fillId="2" borderId="0" xfId="0" applyNumberFormat="1" applyFont="1" applyFill="1" applyAlignment="1">
      <alignment vertical="center"/>
    </xf>
    <xf numFmtId="0" fontId="3" fillId="2" borderId="1" xfId="0" applyFont="1" applyFill="1" applyBorder="1"/>
    <xf numFmtId="44" fontId="3" fillId="2" borderId="1" xfId="0" applyNumberFormat="1" applyFont="1" applyFill="1" applyBorder="1"/>
    <xf numFmtId="0" fontId="2" fillId="3" borderId="0" xfId="0" applyFont="1" applyFill="1" applyAlignment="1">
      <alignment vertical="center"/>
    </xf>
    <xf numFmtId="9" fontId="3" fillId="2" borderId="0" xfId="2" applyFont="1" applyFill="1" applyAlignment="1">
      <alignment horizontal="center" vertical="center"/>
    </xf>
    <xf numFmtId="44" fontId="3" fillId="2" borderId="0" xfId="0" applyNumberFormat="1" applyFont="1" applyFill="1"/>
    <xf numFmtId="0" fontId="2" fillId="3" borderId="0" xfId="0" applyFont="1" applyFill="1" applyAlignment="1">
      <alignment vertical="center" wrapText="1"/>
    </xf>
    <xf numFmtId="44" fontId="3" fillId="2" borderId="0" xfId="0" applyNumberFormat="1" applyFont="1" applyFill="1" applyAlignment="1">
      <alignment vertical="center"/>
    </xf>
    <xf numFmtId="44" fontId="4" fillId="2" borderId="0" xfId="0" applyNumberFormat="1" applyFont="1" applyFill="1"/>
    <xf numFmtId="0" fontId="0" fillId="0" borderId="0" xfId="0" applyAlignment="1">
      <alignment vertical="center"/>
    </xf>
    <xf numFmtId="9" fontId="4" fillId="2" borderId="0" xfId="2" applyFont="1" applyFill="1" applyAlignment="1">
      <alignment vertical="center"/>
    </xf>
    <xf numFmtId="44" fontId="4" fillId="2" borderId="0" xfId="1" applyFont="1" applyFill="1"/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44" fontId="0" fillId="3" borderId="0" xfId="0" applyNumberFormat="1" applyFill="1" applyAlignment="1">
      <alignment vertical="center"/>
    </xf>
    <xf numFmtId="44" fontId="6" fillId="3" borderId="0" xfId="0" applyNumberFormat="1" applyFont="1" applyFill="1" applyAlignment="1">
      <alignment vertical="center"/>
    </xf>
    <xf numFmtId="9" fontId="0" fillId="0" borderId="0" xfId="2" applyFon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Comparacion Puntos</a:t>
            </a:r>
            <a:r>
              <a:rPr lang="en-US" b="1" baseline="0"/>
              <a:t> de equilibrio Escenario "A" vs "B"</a:t>
            </a:r>
            <a:endParaRPr lang="en-US" b="1"/>
          </a:p>
        </c:rich>
      </c:tx>
      <c:layout>
        <c:manualLayout>
          <c:xMode val="edge"/>
          <c:yMode val="edge"/>
          <c:x val="0.16307911151223606"/>
          <c:y val="2.3564061157706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1883333860375886"/>
          <c:y val="0.14566517138988996"/>
          <c:w val="0.61752575870354398"/>
          <c:h val="0.68195042393663308"/>
        </c:manualLayout>
      </c:layout>
      <c:lineChart>
        <c:grouping val="standard"/>
        <c:varyColors val="0"/>
        <c:ser>
          <c:idx val="0"/>
          <c:order val="0"/>
          <c:tx>
            <c:strRef>
              <c:f>'[1]Caso1-Cafe Sirena'!$Q$18</c:f>
              <c:strCache>
                <c:ptCount val="1"/>
                <c:pt idx="0">
                  <c:v>Ingresos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'[1]Caso1-Cafe Sirena'!$O$19:$O$29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'[1]Caso1-Cafe Sirena'!$Q$19:$Q$29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1250</c:v>
                </c:pt>
                <c:pt idx="2">
                  <c:v>2500</c:v>
                </c:pt>
                <c:pt idx="3">
                  <c:v>3750</c:v>
                </c:pt>
                <c:pt idx="4">
                  <c:v>5000</c:v>
                </c:pt>
                <c:pt idx="5">
                  <c:v>6250</c:v>
                </c:pt>
                <c:pt idx="6">
                  <c:v>7500</c:v>
                </c:pt>
                <c:pt idx="7">
                  <c:v>8750</c:v>
                </c:pt>
                <c:pt idx="8">
                  <c:v>10000</c:v>
                </c:pt>
                <c:pt idx="9">
                  <c:v>11250</c:v>
                </c:pt>
                <c:pt idx="10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5-4978-883A-339EFA6A7C9B}"/>
            </c:ext>
          </c:extLst>
        </c:ser>
        <c:ser>
          <c:idx val="1"/>
          <c:order val="1"/>
          <c:tx>
            <c:strRef>
              <c:f>'[1]Caso1-Cafe Sirena'!$R$18</c:f>
              <c:strCache>
                <c:ptCount val="1"/>
                <c:pt idx="0">
                  <c:v>Costo Total "A"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'[1]Caso1-Cafe Sirena'!$O$19:$O$29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'[1]Caso1-Cafe Sirena'!$R$19:$R$29</c:f>
              <c:numCache>
                <c:formatCode>_("$"* #,##0.00_);_("$"* \(#,##0.00\);_("$"* "-"??_);_(@_)</c:formatCode>
                <c:ptCount val="11"/>
                <c:pt idx="0">
                  <c:v>3500</c:v>
                </c:pt>
                <c:pt idx="1">
                  <c:v>3600</c:v>
                </c:pt>
                <c:pt idx="2">
                  <c:v>3700</c:v>
                </c:pt>
                <c:pt idx="3">
                  <c:v>3800</c:v>
                </c:pt>
                <c:pt idx="4">
                  <c:v>3900</c:v>
                </c:pt>
                <c:pt idx="5">
                  <c:v>4000</c:v>
                </c:pt>
                <c:pt idx="6">
                  <c:v>4100</c:v>
                </c:pt>
                <c:pt idx="7">
                  <c:v>4200</c:v>
                </c:pt>
                <c:pt idx="8">
                  <c:v>4300</c:v>
                </c:pt>
                <c:pt idx="9">
                  <c:v>4400</c:v>
                </c:pt>
                <c:pt idx="10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5-4978-883A-339EFA6A7C9B}"/>
            </c:ext>
          </c:extLst>
        </c:ser>
        <c:ser>
          <c:idx val="2"/>
          <c:order val="2"/>
          <c:tx>
            <c:strRef>
              <c:f>'[1]Caso1-Cafe Sirena'!$S$18</c:f>
              <c:strCache>
                <c:ptCount val="1"/>
                <c:pt idx="0">
                  <c:v>Costo Total "B"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'[1]Caso1-Cafe Sirena'!$O$19:$O$29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'[1]Caso1-Cafe Sirena'!$S$19:$S$29</c:f>
              <c:numCache>
                <c:formatCode>_("$"* #,##0.00_);_("$"* \(#,##0.00\);_("$"* "-"??_);_(@_)</c:formatCode>
                <c:ptCount val="11"/>
                <c:pt idx="0">
                  <c:v>4300</c:v>
                </c:pt>
                <c:pt idx="1">
                  <c:v>4400</c:v>
                </c:pt>
                <c:pt idx="2">
                  <c:v>4500</c:v>
                </c:pt>
                <c:pt idx="3">
                  <c:v>4600</c:v>
                </c:pt>
                <c:pt idx="4">
                  <c:v>4700</c:v>
                </c:pt>
                <c:pt idx="5">
                  <c:v>4800</c:v>
                </c:pt>
                <c:pt idx="6">
                  <c:v>4900</c:v>
                </c:pt>
                <c:pt idx="7">
                  <c:v>5000</c:v>
                </c:pt>
                <c:pt idx="8">
                  <c:v>5100</c:v>
                </c:pt>
                <c:pt idx="9">
                  <c:v>5200</c:v>
                </c:pt>
                <c:pt idx="10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5-4978-883A-339EFA6A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751984"/>
        <c:axId val="1336749104"/>
      </c:lineChart>
      <c:catAx>
        <c:axId val="133675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6749104"/>
        <c:crosses val="autoZero"/>
        <c:auto val="1"/>
        <c:lblAlgn val="ctr"/>
        <c:lblOffset val="100"/>
        <c:noMultiLvlLbl val="0"/>
      </c:catAx>
      <c:valAx>
        <c:axId val="13367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5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5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67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100888277790241"/>
          <c:y val="0.19145768766671883"/>
          <c:w val="0.1652905973947956"/>
          <c:h val="0.36475249386313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409575</xdr:colOff>
      <xdr:row>8</xdr:row>
      <xdr:rowOff>142875</xdr:rowOff>
    </xdr:from>
    <xdr:ext cx="5153025" cy="32004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2BB659AC-FD2B-4B6D-AC1F-EA41199F09F1}"/>
            </a:ext>
          </a:extLst>
        </xdr:cNvPr>
        <xdr:cNvSpPr txBox="1"/>
      </xdr:nvSpPr>
      <xdr:spPr>
        <a:xfrm>
          <a:off x="409575" y="1666875"/>
          <a:ext cx="5153025" cy="32004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Café Sirena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 ha contradado como la persona encargada del departamento del Business Intelligence por lo que deberás procurar tomar decisiones basadas en la información para la mejora de la empresa.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administración de Café Sirena te ofrece la siguiente información: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vendieron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3,500 vasos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 café a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$2.50 USD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cada uno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costo del grano de café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por cada vaso es de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$0.10 USD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 el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costo del vaso de cartón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utilizado es de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$0.10 USD</a:t>
          </a:r>
          <a:endParaRPr sz="14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empresa cuenta con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 empleados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cada uno recibe un sueldo de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$400 USD</a:t>
          </a:r>
          <a:endParaRPr sz="14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adicional te entregan una lista con los siguientes gastos: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$100 USD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Renta del local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$1,000 USD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Publicidad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$800 USD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administración está considerando tomar una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estrategia de publicidad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más fuerte y desea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duplicar el presupuesto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asignado para esta actvidad, un estudio revela que realizar esta estrategia generará un incremento en las ventas del 15%.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Contesta: ¿Debería el Café Sirena realizar esta estrategia? De tomar la decisión, ¿Cuál sería el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nuevo punto de equilibrio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*Para este ejercicio no consideres gastos de impuestos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2449175" cy="14668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0270E2F7-ACF7-48EE-A997-BB288D5C4F48}"/>
            </a:ext>
          </a:extLst>
        </xdr:cNvPr>
        <xdr:cNvSpPr/>
      </xdr:nvSpPr>
      <xdr:spPr>
        <a:xfrm>
          <a:off x="0" y="0"/>
          <a:ext cx="12449175" cy="14668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609600</xdr:colOff>
      <xdr:row>1</xdr:row>
      <xdr:rowOff>180975</xdr:rowOff>
    </xdr:from>
    <xdr:ext cx="9953625" cy="5905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2932A956-98E4-42AE-A441-7FCAACEBF454}"/>
            </a:ext>
          </a:extLst>
        </xdr:cNvPr>
        <xdr:cNvSpPr txBox="1"/>
      </xdr:nvSpPr>
      <xdr:spPr>
        <a:xfrm>
          <a:off x="1371600" y="371475"/>
          <a:ext cx="9953625" cy="590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Caso práctico 1</a:t>
          </a:r>
          <a:endParaRPr sz="3200" b="1">
            <a:solidFill>
              <a:schemeClr val="lt1"/>
            </a:solidFill>
          </a:endParaRPr>
        </a:p>
      </xdr:txBody>
    </xdr:sp>
    <xdr:clientData fLocksWithSheet="0"/>
  </xdr:oneCellAnchor>
  <xdr:twoCellAnchor>
    <xdr:from>
      <xdr:col>13</xdr:col>
      <xdr:colOff>240608</xdr:colOff>
      <xdr:row>16</xdr:row>
      <xdr:rowOff>72265</xdr:rowOff>
    </xdr:from>
    <xdr:to>
      <xdr:col>19</xdr:col>
      <xdr:colOff>488259</xdr:colOff>
      <xdr:row>31</xdr:row>
      <xdr:rowOff>153228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45D3C8-BEFA-4D24-9126-8133250DF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0.58971</cdr:x>
      <cdr:y>0.62503</cdr:y>
    </cdr:from>
    <cdr:to>
      <cdr:x>0.79916</cdr:x>
      <cdr:y>0.68651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288E04D-9286-78F7-CB2F-D6B81375D65A}"/>
            </a:ext>
          </a:extLst>
        </cdr:cNvPr>
        <cdr:cNvSpPr txBox="1"/>
      </cdr:nvSpPr>
      <cdr:spPr>
        <a:xfrm xmlns:a="http://schemas.openxmlformats.org/drawingml/2006/main" rot="21402127">
          <a:off x="3314035" y="2021183"/>
          <a:ext cx="1177022" cy="198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Costo</a:t>
          </a:r>
          <a:r>
            <a:rPr lang="en-US" sz="1100" b="1" baseline="0"/>
            <a:t> </a:t>
          </a:r>
          <a:r>
            <a:rPr lang="en-US" sz="1100" b="1" baseline="0">
              <a:solidFill>
                <a:srgbClr val="FF0000"/>
              </a:solidFill>
            </a:rPr>
            <a:t>Total "A"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0.58362</cdr:x>
      <cdr:y>0.49877</cdr:y>
    </cdr:from>
    <cdr:to>
      <cdr:x>0.79306</cdr:x>
      <cdr:y>0.56026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532C0F88-7C27-3082-1DAF-BCE8AC65BBF6}"/>
            </a:ext>
          </a:extLst>
        </cdr:cNvPr>
        <cdr:cNvSpPr txBox="1"/>
      </cdr:nvSpPr>
      <cdr:spPr>
        <a:xfrm xmlns:a="http://schemas.openxmlformats.org/drawingml/2006/main" rot="21402127">
          <a:off x="3279775" y="1612900"/>
          <a:ext cx="1177022" cy="198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Costo</a:t>
          </a:r>
          <a:r>
            <a:rPr lang="en-US" sz="1100" b="1" baseline="0"/>
            <a:t> </a:t>
          </a:r>
          <a:r>
            <a:rPr lang="en-US" sz="1100" b="1" baseline="0">
              <a:solidFill>
                <a:srgbClr val="FF0000"/>
              </a:solidFill>
            </a:rPr>
            <a:t>Total "B"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0.41235</cdr:x>
      <cdr:y>0.62828</cdr:y>
    </cdr:from>
    <cdr:to>
      <cdr:x>0.42806</cdr:x>
      <cdr:y>0.65417</cdr:y>
    </cdr:to>
    <cdr:sp macro="" textlink="">
      <cdr:nvSpPr>
        <cdr:cNvPr id="4" name="Diagrama de flujo: conector 3">
          <a:extLst xmlns:a="http://schemas.openxmlformats.org/drawingml/2006/main">
            <a:ext uri="{FF2B5EF4-FFF2-40B4-BE49-F238E27FC236}">
              <a16:creationId xmlns:a16="http://schemas.microsoft.com/office/drawing/2014/main" id="{0F6FAD29-2659-7F5E-0231-4B283E626AEC}"/>
            </a:ext>
          </a:extLst>
        </cdr:cNvPr>
        <cdr:cNvSpPr/>
      </cdr:nvSpPr>
      <cdr:spPr>
        <a:xfrm xmlns:a="http://schemas.openxmlformats.org/drawingml/2006/main">
          <a:off x="2316899" y="2030103"/>
          <a:ext cx="88280" cy="83634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0.4505</cdr:x>
      <cdr:y>0.58548</cdr:y>
    </cdr:from>
    <cdr:to>
      <cdr:x>0.46621</cdr:x>
      <cdr:y>0.61136</cdr:y>
    </cdr:to>
    <cdr:sp macro="" textlink="">
      <cdr:nvSpPr>
        <cdr:cNvPr id="6" name="Diagrama de flujo: conector 5">
          <a:extLst xmlns:a="http://schemas.openxmlformats.org/drawingml/2006/main">
            <a:ext uri="{FF2B5EF4-FFF2-40B4-BE49-F238E27FC236}">
              <a16:creationId xmlns:a16="http://schemas.microsoft.com/office/drawing/2014/main" id="{3034F188-9B41-87C7-7BD0-CC5F34C349AA}"/>
            </a:ext>
          </a:extLst>
        </cdr:cNvPr>
        <cdr:cNvSpPr/>
      </cdr:nvSpPr>
      <cdr:spPr>
        <a:xfrm xmlns:a="http://schemas.openxmlformats.org/drawingml/2006/main">
          <a:off x="2533294" y="1908628"/>
          <a:ext cx="88350" cy="8437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0.37243</cdr:x>
      <cdr:y>0.66034</cdr:y>
    </cdr:from>
    <cdr:to>
      <cdr:x>0.44866</cdr:x>
      <cdr:y>0.74434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D1A452E-77E4-1223-98C3-D130BB0F4785}"/>
            </a:ext>
          </a:extLst>
        </cdr:cNvPr>
        <cdr:cNvSpPr txBox="1"/>
      </cdr:nvSpPr>
      <cdr:spPr>
        <a:xfrm xmlns:a="http://schemas.openxmlformats.org/drawingml/2006/main">
          <a:off x="2094310" y="2152651"/>
          <a:ext cx="428625" cy="273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2060"/>
              </a:solidFill>
            </a:rPr>
            <a:t>PE</a:t>
          </a:r>
          <a:r>
            <a:rPr lang="en-US" sz="1100" b="1" baseline="0">
              <a:solidFill>
                <a:srgbClr val="002060"/>
              </a:solidFill>
            </a:rPr>
            <a:t> 1</a:t>
          </a:r>
          <a:endParaRPr lang="en-US" sz="1100" b="1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0.39332</cdr:x>
      <cdr:y>0.50317</cdr:y>
    </cdr:from>
    <cdr:to>
      <cdr:x>0.46955</cdr:x>
      <cdr:y>0.58717</cdr:y>
    </cdr:to>
    <cdr:sp macro="" textlink="">
      <cdr:nvSpPr>
        <cdr:cNvPr id="8" name="CuadroTexto 1">
          <a:extLst xmlns:a="http://schemas.openxmlformats.org/drawingml/2006/main">
            <a:ext uri="{FF2B5EF4-FFF2-40B4-BE49-F238E27FC236}">
              <a16:creationId xmlns:a16="http://schemas.microsoft.com/office/drawing/2014/main" id="{3254D4B0-8CCC-C177-7507-9F8ACD5CBBE9}"/>
            </a:ext>
          </a:extLst>
        </cdr:cNvPr>
        <cdr:cNvSpPr txBox="1"/>
      </cdr:nvSpPr>
      <cdr:spPr>
        <a:xfrm xmlns:a="http://schemas.openxmlformats.org/drawingml/2006/main">
          <a:off x="2211785" y="1640285"/>
          <a:ext cx="428625" cy="273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002060"/>
              </a:solidFill>
            </a:rPr>
            <a:t>PE</a:t>
          </a:r>
          <a:r>
            <a:rPr lang="en-US" sz="1100" b="1" baseline="0">
              <a:solidFill>
                <a:srgbClr val="002060"/>
              </a:solidFill>
            </a:rPr>
            <a:t> 2</a:t>
          </a:r>
          <a:endParaRPr lang="en-US" sz="1100" b="1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0.64801</cdr:x>
      <cdr:y>0.23827</cdr:y>
    </cdr:from>
    <cdr:to>
      <cdr:x>0.76903</cdr:x>
      <cdr:y>0.3148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90A20F7C-4829-CB5C-C78F-5B323034FFF7}"/>
            </a:ext>
          </a:extLst>
        </cdr:cNvPr>
        <cdr:cNvSpPr txBox="1"/>
      </cdr:nvSpPr>
      <cdr:spPr>
        <a:xfrm xmlns:a="http://schemas.openxmlformats.org/drawingml/2006/main" rot="19670922">
          <a:off x="3638428" y="767254"/>
          <a:ext cx="679499" cy="246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00B050"/>
              </a:solidFill>
            </a:rPr>
            <a:t>Ingresos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_CURSOS\_Carrera-Data-Analytics\4-Curso%20de%20BI-Utilidad%20y%20Areas%20de%20Oportunidad\4-Practicas.xlsx" TargetMode="External"/><Relationship Id="rId1" Type="http://schemas.openxmlformats.org/officeDocument/2006/relationships/externalLinkPath" Target="4-Pract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ecklist"/>
      <sheetName val="Definición"/>
      <sheetName val="Stakeholders"/>
      <sheetName val="Estado de Resultados"/>
      <sheetName val="Income Statement"/>
      <sheetName val="Tipos de empresa"/>
      <sheetName val="Utilidad bruta y operativa"/>
      <sheetName val="Tipos de costos"/>
      <sheetName val="Margen de contribución"/>
      <sheetName val="Razones matemáticas"/>
      <sheetName val="Caso1-Cafe Sirena"/>
      <sheetName val="Caso-Afluencias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Q18" t="str">
            <v>Ingresos</v>
          </cell>
          <cell r="R18" t="str">
            <v>Costo Total "A"</v>
          </cell>
          <cell r="S18" t="str">
            <v>Costo Total "B"</v>
          </cell>
        </row>
        <row r="19">
          <cell r="O19">
            <v>0</v>
          </cell>
          <cell r="Q19">
            <v>0</v>
          </cell>
          <cell r="R19">
            <v>3500</v>
          </cell>
          <cell r="S19">
            <v>4300</v>
          </cell>
        </row>
        <row r="20">
          <cell r="O20">
            <v>500</v>
          </cell>
          <cell r="Q20">
            <v>1250</v>
          </cell>
          <cell r="R20">
            <v>3600</v>
          </cell>
          <cell r="S20">
            <v>4400</v>
          </cell>
        </row>
        <row r="21">
          <cell r="O21">
            <v>1000</v>
          </cell>
          <cell r="Q21">
            <v>2500</v>
          </cell>
          <cell r="R21">
            <v>3700</v>
          </cell>
          <cell r="S21">
            <v>4500</v>
          </cell>
        </row>
        <row r="22">
          <cell r="O22">
            <v>1500</v>
          </cell>
          <cell r="Q22">
            <v>3750</v>
          </cell>
          <cell r="R22">
            <v>3800</v>
          </cell>
          <cell r="S22">
            <v>4600</v>
          </cell>
        </row>
        <row r="23">
          <cell r="O23">
            <v>2000</v>
          </cell>
          <cell r="Q23">
            <v>5000</v>
          </cell>
          <cell r="R23">
            <v>3900</v>
          </cell>
          <cell r="S23">
            <v>4700</v>
          </cell>
        </row>
        <row r="24">
          <cell r="O24">
            <v>2500</v>
          </cell>
          <cell r="Q24">
            <v>6250</v>
          </cell>
          <cell r="R24">
            <v>4000</v>
          </cell>
          <cell r="S24">
            <v>4800</v>
          </cell>
        </row>
        <row r="25">
          <cell r="O25">
            <v>3000</v>
          </cell>
          <cell r="Q25">
            <v>7500</v>
          </cell>
          <cell r="R25">
            <v>4100</v>
          </cell>
          <cell r="S25">
            <v>4900</v>
          </cell>
        </row>
        <row r="26">
          <cell r="O26">
            <v>3500</v>
          </cell>
          <cell r="Q26">
            <v>8750</v>
          </cell>
          <cell r="R26">
            <v>4200</v>
          </cell>
          <cell r="S26">
            <v>5000</v>
          </cell>
        </row>
        <row r="27">
          <cell r="O27">
            <v>4000</v>
          </cell>
          <cell r="Q27">
            <v>10000</v>
          </cell>
          <cell r="R27">
            <v>4300</v>
          </cell>
          <cell r="S27">
            <v>5100</v>
          </cell>
        </row>
        <row r="28">
          <cell r="O28">
            <v>4500</v>
          </cell>
          <cell r="Q28">
            <v>11250</v>
          </cell>
          <cell r="R28">
            <v>4400</v>
          </cell>
          <cell r="S28">
            <v>5200</v>
          </cell>
        </row>
        <row r="29">
          <cell r="O29">
            <v>5000</v>
          </cell>
          <cell r="Q29">
            <v>12500</v>
          </cell>
          <cell r="R29">
            <v>4500</v>
          </cell>
          <cell r="S29">
            <v>5300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054D-6169-4E19-B6EB-59483E01F889}">
  <dimension ref="A1:Z1000"/>
  <sheetViews>
    <sheetView tabSelected="1" topLeftCell="A10" workbookViewId="0">
      <selection sqref="A1:XFD1048576"/>
    </sheetView>
  </sheetViews>
  <sheetFormatPr baseColWidth="10" defaultColWidth="12.625" defaultRowHeight="14.25" x14ac:dyDescent="0.2"/>
  <cols>
    <col min="1" max="6" width="10" customWidth="1"/>
    <col min="7" max="8" width="9.375" customWidth="1"/>
    <col min="9" max="9" width="12.5" bestFit="1" customWidth="1"/>
    <col min="10" max="10" width="9.875" bestFit="1" customWidth="1"/>
    <col min="11" max="11" width="9.375" style="7" customWidth="1"/>
    <col min="12" max="12" width="17.5" bestFit="1" customWidth="1"/>
    <col min="13" max="13" width="10.75" bestFit="1" customWidth="1"/>
    <col min="14" max="14" width="4.625" customWidth="1"/>
    <col min="15" max="15" width="22.5" style="19" bestFit="1" customWidth="1"/>
    <col min="16" max="16" width="12.875" style="19" bestFit="1" customWidth="1"/>
    <col min="17" max="17" width="12" style="19" customWidth="1"/>
    <col min="18" max="18" width="11" customWidth="1"/>
    <col min="19" max="19" width="10.5" customWidth="1"/>
    <col min="20" max="20" width="12.5" bestFit="1" customWidth="1"/>
    <col min="21" max="21" width="12.375" bestFit="1" customWidth="1"/>
    <col min="22" max="26" width="9.375" customWidth="1"/>
  </cols>
  <sheetData>
    <row r="1" spans="1:26" ht="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1"/>
      <c r="N1" s="1"/>
      <c r="O1" s="3"/>
      <c r="P1" s="3"/>
      <c r="Q1" s="3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1"/>
      <c r="M2" s="1"/>
      <c r="N2" s="1"/>
      <c r="O2" s="3"/>
      <c r="P2" s="3"/>
      <c r="Q2" s="3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1"/>
      <c r="M3" s="1"/>
      <c r="N3" s="1"/>
      <c r="O3" s="3"/>
      <c r="P3" s="3"/>
      <c r="Q3" s="3"/>
      <c r="R3" s="1"/>
      <c r="S3" s="1"/>
      <c r="T3" s="1"/>
      <c r="U3" s="1"/>
      <c r="V3" s="1"/>
      <c r="W3" s="1"/>
      <c r="X3" s="1"/>
      <c r="Y3" s="1"/>
      <c r="Z3" s="1"/>
    </row>
    <row r="4" spans="1:26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1"/>
      <c r="M4" s="1"/>
      <c r="N4" s="1"/>
      <c r="O4" s="3"/>
      <c r="P4" s="3"/>
      <c r="Q4" s="3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1"/>
      <c r="M5" s="1"/>
      <c r="N5" s="1"/>
      <c r="O5" s="3"/>
      <c r="P5" s="3"/>
      <c r="Q5" s="3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1"/>
      <c r="M6" s="1"/>
      <c r="N6" s="1"/>
      <c r="O6" s="3"/>
      <c r="P6" s="3"/>
      <c r="Q6" s="3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1"/>
      <c r="M7" s="1"/>
      <c r="N7" s="1"/>
      <c r="O7" s="3"/>
      <c r="P7" s="3"/>
      <c r="Q7" s="3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1"/>
      <c r="M8" s="1"/>
      <c r="N8" s="1"/>
      <c r="O8" s="3"/>
      <c r="P8" s="3"/>
      <c r="Q8" s="3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4" t="s">
        <v>0</v>
      </c>
      <c r="J9" s="1"/>
      <c r="K9" s="2"/>
      <c r="L9" s="1"/>
      <c r="M9" s="1"/>
      <c r="N9" s="1"/>
      <c r="O9" s="3"/>
      <c r="P9" s="5" t="s">
        <v>0</v>
      </c>
      <c r="Q9" s="5" t="s">
        <v>1</v>
      </c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6" t="s">
        <v>2</v>
      </c>
      <c r="J10" s="6">
        <v>3500</v>
      </c>
      <c r="L10" s="1" t="s">
        <v>3</v>
      </c>
      <c r="M10" s="8">
        <f>J10*J11</f>
        <v>8750</v>
      </c>
      <c r="N10" s="1"/>
      <c r="O10" s="9" t="s">
        <v>4</v>
      </c>
      <c r="P10" s="10">
        <f>PrecioVenta - (CostoGranoxVaso + CostoVasoCarton)</f>
        <v>2.2999999999999998</v>
      </c>
      <c r="Q10" s="10">
        <f>PrecioVenta - (CostoGranoxVaso + CostoVasoCarton)</f>
        <v>2.2999999999999998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 t="s">
        <v>5</v>
      </c>
      <c r="J11" s="8">
        <v>2.5</v>
      </c>
      <c r="K11" s="2"/>
      <c r="L11" s="11" t="s">
        <v>6</v>
      </c>
      <c r="M11" s="12">
        <f>J10*SUM(J12:J13)</f>
        <v>700</v>
      </c>
      <c r="N11" s="1"/>
      <c r="O11" s="13" t="s">
        <v>7</v>
      </c>
      <c r="P11" s="14">
        <f>UtilidadBrutaA/VentasA</f>
        <v>0.92</v>
      </c>
      <c r="Q11" s="14">
        <f>UtilidadBrutaB/VentasB</f>
        <v>0.92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 t="s">
        <v>8</v>
      </c>
      <c r="J12" s="8">
        <v>0.1</v>
      </c>
      <c r="K12" s="2"/>
      <c r="L12" s="4" t="s">
        <v>9</v>
      </c>
      <c r="M12" s="15">
        <f>M10-M11</f>
        <v>8050</v>
      </c>
      <c r="N12" s="1"/>
      <c r="O12" s="13" t="s">
        <v>10</v>
      </c>
      <c r="P12" s="14">
        <f>UtilidadOperativaA/VentasA</f>
        <v>0.52</v>
      </c>
      <c r="Q12" s="14">
        <f>UtilidadOperativaB/VentasB</f>
        <v>0.49267080745341607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 t="s">
        <v>11</v>
      </c>
      <c r="J13" s="8">
        <v>0.1</v>
      </c>
      <c r="K13" s="2"/>
      <c r="L13" s="1"/>
      <c r="M13" s="1"/>
      <c r="N13" s="1"/>
      <c r="O13" s="13" t="s">
        <v>12</v>
      </c>
      <c r="P13" s="14"/>
      <c r="Q13" s="14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 t="s">
        <v>13</v>
      </c>
      <c r="J14" s="8">
        <v>400</v>
      </c>
      <c r="K14" s="2">
        <v>4</v>
      </c>
      <c r="L14" s="11" t="s">
        <v>14</v>
      </c>
      <c r="M14" s="12">
        <f>K14*J14 + SUM(J15:J17)</f>
        <v>3500</v>
      </c>
      <c r="N14" s="1"/>
      <c r="O14" s="16" t="s">
        <v>15</v>
      </c>
      <c r="P14" s="17">
        <f>CostosOperativosA/MargenContribucionPorc</f>
        <v>3804.3478260869565</v>
      </c>
      <c r="Q14" s="17">
        <f>CostosOperativosB/MargenContribucionPorc</f>
        <v>4673.913043478261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 t="s">
        <v>16</v>
      </c>
      <c r="J15" s="8">
        <v>100</v>
      </c>
      <c r="K15" s="2"/>
      <c r="L15" s="4" t="s">
        <v>17</v>
      </c>
      <c r="M15" s="18">
        <f>M12-M14</f>
        <v>4550</v>
      </c>
      <c r="N15" s="1"/>
      <c r="O15" s="19" t="s">
        <v>18</v>
      </c>
      <c r="P15" s="19">
        <f>ROUNDUP(CostosOperativosA/MargenContribucion,0)</f>
        <v>1522</v>
      </c>
      <c r="Q15" s="19">
        <f>ROUNDUP(CostosOperativosB/MargenContribucion,0)</f>
        <v>1870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 t="s">
        <v>19</v>
      </c>
      <c r="J16" s="8">
        <v>1000</v>
      </c>
      <c r="K16" s="2"/>
      <c r="N16" s="1"/>
      <c r="O16" s="16" t="s">
        <v>20</v>
      </c>
      <c r="P16" s="20">
        <f>M25/M15 - 1</f>
        <v>8.9560439560439242E-2</v>
      </c>
      <c r="Q16" s="20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4" t="s">
        <v>21</v>
      </c>
      <c r="J17" s="21">
        <v>800</v>
      </c>
      <c r="K17" s="2"/>
      <c r="L17" s="1"/>
      <c r="M17" s="1"/>
      <c r="N17" s="1"/>
      <c r="O17" s="3"/>
      <c r="P17" s="3"/>
      <c r="Q17" s="22"/>
      <c r="R17" s="22"/>
      <c r="S17" s="1"/>
      <c r="T17" s="1"/>
      <c r="U17" s="1"/>
      <c r="V17" s="1"/>
      <c r="W17" s="1"/>
      <c r="X17" s="1"/>
      <c r="Y17" s="1"/>
      <c r="Z17" s="1"/>
    </row>
    <row r="18" spans="1:26" ht="3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1"/>
      <c r="M18" s="1"/>
      <c r="N18" s="1"/>
      <c r="O18" s="23" t="s">
        <v>22</v>
      </c>
      <c r="P18" s="23" t="s">
        <v>23</v>
      </c>
      <c r="Q18" s="23" t="s">
        <v>24</v>
      </c>
      <c r="R18" s="24" t="s">
        <v>25</v>
      </c>
      <c r="S18" s="25" t="s">
        <v>26</v>
      </c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4" t="s">
        <v>1</v>
      </c>
      <c r="J19" s="1"/>
      <c r="K19" s="2"/>
      <c r="L19" s="1"/>
      <c r="M19" s="1"/>
      <c r="N19" s="1"/>
      <c r="O19" s="26">
        <v>0</v>
      </c>
      <c r="P19" s="27">
        <f>O19*SUM($J$22:$J$23)</f>
        <v>0</v>
      </c>
      <c r="Q19" s="27">
        <f t="shared" ref="Q19:Q29" si="0">O19*$J$11</f>
        <v>0</v>
      </c>
      <c r="R19" s="28">
        <f>$P19 + SUM($J$15:$J$16,$J$14*$K$14) + $J$17</f>
        <v>3500</v>
      </c>
      <c r="S19" s="28">
        <f>$P19 + SUM($J$15:$J$16,$J$14*$K$14) + $J$27</f>
        <v>4300</v>
      </c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4" t="s">
        <v>2</v>
      </c>
      <c r="J20" s="6">
        <f>J10*(1 + K20)</f>
        <v>4024.9999999999995</v>
      </c>
      <c r="K20" s="29">
        <v>0.15</v>
      </c>
      <c r="L20" s="1" t="s">
        <v>3</v>
      </c>
      <c r="M20" s="8">
        <f>J20*J21</f>
        <v>10062.499999999998</v>
      </c>
      <c r="N20" s="1"/>
      <c r="O20" s="26">
        <v>500</v>
      </c>
      <c r="P20" s="27">
        <f t="shared" ref="P20:P29" si="1">O20*SUM($J$22:$J$23)</f>
        <v>100</v>
      </c>
      <c r="Q20" s="27">
        <f t="shared" si="0"/>
        <v>1250</v>
      </c>
      <c r="R20" s="28">
        <f t="shared" ref="R20:R29" si="2">$P20 + SUM($J$15:$J$16,$J$14*$K$14) + $J$17</f>
        <v>3600</v>
      </c>
      <c r="S20" s="28">
        <f t="shared" ref="S20:S29" si="3">$P20 + SUM($J$15:$J$16,$J$14*$K$14) + $J$27</f>
        <v>4400</v>
      </c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 t="s">
        <v>5</v>
      </c>
      <c r="J21" s="8">
        <v>2.5</v>
      </c>
      <c r="K21" s="2"/>
      <c r="L21" s="11" t="s">
        <v>6</v>
      </c>
      <c r="M21" s="12">
        <f>J20*SUM(J22:J23)</f>
        <v>805</v>
      </c>
      <c r="N21" s="1"/>
      <c r="O21" s="26">
        <v>1000</v>
      </c>
      <c r="P21" s="27">
        <f t="shared" si="1"/>
        <v>200</v>
      </c>
      <c r="Q21" s="27">
        <f t="shared" si="0"/>
        <v>2500</v>
      </c>
      <c r="R21" s="28">
        <f t="shared" si="2"/>
        <v>3700</v>
      </c>
      <c r="S21" s="28">
        <f t="shared" si="3"/>
        <v>4500</v>
      </c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 t="s">
        <v>8</v>
      </c>
      <c r="J22" s="8">
        <v>0.1</v>
      </c>
      <c r="K22" s="2"/>
      <c r="L22" s="4" t="s">
        <v>9</v>
      </c>
      <c r="M22" s="15">
        <f>M20-M21</f>
        <v>9257.4999999999982</v>
      </c>
      <c r="N22" s="1"/>
      <c r="O22" s="26">
        <v>1500</v>
      </c>
      <c r="P22" s="27">
        <f t="shared" si="1"/>
        <v>300</v>
      </c>
      <c r="Q22" s="27">
        <f t="shared" si="0"/>
        <v>3750</v>
      </c>
      <c r="R22" s="28">
        <f t="shared" si="2"/>
        <v>3800</v>
      </c>
      <c r="S22" s="28">
        <f t="shared" si="3"/>
        <v>4600</v>
      </c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 t="s">
        <v>11</v>
      </c>
      <c r="J23" s="8">
        <v>0.1</v>
      </c>
      <c r="K23" s="2"/>
      <c r="L23" s="1"/>
      <c r="M23" s="1"/>
      <c r="N23" s="1"/>
      <c r="O23" s="26">
        <v>2000</v>
      </c>
      <c r="P23" s="27">
        <f t="shared" si="1"/>
        <v>400</v>
      </c>
      <c r="Q23" s="27">
        <f t="shared" si="0"/>
        <v>5000</v>
      </c>
      <c r="R23" s="28">
        <f t="shared" si="2"/>
        <v>3900</v>
      </c>
      <c r="S23" s="28">
        <f t="shared" si="3"/>
        <v>4700</v>
      </c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 t="s">
        <v>13</v>
      </c>
      <c r="J24" s="8">
        <v>400</v>
      </c>
      <c r="K24" s="2">
        <v>4</v>
      </c>
      <c r="L24" s="11" t="s">
        <v>14</v>
      </c>
      <c r="M24" s="12">
        <f>K24*J24 + SUM(J25:J27)</f>
        <v>4300</v>
      </c>
      <c r="N24" s="1"/>
      <c r="O24" s="26">
        <v>2500</v>
      </c>
      <c r="P24" s="27">
        <f t="shared" si="1"/>
        <v>500</v>
      </c>
      <c r="Q24" s="27">
        <f t="shared" si="0"/>
        <v>6250</v>
      </c>
      <c r="R24" s="28">
        <f t="shared" si="2"/>
        <v>4000</v>
      </c>
      <c r="S24" s="28">
        <f t="shared" si="3"/>
        <v>4800</v>
      </c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 t="s">
        <v>16</v>
      </c>
      <c r="J25" s="8">
        <v>100</v>
      </c>
      <c r="K25" s="2"/>
      <c r="L25" s="4" t="s">
        <v>17</v>
      </c>
      <c r="M25" s="18">
        <f>M22-M24</f>
        <v>4957.4999999999982</v>
      </c>
      <c r="N25" s="1"/>
      <c r="O25" s="26">
        <v>3000</v>
      </c>
      <c r="P25" s="27">
        <f t="shared" si="1"/>
        <v>600</v>
      </c>
      <c r="Q25" s="27">
        <f t="shared" si="0"/>
        <v>7500</v>
      </c>
      <c r="R25" s="28">
        <f t="shared" si="2"/>
        <v>4100</v>
      </c>
      <c r="S25" s="28">
        <f t="shared" si="3"/>
        <v>4900</v>
      </c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 t="s">
        <v>19</v>
      </c>
      <c r="J26" s="8">
        <v>1000</v>
      </c>
      <c r="K26" s="2"/>
      <c r="L26" s="1"/>
      <c r="M26" s="1"/>
      <c r="N26" s="1"/>
      <c r="O26" s="26">
        <v>3500</v>
      </c>
      <c r="P26" s="27">
        <f t="shared" si="1"/>
        <v>700</v>
      </c>
      <c r="Q26" s="27">
        <f t="shared" si="0"/>
        <v>8750</v>
      </c>
      <c r="R26" s="28">
        <f t="shared" si="2"/>
        <v>4200</v>
      </c>
      <c r="S26" s="28">
        <f t="shared" si="3"/>
        <v>5000</v>
      </c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4" t="s">
        <v>21</v>
      </c>
      <c r="J27" s="21">
        <f>J17*K27</f>
        <v>1600</v>
      </c>
      <c r="K27" s="2">
        <v>2</v>
      </c>
      <c r="N27" s="1"/>
      <c r="O27" s="26">
        <v>4000</v>
      </c>
      <c r="P27" s="27">
        <f t="shared" si="1"/>
        <v>800</v>
      </c>
      <c r="Q27" s="27">
        <f t="shared" si="0"/>
        <v>10000</v>
      </c>
      <c r="R27" s="28">
        <f t="shared" si="2"/>
        <v>4300</v>
      </c>
      <c r="S27" s="28">
        <f t="shared" si="3"/>
        <v>5100</v>
      </c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1"/>
      <c r="M28" s="1"/>
      <c r="N28" s="1"/>
      <c r="O28" s="26">
        <v>4500</v>
      </c>
      <c r="P28" s="27">
        <f t="shared" si="1"/>
        <v>900</v>
      </c>
      <c r="Q28" s="27">
        <f t="shared" si="0"/>
        <v>11250</v>
      </c>
      <c r="R28" s="28">
        <f t="shared" si="2"/>
        <v>4400</v>
      </c>
      <c r="S28" s="28">
        <f t="shared" si="3"/>
        <v>5200</v>
      </c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26">
        <v>5000</v>
      </c>
      <c r="P29" s="27">
        <f t="shared" si="1"/>
        <v>1000</v>
      </c>
      <c r="Q29" s="27">
        <f t="shared" si="0"/>
        <v>12500</v>
      </c>
      <c r="R29" s="28">
        <f t="shared" si="2"/>
        <v>4500</v>
      </c>
      <c r="S29" s="28">
        <f t="shared" si="3"/>
        <v>5300</v>
      </c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3"/>
      <c r="P30" s="3"/>
      <c r="Q30" s="3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3"/>
      <c r="P31" s="3"/>
      <c r="Q31" s="3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3"/>
      <c r="P32" s="3"/>
      <c r="Q32" s="3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3"/>
      <c r="P33" s="3"/>
      <c r="Q33" s="3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3"/>
      <c r="P34" s="3"/>
      <c r="Q34" s="3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3"/>
      <c r="P35" s="3"/>
      <c r="Q35" s="3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3"/>
      <c r="P36" s="3"/>
      <c r="Q36" s="3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3"/>
      <c r="P37" s="3"/>
      <c r="Q37" s="3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3"/>
      <c r="P38" s="3"/>
      <c r="Q38" s="3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3"/>
      <c r="P39" s="3"/>
      <c r="Q39" s="3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3"/>
      <c r="P40" s="3"/>
      <c r="Q40" s="3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3"/>
      <c r="P41" s="3"/>
      <c r="Q41" s="3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1"/>
      <c r="M42" s="1"/>
      <c r="N42" s="1"/>
      <c r="O42" s="3"/>
      <c r="P42" s="3"/>
      <c r="Q42" s="3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2"/>
      <c r="L43" s="1"/>
      <c r="M43" s="1"/>
      <c r="N43" s="1"/>
      <c r="O43" s="3"/>
      <c r="P43" s="3"/>
      <c r="Q43" s="3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1"/>
      <c r="M44" s="1"/>
      <c r="N44" s="1"/>
      <c r="O44" s="3"/>
      <c r="P44" s="3"/>
      <c r="Q44" s="3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2"/>
      <c r="L45" s="1"/>
      <c r="M45" s="1"/>
      <c r="N45" s="1"/>
      <c r="O45" s="3"/>
      <c r="P45" s="3"/>
      <c r="Q45" s="3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1"/>
      <c r="M46" s="1"/>
      <c r="N46" s="1"/>
      <c r="O46" s="3"/>
      <c r="P46" s="3"/>
      <c r="Q46" s="3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2"/>
      <c r="L47" s="1"/>
      <c r="M47" s="1"/>
      <c r="N47" s="1"/>
      <c r="O47" s="3"/>
      <c r="P47" s="3"/>
      <c r="Q47" s="3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1"/>
      <c r="M48" s="1"/>
      <c r="N48" s="1"/>
      <c r="O48" s="3"/>
      <c r="P48" s="3"/>
      <c r="Q48" s="3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  <c r="L49" s="1"/>
      <c r="M49" s="1"/>
      <c r="N49" s="1"/>
      <c r="O49" s="3"/>
      <c r="P49" s="3"/>
      <c r="Q49" s="3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1"/>
      <c r="M50" s="1"/>
      <c r="N50" s="1"/>
      <c r="O50" s="3"/>
      <c r="P50" s="3"/>
      <c r="Q50" s="3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2"/>
      <c r="L51" s="1"/>
      <c r="M51" s="1"/>
      <c r="N51" s="1"/>
      <c r="O51" s="3"/>
      <c r="P51" s="3"/>
      <c r="Q51" s="3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1"/>
      <c r="M52" s="1"/>
      <c r="N52" s="1"/>
      <c r="O52" s="3"/>
      <c r="P52" s="3"/>
      <c r="Q52" s="3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2"/>
      <c r="L53" s="1"/>
      <c r="M53" s="1"/>
      <c r="N53" s="1"/>
      <c r="O53" s="3"/>
      <c r="P53" s="3"/>
      <c r="Q53" s="3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1"/>
      <c r="M54" s="1"/>
      <c r="N54" s="1"/>
      <c r="O54" s="3"/>
      <c r="P54" s="3"/>
      <c r="Q54" s="3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2"/>
      <c r="L55" s="1"/>
      <c r="M55" s="1"/>
      <c r="N55" s="1"/>
      <c r="O55" s="3"/>
      <c r="P55" s="3"/>
      <c r="Q55" s="3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1"/>
      <c r="M56" s="1"/>
      <c r="N56" s="1"/>
      <c r="O56" s="3"/>
      <c r="P56" s="3"/>
      <c r="Q56" s="3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2"/>
      <c r="L57" s="1"/>
      <c r="M57" s="1"/>
      <c r="N57" s="1"/>
      <c r="O57" s="3"/>
      <c r="P57" s="3"/>
      <c r="Q57" s="3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1"/>
      <c r="M58" s="1"/>
      <c r="N58" s="1"/>
      <c r="O58" s="3"/>
      <c r="P58" s="3"/>
      <c r="Q58" s="3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2"/>
      <c r="L59" s="1"/>
      <c r="M59" s="1"/>
      <c r="N59" s="1"/>
      <c r="O59" s="3"/>
      <c r="P59" s="3"/>
      <c r="Q59" s="3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1"/>
      <c r="M60" s="1"/>
      <c r="N60" s="1"/>
      <c r="O60" s="3"/>
      <c r="P60" s="3"/>
      <c r="Q60" s="3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2"/>
      <c r="L61" s="1"/>
      <c r="M61" s="1"/>
      <c r="N61" s="1"/>
      <c r="O61" s="3"/>
      <c r="P61" s="3"/>
      <c r="Q61" s="3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1"/>
      <c r="M62" s="1"/>
      <c r="N62" s="1"/>
      <c r="O62" s="3"/>
      <c r="P62" s="3"/>
      <c r="Q62" s="3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2"/>
      <c r="L63" s="1"/>
      <c r="M63" s="1"/>
      <c r="N63" s="1"/>
      <c r="O63" s="3"/>
      <c r="P63" s="3"/>
      <c r="Q63" s="3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1"/>
      <c r="M64" s="1"/>
      <c r="N64" s="1"/>
      <c r="O64" s="3"/>
      <c r="P64" s="3"/>
      <c r="Q64" s="3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2"/>
      <c r="L65" s="1"/>
      <c r="M65" s="1"/>
      <c r="N65" s="1"/>
      <c r="O65" s="3"/>
      <c r="P65" s="3"/>
      <c r="Q65" s="3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1"/>
      <c r="M66" s="1"/>
      <c r="N66" s="1"/>
      <c r="O66" s="3"/>
      <c r="P66" s="3"/>
      <c r="Q66" s="3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2"/>
      <c r="L67" s="1"/>
      <c r="M67" s="1"/>
      <c r="N67" s="1"/>
      <c r="O67" s="3"/>
      <c r="P67" s="3"/>
      <c r="Q67" s="3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1"/>
      <c r="M68" s="1"/>
      <c r="N68" s="1"/>
      <c r="O68" s="3"/>
      <c r="P68" s="3"/>
      <c r="Q68" s="3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2"/>
      <c r="L69" s="1"/>
      <c r="M69" s="1"/>
      <c r="N69" s="1"/>
      <c r="O69" s="3"/>
      <c r="P69" s="3"/>
      <c r="Q69" s="3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1"/>
      <c r="M70" s="1"/>
      <c r="N70" s="1"/>
      <c r="O70" s="3"/>
      <c r="P70" s="3"/>
      <c r="Q70" s="3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1"/>
      <c r="M71" s="1"/>
      <c r="N71" s="1"/>
      <c r="O71" s="3"/>
      <c r="P71" s="3"/>
      <c r="Q71" s="3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1"/>
      <c r="M72" s="1"/>
      <c r="N72" s="1"/>
      <c r="O72" s="3"/>
      <c r="P72" s="3"/>
      <c r="Q72" s="3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1"/>
      <c r="M73" s="1"/>
      <c r="N73" s="1"/>
      <c r="O73" s="3"/>
      <c r="P73" s="3"/>
      <c r="Q73" s="3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1"/>
      <c r="M74" s="1"/>
      <c r="N74" s="1"/>
      <c r="O74" s="3"/>
      <c r="P74" s="3"/>
      <c r="Q74" s="3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1"/>
      <c r="M75" s="1"/>
      <c r="N75" s="1"/>
      <c r="O75" s="3"/>
      <c r="P75" s="3"/>
      <c r="Q75" s="3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1"/>
      <c r="M76" s="1"/>
      <c r="N76" s="1"/>
      <c r="O76" s="3"/>
      <c r="P76" s="3"/>
      <c r="Q76" s="3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1"/>
      <c r="M77" s="1"/>
      <c r="N77" s="1"/>
      <c r="O77" s="3"/>
      <c r="P77" s="3"/>
      <c r="Q77" s="3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1"/>
      <c r="M78" s="1"/>
      <c r="N78" s="1"/>
      <c r="O78" s="3"/>
      <c r="P78" s="3"/>
      <c r="Q78" s="3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1"/>
      <c r="M79" s="1"/>
      <c r="N79" s="1"/>
      <c r="O79" s="3"/>
      <c r="P79" s="3"/>
      <c r="Q79" s="3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3"/>
      <c r="P80" s="3"/>
      <c r="Q80" s="3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1"/>
      <c r="M81" s="1"/>
      <c r="N81" s="1"/>
      <c r="O81" s="3"/>
      <c r="P81" s="3"/>
      <c r="Q81" s="3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1"/>
      <c r="M82" s="1"/>
      <c r="N82" s="1"/>
      <c r="O82" s="3"/>
      <c r="P82" s="3"/>
      <c r="Q82" s="3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1"/>
      <c r="M83" s="1"/>
      <c r="N83" s="1"/>
      <c r="O83" s="3"/>
      <c r="P83" s="3"/>
      <c r="Q83" s="3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1"/>
      <c r="M84" s="1"/>
      <c r="N84" s="1"/>
      <c r="O84" s="3"/>
      <c r="P84" s="3"/>
      <c r="Q84" s="3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3"/>
      <c r="P85" s="3"/>
      <c r="Q85" s="3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3"/>
      <c r="P86" s="3"/>
      <c r="Q86" s="3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3"/>
      <c r="P87" s="3"/>
      <c r="Q87" s="3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3"/>
      <c r="P88" s="3"/>
      <c r="Q88" s="3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3"/>
      <c r="P89" s="3"/>
      <c r="Q89" s="3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3"/>
      <c r="P90" s="3"/>
      <c r="Q90" s="3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1"/>
      <c r="M91" s="1"/>
      <c r="N91" s="1"/>
      <c r="O91" s="3"/>
      <c r="P91" s="3"/>
      <c r="Q91" s="3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1"/>
      <c r="M92" s="1"/>
      <c r="N92" s="1"/>
      <c r="O92" s="3"/>
      <c r="P92" s="3"/>
      <c r="Q92" s="3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1"/>
      <c r="M93" s="1"/>
      <c r="N93" s="1"/>
      <c r="O93" s="3"/>
      <c r="P93" s="3"/>
      <c r="Q93" s="3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1"/>
      <c r="M94" s="1"/>
      <c r="N94" s="1"/>
      <c r="O94" s="3"/>
      <c r="P94" s="3"/>
      <c r="Q94" s="3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1"/>
      <c r="M95" s="1"/>
      <c r="N95" s="1"/>
      <c r="O95" s="3"/>
      <c r="P95" s="3"/>
      <c r="Q95" s="3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1"/>
      <c r="M96" s="1"/>
      <c r="N96" s="1"/>
      <c r="O96" s="3"/>
      <c r="P96" s="3"/>
      <c r="Q96" s="3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1"/>
      <c r="M97" s="1"/>
      <c r="N97" s="1"/>
      <c r="O97" s="3"/>
      <c r="P97" s="3"/>
      <c r="Q97" s="3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1"/>
      <c r="M98" s="1"/>
      <c r="N98" s="1"/>
      <c r="O98" s="3"/>
      <c r="P98" s="3"/>
      <c r="Q98" s="3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1"/>
      <c r="M99" s="1"/>
      <c r="N99" s="1"/>
      <c r="O99" s="3"/>
      <c r="P99" s="3"/>
      <c r="Q99" s="3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1"/>
      <c r="M100" s="1"/>
      <c r="N100" s="1"/>
      <c r="O100" s="3"/>
      <c r="P100" s="3"/>
      <c r="Q100" s="3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1"/>
      <c r="M101" s="1"/>
      <c r="N101" s="1"/>
      <c r="O101" s="3"/>
      <c r="P101" s="3"/>
      <c r="Q101" s="3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1"/>
      <c r="M102" s="1"/>
      <c r="N102" s="1"/>
      <c r="O102" s="3"/>
      <c r="P102" s="3"/>
      <c r="Q102" s="3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1"/>
      <c r="M103" s="1"/>
      <c r="N103" s="1"/>
      <c r="O103" s="3"/>
      <c r="P103" s="3"/>
      <c r="Q103" s="3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1"/>
      <c r="M104" s="1"/>
      <c r="N104" s="1"/>
      <c r="O104" s="3"/>
      <c r="P104" s="3"/>
      <c r="Q104" s="3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1"/>
      <c r="M105" s="1"/>
      <c r="N105" s="1"/>
      <c r="O105" s="3"/>
      <c r="P105" s="3"/>
      <c r="Q105" s="3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1"/>
      <c r="M106" s="1"/>
      <c r="N106" s="1"/>
      <c r="O106" s="3"/>
      <c r="P106" s="3"/>
      <c r="Q106" s="3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1"/>
      <c r="M107" s="1"/>
      <c r="N107" s="1"/>
      <c r="O107" s="3"/>
      <c r="P107" s="3"/>
      <c r="Q107" s="3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1"/>
      <c r="M108" s="1"/>
      <c r="N108" s="1"/>
      <c r="O108" s="3"/>
      <c r="P108" s="3"/>
      <c r="Q108" s="3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1"/>
      <c r="M109" s="1"/>
      <c r="N109" s="1"/>
      <c r="O109" s="3"/>
      <c r="P109" s="3"/>
      <c r="Q109" s="3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1"/>
      <c r="M110" s="1"/>
      <c r="N110" s="1"/>
      <c r="O110" s="3"/>
      <c r="P110" s="3"/>
      <c r="Q110" s="3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1"/>
      <c r="M111" s="1"/>
      <c r="N111" s="1"/>
      <c r="O111" s="3"/>
      <c r="P111" s="3"/>
      <c r="Q111" s="3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1"/>
      <c r="M112" s="1"/>
      <c r="N112" s="1"/>
      <c r="O112" s="3"/>
      <c r="P112" s="3"/>
      <c r="Q112" s="3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1"/>
      <c r="M113" s="1"/>
      <c r="N113" s="1"/>
      <c r="O113" s="3"/>
      <c r="P113" s="3"/>
      <c r="Q113" s="3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1"/>
      <c r="M114" s="1"/>
      <c r="N114" s="1"/>
      <c r="O114" s="3"/>
      <c r="P114" s="3"/>
      <c r="Q114" s="3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1"/>
      <c r="M115" s="1"/>
      <c r="N115" s="1"/>
      <c r="O115" s="3"/>
      <c r="P115" s="3"/>
      <c r="Q115" s="3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1"/>
      <c r="M116" s="1"/>
      <c r="N116" s="1"/>
      <c r="O116" s="3"/>
      <c r="P116" s="3"/>
      <c r="Q116" s="3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"/>
      <c r="L117" s="1"/>
      <c r="M117" s="1"/>
      <c r="N117" s="1"/>
      <c r="O117" s="3"/>
      <c r="P117" s="3"/>
      <c r="Q117" s="3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1"/>
      <c r="M118" s="1"/>
      <c r="N118" s="1"/>
      <c r="O118" s="3"/>
      <c r="P118" s="3"/>
      <c r="Q118" s="3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1"/>
      <c r="M119" s="1"/>
      <c r="N119" s="1"/>
      <c r="O119" s="3"/>
      <c r="P119" s="3"/>
      <c r="Q119" s="3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1"/>
      <c r="M120" s="1"/>
      <c r="N120" s="1"/>
      <c r="O120" s="3"/>
      <c r="P120" s="3"/>
      <c r="Q120" s="3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"/>
      <c r="L121" s="1"/>
      <c r="M121" s="1"/>
      <c r="N121" s="1"/>
      <c r="O121" s="3"/>
      <c r="P121" s="3"/>
      <c r="Q121" s="3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1"/>
      <c r="M122" s="1"/>
      <c r="N122" s="1"/>
      <c r="O122" s="3"/>
      <c r="P122" s="3"/>
      <c r="Q122" s="3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1"/>
      <c r="M123" s="1"/>
      <c r="N123" s="1"/>
      <c r="O123" s="3"/>
      <c r="P123" s="3"/>
      <c r="Q123" s="3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1"/>
      <c r="M124" s="1"/>
      <c r="N124" s="1"/>
      <c r="O124" s="3"/>
      <c r="P124" s="3"/>
      <c r="Q124" s="3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1"/>
      <c r="M125" s="1"/>
      <c r="N125" s="1"/>
      <c r="O125" s="3"/>
      <c r="P125" s="3"/>
      <c r="Q125" s="3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1"/>
      <c r="M126" s="1"/>
      <c r="N126" s="1"/>
      <c r="O126" s="3"/>
      <c r="P126" s="3"/>
      <c r="Q126" s="3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1"/>
      <c r="M127" s="1"/>
      <c r="N127" s="1"/>
      <c r="O127" s="3"/>
      <c r="P127" s="3"/>
      <c r="Q127" s="3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1"/>
      <c r="M128" s="1"/>
      <c r="N128" s="1"/>
      <c r="O128" s="3"/>
      <c r="P128" s="3"/>
      <c r="Q128" s="3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1"/>
      <c r="M129" s="1"/>
      <c r="N129" s="1"/>
      <c r="O129" s="3"/>
      <c r="P129" s="3"/>
      <c r="Q129" s="3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1"/>
      <c r="M130" s="1"/>
      <c r="N130" s="1"/>
      <c r="O130" s="3"/>
      <c r="P130" s="3"/>
      <c r="Q130" s="3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1"/>
      <c r="M131" s="1"/>
      <c r="N131" s="1"/>
      <c r="O131" s="3"/>
      <c r="P131" s="3"/>
      <c r="Q131" s="3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1"/>
      <c r="M132" s="1"/>
      <c r="N132" s="1"/>
      <c r="O132" s="3"/>
      <c r="P132" s="3"/>
      <c r="Q132" s="3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1"/>
      <c r="M133" s="1"/>
      <c r="N133" s="1"/>
      <c r="O133" s="3"/>
      <c r="P133" s="3"/>
      <c r="Q133" s="3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1"/>
      <c r="M134" s="1"/>
      <c r="N134" s="1"/>
      <c r="O134" s="3"/>
      <c r="P134" s="3"/>
      <c r="Q134" s="3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1"/>
      <c r="M135" s="1"/>
      <c r="N135" s="1"/>
      <c r="O135" s="3"/>
      <c r="P135" s="3"/>
      <c r="Q135" s="3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1"/>
      <c r="M136" s="1"/>
      <c r="N136" s="1"/>
      <c r="O136" s="3"/>
      <c r="P136" s="3"/>
      <c r="Q136" s="3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1"/>
      <c r="M137" s="1"/>
      <c r="N137" s="1"/>
      <c r="O137" s="3"/>
      <c r="P137" s="3"/>
      <c r="Q137" s="3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1"/>
      <c r="M138" s="1"/>
      <c r="N138" s="1"/>
      <c r="O138" s="3"/>
      <c r="P138" s="3"/>
      <c r="Q138" s="3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1"/>
      <c r="M139" s="1"/>
      <c r="N139" s="1"/>
      <c r="O139" s="3"/>
      <c r="P139" s="3"/>
      <c r="Q139" s="3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1"/>
      <c r="M140" s="1"/>
      <c r="N140" s="1"/>
      <c r="O140" s="3"/>
      <c r="P140" s="3"/>
      <c r="Q140" s="3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1"/>
      <c r="M141" s="1"/>
      <c r="N141" s="1"/>
      <c r="O141" s="3"/>
      <c r="P141" s="3"/>
      <c r="Q141" s="3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1"/>
      <c r="M142" s="1"/>
      <c r="N142" s="1"/>
      <c r="O142" s="3"/>
      <c r="P142" s="3"/>
      <c r="Q142" s="3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1"/>
      <c r="M143" s="1"/>
      <c r="N143" s="1"/>
      <c r="O143" s="3"/>
      <c r="P143" s="3"/>
      <c r="Q143" s="3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1"/>
      <c r="M144" s="1"/>
      <c r="N144" s="1"/>
      <c r="O144" s="3"/>
      <c r="P144" s="3"/>
      <c r="Q144" s="3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1"/>
      <c r="M145" s="1"/>
      <c r="N145" s="1"/>
      <c r="O145" s="3"/>
      <c r="P145" s="3"/>
      <c r="Q145" s="3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1"/>
      <c r="M146" s="1"/>
      <c r="N146" s="1"/>
      <c r="O146" s="3"/>
      <c r="P146" s="3"/>
      <c r="Q146" s="3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1"/>
      <c r="M147" s="1"/>
      <c r="N147" s="1"/>
      <c r="O147" s="3"/>
      <c r="P147" s="3"/>
      <c r="Q147" s="3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1"/>
      <c r="M148" s="1"/>
      <c r="N148" s="1"/>
      <c r="O148" s="3"/>
      <c r="P148" s="3"/>
      <c r="Q148" s="3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1"/>
      <c r="M149" s="1"/>
      <c r="N149" s="1"/>
      <c r="O149" s="3"/>
      <c r="P149" s="3"/>
      <c r="Q149" s="3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1"/>
      <c r="M150" s="1"/>
      <c r="N150" s="1"/>
      <c r="O150" s="3"/>
      <c r="P150" s="3"/>
      <c r="Q150" s="3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1"/>
      <c r="M151" s="1"/>
      <c r="N151" s="1"/>
      <c r="O151" s="3"/>
      <c r="P151" s="3"/>
      <c r="Q151" s="3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1"/>
      <c r="M152" s="1"/>
      <c r="N152" s="1"/>
      <c r="O152" s="3"/>
      <c r="P152" s="3"/>
      <c r="Q152" s="3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1"/>
      <c r="M153" s="1"/>
      <c r="N153" s="1"/>
      <c r="O153" s="3"/>
      <c r="P153" s="3"/>
      <c r="Q153" s="3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1"/>
      <c r="M154" s="1"/>
      <c r="N154" s="1"/>
      <c r="O154" s="3"/>
      <c r="P154" s="3"/>
      <c r="Q154" s="3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1"/>
      <c r="M155" s="1"/>
      <c r="N155" s="1"/>
      <c r="O155" s="3"/>
      <c r="P155" s="3"/>
      <c r="Q155" s="3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1"/>
      <c r="M156" s="1"/>
      <c r="N156" s="1"/>
      <c r="O156" s="3"/>
      <c r="P156" s="3"/>
      <c r="Q156" s="3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1"/>
      <c r="M157" s="1"/>
      <c r="N157" s="1"/>
      <c r="O157" s="3"/>
      <c r="P157" s="3"/>
      <c r="Q157" s="3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1"/>
      <c r="M158" s="1"/>
      <c r="N158" s="1"/>
      <c r="O158" s="3"/>
      <c r="P158" s="3"/>
      <c r="Q158" s="3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1"/>
      <c r="M159" s="1"/>
      <c r="N159" s="1"/>
      <c r="O159" s="3"/>
      <c r="P159" s="3"/>
      <c r="Q159" s="3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1"/>
      <c r="M160" s="1"/>
      <c r="N160" s="1"/>
      <c r="O160" s="3"/>
      <c r="P160" s="3"/>
      <c r="Q160" s="3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1"/>
      <c r="M161" s="1"/>
      <c r="N161" s="1"/>
      <c r="O161" s="3"/>
      <c r="P161" s="3"/>
      <c r="Q161" s="3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1"/>
      <c r="M162" s="1"/>
      <c r="N162" s="1"/>
      <c r="O162" s="3"/>
      <c r="P162" s="3"/>
      <c r="Q162" s="3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1"/>
      <c r="M163" s="1"/>
      <c r="N163" s="1"/>
      <c r="O163" s="3"/>
      <c r="P163" s="3"/>
      <c r="Q163" s="3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1"/>
      <c r="M164" s="1"/>
      <c r="N164" s="1"/>
      <c r="O164" s="3"/>
      <c r="P164" s="3"/>
      <c r="Q164" s="3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1"/>
      <c r="M165" s="1"/>
      <c r="N165" s="1"/>
      <c r="O165" s="3"/>
      <c r="P165" s="3"/>
      <c r="Q165" s="3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1"/>
      <c r="M166" s="1"/>
      <c r="N166" s="1"/>
      <c r="O166" s="3"/>
      <c r="P166" s="3"/>
      <c r="Q166" s="3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1"/>
      <c r="M167" s="1"/>
      <c r="N167" s="1"/>
      <c r="O167" s="3"/>
      <c r="P167" s="3"/>
      <c r="Q167" s="3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1"/>
      <c r="M168" s="1"/>
      <c r="N168" s="1"/>
      <c r="O168" s="3"/>
      <c r="P168" s="3"/>
      <c r="Q168" s="3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1"/>
      <c r="M169" s="1"/>
      <c r="N169" s="1"/>
      <c r="O169" s="3"/>
      <c r="P169" s="3"/>
      <c r="Q169" s="3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1"/>
      <c r="M170" s="1"/>
      <c r="N170" s="1"/>
      <c r="O170" s="3"/>
      <c r="P170" s="3"/>
      <c r="Q170" s="3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1"/>
      <c r="M171" s="1"/>
      <c r="N171" s="1"/>
      <c r="O171" s="3"/>
      <c r="P171" s="3"/>
      <c r="Q171" s="3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1"/>
      <c r="M172" s="1"/>
      <c r="N172" s="1"/>
      <c r="O172" s="3"/>
      <c r="P172" s="3"/>
      <c r="Q172" s="3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1"/>
      <c r="M173" s="1"/>
      <c r="N173" s="1"/>
      <c r="O173" s="3"/>
      <c r="P173" s="3"/>
      <c r="Q173" s="3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1"/>
      <c r="M174" s="1"/>
      <c r="N174" s="1"/>
      <c r="O174" s="3"/>
      <c r="P174" s="3"/>
      <c r="Q174" s="3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1"/>
      <c r="M175" s="1"/>
      <c r="N175" s="1"/>
      <c r="O175" s="3"/>
      <c r="P175" s="3"/>
      <c r="Q175" s="3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1"/>
      <c r="M176" s="1"/>
      <c r="N176" s="1"/>
      <c r="O176" s="3"/>
      <c r="P176" s="3"/>
      <c r="Q176" s="3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1"/>
      <c r="M177" s="1"/>
      <c r="N177" s="1"/>
      <c r="O177" s="3"/>
      <c r="P177" s="3"/>
      <c r="Q177" s="3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1"/>
      <c r="M178" s="1"/>
      <c r="N178" s="1"/>
      <c r="O178" s="3"/>
      <c r="P178" s="3"/>
      <c r="Q178" s="3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1"/>
      <c r="M179" s="1"/>
      <c r="N179" s="1"/>
      <c r="O179" s="3"/>
      <c r="P179" s="3"/>
      <c r="Q179" s="3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1"/>
      <c r="M180" s="1"/>
      <c r="N180" s="1"/>
      <c r="O180" s="3"/>
      <c r="P180" s="3"/>
      <c r="Q180" s="3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1"/>
      <c r="M181" s="1"/>
      <c r="N181" s="1"/>
      <c r="O181" s="3"/>
      <c r="P181" s="3"/>
      <c r="Q181" s="3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1"/>
      <c r="M182" s="1"/>
      <c r="N182" s="1"/>
      <c r="O182" s="3"/>
      <c r="P182" s="3"/>
      <c r="Q182" s="3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1"/>
      <c r="M183" s="1"/>
      <c r="N183" s="1"/>
      <c r="O183" s="3"/>
      <c r="P183" s="3"/>
      <c r="Q183" s="3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1"/>
      <c r="M184" s="1"/>
      <c r="N184" s="1"/>
      <c r="O184" s="3"/>
      <c r="P184" s="3"/>
      <c r="Q184" s="3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1"/>
      <c r="M185" s="1"/>
      <c r="N185" s="1"/>
      <c r="O185" s="3"/>
      <c r="P185" s="3"/>
      <c r="Q185" s="3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1"/>
      <c r="M186" s="1"/>
      <c r="N186" s="1"/>
      <c r="O186" s="3"/>
      <c r="P186" s="3"/>
      <c r="Q186" s="3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1"/>
      <c r="M187" s="1"/>
      <c r="N187" s="1"/>
      <c r="O187" s="3"/>
      <c r="P187" s="3"/>
      <c r="Q187" s="3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1"/>
      <c r="M188" s="1"/>
      <c r="N188" s="1"/>
      <c r="O188" s="3"/>
      <c r="P188" s="3"/>
      <c r="Q188" s="3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1"/>
      <c r="M189" s="1"/>
      <c r="N189" s="1"/>
      <c r="O189" s="3"/>
      <c r="P189" s="3"/>
      <c r="Q189" s="3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1"/>
      <c r="M190" s="1"/>
      <c r="N190" s="1"/>
      <c r="O190" s="3"/>
      <c r="P190" s="3"/>
      <c r="Q190" s="3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1"/>
      <c r="M191" s="1"/>
      <c r="N191" s="1"/>
      <c r="O191" s="3"/>
      <c r="P191" s="3"/>
      <c r="Q191" s="3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1"/>
      <c r="M192" s="1"/>
      <c r="N192" s="1"/>
      <c r="O192" s="3"/>
      <c r="P192" s="3"/>
      <c r="Q192" s="3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1"/>
      <c r="M193" s="1"/>
      <c r="N193" s="1"/>
      <c r="O193" s="3"/>
      <c r="P193" s="3"/>
      <c r="Q193" s="3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1"/>
      <c r="M194" s="1"/>
      <c r="N194" s="1"/>
      <c r="O194" s="3"/>
      <c r="P194" s="3"/>
      <c r="Q194" s="3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1"/>
      <c r="M195" s="1"/>
      <c r="N195" s="1"/>
      <c r="O195" s="3"/>
      <c r="P195" s="3"/>
      <c r="Q195" s="3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1"/>
      <c r="M196" s="1"/>
      <c r="N196" s="1"/>
      <c r="O196" s="3"/>
      <c r="P196" s="3"/>
      <c r="Q196" s="3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1"/>
      <c r="M197" s="1"/>
      <c r="N197" s="1"/>
      <c r="O197" s="3"/>
      <c r="P197" s="3"/>
      <c r="Q197" s="3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1"/>
      <c r="M198" s="1"/>
      <c r="N198" s="1"/>
      <c r="O198" s="3"/>
      <c r="P198" s="3"/>
      <c r="Q198" s="3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1"/>
      <c r="M199" s="1"/>
      <c r="N199" s="1"/>
      <c r="O199" s="3"/>
      <c r="P199" s="3"/>
      <c r="Q199" s="3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1"/>
      <c r="M200" s="1"/>
      <c r="N200" s="1"/>
      <c r="O200" s="3"/>
      <c r="P200" s="3"/>
      <c r="Q200" s="3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1"/>
      <c r="M201" s="1"/>
      <c r="N201" s="1"/>
      <c r="O201" s="3"/>
      <c r="P201" s="3"/>
      <c r="Q201" s="3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1"/>
      <c r="M202" s="1"/>
      <c r="N202" s="1"/>
      <c r="O202" s="3"/>
      <c r="P202" s="3"/>
      <c r="Q202" s="3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1"/>
      <c r="M203" s="1"/>
      <c r="N203" s="1"/>
      <c r="O203" s="3"/>
      <c r="P203" s="3"/>
      <c r="Q203" s="3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1"/>
      <c r="M204" s="1"/>
      <c r="N204" s="1"/>
      <c r="O204" s="3"/>
      <c r="P204" s="3"/>
      <c r="Q204" s="3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1"/>
      <c r="M205" s="1"/>
      <c r="N205" s="1"/>
      <c r="O205" s="3"/>
      <c r="P205" s="3"/>
      <c r="Q205" s="3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1"/>
      <c r="M206" s="1"/>
      <c r="N206" s="1"/>
      <c r="O206" s="3"/>
      <c r="P206" s="3"/>
      <c r="Q206" s="3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1"/>
      <c r="M207" s="1"/>
      <c r="N207" s="1"/>
      <c r="O207" s="3"/>
      <c r="P207" s="3"/>
      <c r="Q207" s="3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1"/>
      <c r="M208" s="1"/>
      <c r="N208" s="1"/>
      <c r="O208" s="3"/>
      <c r="P208" s="3"/>
      <c r="Q208" s="3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1"/>
      <c r="M209" s="1"/>
      <c r="N209" s="1"/>
      <c r="O209" s="3"/>
      <c r="P209" s="3"/>
      <c r="Q209" s="3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1"/>
      <c r="M210" s="1"/>
      <c r="N210" s="1"/>
      <c r="O210" s="3"/>
      <c r="P210" s="3"/>
      <c r="Q210" s="3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1"/>
      <c r="M211" s="1"/>
      <c r="N211" s="1"/>
      <c r="O211" s="3"/>
      <c r="P211" s="3"/>
      <c r="Q211" s="3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1"/>
      <c r="M212" s="1"/>
      <c r="N212" s="1"/>
      <c r="O212" s="3"/>
      <c r="P212" s="3"/>
      <c r="Q212" s="3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1"/>
      <c r="M213" s="1"/>
      <c r="N213" s="1"/>
      <c r="O213" s="3"/>
      <c r="P213" s="3"/>
      <c r="Q213" s="3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1"/>
      <c r="M214" s="1"/>
      <c r="N214" s="1"/>
      <c r="O214" s="3"/>
      <c r="P214" s="3"/>
      <c r="Q214" s="3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1"/>
      <c r="M215" s="1"/>
      <c r="N215" s="1"/>
      <c r="O215" s="3"/>
      <c r="P215" s="3"/>
      <c r="Q215" s="3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1"/>
      <c r="M216" s="1"/>
      <c r="N216" s="1"/>
      <c r="O216" s="3"/>
      <c r="P216" s="3"/>
      <c r="Q216" s="3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1"/>
      <c r="M217" s="1"/>
      <c r="N217" s="1"/>
      <c r="O217" s="3"/>
      <c r="P217" s="3"/>
      <c r="Q217" s="3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1"/>
      <c r="M218" s="1"/>
      <c r="N218" s="1"/>
      <c r="O218" s="3"/>
      <c r="P218" s="3"/>
      <c r="Q218" s="3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1"/>
      <c r="M219" s="1"/>
      <c r="N219" s="1"/>
      <c r="O219" s="3"/>
      <c r="P219" s="3"/>
      <c r="Q219" s="3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1"/>
      <c r="M220" s="1"/>
      <c r="N220" s="1"/>
      <c r="O220" s="3"/>
      <c r="P220" s="3"/>
      <c r="Q220" s="3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1"/>
      <c r="M221" s="1"/>
      <c r="N221" s="1"/>
      <c r="O221" s="3"/>
      <c r="P221" s="3"/>
      <c r="Q221" s="3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1"/>
      <c r="M222" s="1"/>
      <c r="N222" s="1"/>
      <c r="O222" s="3"/>
      <c r="P222" s="3"/>
      <c r="Q222" s="3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1"/>
      <c r="M223" s="1"/>
      <c r="N223" s="1"/>
      <c r="O223" s="3"/>
      <c r="P223" s="3"/>
      <c r="Q223" s="3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1"/>
      <c r="M224" s="1"/>
      <c r="N224" s="1"/>
      <c r="O224" s="3"/>
      <c r="P224" s="3"/>
      <c r="Q224" s="3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1"/>
      <c r="M225" s="1"/>
      <c r="N225" s="1"/>
      <c r="O225" s="3"/>
      <c r="P225" s="3"/>
      <c r="Q225" s="3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1"/>
      <c r="M226" s="1"/>
      <c r="N226" s="1"/>
      <c r="O226" s="3"/>
      <c r="P226" s="3"/>
      <c r="Q226" s="3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1"/>
      <c r="M227" s="1"/>
      <c r="N227" s="1"/>
      <c r="O227" s="3"/>
      <c r="P227" s="3"/>
      <c r="Q227" s="3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1"/>
      <c r="M228" s="1"/>
      <c r="N228" s="1"/>
      <c r="O228" s="3"/>
      <c r="P228" s="3"/>
      <c r="Q228" s="3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1"/>
      <c r="M229" s="1"/>
      <c r="N229" s="1"/>
      <c r="O229" s="3"/>
      <c r="P229" s="3"/>
      <c r="Q229" s="3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1"/>
      <c r="M230" s="1"/>
      <c r="N230" s="1"/>
      <c r="O230" s="3"/>
      <c r="P230" s="3"/>
      <c r="Q230" s="3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1"/>
      <c r="M231" s="1"/>
      <c r="N231" s="1"/>
      <c r="O231" s="3"/>
      <c r="P231" s="3"/>
      <c r="Q231" s="3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1"/>
      <c r="M232" s="1"/>
      <c r="N232" s="1"/>
      <c r="O232" s="3"/>
      <c r="P232" s="3"/>
      <c r="Q232" s="3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1"/>
      <c r="M233" s="1"/>
      <c r="N233" s="1"/>
      <c r="O233" s="3"/>
      <c r="P233" s="3"/>
      <c r="Q233" s="3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1"/>
      <c r="M234" s="1"/>
      <c r="N234" s="1"/>
      <c r="O234" s="3"/>
      <c r="P234" s="3"/>
      <c r="Q234" s="3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1"/>
      <c r="M235" s="1"/>
      <c r="N235" s="1"/>
      <c r="O235" s="3"/>
      <c r="P235" s="3"/>
      <c r="Q235" s="3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1"/>
      <c r="M236" s="1"/>
      <c r="N236" s="1"/>
      <c r="O236" s="3"/>
      <c r="P236" s="3"/>
      <c r="Q236" s="3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1"/>
      <c r="M237" s="1"/>
      <c r="N237" s="1"/>
      <c r="O237" s="3"/>
      <c r="P237" s="3"/>
      <c r="Q237" s="3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1"/>
      <c r="M238" s="1"/>
      <c r="N238" s="1"/>
      <c r="O238" s="3"/>
      <c r="P238" s="3"/>
      <c r="Q238" s="3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1"/>
      <c r="M239" s="1"/>
      <c r="N239" s="1"/>
      <c r="O239" s="3"/>
      <c r="P239" s="3"/>
      <c r="Q239" s="3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1"/>
      <c r="M240" s="1"/>
      <c r="N240" s="1"/>
      <c r="O240" s="3"/>
      <c r="P240" s="3"/>
      <c r="Q240" s="3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1"/>
      <c r="M241" s="1"/>
      <c r="N241" s="1"/>
      <c r="O241" s="3"/>
      <c r="P241" s="3"/>
      <c r="Q241" s="3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1"/>
      <c r="M242" s="1"/>
      <c r="N242" s="1"/>
      <c r="O242" s="3"/>
      <c r="P242" s="3"/>
      <c r="Q242" s="3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1"/>
      <c r="M243" s="1"/>
      <c r="N243" s="1"/>
      <c r="O243" s="3"/>
      <c r="P243" s="3"/>
      <c r="Q243" s="3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1"/>
      <c r="M244" s="1"/>
      <c r="N244" s="1"/>
      <c r="O244" s="3"/>
      <c r="P244" s="3"/>
      <c r="Q244" s="3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1"/>
      <c r="M245" s="1"/>
      <c r="N245" s="1"/>
      <c r="O245" s="3"/>
      <c r="P245" s="3"/>
      <c r="Q245" s="3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1"/>
      <c r="M246" s="1"/>
      <c r="N246" s="1"/>
      <c r="O246" s="3"/>
      <c r="P246" s="3"/>
      <c r="Q246" s="3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1"/>
      <c r="M247" s="1"/>
      <c r="N247" s="1"/>
      <c r="O247" s="3"/>
      <c r="P247" s="3"/>
      <c r="Q247" s="3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1"/>
      <c r="M248" s="1"/>
      <c r="N248" s="1"/>
      <c r="O248" s="3"/>
      <c r="P248" s="3"/>
      <c r="Q248" s="3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1"/>
      <c r="M249" s="1"/>
      <c r="N249" s="1"/>
      <c r="O249" s="3"/>
      <c r="P249" s="3"/>
      <c r="Q249" s="3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1"/>
      <c r="M250" s="1"/>
      <c r="N250" s="1"/>
      <c r="O250" s="3"/>
      <c r="P250" s="3"/>
      <c r="Q250" s="3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1"/>
      <c r="M251" s="1"/>
      <c r="N251" s="1"/>
      <c r="O251" s="3"/>
      <c r="P251" s="3"/>
      <c r="Q251" s="3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1"/>
      <c r="M252" s="1"/>
      <c r="N252" s="1"/>
      <c r="O252" s="3"/>
      <c r="P252" s="3"/>
      <c r="Q252" s="3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1"/>
      <c r="M253" s="1"/>
      <c r="N253" s="1"/>
      <c r="O253" s="3"/>
      <c r="P253" s="3"/>
      <c r="Q253" s="3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1"/>
      <c r="M254" s="1"/>
      <c r="N254" s="1"/>
      <c r="O254" s="3"/>
      <c r="P254" s="3"/>
      <c r="Q254" s="3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1"/>
      <c r="M255" s="1"/>
      <c r="N255" s="1"/>
      <c r="O255" s="3"/>
      <c r="P255" s="3"/>
      <c r="Q255" s="3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1"/>
      <c r="M256" s="1"/>
      <c r="N256" s="1"/>
      <c r="O256" s="3"/>
      <c r="P256" s="3"/>
      <c r="Q256" s="3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1"/>
      <c r="M257" s="1"/>
      <c r="N257" s="1"/>
      <c r="O257" s="3"/>
      <c r="P257" s="3"/>
      <c r="Q257" s="3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1"/>
      <c r="M258" s="1"/>
      <c r="N258" s="1"/>
      <c r="O258" s="3"/>
      <c r="P258" s="3"/>
      <c r="Q258" s="3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1"/>
      <c r="M259" s="1"/>
      <c r="N259" s="1"/>
      <c r="O259" s="3"/>
      <c r="P259" s="3"/>
      <c r="Q259" s="3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1"/>
      <c r="M260" s="1"/>
      <c r="N260" s="1"/>
      <c r="O260" s="3"/>
      <c r="P260" s="3"/>
      <c r="Q260" s="3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1"/>
      <c r="M261" s="1"/>
      <c r="N261" s="1"/>
      <c r="O261" s="3"/>
      <c r="P261" s="3"/>
      <c r="Q261" s="3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1"/>
      <c r="M262" s="1"/>
      <c r="N262" s="1"/>
      <c r="O262" s="3"/>
      <c r="P262" s="3"/>
      <c r="Q262" s="3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1"/>
      <c r="M263" s="1"/>
      <c r="N263" s="1"/>
      <c r="O263" s="3"/>
      <c r="P263" s="3"/>
      <c r="Q263" s="3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1"/>
      <c r="M264" s="1"/>
      <c r="N264" s="1"/>
      <c r="O264" s="3"/>
      <c r="P264" s="3"/>
      <c r="Q264" s="3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1"/>
      <c r="M265" s="1"/>
      <c r="N265" s="1"/>
      <c r="O265" s="3"/>
      <c r="P265" s="3"/>
      <c r="Q265" s="3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1"/>
      <c r="M266" s="1"/>
      <c r="N266" s="1"/>
      <c r="O266" s="3"/>
      <c r="P266" s="3"/>
      <c r="Q266" s="3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1"/>
      <c r="M267" s="1"/>
      <c r="N267" s="1"/>
      <c r="O267" s="3"/>
      <c r="P267" s="3"/>
      <c r="Q267" s="3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1"/>
      <c r="M268" s="1"/>
      <c r="N268" s="1"/>
      <c r="O268" s="3"/>
      <c r="P268" s="3"/>
      <c r="Q268" s="3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1"/>
      <c r="M269" s="1"/>
      <c r="N269" s="1"/>
      <c r="O269" s="3"/>
      <c r="P269" s="3"/>
      <c r="Q269" s="3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1"/>
      <c r="M270" s="1"/>
      <c r="N270" s="1"/>
      <c r="O270" s="3"/>
      <c r="P270" s="3"/>
      <c r="Q270" s="3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1"/>
      <c r="M271" s="1"/>
      <c r="N271" s="1"/>
      <c r="O271" s="3"/>
      <c r="P271" s="3"/>
      <c r="Q271" s="3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1"/>
      <c r="M272" s="1"/>
      <c r="N272" s="1"/>
      <c r="O272" s="3"/>
      <c r="P272" s="3"/>
      <c r="Q272" s="3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1"/>
      <c r="M273" s="1"/>
      <c r="N273" s="1"/>
      <c r="O273" s="3"/>
      <c r="P273" s="3"/>
      <c r="Q273" s="3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1"/>
      <c r="M274" s="1"/>
      <c r="N274" s="1"/>
      <c r="O274" s="3"/>
      <c r="P274" s="3"/>
      <c r="Q274" s="3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1"/>
      <c r="M275" s="1"/>
      <c r="N275" s="1"/>
      <c r="O275" s="3"/>
      <c r="P275" s="3"/>
      <c r="Q275" s="3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1"/>
      <c r="M276" s="1"/>
      <c r="N276" s="1"/>
      <c r="O276" s="3"/>
      <c r="P276" s="3"/>
      <c r="Q276" s="3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1"/>
      <c r="M277" s="1"/>
      <c r="N277" s="1"/>
      <c r="O277" s="3"/>
      <c r="P277" s="3"/>
      <c r="Q277" s="3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1"/>
      <c r="M278" s="1"/>
      <c r="N278" s="1"/>
      <c r="O278" s="3"/>
      <c r="P278" s="3"/>
      <c r="Q278" s="3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1"/>
      <c r="M279" s="1"/>
      <c r="N279" s="1"/>
      <c r="O279" s="3"/>
      <c r="P279" s="3"/>
      <c r="Q279" s="3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1"/>
      <c r="M280" s="1"/>
      <c r="N280" s="1"/>
      <c r="O280" s="3"/>
      <c r="P280" s="3"/>
      <c r="Q280" s="3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1"/>
      <c r="M281" s="1"/>
      <c r="N281" s="1"/>
      <c r="O281" s="3"/>
      <c r="P281" s="3"/>
      <c r="Q281" s="3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1"/>
      <c r="M282" s="1"/>
      <c r="N282" s="1"/>
      <c r="O282" s="3"/>
      <c r="P282" s="3"/>
      <c r="Q282" s="3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1"/>
      <c r="M283" s="1"/>
      <c r="N283" s="1"/>
      <c r="O283" s="3"/>
      <c r="P283" s="3"/>
      <c r="Q283" s="3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1"/>
      <c r="M284" s="1"/>
      <c r="N284" s="1"/>
      <c r="O284" s="3"/>
      <c r="P284" s="3"/>
      <c r="Q284" s="3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1"/>
      <c r="M285" s="1"/>
      <c r="N285" s="1"/>
      <c r="O285" s="3"/>
      <c r="P285" s="3"/>
      <c r="Q285" s="3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1"/>
      <c r="M286" s="1"/>
      <c r="N286" s="1"/>
      <c r="O286" s="3"/>
      <c r="P286" s="3"/>
      <c r="Q286" s="3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1"/>
      <c r="M287" s="1"/>
      <c r="N287" s="1"/>
      <c r="O287" s="3"/>
      <c r="P287" s="3"/>
      <c r="Q287" s="3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1"/>
      <c r="M288" s="1"/>
      <c r="N288" s="1"/>
      <c r="O288" s="3"/>
      <c r="P288" s="3"/>
      <c r="Q288" s="3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1"/>
      <c r="M289" s="1"/>
      <c r="N289" s="1"/>
      <c r="O289" s="3"/>
      <c r="P289" s="3"/>
      <c r="Q289" s="3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1"/>
      <c r="M290" s="1"/>
      <c r="N290" s="1"/>
      <c r="O290" s="3"/>
      <c r="P290" s="3"/>
      <c r="Q290" s="3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1"/>
      <c r="M291" s="1"/>
      <c r="N291" s="1"/>
      <c r="O291" s="3"/>
      <c r="P291" s="3"/>
      <c r="Q291" s="3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1"/>
      <c r="M292" s="1"/>
      <c r="N292" s="1"/>
      <c r="O292" s="3"/>
      <c r="P292" s="3"/>
      <c r="Q292" s="3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1"/>
      <c r="M293" s="1"/>
      <c r="N293" s="1"/>
      <c r="O293" s="3"/>
      <c r="P293" s="3"/>
      <c r="Q293" s="3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1"/>
      <c r="M294" s="1"/>
      <c r="N294" s="1"/>
      <c r="O294" s="3"/>
      <c r="P294" s="3"/>
      <c r="Q294" s="3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1"/>
      <c r="M295" s="1"/>
      <c r="N295" s="1"/>
      <c r="O295" s="3"/>
      <c r="P295" s="3"/>
      <c r="Q295" s="3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1"/>
      <c r="M296" s="1"/>
      <c r="N296" s="1"/>
      <c r="O296" s="3"/>
      <c r="P296" s="3"/>
      <c r="Q296" s="3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1"/>
      <c r="M297" s="1"/>
      <c r="N297" s="1"/>
      <c r="O297" s="3"/>
      <c r="P297" s="3"/>
      <c r="Q297" s="3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1"/>
      <c r="M298" s="1"/>
      <c r="N298" s="1"/>
      <c r="O298" s="3"/>
      <c r="P298" s="3"/>
      <c r="Q298" s="3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1"/>
      <c r="M299" s="1"/>
      <c r="N299" s="1"/>
      <c r="O299" s="3"/>
      <c r="P299" s="3"/>
      <c r="Q299" s="3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1"/>
      <c r="M300" s="1"/>
      <c r="N300" s="1"/>
      <c r="O300" s="3"/>
      <c r="P300" s="3"/>
      <c r="Q300" s="3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1"/>
      <c r="M301" s="1"/>
      <c r="N301" s="1"/>
      <c r="O301" s="3"/>
      <c r="P301" s="3"/>
      <c r="Q301" s="3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1"/>
      <c r="M302" s="1"/>
      <c r="N302" s="1"/>
      <c r="O302" s="3"/>
      <c r="P302" s="3"/>
      <c r="Q302" s="3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1"/>
      <c r="M303" s="1"/>
      <c r="N303" s="1"/>
      <c r="O303" s="3"/>
      <c r="P303" s="3"/>
      <c r="Q303" s="3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1"/>
      <c r="M304" s="1"/>
      <c r="N304" s="1"/>
      <c r="O304" s="3"/>
      <c r="P304" s="3"/>
      <c r="Q304" s="3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1"/>
      <c r="M305" s="1"/>
      <c r="N305" s="1"/>
      <c r="O305" s="3"/>
      <c r="P305" s="3"/>
      <c r="Q305" s="3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1"/>
      <c r="M306" s="1"/>
      <c r="N306" s="1"/>
      <c r="O306" s="3"/>
      <c r="P306" s="3"/>
      <c r="Q306" s="3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1"/>
      <c r="M307" s="1"/>
      <c r="N307" s="1"/>
      <c r="O307" s="3"/>
      <c r="P307" s="3"/>
      <c r="Q307" s="3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1"/>
      <c r="M308" s="1"/>
      <c r="N308" s="1"/>
      <c r="O308" s="3"/>
      <c r="P308" s="3"/>
      <c r="Q308" s="3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1"/>
      <c r="M309" s="1"/>
      <c r="N309" s="1"/>
      <c r="O309" s="3"/>
      <c r="P309" s="3"/>
      <c r="Q309" s="3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1"/>
      <c r="M310" s="1"/>
      <c r="N310" s="1"/>
      <c r="O310" s="3"/>
      <c r="P310" s="3"/>
      <c r="Q310" s="3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1"/>
      <c r="M311" s="1"/>
      <c r="N311" s="1"/>
      <c r="O311" s="3"/>
      <c r="P311" s="3"/>
      <c r="Q311" s="3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1"/>
      <c r="M312" s="1"/>
      <c r="N312" s="1"/>
      <c r="O312" s="3"/>
      <c r="P312" s="3"/>
      <c r="Q312" s="3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1"/>
      <c r="M313" s="1"/>
      <c r="N313" s="1"/>
      <c r="O313" s="3"/>
      <c r="P313" s="3"/>
      <c r="Q313" s="3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1"/>
      <c r="M314" s="1"/>
      <c r="N314" s="1"/>
      <c r="O314" s="3"/>
      <c r="P314" s="3"/>
      <c r="Q314" s="3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1"/>
      <c r="M315" s="1"/>
      <c r="N315" s="1"/>
      <c r="O315" s="3"/>
      <c r="P315" s="3"/>
      <c r="Q315" s="3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1"/>
      <c r="M316" s="1"/>
      <c r="N316" s="1"/>
      <c r="O316" s="3"/>
      <c r="P316" s="3"/>
      <c r="Q316" s="3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1"/>
      <c r="M317" s="1"/>
      <c r="N317" s="1"/>
      <c r="O317" s="3"/>
      <c r="P317" s="3"/>
      <c r="Q317" s="3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1"/>
      <c r="M318" s="1"/>
      <c r="N318" s="1"/>
      <c r="O318" s="3"/>
      <c r="P318" s="3"/>
      <c r="Q318" s="3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1"/>
      <c r="M319" s="1"/>
      <c r="N319" s="1"/>
      <c r="O319" s="3"/>
      <c r="P319" s="3"/>
      <c r="Q319" s="3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1"/>
      <c r="M320" s="1"/>
      <c r="N320" s="1"/>
      <c r="O320" s="3"/>
      <c r="P320" s="3"/>
      <c r="Q320" s="3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1"/>
      <c r="M321" s="1"/>
      <c r="N321" s="1"/>
      <c r="O321" s="3"/>
      <c r="P321" s="3"/>
      <c r="Q321" s="3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1"/>
      <c r="M322" s="1"/>
      <c r="N322" s="1"/>
      <c r="O322" s="3"/>
      <c r="P322" s="3"/>
      <c r="Q322" s="3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1"/>
      <c r="M323" s="1"/>
      <c r="N323" s="1"/>
      <c r="O323" s="3"/>
      <c r="P323" s="3"/>
      <c r="Q323" s="3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1"/>
      <c r="M324" s="1"/>
      <c r="N324" s="1"/>
      <c r="O324" s="3"/>
      <c r="P324" s="3"/>
      <c r="Q324" s="3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1"/>
      <c r="M325" s="1"/>
      <c r="N325" s="1"/>
      <c r="O325" s="3"/>
      <c r="P325" s="3"/>
      <c r="Q325" s="3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1"/>
      <c r="M326" s="1"/>
      <c r="N326" s="1"/>
      <c r="O326" s="3"/>
      <c r="P326" s="3"/>
      <c r="Q326" s="3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1"/>
      <c r="M327" s="1"/>
      <c r="N327" s="1"/>
      <c r="O327" s="3"/>
      <c r="P327" s="3"/>
      <c r="Q327" s="3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1"/>
      <c r="M328" s="1"/>
      <c r="N328" s="1"/>
      <c r="O328" s="3"/>
      <c r="P328" s="3"/>
      <c r="Q328" s="3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1"/>
      <c r="M329" s="1"/>
      <c r="N329" s="1"/>
      <c r="O329" s="3"/>
      <c r="P329" s="3"/>
      <c r="Q329" s="3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1"/>
      <c r="M330" s="1"/>
      <c r="N330" s="1"/>
      <c r="O330" s="3"/>
      <c r="P330" s="3"/>
      <c r="Q330" s="3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1"/>
      <c r="M331" s="1"/>
      <c r="N331" s="1"/>
      <c r="O331" s="3"/>
      <c r="P331" s="3"/>
      <c r="Q331" s="3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1"/>
      <c r="M332" s="1"/>
      <c r="N332" s="1"/>
      <c r="O332" s="3"/>
      <c r="P332" s="3"/>
      <c r="Q332" s="3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1"/>
      <c r="M333" s="1"/>
      <c r="N333" s="1"/>
      <c r="O333" s="3"/>
      <c r="P333" s="3"/>
      <c r="Q333" s="3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1"/>
      <c r="M334" s="1"/>
      <c r="N334" s="1"/>
      <c r="O334" s="3"/>
      <c r="P334" s="3"/>
      <c r="Q334" s="3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1"/>
      <c r="M335" s="1"/>
      <c r="N335" s="1"/>
      <c r="O335" s="3"/>
      <c r="P335" s="3"/>
      <c r="Q335" s="3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1"/>
      <c r="M336" s="1"/>
      <c r="N336" s="1"/>
      <c r="O336" s="3"/>
      <c r="P336" s="3"/>
      <c r="Q336" s="3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1"/>
      <c r="M337" s="1"/>
      <c r="N337" s="1"/>
      <c r="O337" s="3"/>
      <c r="P337" s="3"/>
      <c r="Q337" s="3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1"/>
      <c r="M338" s="1"/>
      <c r="N338" s="1"/>
      <c r="O338" s="3"/>
      <c r="P338" s="3"/>
      <c r="Q338" s="3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1"/>
      <c r="M339" s="1"/>
      <c r="N339" s="1"/>
      <c r="O339" s="3"/>
      <c r="P339" s="3"/>
      <c r="Q339" s="3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1"/>
      <c r="M340" s="1"/>
      <c r="N340" s="1"/>
      <c r="O340" s="3"/>
      <c r="P340" s="3"/>
      <c r="Q340" s="3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1"/>
      <c r="M341" s="1"/>
      <c r="N341" s="1"/>
      <c r="O341" s="3"/>
      <c r="P341" s="3"/>
      <c r="Q341" s="3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1"/>
      <c r="M342" s="1"/>
      <c r="N342" s="1"/>
      <c r="O342" s="3"/>
      <c r="P342" s="3"/>
      <c r="Q342" s="3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1"/>
      <c r="M343" s="1"/>
      <c r="N343" s="1"/>
      <c r="O343" s="3"/>
      <c r="P343" s="3"/>
      <c r="Q343" s="3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1"/>
      <c r="M344" s="1"/>
      <c r="N344" s="1"/>
      <c r="O344" s="3"/>
      <c r="P344" s="3"/>
      <c r="Q344" s="3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1"/>
      <c r="M345" s="1"/>
      <c r="N345" s="1"/>
      <c r="O345" s="3"/>
      <c r="P345" s="3"/>
      <c r="Q345" s="3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1"/>
      <c r="M346" s="1"/>
      <c r="N346" s="1"/>
      <c r="O346" s="3"/>
      <c r="P346" s="3"/>
      <c r="Q346" s="3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1"/>
      <c r="M347" s="1"/>
      <c r="N347" s="1"/>
      <c r="O347" s="3"/>
      <c r="P347" s="3"/>
      <c r="Q347" s="3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1"/>
      <c r="M348" s="1"/>
      <c r="N348" s="1"/>
      <c r="O348" s="3"/>
      <c r="P348" s="3"/>
      <c r="Q348" s="3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1"/>
      <c r="M349" s="1"/>
      <c r="N349" s="1"/>
      <c r="O349" s="3"/>
      <c r="P349" s="3"/>
      <c r="Q349" s="3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1"/>
      <c r="M350" s="1"/>
      <c r="N350" s="1"/>
      <c r="O350" s="3"/>
      <c r="P350" s="3"/>
      <c r="Q350" s="3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1"/>
      <c r="M351" s="1"/>
      <c r="N351" s="1"/>
      <c r="O351" s="3"/>
      <c r="P351" s="3"/>
      <c r="Q351" s="3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1"/>
      <c r="M352" s="1"/>
      <c r="N352" s="1"/>
      <c r="O352" s="3"/>
      <c r="P352" s="3"/>
      <c r="Q352" s="3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1"/>
      <c r="M353" s="1"/>
      <c r="N353" s="1"/>
      <c r="O353" s="3"/>
      <c r="P353" s="3"/>
      <c r="Q353" s="3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1"/>
      <c r="M354" s="1"/>
      <c r="N354" s="1"/>
      <c r="O354" s="3"/>
      <c r="P354" s="3"/>
      <c r="Q354" s="3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1"/>
      <c r="M355" s="1"/>
      <c r="N355" s="1"/>
      <c r="O355" s="3"/>
      <c r="P355" s="3"/>
      <c r="Q355" s="3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1"/>
      <c r="M356" s="1"/>
      <c r="N356" s="1"/>
      <c r="O356" s="3"/>
      <c r="P356" s="3"/>
      <c r="Q356" s="3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1"/>
      <c r="M357" s="1"/>
      <c r="N357" s="1"/>
      <c r="O357" s="3"/>
      <c r="P357" s="3"/>
      <c r="Q357" s="3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1"/>
      <c r="M358" s="1"/>
      <c r="N358" s="1"/>
      <c r="O358" s="3"/>
      <c r="P358" s="3"/>
      <c r="Q358" s="3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1"/>
      <c r="M359" s="1"/>
      <c r="N359" s="1"/>
      <c r="O359" s="3"/>
      <c r="P359" s="3"/>
      <c r="Q359" s="3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1"/>
      <c r="M360" s="1"/>
      <c r="N360" s="1"/>
      <c r="O360" s="3"/>
      <c r="P360" s="3"/>
      <c r="Q360" s="3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1"/>
      <c r="M361" s="1"/>
      <c r="N361" s="1"/>
      <c r="O361" s="3"/>
      <c r="P361" s="3"/>
      <c r="Q361" s="3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1"/>
      <c r="M362" s="1"/>
      <c r="N362" s="1"/>
      <c r="O362" s="3"/>
      <c r="P362" s="3"/>
      <c r="Q362" s="3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1"/>
      <c r="M363" s="1"/>
      <c r="N363" s="1"/>
      <c r="O363" s="3"/>
      <c r="P363" s="3"/>
      <c r="Q363" s="3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1"/>
      <c r="M364" s="1"/>
      <c r="N364" s="1"/>
      <c r="O364" s="3"/>
      <c r="P364" s="3"/>
      <c r="Q364" s="3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1"/>
      <c r="M365" s="1"/>
      <c r="N365" s="1"/>
      <c r="O365" s="3"/>
      <c r="P365" s="3"/>
      <c r="Q365" s="3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1"/>
      <c r="M366" s="1"/>
      <c r="N366" s="1"/>
      <c r="O366" s="3"/>
      <c r="P366" s="3"/>
      <c r="Q366" s="3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1"/>
      <c r="M367" s="1"/>
      <c r="N367" s="1"/>
      <c r="O367" s="3"/>
      <c r="P367" s="3"/>
      <c r="Q367" s="3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1"/>
      <c r="M368" s="1"/>
      <c r="N368" s="1"/>
      <c r="O368" s="3"/>
      <c r="P368" s="3"/>
      <c r="Q368" s="3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1"/>
      <c r="M369" s="1"/>
      <c r="N369" s="1"/>
      <c r="O369" s="3"/>
      <c r="P369" s="3"/>
      <c r="Q369" s="3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1"/>
      <c r="M370" s="1"/>
      <c r="N370" s="1"/>
      <c r="O370" s="3"/>
      <c r="P370" s="3"/>
      <c r="Q370" s="3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1"/>
      <c r="M371" s="1"/>
      <c r="N371" s="1"/>
      <c r="O371" s="3"/>
      <c r="P371" s="3"/>
      <c r="Q371" s="3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1"/>
      <c r="M372" s="1"/>
      <c r="N372" s="1"/>
      <c r="O372" s="3"/>
      <c r="P372" s="3"/>
      <c r="Q372" s="3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1"/>
      <c r="M373" s="1"/>
      <c r="N373" s="1"/>
      <c r="O373" s="3"/>
      <c r="P373" s="3"/>
      <c r="Q373" s="3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1"/>
      <c r="M374" s="1"/>
      <c r="N374" s="1"/>
      <c r="O374" s="3"/>
      <c r="P374" s="3"/>
      <c r="Q374" s="3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1"/>
      <c r="M375" s="1"/>
      <c r="N375" s="1"/>
      <c r="O375" s="3"/>
      <c r="P375" s="3"/>
      <c r="Q375" s="3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1"/>
      <c r="M376" s="1"/>
      <c r="N376" s="1"/>
      <c r="O376" s="3"/>
      <c r="P376" s="3"/>
      <c r="Q376" s="3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1"/>
      <c r="M377" s="1"/>
      <c r="N377" s="1"/>
      <c r="O377" s="3"/>
      <c r="P377" s="3"/>
      <c r="Q377" s="3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1"/>
      <c r="M378" s="1"/>
      <c r="N378" s="1"/>
      <c r="O378" s="3"/>
      <c r="P378" s="3"/>
      <c r="Q378" s="3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1"/>
      <c r="M379" s="1"/>
      <c r="N379" s="1"/>
      <c r="O379" s="3"/>
      <c r="P379" s="3"/>
      <c r="Q379" s="3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1"/>
      <c r="M380" s="1"/>
      <c r="N380" s="1"/>
      <c r="O380" s="3"/>
      <c r="P380" s="3"/>
      <c r="Q380" s="3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1"/>
      <c r="M381" s="1"/>
      <c r="N381" s="1"/>
      <c r="O381" s="3"/>
      <c r="P381" s="3"/>
      <c r="Q381" s="3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1"/>
      <c r="M382" s="1"/>
      <c r="N382" s="1"/>
      <c r="O382" s="3"/>
      <c r="P382" s="3"/>
      <c r="Q382" s="3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1"/>
      <c r="M383" s="1"/>
      <c r="N383" s="1"/>
      <c r="O383" s="3"/>
      <c r="P383" s="3"/>
      <c r="Q383" s="3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1"/>
      <c r="M384" s="1"/>
      <c r="N384" s="1"/>
      <c r="O384" s="3"/>
      <c r="P384" s="3"/>
      <c r="Q384" s="3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1"/>
      <c r="M385" s="1"/>
      <c r="N385" s="1"/>
      <c r="O385" s="3"/>
      <c r="P385" s="3"/>
      <c r="Q385" s="3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1"/>
      <c r="M386" s="1"/>
      <c r="N386" s="1"/>
      <c r="O386" s="3"/>
      <c r="P386" s="3"/>
      <c r="Q386" s="3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1"/>
      <c r="M387" s="1"/>
      <c r="N387" s="1"/>
      <c r="O387" s="3"/>
      <c r="P387" s="3"/>
      <c r="Q387" s="3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1"/>
      <c r="M388" s="1"/>
      <c r="N388" s="1"/>
      <c r="O388" s="3"/>
      <c r="P388" s="3"/>
      <c r="Q388" s="3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1"/>
      <c r="M389" s="1"/>
      <c r="N389" s="1"/>
      <c r="O389" s="3"/>
      <c r="P389" s="3"/>
      <c r="Q389" s="3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1"/>
      <c r="M390" s="1"/>
      <c r="N390" s="1"/>
      <c r="O390" s="3"/>
      <c r="P390" s="3"/>
      <c r="Q390" s="3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1"/>
      <c r="M391" s="1"/>
      <c r="N391" s="1"/>
      <c r="O391" s="3"/>
      <c r="P391" s="3"/>
      <c r="Q391" s="3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1"/>
      <c r="M392" s="1"/>
      <c r="N392" s="1"/>
      <c r="O392" s="3"/>
      <c r="P392" s="3"/>
      <c r="Q392" s="3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1"/>
      <c r="M393" s="1"/>
      <c r="N393" s="1"/>
      <c r="O393" s="3"/>
      <c r="P393" s="3"/>
      <c r="Q393" s="3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1"/>
      <c r="M394" s="1"/>
      <c r="N394" s="1"/>
      <c r="O394" s="3"/>
      <c r="P394" s="3"/>
      <c r="Q394" s="3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1"/>
      <c r="M395" s="1"/>
      <c r="N395" s="1"/>
      <c r="O395" s="3"/>
      <c r="P395" s="3"/>
      <c r="Q395" s="3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1"/>
      <c r="M396" s="1"/>
      <c r="N396" s="1"/>
      <c r="O396" s="3"/>
      <c r="P396" s="3"/>
      <c r="Q396" s="3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1"/>
      <c r="M397" s="1"/>
      <c r="N397" s="1"/>
      <c r="O397" s="3"/>
      <c r="P397" s="3"/>
      <c r="Q397" s="3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1"/>
      <c r="M398" s="1"/>
      <c r="N398" s="1"/>
      <c r="O398" s="3"/>
      <c r="P398" s="3"/>
      <c r="Q398" s="3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1"/>
      <c r="M399" s="1"/>
      <c r="N399" s="1"/>
      <c r="O399" s="3"/>
      <c r="P399" s="3"/>
      <c r="Q399" s="3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1"/>
      <c r="M400" s="1"/>
      <c r="N400" s="1"/>
      <c r="O400" s="3"/>
      <c r="P400" s="3"/>
      <c r="Q400" s="3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1"/>
      <c r="M401" s="1"/>
      <c r="N401" s="1"/>
      <c r="O401" s="3"/>
      <c r="P401" s="3"/>
      <c r="Q401" s="3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1"/>
      <c r="M402" s="1"/>
      <c r="N402" s="1"/>
      <c r="O402" s="3"/>
      <c r="P402" s="3"/>
      <c r="Q402" s="3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1"/>
      <c r="M403" s="1"/>
      <c r="N403" s="1"/>
      <c r="O403" s="3"/>
      <c r="P403" s="3"/>
      <c r="Q403" s="3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1"/>
      <c r="M404" s="1"/>
      <c r="N404" s="1"/>
      <c r="O404" s="3"/>
      <c r="P404" s="3"/>
      <c r="Q404" s="3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1"/>
      <c r="M405" s="1"/>
      <c r="N405" s="1"/>
      <c r="O405" s="3"/>
      <c r="P405" s="3"/>
      <c r="Q405" s="3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1"/>
      <c r="M406" s="1"/>
      <c r="N406" s="1"/>
      <c r="O406" s="3"/>
      <c r="P406" s="3"/>
      <c r="Q406" s="3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1"/>
      <c r="M407" s="1"/>
      <c r="N407" s="1"/>
      <c r="O407" s="3"/>
      <c r="P407" s="3"/>
      <c r="Q407" s="3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1"/>
      <c r="M408" s="1"/>
      <c r="N408" s="1"/>
      <c r="O408" s="3"/>
      <c r="P408" s="3"/>
      <c r="Q408" s="3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1"/>
      <c r="M409" s="1"/>
      <c r="N409" s="1"/>
      <c r="O409" s="3"/>
      <c r="P409" s="3"/>
      <c r="Q409" s="3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1"/>
      <c r="M410" s="1"/>
      <c r="N410" s="1"/>
      <c r="O410" s="3"/>
      <c r="P410" s="3"/>
      <c r="Q410" s="3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1"/>
      <c r="M411" s="1"/>
      <c r="N411" s="1"/>
      <c r="O411" s="3"/>
      <c r="P411" s="3"/>
      <c r="Q411" s="3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1"/>
      <c r="M412" s="1"/>
      <c r="N412" s="1"/>
      <c r="O412" s="3"/>
      <c r="P412" s="3"/>
      <c r="Q412" s="3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1"/>
      <c r="M413" s="1"/>
      <c r="N413" s="1"/>
      <c r="O413" s="3"/>
      <c r="P413" s="3"/>
      <c r="Q413" s="3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1"/>
      <c r="M414" s="1"/>
      <c r="N414" s="1"/>
      <c r="O414" s="3"/>
      <c r="P414" s="3"/>
      <c r="Q414" s="3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1"/>
      <c r="M415" s="1"/>
      <c r="N415" s="1"/>
      <c r="O415" s="3"/>
      <c r="P415" s="3"/>
      <c r="Q415" s="3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1"/>
      <c r="M416" s="1"/>
      <c r="N416" s="1"/>
      <c r="O416" s="3"/>
      <c r="P416" s="3"/>
      <c r="Q416" s="3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1"/>
      <c r="M417" s="1"/>
      <c r="N417" s="1"/>
      <c r="O417" s="3"/>
      <c r="P417" s="3"/>
      <c r="Q417" s="3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1"/>
      <c r="M418" s="1"/>
      <c r="N418" s="1"/>
      <c r="O418" s="3"/>
      <c r="P418" s="3"/>
      <c r="Q418" s="3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1"/>
      <c r="M419" s="1"/>
      <c r="N419" s="1"/>
      <c r="O419" s="3"/>
      <c r="P419" s="3"/>
      <c r="Q419" s="3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1"/>
      <c r="M420" s="1"/>
      <c r="N420" s="1"/>
      <c r="O420" s="3"/>
      <c r="P420" s="3"/>
      <c r="Q420" s="3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1"/>
      <c r="M421" s="1"/>
      <c r="N421" s="1"/>
      <c r="O421" s="3"/>
      <c r="P421" s="3"/>
      <c r="Q421" s="3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1"/>
      <c r="M422" s="1"/>
      <c r="N422" s="1"/>
      <c r="O422" s="3"/>
      <c r="P422" s="3"/>
      <c r="Q422" s="3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1"/>
      <c r="M423" s="1"/>
      <c r="N423" s="1"/>
      <c r="O423" s="3"/>
      <c r="P423" s="3"/>
      <c r="Q423" s="3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1"/>
      <c r="M424" s="1"/>
      <c r="N424" s="1"/>
      <c r="O424" s="3"/>
      <c r="P424" s="3"/>
      <c r="Q424" s="3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1"/>
      <c r="M425" s="1"/>
      <c r="N425" s="1"/>
      <c r="O425" s="3"/>
      <c r="P425" s="3"/>
      <c r="Q425" s="3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1"/>
      <c r="M426" s="1"/>
      <c r="N426" s="1"/>
      <c r="O426" s="3"/>
      <c r="P426" s="3"/>
      <c r="Q426" s="3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1"/>
      <c r="M427" s="1"/>
      <c r="N427" s="1"/>
      <c r="O427" s="3"/>
      <c r="P427" s="3"/>
      <c r="Q427" s="3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1"/>
      <c r="M428" s="1"/>
      <c r="N428" s="1"/>
      <c r="O428" s="3"/>
      <c r="P428" s="3"/>
      <c r="Q428" s="3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1"/>
      <c r="M429" s="1"/>
      <c r="N429" s="1"/>
      <c r="O429" s="3"/>
      <c r="P429" s="3"/>
      <c r="Q429" s="3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1"/>
      <c r="M430" s="1"/>
      <c r="N430" s="1"/>
      <c r="O430" s="3"/>
      <c r="P430" s="3"/>
      <c r="Q430" s="3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1"/>
      <c r="M431" s="1"/>
      <c r="N431" s="1"/>
      <c r="O431" s="3"/>
      <c r="P431" s="3"/>
      <c r="Q431" s="3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1"/>
      <c r="M432" s="1"/>
      <c r="N432" s="1"/>
      <c r="O432" s="3"/>
      <c r="P432" s="3"/>
      <c r="Q432" s="3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1"/>
      <c r="M433" s="1"/>
      <c r="N433" s="1"/>
      <c r="O433" s="3"/>
      <c r="P433" s="3"/>
      <c r="Q433" s="3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1"/>
      <c r="M434" s="1"/>
      <c r="N434" s="1"/>
      <c r="O434" s="3"/>
      <c r="P434" s="3"/>
      <c r="Q434" s="3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1"/>
      <c r="M435" s="1"/>
      <c r="N435" s="1"/>
      <c r="O435" s="3"/>
      <c r="P435" s="3"/>
      <c r="Q435" s="3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1"/>
      <c r="M436" s="1"/>
      <c r="N436" s="1"/>
      <c r="O436" s="3"/>
      <c r="P436" s="3"/>
      <c r="Q436" s="3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1"/>
      <c r="M437" s="1"/>
      <c r="N437" s="1"/>
      <c r="O437" s="3"/>
      <c r="P437" s="3"/>
      <c r="Q437" s="3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1"/>
      <c r="M438" s="1"/>
      <c r="N438" s="1"/>
      <c r="O438" s="3"/>
      <c r="P438" s="3"/>
      <c r="Q438" s="3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1"/>
      <c r="M439" s="1"/>
      <c r="N439" s="1"/>
      <c r="O439" s="3"/>
      <c r="P439" s="3"/>
      <c r="Q439" s="3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1"/>
      <c r="M440" s="1"/>
      <c r="N440" s="1"/>
      <c r="O440" s="3"/>
      <c r="P440" s="3"/>
      <c r="Q440" s="3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1"/>
      <c r="M441" s="1"/>
      <c r="N441" s="1"/>
      <c r="O441" s="3"/>
      <c r="P441" s="3"/>
      <c r="Q441" s="3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1"/>
      <c r="M442" s="1"/>
      <c r="N442" s="1"/>
      <c r="O442" s="3"/>
      <c r="P442" s="3"/>
      <c r="Q442" s="3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1"/>
      <c r="M443" s="1"/>
      <c r="N443" s="1"/>
      <c r="O443" s="3"/>
      <c r="P443" s="3"/>
      <c r="Q443" s="3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1"/>
      <c r="M444" s="1"/>
      <c r="N444" s="1"/>
      <c r="O444" s="3"/>
      <c r="P444" s="3"/>
      <c r="Q444" s="3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1"/>
      <c r="M445" s="1"/>
      <c r="N445" s="1"/>
      <c r="O445" s="3"/>
      <c r="P445" s="3"/>
      <c r="Q445" s="3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1"/>
      <c r="M446" s="1"/>
      <c r="N446" s="1"/>
      <c r="O446" s="3"/>
      <c r="P446" s="3"/>
      <c r="Q446" s="3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1"/>
      <c r="M447" s="1"/>
      <c r="N447" s="1"/>
      <c r="O447" s="3"/>
      <c r="P447" s="3"/>
      <c r="Q447" s="3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1"/>
      <c r="M448" s="1"/>
      <c r="N448" s="1"/>
      <c r="O448" s="3"/>
      <c r="P448" s="3"/>
      <c r="Q448" s="3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1"/>
      <c r="M449" s="1"/>
      <c r="N449" s="1"/>
      <c r="O449" s="3"/>
      <c r="P449" s="3"/>
      <c r="Q449" s="3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1"/>
      <c r="M450" s="1"/>
      <c r="N450" s="1"/>
      <c r="O450" s="3"/>
      <c r="P450" s="3"/>
      <c r="Q450" s="3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1"/>
      <c r="M451" s="1"/>
      <c r="N451" s="1"/>
      <c r="O451" s="3"/>
      <c r="P451" s="3"/>
      <c r="Q451" s="3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1"/>
      <c r="M452" s="1"/>
      <c r="N452" s="1"/>
      <c r="O452" s="3"/>
      <c r="P452" s="3"/>
      <c r="Q452" s="3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1"/>
      <c r="M453" s="1"/>
      <c r="N453" s="1"/>
      <c r="O453" s="3"/>
      <c r="P453" s="3"/>
      <c r="Q453" s="3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1"/>
      <c r="M454" s="1"/>
      <c r="N454" s="1"/>
      <c r="O454" s="3"/>
      <c r="P454" s="3"/>
      <c r="Q454" s="3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1"/>
      <c r="M455" s="1"/>
      <c r="N455" s="1"/>
      <c r="O455" s="3"/>
      <c r="P455" s="3"/>
      <c r="Q455" s="3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1"/>
      <c r="M456" s="1"/>
      <c r="N456" s="1"/>
      <c r="O456" s="3"/>
      <c r="P456" s="3"/>
      <c r="Q456" s="3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1"/>
      <c r="M457" s="1"/>
      <c r="N457" s="1"/>
      <c r="O457" s="3"/>
      <c r="P457" s="3"/>
      <c r="Q457" s="3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1"/>
      <c r="M458" s="1"/>
      <c r="N458" s="1"/>
      <c r="O458" s="3"/>
      <c r="P458" s="3"/>
      <c r="Q458" s="3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1"/>
      <c r="M459" s="1"/>
      <c r="N459" s="1"/>
      <c r="O459" s="3"/>
      <c r="P459" s="3"/>
      <c r="Q459" s="3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1"/>
      <c r="M460" s="1"/>
      <c r="N460" s="1"/>
      <c r="O460" s="3"/>
      <c r="P460" s="3"/>
      <c r="Q460" s="3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1"/>
      <c r="M461" s="1"/>
      <c r="N461" s="1"/>
      <c r="O461" s="3"/>
      <c r="P461" s="3"/>
      <c r="Q461" s="3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1"/>
      <c r="M462" s="1"/>
      <c r="N462" s="1"/>
      <c r="O462" s="3"/>
      <c r="P462" s="3"/>
      <c r="Q462" s="3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1"/>
      <c r="M463" s="1"/>
      <c r="N463" s="1"/>
      <c r="O463" s="3"/>
      <c r="P463" s="3"/>
      <c r="Q463" s="3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1"/>
      <c r="M464" s="1"/>
      <c r="N464" s="1"/>
      <c r="O464" s="3"/>
      <c r="P464" s="3"/>
      <c r="Q464" s="3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1"/>
      <c r="M465" s="1"/>
      <c r="N465" s="1"/>
      <c r="O465" s="3"/>
      <c r="P465" s="3"/>
      <c r="Q465" s="3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1"/>
      <c r="M466" s="1"/>
      <c r="N466" s="1"/>
      <c r="O466" s="3"/>
      <c r="P466" s="3"/>
      <c r="Q466" s="3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1"/>
      <c r="M467" s="1"/>
      <c r="N467" s="1"/>
      <c r="O467" s="3"/>
      <c r="P467" s="3"/>
      <c r="Q467" s="3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1"/>
      <c r="M468" s="1"/>
      <c r="N468" s="1"/>
      <c r="O468" s="3"/>
      <c r="P468" s="3"/>
      <c r="Q468" s="3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1"/>
      <c r="M469" s="1"/>
      <c r="N469" s="1"/>
      <c r="O469" s="3"/>
      <c r="P469" s="3"/>
      <c r="Q469" s="3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1"/>
      <c r="M470" s="1"/>
      <c r="N470" s="1"/>
      <c r="O470" s="3"/>
      <c r="P470" s="3"/>
      <c r="Q470" s="3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1"/>
      <c r="M471" s="1"/>
      <c r="N471" s="1"/>
      <c r="O471" s="3"/>
      <c r="P471" s="3"/>
      <c r="Q471" s="3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1"/>
      <c r="M472" s="1"/>
      <c r="N472" s="1"/>
      <c r="O472" s="3"/>
      <c r="P472" s="3"/>
      <c r="Q472" s="3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1"/>
      <c r="M473" s="1"/>
      <c r="N473" s="1"/>
      <c r="O473" s="3"/>
      <c r="P473" s="3"/>
      <c r="Q473" s="3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1"/>
      <c r="M474" s="1"/>
      <c r="N474" s="1"/>
      <c r="O474" s="3"/>
      <c r="P474" s="3"/>
      <c r="Q474" s="3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1"/>
      <c r="M475" s="1"/>
      <c r="N475" s="1"/>
      <c r="O475" s="3"/>
      <c r="P475" s="3"/>
      <c r="Q475" s="3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1"/>
      <c r="M476" s="1"/>
      <c r="N476" s="1"/>
      <c r="O476" s="3"/>
      <c r="P476" s="3"/>
      <c r="Q476" s="3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1"/>
      <c r="M477" s="1"/>
      <c r="N477" s="1"/>
      <c r="O477" s="3"/>
      <c r="P477" s="3"/>
      <c r="Q477" s="3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1"/>
      <c r="M478" s="1"/>
      <c r="N478" s="1"/>
      <c r="O478" s="3"/>
      <c r="P478" s="3"/>
      <c r="Q478" s="3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1"/>
      <c r="M479" s="1"/>
      <c r="N479" s="1"/>
      <c r="O479" s="3"/>
      <c r="P479" s="3"/>
      <c r="Q479" s="3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1"/>
      <c r="M480" s="1"/>
      <c r="N480" s="1"/>
      <c r="O480" s="3"/>
      <c r="P480" s="3"/>
      <c r="Q480" s="3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1"/>
      <c r="M481" s="1"/>
      <c r="N481" s="1"/>
      <c r="O481" s="3"/>
      <c r="P481" s="3"/>
      <c r="Q481" s="3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1"/>
      <c r="M482" s="1"/>
      <c r="N482" s="1"/>
      <c r="O482" s="3"/>
      <c r="P482" s="3"/>
      <c r="Q482" s="3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1"/>
      <c r="M483" s="1"/>
      <c r="N483" s="1"/>
      <c r="O483" s="3"/>
      <c r="P483" s="3"/>
      <c r="Q483" s="3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1"/>
      <c r="M484" s="1"/>
      <c r="N484" s="1"/>
      <c r="O484" s="3"/>
      <c r="P484" s="3"/>
      <c r="Q484" s="3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1"/>
      <c r="M485" s="1"/>
      <c r="N485" s="1"/>
      <c r="O485" s="3"/>
      <c r="P485" s="3"/>
      <c r="Q485" s="3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1"/>
      <c r="M486" s="1"/>
      <c r="N486" s="1"/>
      <c r="O486" s="3"/>
      <c r="P486" s="3"/>
      <c r="Q486" s="3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1"/>
      <c r="M487" s="1"/>
      <c r="N487" s="1"/>
      <c r="O487" s="3"/>
      <c r="P487" s="3"/>
      <c r="Q487" s="3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1"/>
      <c r="M488" s="1"/>
      <c r="N488" s="1"/>
      <c r="O488" s="3"/>
      <c r="P488" s="3"/>
      <c r="Q488" s="3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1"/>
      <c r="M489" s="1"/>
      <c r="N489" s="1"/>
      <c r="O489" s="3"/>
      <c r="P489" s="3"/>
      <c r="Q489" s="3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1"/>
      <c r="M490" s="1"/>
      <c r="N490" s="1"/>
      <c r="O490" s="3"/>
      <c r="P490" s="3"/>
      <c r="Q490" s="3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1"/>
      <c r="M491" s="1"/>
      <c r="N491" s="1"/>
      <c r="O491" s="3"/>
      <c r="P491" s="3"/>
      <c r="Q491" s="3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1"/>
      <c r="M492" s="1"/>
      <c r="N492" s="1"/>
      <c r="O492" s="3"/>
      <c r="P492" s="3"/>
      <c r="Q492" s="3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1"/>
      <c r="M493" s="1"/>
      <c r="N493" s="1"/>
      <c r="O493" s="3"/>
      <c r="P493" s="3"/>
      <c r="Q493" s="3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1"/>
      <c r="M494" s="1"/>
      <c r="N494" s="1"/>
      <c r="O494" s="3"/>
      <c r="P494" s="3"/>
      <c r="Q494" s="3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1"/>
      <c r="M495" s="1"/>
      <c r="N495" s="1"/>
      <c r="O495" s="3"/>
      <c r="P495" s="3"/>
      <c r="Q495" s="3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1"/>
      <c r="M496" s="1"/>
      <c r="N496" s="1"/>
      <c r="O496" s="3"/>
      <c r="P496" s="3"/>
      <c r="Q496" s="3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1"/>
      <c r="M497" s="1"/>
      <c r="N497" s="1"/>
      <c r="O497" s="3"/>
      <c r="P497" s="3"/>
      <c r="Q497" s="3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1"/>
      <c r="M498" s="1"/>
      <c r="N498" s="1"/>
      <c r="O498" s="3"/>
      <c r="P498" s="3"/>
      <c r="Q498" s="3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1"/>
      <c r="M499" s="1"/>
      <c r="N499" s="1"/>
      <c r="O499" s="3"/>
      <c r="P499" s="3"/>
      <c r="Q499" s="3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1"/>
      <c r="M500" s="1"/>
      <c r="N500" s="1"/>
      <c r="O500" s="3"/>
      <c r="P500" s="3"/>
      <c r="Q500" s="3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1"/>
      <c r="M501" s="1"/>
      <c r="N501" s="1"/>
      <c r="O501" s="3"/>
      <c r="P501" s="3"/>
      <c r="Q501" s="3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1"/>
      <c r="M502" s="1"/>
      <c r="N502" s="1"/>
      <c r="O502" s="3"/>
      <c r="P502" s="3"/>
      <c r="Q502" s="3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1"/>
      <c r="M503" s="1"/>
      <c r="N503" s="1"/>
      <c r="O503" s="3"/>
      <c r="P503" s="3"/>
      <c r="Q503" s="3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1"/>
      <c r="M504" s="1"/>
      <c r="N504" s="1"/>
      <c r="O504" s="3"/>
      <c r="P504" s="3"/>
      <c r="Q504" s="3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1"/>
      <c r="M505" s="1"/>
      <c r="N505" s="1"/>
      <c r="O505" s="3"/>
      <c r="P505" s="3"/>
      <c r="Q505" s="3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1"/>
      <c r="M506" s="1"/>
      <c r="N506" s="1"/>
      <c r="O506" s="3"/>
      <c r="P506" s="3"/>
      <c r="Q506" s="3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1"/>
      <c r="M507" s="1"/>
      <c r="N507" s="1"/>
      <c r="O507" s="3"/>
      <c r="P507" s="3"/>
      <c r="Q507" s="3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1"/>
      <c r="M508" s="1"/>
      <c r="N508" s="1"/>
      <c r="O508" s="3"/>
      <c r="P508" s="3"/>
      <c r="Q508" s="3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1"/>
      <c r="M509" s="1"/>
      <c r="N509" s="1"/>
      <c r="O509" s="3"/>
      <c r="P509" s="3"/>
      <c r="Q509" s="3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1"/>
      <c r="M510" s="1"/>
      <c r="N510" s="1"/>
      <c r="O510" s="3"/>
      <c r="P510" s="3"/>
      <c r="Q510" s="3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1"/>
      <c r="M511" s="1"/>
      <c r="N511" s="1"/>
      <c r="O511" s="3"/>
      <c r="P511" s="3"/>
      <c r="Q511" s="3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1"/>
      <c r="M512" s="1"/>
      <c r="N512" s="1"/>
      <c r="O512" s="3"/>
      <c r="P512" s="3"/>
      <c r="Q512" s="3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1"/>
      <c r="M513" s="1"/>
      <c r="N513" s="1"/>
      <c r="O513" s="3"/>
      <c r="P513" s="3"/>
      <c r="Q513" s="3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1"/>
      <c r="M514" s="1"/>
      <c r="N514" s="1"/>
      <c r="O514" s="3"/>
      <c r="P514" s="3"/>
      <c r="Q514" s="3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1"/>
      <c r="M515" s="1"/>
      <c r="N515" s="1"/>
      <c r="O515" s="3"/>
      <c r="P515" s="3"/>
      <c r="Q515" s="3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1"/>
      <c r="M516" s="1"/>
      <c r="N516" s="1"/>
      <c r="O516" s="3"/>
      <c r="P516" s="3"/>
      <c r="Q516" s="3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1"/>
      <c r="M517" s="1"/>
      <c r="N517" s="1"/>
      <c r="O517" s="3"/>
      <c r="P517" s="3"/>
      <c r="Q517" s="3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1"/>
      <c r="M518" s="1"/>
      <c r="N518" s="1"/>
      <c r="O518" s="3"/>
      <c r="P518" s="3"/>
      <c r="Q518" s="3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1"/>
      <c r="M519" s="1"/>
      <c r="N519" s="1"/>
      <c r="O519" s="3"/>
      <c r="P519" s="3"/>
      <c r="Q519" s="3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1"/>
      <c r="M520" s="1"/>
      <c r="N520" s="1"/>
      <c r="O520" s="3"/>
      <c r="P520" s="3"/>
      <c r="Q520" s="3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1"/>
      <c r="M521" s="1"/>
      <c r="N521" s="1"/>
      <c r="O521" s="3"/>
      <c r="P521" s="3"/>
      <c r="Q521" s="3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1"/>
      <c r="M522" s="1"/>
      <c r="N522" s="1"/>
      <c r="O522" s="3"/>
      <c r="P522" s="3"/>
      <c r="Q522" s="3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1"/>
      <c r="M523" s="1"/>
      <c r="N523" s="1"/>
      <c r="O523" s="3"/>
      <c r="P523" s="3"/>
      <c r="Q523" s="3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1"/>
      <c r="M524" s="1"/>
      <c r="N524" s="1"/>
      <c r="O524" s="3"/>
      <c r="P524" s="3"/>
      <c r="Q524" s="3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1"/>
      <c r="M525" s="1"/>
      <c r="N525" s="1"/>
      <c r="O525" s="3"/>
      <c r="P525" s="3"/>
      <c r="Q525" s="3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1"/>
      <c r="M526" s="1"/>
      <c r="N526" s="1"/>
      <c r="O526" s="3"/>
      <c r="P526" s="3"/>
      <c r="Q526" s="3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1"/>
      <c r="M527" s="1"/>
      <c r="N527" s="1"/>
      <c r="O527" s="3"/>
      <c r="P527" s="3"/>
      <c r="Q527" s="3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1"/>
      <c r="M528" s="1"/>
      <c r="N528" s="1"/>
      <c r="O528" s="3"/>
      <c r="P528" s="3"/>
      <c r="Q528" s="3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1"/>
      <c r="M529" s="1"/>
      <c r="N529" s="1"/>
      <c r="O529" s="3"/>
      <c r="P529" s="3"/>
      <c r="Q529" s="3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1"/>
      <c r="M530" s="1"/>
      <c r="N530" s="1"/>
      <c r="O530" s="3"/>
      <c r="P530" s="3"/>
      <c r="Q530" s="3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1"/>
      <c r="M531" s="1"/>
      <c r="N531" s="1"/>
      <c r="O531" s="3"/>
      <c r="P531" s="3"/>
      <c r="Q531" s="3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1"/>
      <c r="M532" s="1"/>
      <c r="N532" s="1"/>
      <c r="O532" s="3"/>
      <c r="P532" s="3"/>
      <c r="Q532" s="3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1"/>
      <c r="M533" s="1"/>
      <c r="N533" s="1"/>
      <c r="O533" s="3"/>
      <c r="P533" s="3"/>
      <c r="Q533" s="3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1"/>
      <c r="M534" s="1"/>
      <c r="N534" s="1"/>
      <c r="O534" s="3"/>
      <c r="P534" s="3"/>
      <c r="Q534" s="3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1"/>
      <c r="M535" s="1"/>
      <c r="N535" s="1"/>
      <c r="O535" s="3"/>
      <c r="P535" s="3"/>
      <c r="Q535" s="3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1"/>
      <c r="M536" s="1"/>
      <c r="N536" s="1"/>
      <c r="O536" s="3"/>
      <c r="P536" s="3"/>
      <c r="Q536" s="3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1"/>
      <c r="M537" s="1"/>
      <c r="N537" s="1"/>
      <c r="O537" s="3"/>
      <c r="P537" s="3"/>
      <c r="Q537" s="3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1"/>
      <c r="M538" s="1"/>
      <c r="N538" s="1"/>
      <c r="O538" s="3"/>
      <c r="P538" s="3"/>
      <c r="Q538" s="3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1"/>
      <c r="M539" s="1"/>
      <c r="N539" s="1"/>
      <c r="O539" s="3"/>
      <c r="P539" s="3"/>
      <c r="Q539" s="3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1"/>
      <c r="M540" s="1"/>
      <c r="N540" s="1"/>
      <c r="O540" s="3"/>
      <c r="P540" s="3"/>
      <c r="Q540" s="3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1"/>
      <c r="M541" s="1"/>
      <c r="N541" s="1"/>
      <c r="O541" s="3"/>
      <c r="P541" s="3"/>
      <c r="Q541" s="3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1"/>
      <c r="M542" s="1"/>
      <c r="N542" s="1"/>
      <c r="O542" s="3"/>
      <c r="P542" s="3"/>
      <c r="Q542" s="3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1"/>
      <c r="M543" s="1"/>
      <c r="N543" s="1"/>
      <c r="O543" s="3"/>
      <c r="P543" s="3"/>
      <c r="Q543" s="3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1"/>
      <c r="M544" s="1"/>
      <c r="N544" s="1"/>
      <c r="O544" s="3"/>
      <c r="P544" s="3"/>
      <c r="Q544" s="3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1"/>
      <c r="M545" s="1"/>
      <c r="N545" s="1"/>
      <c r="O545" s="3"/>
      <c r="P545" s="3"/>
      <c r="Q545" s="3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1"/>
      <c r="M546" s="1"/>
      <c r="N546" s="1"/>
      <c r="O546" s="3"/>
      <c r="P546" s="3"/>
      <c r="Q546" s="3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1"/>
      <c r="M547" s="1"/>
      <c r="N547" s="1"/>
      <c r="O547" s="3"/>
      <c r="P547" s="3"/>
      <c r="Q547" s="3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1"/>
      <c r="M548" s="1"/>
      <c r="N548" s="1"/>
      <c r="O548" s="3"/>
      <c r="P548" s="3"/>
      <c r="Q548" s="3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1"/>
      <c r="M549" s="1"/>
      <c r="N549" s="1"/>
      <c r="O549" s="3"/>
      <c r="P549" s="3"/>
      <c r="Q549" s="3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1"/>
      <c r="M550" s="1"/>
      <c r="N550" s="1"/>
      <c r="O550" s="3"/>
      <c r="P550" s="3"/>
      <c r="Q550" s="3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1"/>
      <c r="M551" s="1"/>
      <c r="N551" s="1"/>
      <c r="O551" s="3"/>
      <c r="P551" s="3"/>
      <c r="Q551" s="3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1"/>
      <c r="M552" s="1"/>
      <c r="N552" s="1"/>
      <c r="O552" s="3"/>
      <c r="P552" s="3"/>
      <c r="Q552" s="3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1"/>
      <c r="M553" s="1"/>
      <c r="N553" s="1"/>
      <c r="O553" s="3"/>
      <c r="P553" s="3"/>
      <c r="Q553" s="3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1"/>
      <c r="M554" s="1"/>
      <c r="N554" s="1"/>
      <c r="O554" s="3"/>
      <c r="P554" s="3"/>
      <c r="Q554" s="3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1"/>
      <c r="M555" s="1"/>
      <c r="N555" s="1"/>
      <c r="O555" s="3"/>
      <c r="P555" s="3"/>
      <c r="Q555" s="3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1"/>
      <c r="M556" s="1"/>
      <c r="N556" s="1"/>
      <c r="O556" s="3"/>
      <c r="P556" s="3"/>
      <c r="Q556" s="3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1"/>
      <c r="M557" s="1"/>
      <c r="N557" s="1"/>
      <c r="O557" s="3"/>
      <c r="P557" s="3"/>
      <c r="Q557" s="3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1"/>
      <c r="M558" s="1"/>
      <c r="N558" s="1"/>
      <c r="O558" s="3"/>
      <c r="P558" s="3"/>
      <c r="Q558" s="3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1"/>
      <c r="M559" s="1"/>
      <c r="N559" s="1"/>
      <c r="O559" s="3"/>
      <c r="P559" s="3"/>
      <c r="Q559" s="3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1"/>
      <c r="M560" s="1"/>
      <c r="N560" s="1"/>
      <c r="O560" s="3"/>
      <c r="P560" s="3"/>
      <c r="Q560" s="3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1"/>
      <c r="M561" s="1"/>
      <c r="N561" s="1"/>
      <c r="O561" s="3"/>
      <c r="P561" s="3"/>
      <c r="Q561" s="3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1"/>
      <c r="M562" s="1"/>
      <c r="N562" s="1"/>
      <c r="O562" s="3"/>
      <c r="P562" s="3"/>
      <c r="Q562" s="3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1"/>
      <c r="M563" s="1"/>
      <c r="N563" s="1"/>
      <c r="O563" s="3"/>
      <c r="P563" s="3"/>
      <c r="Q563" s="3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1"/>
      <c r="M564" s="1"/>
      <c r="N564" s="1"/>
      <c r="O564" s="3"/>
      <c r="P564" s="3"/>
      <c r="Q564" s="3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1"/>
      <c r="M565" s="1"/>
      <c r="N565" s="1"/>
      <c r="O565" s="3"/>
      <c r="P565" s="3"/>
      <c r="Q565" s="3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1"/>
      <c r="M566" s="1"/>
      <c r="N566" s="1"/>
      <c r="O566" s="3"/>
      <c r="P566" s="3"/>
      <c r="Q566" s="3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1"/>
      <c r="M567" s="1"/>
      <c r="N567" s="1"/>
      <c r="O567" s="3"/>
      <c r="P567" s="3"/>
      <c r="Q567" s="3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1"/>
      <c r="M568" s="1"/>
      <c r="N568" s="1"/>
      <c r="O568" s="3"/>
      <c r="P568" s="3"/>
      <c r="Q568" s="3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1"/>
      <c r="M569" s="1"/>
      <c r="N569" s="1"/>
      <c r="O569" s="3"/>
      <c r="P569" s="3"/>
      <c r="Q569" s="3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1"/>
      <c r="M570" s="1"/>
      <c r="N570" s="1"/>
      <c r="O570" s="3"/>
      <c r="P570" s="3"/>
      <c r="Q570" s="3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1"/>
      <c r="M571" s="1"/>
      <c r="N571" s="1"/>
      <c r="O571" s="3"/>
      <c r="P571" s="3"/>
      <c r="Q571" s="3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1"/>
      <c r="M572" s="1"/>
      <c r="N572" s="1"/>
      <c r="O572" s="3"/>
      <c r="P572" s="3"/>
      <c r="Q572" s="3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1"/>
      <c r="M573" s="1"/>
      <c r="N573" s="1"/>
      <c r="O573" s="3"/>
      <c r="P573" s="3"/>
      <c r="Q573" s="3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1"/>
      <c r="M574" s="1"/>
      <c r="N574" s="1"/>
      <c r="O574" s="3"/>
      <c r="P574" s="3"/>
      <c r="Q574" s="3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1"/>
      <c r="M575" s="1"/>
      <c r="N575" s="1"/>
      <c r="O575" s="3"/>
      <c r="P575" s="3"/>
      <c r="Q575" s="3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1"/>
      <c r="M576" s="1"/>
      <c r="N576" s="1"/>
      <c r="O576" s="3"/>
      <c r="P576" s="3"/>
      <c r="Q576" s="3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1"/>
      <c r="M577" s="1"/>
      <c r="N577" s="1"/>
      <c r="O577" s="3"/>
      <c r="P577" s="3"/>
      <c r="Q577" s="3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1"/>
      <c r="M578" s="1"/>
      <c r="N578" s="1"/>
      <c r="O578" s="3"/>
      <c r="P578" s="3"/>
      <c r="Q578" s="3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1"/>
      <c r="M579" s="1"/>
      <c r="N579" s="1"/>
      <c r="O579" s="3"/>
      <c r="P579" s="3"/>
      <c r="Q579" s="3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1"/>
      <c r="M580" s="1"/>
      <c r="N580" s="1"/>
      <c r="O580" s="3"/>
      <c r="P580" s="3"/>
      <c r="Q580" s="3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1"/>
      <c r="M581" s="1"/>
      <c r="N581" s="1"/>
      <c r="O581" s="3"/>
      <c r="P581" s="3"/>
      <c r="Q581" s="3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1"/>
      <c r="M582" s="1"/>
      <c r="N582" s="1"/>
      <c r="O582" s="3"/>
      <c r="P582" s="3"/>
      <c r="Q582" s="3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1"/>
      <c r="M583" s="1"/>
      <c r="N583" s="1"/>
      <c r="O583" s="3"/>
      <c r="P583" s="3"/>
      <c r="Q583" s="3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1"/>
      <c r="M584" s="1"/>
      <c r="N584" s="1"/>
      <c r="O584" s="3"/>
      <c r="P584" s="3"/>
      <c r="Q584" s="3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1"/>
      <c r="M585" s="1"/>
      <c r="N585" s="1"/>
      <c r="O585" s="3"/>
      <c r="P585" s="3"/>
      <c r="Q585" s="3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1"/>
      <c r="M586" s="1"/>
      <c r="N586" s="1"/>
      <c r="O586" s="3"/>
      <c r="P586" s="3"/>
      <c r="Q586" s="3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1"/>
      <c r="M587" s="1"/>
      <c r="N587" s="1"/>
      <c r="O587" s="3"/>
      <c r="P587" s="3"/>
      <c r="Q587" s="3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1"/>
      <c r="M588" s="1"/>
      <c r="N588" s="1"/>
      <c r="O588" s="3"/>
      <c r="P588" s="3"/>
      <c r="Q588" s="3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1"/>
      <c r="M589" s="1"/>
      <c r="N589" s="1"/>
      <c r="O589" s="3"/>
      <c r="P589" s="3"/>
      <c r="Q589" s="3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1"/>
      <c r="M590" s="1"/>
      <c r="N590" s="1"/>
      <c r="O590" s="3"/>
      <c r="P590" s="3"/>
      <c r="Q590" s="3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1"/>
      <c r="M591" s="1"/>
      <c r="N591" s="1"/>
      <c r="O591" s="3"/>
      <c r="P591" s="3"/>
      <c r="Q591" s="3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1"/>
      <c r="M592" s="1"/>
      <c r="N592" s="1"/>
      <c r="O592" s="3"/>
      <c r="P592" s="3"/>
      <c r="Q592" s="3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1"/>
      <c r="M593" s="1"/>
      <c r="N593" s="1"/>
      <c r="O593" s="3"/>
      <c r="P593" s="3"/>
      <c r="Q593" s="3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1"/>
      <c r="M594" s="1"/>
      <c r="N594" s="1"/>
      <c r="O594" s="3"/>
      <c r="P594" s="3"/>
      <c r="Q594" s="3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1"/>
      <c r="M595" s="1"/>
      <c r="N595" s="1"/>
      <c r="O595" s="3"/>
      <c r="P595" s="3"/>
      <c r="Q595" s="3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1"/>
      <c r="M596" s="1"/>
      <c r="N596" s="1"/>
      <c r="O596" s="3"/>
      <c r="P596" s="3"/>
      <c r="Q596" s="3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1"/>
      <c r="M597" s="1"/>
      <c r="N597" s="1"/>
      <c r="O597" s="3"/>
      <c r="P597" s="3"/>
      <c r="Q597" s="3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1"/>
      <c r="M598" s="1"/>
      <c r="N598" s="1"/>
      <c r="O598" s="3"/>
      <c r="P598" s="3"/>
      <c r="Q598" s="3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1"/>
      <c r="M599" s="1"/>
      <c r="N599" s="1"/>
      <c r="O599" s="3"/>
      <c r="P599" s="3"/>
      <c r="Q599" s="3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1"/>
      <c r="M600" s="1"/>
      <c r="N600" s="1"/>
      <c r="O600" s="3"/>
      <c r="P600" s="3"/>
      <c r="Q600" s="3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1"/>
      <c r="M601" s="1"/>
      <c r="N601" s="1"/>
      <c r="O601" s="3"/>
      <c r="P601" s="3"/>
      <c r="Q601" s="3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1"/>
      <c r="M602" s="1"/>
      <c r="N602" s="1"/>
      <c r="O602" s="3"/>
      <c r="P602" s="3"/>
      <c r="Q602" s="3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1"/>
      <c r="M603" s="1"/>
      <c r="N603" s="1"/>
      <c r="O603" s="3"/>
      <c r="P603" s="3"/>
      <c r="Q603" s="3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1"/>
      <c r="M604" s="1"/>
      <c r="N604" s="1"/>
      <c r="O604" s="3"/>
      <c r="P604" s="3"/>
      <c r="Q604" s="3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1"/>
      <c r="M605" s="1"/>
      <c r="N605" s="1"/>
      <c r="O605" s="3"/>
      <c r="P605" s="3"/>
      <c r="Q605" s="3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1"/>
      <c r="M606" s="1"/>
      <c r="N606" s="1"/>
      <c r="O606" s="3"/>
      <c r="P606" s="3"/>
      <c r="Q606" s="3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1"/>
      <c r="M607" s="1"/>
      <c r="N607" s="1"/>
      <c r="O607" s="3"/>
      <c r="P607" s="3"/>
      <c r="Q607" s="3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1"/>
      <c r="M608" s="1"/>
      <c r="N608" s="1"/>
      <c r="O608" s="3"/>
      <c r="P608" s="3"/>
      <c r="Q608" s="3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1"/>
      <c r="M609" s="1"/>
      <c r="N609" s="1"/>
      <c r="O609" s="3"/>
      <c r="P609" s="3"/>
      <c r="Q609" s="3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1"/>
      <c r="M610" s="1"/>
      <c r="N610" s="1"/>
      <c r="O610" s="3"/>
      <c r="P610" s="3"/>
      <c r="Q610" s="3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1"/>
      <c r="M611" s="1"/>
      <c r="N611" s="1"/>
      <c r="O611" s="3"/>
      <c r="P611" s="3"/>
      <c r="Q611" s="3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1"/>
      <c r="M612" s="1"/>
      <c r="N612" s="1"/>
      <c r="O612" s="3"/>
      <c r="P612" s="3"/>
      <c r="Q612" s="3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1"/>
      <c r="M613" s="1"/>
      <c r="N613" s="1"/>
      <c r="O613" s="3"/>
      <c r="P613" s="3"/>
      <c r="Q613" s="3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1"/>
      <c r="M614" s="1"/>
      <c r="N614" s="1"/>
      <c r="O614" s="3"/>
      <c r="P614" s="3"/>
      <c r="Q614" s="3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1"/>
      <c r="M615" s="1"/>
      <c r="N615" s="1"/>
      <c r="O615" s="3"/>
      <c r="P615" s="3"/>
      <c r="Q615" s="3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1"/>
      <c r="M616" s="1"/>
      <c r="N616" s="1"/>
      <c r="O616" s="3"/>
      <c r="P616" s="3"/>
      <c r="Q616" s="3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1"/>
      <c r="M617" s="1"/>
      <c r="N617" s="1"/>
      <c r="O617" s="3"/>
      <c r="P617" s="3"/>
      <c r="Q617" s="3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1"/>
      <c r="M618" s="1"/>
      <c r="N618" s="1"/>
      <c r="O618" s="3"/>
      <c r="P618" s="3"/>
      <c r="Q618" s="3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1"/>
      <c r="M619" s="1"/>
      <c r="N619" s="1"/>
      <c r="O619" s="3"/>
      <c r="P619" s="3"/>
      <c r="Q619" s="3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1"/>
      <c r="M620" s="1"/>
      <c r="N620" s="1"/>
      <c r="O620" s="3"/>
      <c r="P620" s="3"/>
      <c r="Q620" s="3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1"/>
      <c r="M621" s="1"/>
      <c r="N621" s="1"/>
      <c r="O621" s="3"/>
      <c r="P621" s="3"/>
      <c r="Q621" s="3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1"/>
      <c r="M622" s="1"/>
      <c r="N622" s="1"/>
      <c r="O622" s="3"/>
      <c r="P622" s="3"/>
      <c r="Q622" s="3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1"/>
      <c r="M623" s="1"/>
      <c r="N623" s="1"/>
      <c r="O623" s="3"/>
      <c r="P623" s="3"/>
      <c r="Q623" s="3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1"/>
      <c r="M624" s="1"/>
      <c r="N624" s="1"/>
      <c r="O624" s="3"/>
      <c r="P624" s="3"/>
      <c r="Q624" s="3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1"/>
      <c r="M625" s="1"/>
      <c r="N625" s="1"/>
      <c r="O625" s="3"/>
      <c r="P625" s="3"/>
      <c r="Q625" s="3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1"/>
      <c r="M626" s="1"/>
      <c r="N626" s="1"/>
      <c r="O626" s="3"/>
      <c r="P626" s="3"/>
      <c r="Q626" s="3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1"/>
      <c r="M627" s="1"/>
      <c r="N627" s="1"/>
      <c r="O627" s="3"/>
      <c r="P627" s="3"/>
      <c r="Q627" s="3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1"/>
      <c r="M628" s="1"/>
      <c r="N628" s="1"/>
      <c r="O628" s="3"/>
      <c r="P628" s="3"/>
      <c r="Q628" s="3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1"/>
      <c r="M629" s="1"/>
      <c r="N629" s="1"/>
      <c r="O629" s="3"/>
      <c r="P629" s="3"/>
      <c r="Q629" s="3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1"/>
      <c r="M630" s="1"/>
      <c r="N630" s="1"/>
      <c r="O630" s="3"/>
      <c r="P630" s="3"/>
      <c r="Q630" s="3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1"/>
      <c r="M631" s="1"/>
      <c r="N631" s="1"/>
      <c r="O631" s="3"/>
      <c r="P631" s="3"/>
      <c r="Q631" s="3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1"/>
      <c r="M632" s="1"/>
      <c r="N632" s="1"/>
      <c r="O632" s="3"/>
      <c r="P632" s="3"/>
      <c r="Q632" s="3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1"/>
      <c r="M633" s="1"/>
      <c r="N633" s="1"/>
      <c r="O633" s="3"/>
      <c r="P633" s="3"/>
      <c r="Q633" s="3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1"/>
      <c r="M634" s="1"/>
      <c r="N634" s="1"/>
      <c r="O634" s="3"/>
      <c r="P634" s="3"/>
      <c r="Q634" s="3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1"/>
      <c r="M635" s="1"/>
      <c r="N635" s="1"/>
      <c r="O635" s="3"/>
      <c r="P635" s="3"/>
      <c r="Q635" s="3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1"/>
      <c r="M636" s="1"/>
      <c r="N636" s="1"/>
      <c r="O636" s="3"/>
      <c r="P636" s="3"/>
      <c r="Q636" s="3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1"/>
      <c r="M637" s="1"/>
      <c r="N637" s="1"/>
      <c r="O637" s="3"/>
      <c r="P637" s="3"/>
      <c r="Q637" s="3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1"/>
      <c r="M638" s="1"/>
      <c r="N638" s="1"/>
      <c r="O638" s="3"/>
      <c r="P638" s="3"/>
      <c r="Q638" s="3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1"/>
      <c r="M639" s="1"/>
      <c r="N639" s="1"/>
      <c r="O639" s="3"/>
      <c r="P639" s="3"/>
      <c r="Q639" s="3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1"/>
      <c r="M640" s="1"/>
      <c r="N640" s="1"/>
      <c r="O640" s="3"/>
      <c r="P640" s="3"/>
      <c r="Q640" s="3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1"/>
      <c r="M641" s="1"/>
      <c r="N641" s="1"/>
      <c r="O641" s="3"/>
      <c r="P641" s="3"/>
      <c r="Q641" s="3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1"/>
      <c r="M642" s="1"/>
      <c r="N642" s="1"/>
      <c r="O642" s="3"/>
      <c r="P642" s="3"/>
      <c r="Q642" s="3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1"/>
      <c r="M643" s="1"/>
      <c r="N643" s="1"/>
      <c r="O643" s="3"/>
      <c r="P643" s="3"/>
      <c r="Q643" s="3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1"/>
      <c r="M644" s="1"/>
      <c r="N644" s="1"/>
      <c r="O644" s="3"/>
      <c r="P644" s="3"/>
      <c r="Q644" s="3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1"/>
      <c r="M645" s="1"/>
      <c r="N645" s="1"/>
      <c r="O645" s="3"/>
      <c r="P645" s="3"/>
      <c r="Q645" s="3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1"/>
      <c r="M646" s="1"/>
      <c r="N646" s="1"/>
      <c r="O646" s="3"/>
      <c r="P646" s="3"/>
      <c r="Q646" s="3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1"/>
      <c r="M647" s="1"/>
      <c r="N647" s="1"/>
      <c r="O647" s="3"/>
      <c r="P647" s="3"/>
      <c r="Q647" s="3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1"/>
      <c r="M648" s="1"/>
      <c r="N648" s="1"/>
      <c r="O648" s="3"/>
      <c r="P648" s="3"/>
      <c r="Q648" s="3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1"/>
      <c r="M649" s="1"/>
      <c r="N649" s="1"/>
      <c r="O649" s="3"/>
      <c r="P649" s="3"/>
      <c r="Q649" s="3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1"/>
      <c r="M650" s="1"/>
      <c r="N650" s="1"/>
      <c r="O650" s="3"/>
      <c r="P650" s="3"/>
      <c r="Q650" s="3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1"/>
      <c r="M651" s="1"/>
      <c r="N651" s="1"/>
      <c r="O651" s="3"/>
      <c r="P651" s="3"/>
      <c r="Q651" s="3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1"/>
      <c r="M652" s="1"/>
      <c r="N652" s="1"/>
      <c r="O652" s="3"/>
      <c r="P652" s="3"/>
      <c r="Q652" s="3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1"/>
      <c r="M653" s="1"/>
      <c r="N653" s="1"/>
      <c r="O653" s="3"/>
      <c r="P653" s="3"/>
      <c r="Q653" s="3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1"/>
      <c r="M654" s="1"/>
      <c r="N654" s="1"/>
      <c r="O654" s="3"/>
      <c r="P654" s="3"/>
      <c r="Q654" s="3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1"/>
      <c r="M655" s="1"/>
      <c r="N655" s="1"/>
      <c r="O655" s="3"/>
      <c r="P655" s="3"/>
      <c r="Q655" s="3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1"/>
      <c r="M656" s="1"/>
      <c r="N656" s="1"/>
      <c r="O656" s="3"/>
      <c r="P656" s="3"/>
      <c r="Q656" s="3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1"/>
      <c r="M657" s="1"/>
      <c r="N657" s="1"/>
      <c r="O657" s="3"/>
      <c r="P657" s="3"/>
      <c r="Q657" s="3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1"/>
      <c r="M658" s="1"/>
      <c r="N658" s="1"/>
      <c r="O658" s="3"/>
      <c r="P658" s="3"/>
      <c r="Q658" s="3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1"/>
      <c r="M659" s="1"/>
      <c r="N659" s="1"/>
      <c r="O659" s="3"/>
      <c r="P659" s="3"/>
      <c r="Q659" s="3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1"/>
      <c r="M660" s="1"/>
      <c r="N660" s="1"/>
      <c r="O660" s="3"/>
      <c r="P660" s="3"/>
      <c r="Q660" s="3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1"/>
      <c r="M661" s="1"/>
      <c r="N661" s="1"/>
      <c r="O661" s="3"/>
      <c r="P661" s="3"/>
      <c r="Q661" s="3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1"/>
      <c r="M662" s="1"/>
      <c r="N662" s="1"/>
      <c r="O662" s="3"/>
      <c r="P662" s="3"/>
      <c r="Q662" s="3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1"/>
      <c r="M663" s="1"/>
      <c r="N663" s="1"/>
      <c r="O663" s="3"/>
      <c r="P663" s="3"/>
      <c r="Q663" s="3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1"/>
      <c r="M664" s="1"/>
      <c r="N664" s="1"/>
      <c r="O664" s="3"/>
      <c r="P664" s="3"/>
      <c r="Q664" s="3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1"/>
      <c r="M665" s="1"/>
      <c r="N665" s="1"/>
      <c r="O665" s="3"/>
      <c r="P665" s="3"/>
      <c r="Q665" s="3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1"/>
      <c r="M666" s="1"/>
      <c r="N666" s="1"/>
      <c r="O666" s="3"/>
      <c r="P666" s="3"/>
      <c r="Q666" s="3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1"/>
      <c r="M667" s="1"/>
      <c r="N667" s="1"/>
      <c r="O667" s="3"/>
      <c r="P667" s="3"/>
      <c r="Q667" s="3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1"/>
      <c r="M668" s="1"/>
      <c r="N668" s="1"/>
      <c r="O668" s="3"/>
      <c r="P668" s="3"/>
      <c r="Q668" s="3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1"/>
      <c r="M669" s="1"/>
      <c r="N669" s="1"/>
      <c r="O669" s="3"/>
      <c r="P669" s="3"/>
      <c r="Q669" s="3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1"/>
      <c r="M670" s="1"/>
      <c r="N670" s="1"/>
      <c r="O670" s="3"/>
      <c r="P670" s="3"/>
      <c r="Q670" s="3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1"/>
      <c r="M671" s="1"/>
      <c r="N671" s="1"/>
      <c r="O671" s="3"/>
      <c r="P671" s="3"/>
      <c r="Q671" s="3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1"/>
      <c r="M672" s="1"/>
      <c r="N672" s="1"/>
      <c r="O672" s="3"/>
      <c r="P672" s="3"/>
      <c r="Q672" s="3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1"/>
      <c r="M673" s="1"/>
      <c r="N673" s="1"/>
      <c r="O673" s="3"/>
      <c r="P673" s="3"/>
      <c r="Q673" s="3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1"/>
      <c r="M674" s="1"/>
      <c r="N674" s="1"/>
      <c r="O674" s="3"/>
      <c r="P674" s="3"/>
      <c r="Q674" s="3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1"/>
      <c r="M675" s="1"/>
      <c r="N675" s="1"/>
      <c r="O675" s="3"/>
      <c r="P675" s="3"/>
      <c r="Q675" s="3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1"/>
      <c r="M676" s="1"/>
      <c r="N676" s="1"/>
      <c r="O676" s="3"/>
      <c r="P676" s="3"/>
      <c r="Q676" s="3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1"/>
      <c r="M677" s="1"/>
      <c r="N677" s="1"/>
      <c r="O677" s="3"/>
      <c r="P677" s="3"/>
      <c r="Q677" s="3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1"/>
      <c r="M678" s="1"/>
      <c r="N678" s="1"/>
      <c r="O678" s="3"/>
      <c r="P678" s="3"/>
      <c r="Q678" s="3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1"/>
      <c r="M679" s="1"/>
      <c r="N679" s="1"/>
      <c r="O679" s="3"/>
      <c r="P679" s="3"/>
      <c r="Q679" s="3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1"/>
      <c r="M680" s="1"/>
      <c r="N680" s="1"/>
      <c r="O680" s="3"/>
      <c r="P680" s="3"/>
      <c r="Q680" s="3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1"/>
      <c r="M681" s="1"/>
      <c r="N681" s="1"/>
      <c r="O681" s="3"/>
      <c r="P681" s="3"/>
      <c r="Q681" s="3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1"/>
      <c r="M682" s="1"/>
      <c r="N682" s="1"/>
      <c r="O682" s="3"/>
      <c r="P682" s="3"/>
      <c r="Q682" s="3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1"/>
      <c r="M683" s="1"/>
      <c r="N683" s="1"/>
      <c r="O683" s="3"/>
      <c r="P683" s="3"/>
      <c r="Q683" s="3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1"/>
      <c r="M684" s="1"/>
      <c r="N684" s="1"/>
      <c r="O684" s="3"/>
      <c r="P684" s="3"/>
      <c r="Q684" s="3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1"/>
      <c r="M685" s="1"/>
      <c r="N685" s="1"/>
      <c r="O685" s="3"/>
      <c r="P685" s="3"/>
      <c r="Q685" s="3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1"/>
      <c r="M686" s="1"/>
      <c r="N686" s="1"/>
      <c r="O686" s="3"/>
      <c r="P686" s="3"/>
      <c r="Q686" s="3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1"/>
      <c r="M687" s="1"/>
      <c r="N687" s="1"/>
      <c r="O687" s="3"/>
      <c r="P687" s="3"/>
      <c r="Q687" s="3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1"/>
      <c r="M688" s="1"/>
      <c r="N688" s="1"/>
      <c r="O688" s="3"/>
      <c r="P688" s="3"/>
      <c r="Q688" s="3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1"/>
      <c r="M689" s="1"/>
      <c r="N689" s="1"/>
      <c r="O689" s="3"/>
      <c r="P689" s="3"/>
      <c r="Q689" s="3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1"/>
      <c r="M690" s="1"/>
      <c r="N690" s="1"/>
      <c r="O690" s="3"/>
      <c r="P690" s="3"/>
      <c r="Q690" s="3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1"/>
      <c r="M691" s="1"/>
      <c r="N691" s="1"/>
      <c r="O691" s="3"/>
      <c r="P691" s="3"/>
      <c r="Q691" s="3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1"/>
      <c r="M692" s="1"/>
      <c r="N692" s="1"/>
      <c r="O692" s="3"/>
      <c r="P692" s="3"/>
      <c r="Q692" s="3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1"/>
      <c r="M693" s="1"/>
      <c r="N693" s="1"/>
      <c r="O693" s="3"/>
      <c r="P693" s="3"/>
      <c r="Q693" s="3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1"/>
      <c r="M694" s="1"/>
      <c r="N694" s="1"/>
      <c r="O694" s="3"/>
      <c r="P694" s="3"/>
      <c r="Q694" s="3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1"/>
      <c r="M695" s="1"/>
      <c r="N695" s="1"/>
      <c r="O695" s="3"/>
      <c r="P695" s="3"/>
      <c r="Q695" s="3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1"/>
      <c r="M696" s="1"/>
      <c r="N696" s="1"/>
      <c r="O696" s="3"/>
      <c r="P696" s="3"/>
      <c r="Q696" s="3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1"/>
      <c r="M697" s="1"/>
      <c r="N697" s="1"/>
      <c r="O697" s="3"/>
      <c r="P697" s="3"/>
      <c r="Q697" s="3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1"/>
      <c r="M698" s="1"/>
      <c r="N698" s="1"/>
      <c r="O698" s="3"/>
      <c r="P698" s="3"/>
      <c r="Q698" s="3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1"/>
      <c r="M699" s="1"/>
      <c r="N699" s="1"/>
      <c r="O699" s="3"/>
      <c r="P699" s="3"/>
      <c r="Q699" s="3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1"/>
      <c r="M700" s="1"/>
      <c r="N700" s="1"/>
      <c r="O700" s="3"/>
      <c r="P700" s="3"/>
      <c r="Q700" s="3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1"/>
      <c r="M701" s="1"/>
      <c r="N701" s="1"/>
      <c r="O701" s="3"/>
      <c r="P701" s="3"/>
      <c r="Q701" s="3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1"/>
      <c r="M702" s="1"/>
      <c r="N702" s="1"/>
      <c r="O702" s="3"/>
      <c r="P702" s="3"/>
      <c r="Q702" s="3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1"/>
      <c r="M703" s="1"/>
      <c r="N703" s="1"/>
      <c r="O703" s="3"/>
      <c r="P703" s="3"/>
      <c r="Q703" s="3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1"/>
      <c r="M704" s="1"/>
      <c r="N704" s="1"/>
      <c r="O704" s="3"/>
      <c r="P704" s="3"/>
      <c r="Q704" s="3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1"/>
      <c r="M705" s="1"/>
      <c r="N705" s="1"/>
      <c r="O705" s="3"/>
      <c r="P705" s="3"/>
      <c r="Q705" s="3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1"/>
      <c r="M706" s="1"/>
      <c r="N706" s="1"/>
      <c r="O706" s="3"/>
      <c r="P706" s="3"/>
      <c r="Q706" s="3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1"/>
      <c r="M707" s="1"/>
      <c r="N707" s="1"/>
      <c r="O707" s="3"/>
      <c r="P707" s="3"/>
      <c r="Q707" s="3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1"/>
      <c r="M708" s="1"/>
      <c r="N708" s="1"/>
      <c r="O708" s="3"/>
      <c r="P708" s="3"/>
      <c r="Q708" s="3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1"/>
      <c r="M709" s="1"/>
      <c r="N709" s="1"/>
      <c r="O709" s="3"/>
      <c r="P709" s="3"/>
      <c r="Q709" s="3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1"/>
      <c r="M710" s="1"/>
      <c r="N710" s="1"/>
      <c r="O710" s="3"/>
      <c r="P710" s="3"/>
      <c r="Q710" s="3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1"/>
      <c r="M711" s="1"/>
      <c r="N711" s="1"/>
      <c r="O711" s="3"/>
      <c r="P711" s="3"/>
      <c r="Q711" s="3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1"/>
      <c r="M712" s="1"/>
      <c r="N712" s="1"/>
      <c r="O712" s="3"/>
      <c r="P712" s="3"/>
      <c r="Q712" s="3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1"/>
      <c r="M713" s="1"/>
      <c r="N713" s="1"/>
      <c r="O713" s="3"/>
      <c r="P713" s="3"/>
      <c r="Q713" s="3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1"/>
      <c r="M714" s="1"/>
      <c r="N714" s="1"/>
      <c r="O714" s="3"/>
      <c r="P714" s="3"/>
      <c r="Q714" s="3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1"/>
      <c r="M715" s="1"/>
      <c r="N715" s="1"/>
      <c r="O715" s="3"/>
      <c r="P715" s="3"/>
      <c r="Q715" s="3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1"/>
      <c r="M716" s="1"/>
      <c r="N716" s="1"/>
      <c r="O716" s="3"/>
      <c r="P716" s="3"/>
      <c r="Q716" s="3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1"/>
      <c r="M717" s="1"/>
      <c r="N717" s="1"/>
      <c r="O717" s="3"/>
      <c r="P717" s="3"/>
      <c r="Q717" s="3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1"/>
      <c r="M718" s="1"/>
      <c r="N718" s="1"/>
      <c r="O718" s="3"/>
      <c r="P718" s="3"/>
      <c r="Q718" s="3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1"/>
      <c r="M719" s="1"/>
      <c r="N719" s="1"/>
      <c r="O719" s="3"/>
      <c r="P719" s="3"/>
      <c r="Q719" s="3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1"/>
      <c r="M720" s="1"/>
      <c r="N720" s="1"/>
      <c r="O720" s="3"/>
      <c r="P720" s="3"/>
      <c r="Q720" s="3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1"/>
      <c r="M721" s="1"/>
      <c r="N721" s="1"/>
      <c r="O721" s="3"/>
      <c r="P721" s="3"/>
      <c r="Q721" s="3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1"/>
      <c r="M722" s="1"/>
      <c r="N722" s="1"/>
      <c r="O722" s="3"/>
      <c r="P722" s="3"/>
      <c r="Q722" s="3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1"/>
      <c r="M723" s="1"/>
      <c r="N723" s="1"/>
      <c r="O723" s="3"/>
      <c r="P723" s="3"/>
      <c r="Q723" s="3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1"/>
      <c r="M724" s="1"/>
      <c r="N724" s="1"/>
      <c r="O724" s="3"/>
      <c r="P724" s="3"/>
      <c r="Q724" s="3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1"/>
      <c r="M725" s="1"/>
      <c r="N725" s="1"/>
      <c r="O725" s="3"/>
      <c r="P725" s="3"/>
      <c r="Q725" s="3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1"/>
      <c r="M726" s="1"/>
      <c r="N726" s="1"/>
      <c r="O726" s="3"/>
      <c r="P726" s="3"/>
      <c r="Q726" s="3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1"/>
      <c r="M727" s="1"/>
      <c r="N727" s="1"/>
      <c r="O727" s="3"/>
      <c r="P727" s="3"/>
      <c r="Q727" s="3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1"/>
      <c r="M728" s="1"/>
      <c r="N728" s="1"/>
      <c r="O728" s="3"/>
      <c r="P728" s="3"/>
      <c r="Q728" s="3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1"/>
      <c r="M729" s="1"/>
      <c r="N729" s="1"/>
      <c r="O729" s="3"/>
      <c r="P729" s="3"/>
      <c r="Q729" s="3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1"/>
      <c r="M730" s="1"/>
      <c r="N730" s="1"/>
      <c r="O730" s="3"/>
      <c r="P730" s="3"/>
      <c r="Q730" s="3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1"/>
      <c r="M731" s="1"/>
      <c r="N731" s="1"/>
      <c r="O731" s="3"/>
      <c r="P731" s="3"/>
      <c r="Q731" s="3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1"/>
      <c r="M732" s="1"/>
      <c r="N732" s="1"/>
      <c r="O732" s="3"/>
      <c r="P732" s="3"/>
      <c r="Q732" s="3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1"/>
      <c r="M733" s="1"/>
      <c r="N733" s="1"/>
      <c r="O733" s="3"/>
      <c r="P733" s="3"/>
      <c r="Q733" s="3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1"/>
      <c r="M734" s="1"/>
      <c r="N734" s="1"/>
      <c r="O734" s="3"/>
      <c r="P734" s="3"/>
      <c r="Q734" s="3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1"/>
      <c r="M735" s="1"/>
      <c r="N735" s="1"/>
      <c r="O735" s="3"/>
      <c r="P735" s="3"/>
      <c r="Q735" s="3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1"/>
      <c r="M736" s="1"/>
      <c r="N736" s="1"/>
      <c r="O736" s="3"/>
      <c r="P736" s="3"/>
      <c r="Q736" s="3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1"/>
      <c r="M737" s="1"/>
      <c r="N737" s="1"/>
      <c r="O737" s="3"/>
      <c r="P737" s="3"/>
      <c r="Q737" s="3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1"/>
      <c r="M738" s="1"/>
      <c r="N738" s="1"/>
      <c r="O738" s="3"/>
      <c r="P738" s="3"/>
      <c r="Q738" s="3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1"/>
      <c r="M739" s="1"/>
      <c r="N739" s="1"/>
      <c r="O739" s="3"/>
      <c r="P739" s="3"/>
      <c r="Q739" s="3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1"/>
      <c r="M740" s="1"/>
      <c r="N740" s="1"/>
      <c r="O740" s="3"/>
      <c r="P740" s="3"/>
      <c r="Q740" s="3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1"/>
      <c r="M741" s="1"/>
      <c r="N741" s="1"/>
      <c r="O741" s="3"/>
      <c r="P741" s="3"/>
      <c r="Q741" s="3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1"/>
      <c r="M742" s="1"/>
      <c r="N742" s="1"/>
      <c r="O742" s="3"/>
      <c r="P742" s="3"/>
      <c r="Q742" s="3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1"/>
      <c r="M743" s="1"/>
      <c r="N743" s="1"/>
      <c r="O743" s="3"/>
      <c r="P743" s="3"/>
      <c r="Q743" s="3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1"/>
      <c r="M744" s="1"/>
      <c r="N744" s="1"/>
      <c r="O744" s="3"/>
      <c r="P744" s="3"/>
      <c r="Q744" s="3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"/>
      <c r="L745" s="1"/>
      <c r="M745" s="1"/>
      <c r="N745" s="1"/>
      <c r="O745" s="3"/>
      <c r="P745" s="3"/>
      <c r="Q745" s="3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"/>
      <c r="L746" s="1"/>
      <c r="M746" s="1"/>
      <c r="N746" s="1"/>
      <c r="O746" s="3"/>
      <c r="P746" s="3"/>
      <c r="Q746" s="3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"/>
      <c r="L747" s="1"/>
      <c r="M747" s="1"/>
      <c r="N747" s="1"/>
      <c r="O747" s="3"/>
      <c r="P747" s="3"/>
      <c r="Q747" s="3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"/>
      <c r="L748" s="1"/>
      <c r="M748" s="1"/>
      <c r="N748" s="1"/>
      <c r="O748" s="3"/>
      <c r="P748" s="3"/>
      <c r="Q748" s="3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"/>
      <c r="L749" s="1"/>
      <c r="M749" s="1"/>
      <c r="N749" s="1"/>
      <c r="O749" s="3"/>
      <c r="P749" s="3"/>
      <c r="Q749" s="3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"/>
      <c r="L750" s="1"/>
      <c r="M750" s="1"/>
      <c r="N750" s="1"/>
      <c r="O750" s="3"/>
      <c r="P750" s="3"/>
      <c r="Q750" s="3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"/>
      <c r="L751" s="1"/>
      <c r="M751" s="1"/>
      <c r="N751" s="1"/>
      <c r="O751" s="3"/>
      <c r="P751" s="3"/>
      <c r="Q751" s="3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"/>
      <c r="L752" s="1"/>
      <c r="M752" s="1"/>
      <c r="N752" s="1"/>
      <c r="O752" s="3"/>
      <c r="P752" s="3"/>
      <c r="Q752" s="3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"/>
      <c r="L753" s="1"/>
      <c r="M753" s="1"/>
      <c r="N753" s="1"/>
      <c r="O753" s="3"/>
      <c r="P753" s="3"/>
      <c r="Q753" s="3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"/>
      <c r="L754" s="1"/>
      <c r="M754" s="1"/>
      <c r="N754" s="1"/>
      <c r="O754" s="3"/>
      <c r="P754" s="3"/>
      <c r="Q754" s="3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"/>
      <c r="L755" s="1"/>
      <c r="M755" s="1"/>
      <c r="N755" s="1"/>
      <c r="O755" s="3"/>
      <c r="P755" s="3"/>
      <c r="Q755" s="3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1"/>
      <c r="M756" s="1"/>
      <c r="N756" s="1"/>
      <c r="O756" s="3"/>
      <c r="P756" s="3"/>
      <c r="Q756" s="3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1"/>
      <c r="M757" s="1"/>
      <c r="N757" s="1"/>
      <c r="O757" s="3"/>
      <c r="P757" s="3"/>
      <c r="Q757" s="3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1"/>
      <c r="M758" s="1"/>
      <c r="N758" s="1"/>
      <c r="O758" s="3"/>
      <c r="P758" s="3"/>
      <c r="Q758" s="3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1"/>
      <c r="M759" s="1"/>
      <c r="N759" s="1"/>
      <c r="O759" s="3"/>
      <c r="P759" s="3"/>
      <c r="Q759" s="3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1"/>
      <c r="M760" s="1"/>
      <c r="N760" s="1"/>
      <c r="O760" s="3"/>
      <c r="P760" s="3"/>
      <c r="Q760" s="3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1"/>
      <c r="M761" s="1"/>
      <c r="N761" s="1"/>
      <c r="O761" s="3"/>
      <c r="P761" s="3"/>
      <c r="Q761" s="3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1"/>
      <c r="M762" s="1"/>
      <c r="N762" s="1"/>
      <c r="O762" s="3"/>
      <c r="P762" s="3"/>
      <c r="Q762" s="3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1"/>
      <c r="M763" s="1"/>
      <c r="N763" s="1"/>
      <c r="O763" s="3"/>
      <c r="P763" s="3"/>
      <c r="Q763" s="3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1"/>
      <c r="M764" s="1"/>
      <c r="N764" s="1"/>
      <c r="O764" s="3"/>
      <c r="P764" s="3"/>
      <c r="Q764" s="3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1"/>
      <c r="M765" s="1"/>
      <c r="N765" s="1"/>
      <c r="O765" s="3"/>
      <c r="P765" s="3"/>
      <c r="Q765" s="3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1"/>
      <c r="M766" s="1"/>
      <c r="N766" s="1"/>
      <c r="O766" s="3"/>
      <c r="P766" s="3"/>
      <c r="Q766" s="3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1"/>
      <c r="M767" s="1"/>
      <c r="N767" s="1"/>
      <c r="O767" s="3"/>
      <c r="P767" s="3"/>
      <c r="Q767" s="3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1"/>
      <c r="M768" s="1"/>
      <c r="N768" s="1"/>
      <c r="O768" s="3"/>
      <c r="P768" s="3"/>
      <c r="Q768" s="3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1"/>
      <c r="M769" s="1"/>
      <c r="N769" s="1"/>
      <c r="O769" s="3"/>
      <c r="P769" s="3"/>
      <c r="Q769" s="3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1"/>
      <c r="M770" s="1"/>
      <c r="N770" s="1"/>
      <c r="O770" s="3"/>
      <c r="P770" s="3"/>
      <c r="Q770" s="3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1"/>
      <c r="M771" s="1"/>
      <c r="N771" s="1"/>
      <c r="O771" s="3"/>
      <c r="P771" s="3"/>
      <c r="Q771" s="3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1"/>
      <c r="M772" s="1"/>
      <c r="N772" s="1"/>
      <c r="O772" s="3"/>
      <c r="P772" s="3"/>
      <c r="Q772" s="3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1"/>
      <c r="M773" s="1"/>
      <c r="N773" s="1"/>
      <c r="O773" s="3"/>
      <c r="P773" s="3"/>
      <c r="Q773" s="3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1"/>
      <c r="M774" s="1"/>
      <c r="N774" s="1"/>
      <c r="O774" s="3"/>
      <c r="P774" s="3"/>
      <c r="Q774" s="3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1"/>
      <c r="M775" s="1"/>
      <c r="N775" s="1"/>
      <c r="O775" s="3"/>
      <c r="P775" s="3"/>
      <c r="Q775" s="3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1"/>
      <c r="M776" s="1"/>
      <c r="N776" s="1"/>
      <c r="O776" s="3"/>
      <c r="P776" s="3"/>
      <c r="Q776" s="3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1"/>
      <c r="M777" s="1"/>
      <c r="N777" s="1"/>
      <c r="O777" s="3"/>
      <c r="P777" s="3"/>
      <c r="Q777" s="3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1"/>
      <c r="M778" s="1"/>
      <c r="N778" s="1"/>
      <c r="O778" s="3"/>
      <c r="P778" s="3"/>
      <c r="Q778" s="3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1"/>
      <c r="M779" s="1"/>
      <c r="N779" s="1"/>
      <c r="O779" s="3"/>
      <c r="P779" s="3"/>
      <c r="Q779" s="3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1"/>
      <c r="M780" s="1"/>
      <c r="N780" s="1"/>
      <c r="O780" s="3"/>
      <c r="P780" s="3"/>
      <c r="Q780" s="3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1"/>
      <c r="M781" s="1"/>
      <c r="N781" s="1"/>
      <c r="O781" s="3"/>
      <c r="P781" s="3"/>
      <c r="Q781" s="3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1"/>
      <c r="M782" s="1"/>
      <c r="N782" s="1"/>
      <c r="O782" s="3"/>
      <c r="P782" s="3"/>
      <c r="Q782" s="3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1"/>
      <c r="M783" s="1"/>
      <c r="N783" s="1"/>
      <c r="O783" s="3"/>
      <c r="P783" s="3"/>
      <c r="Q783" s="3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1"/>
      <c r="M784" s="1"/>
      <c r="N784" s="1"/>
      <c r="O784" s="3"/>
      <c r="P784" s="3"/>
      <c r="Q784" s="3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1"/>
      <c r="M785" s="1"/>
      <c r="N785" s="1"/>
      <c r="O785" s="3"/>
      <c r="P785" s="3"/>
      <c r="Q785" s="3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1"/>
      <c r="M786" s="1"/>
      <c r="N786" s="1"/>
      <c r="O786" s="3"/>
      <c r="P786" s="3"/>
      <c r="Q786" s="3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1"/>
      <c r="M787" s="1"/>
      <c r="N787" s="1"/>
      <c r="O787" s="3"/>
      <c r="P787" s="3"/>
      <c r="Q787" s="3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1"/>
      <c r="M788" s="1"/>
      <c r="N788" s="1"/>
      <c r="O788" s="3"/>
      <c r="P788" s="3"/>
      <c r="Q788" s="3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1"/>
      <c r="M789" s="1"/>
      <c r="N789" s="1"/>
      <c r="O789" s="3"/>
      <c r="P789" s="3"/>
      <c r="Q789" s="3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1"/>
      <c r="M790" s="1"/>
      <c r="N790" s="1"/>
      <c r="O790" s="3"/>
      <c r="P790" s="3"/>
      <c r="Q790" s="3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1"/>
      <c r="M791" s="1"/>
      <c r="N791" s="1"/>
      <c r="O791" s="3"/>
      <c r="P791" s="3"/>
      <c r="Q791" s="3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1"/>
      <c r="M792" s="1"/>
      <c r="N792" s="1"/>
      <c r="O792" s="3"/>
      <c r="P792" s="3"/>
      <c r="Q792" s="3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1"/>
      <c r="M793" s="1"/>
      <c r="N793" s="1"/>
      <c r="O793" s="3"/>
      <c r="P793" s="3"/>
      <c r="Q793" s="3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1"/>
      <c r="M794" s="1"/>
      <c r="N794" s="1"/>
      <c r="O794" s="3"/>
      <c r="P794" s="3"/>
      <c r="Q794" s="3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1"/>
      <c r="M795" s="1"/>
      <c r="N795" s="1"/>
      <c r="O795" s="3"/>
      <c r="P795" s="3"/>
      <c r="Q795" s="3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1"/>
      <c r="M796" s="1"/>
      <c r="N796" s="1"/>
      <c r="O796" s="3"/>
      <c r="P796" s="3"/>
      <c r="Q796" s="3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1"/>
      <c r="M797" s="1"/>
      <c r="N797" s="1"/>
      <c r="O797" s="3"/>
      <c r="P797" s="3"/>
      <c r="Q797" s="3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1"/>
      <c r="M798" s="1"/>
      <c r="N798" s="1"/>
      <c r="O798" s="3"/>
      <c r="P798" s="3"/>
      <c r="Q798" s="3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1"/>
      <c r="M799" s="1"/>
      <c r="N799" s="1"/>
      <c r="O799" s="3"/>
      <c r="P799" s="3"/>
      <c r="Q799" s="3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1"/>
      <c r="M800" s="1"/>
      <c r="N800" s="1"/>
      <c r="O800" s="3"/>
      <c r="P800" s="3"/>
      <c r="Q800" s="3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1"/>
      <c r="M801" s="1"/>
      <c r="N801" s="1"/>
      <c r="O801" s="3"/>
      <c r="P801" s="3"/>
      <c r="Q801" s="3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1"/>
      <c r="M802" s="1"/>
      <c r="N802" s="1"/>
      <c r="O802" s="3"/>
      <c r="P802" s="3"/>
      <c r="Q802" s="3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1"/>
      <c r="M803" s="1"/>
      <c r="N803" s="1"/>
      <c r="O803" s="3"/>
      <c r="P803" s="3"/>
      <c r="Q803" s="3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1"/>
      <c r="M804" s="1"/>
      <c r="N804" s="1"/>
      <c r="O804" s="3"/>
      <c r="P804" s="3"/>
      <c r="Q804" s="3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1"/>
      <c r="M805" s="1"/>
      <c r="N805" s="1"/>
      <c r="O805" s="3"/>
      <c r="P805" s="3"/>
      <c r="Q805" s="3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1"/>
      <c r="M806" s="1"/>
      <c r="N806" s="1"/>
      <c r="O806" s="3"/>
      <c r="P806" s="3"/>
      <c r="Q806" s="3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1"/>
      <c r="M807" s="1"/>
      <c r="N807" s="1"/>
      <c r="O807" s="3"/>
      <c r="P807" s="3"/>
      <c r="Q807" s="3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1"/>
      <c r="M808" s="1"/>
      <c r="N808" s="1"/>
      <c r="O808" s="3"/>
      <c r="P808" s="3"/>
      <c r="Q808" s="3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1"/>
      <c r="M809" s="1"/>
      <c r="N809" s="1"/>
      <c r="O809" s="3"/>
      <c r="P809" s="3"/>
      <c r="Q809" s="3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1"/>
      <c r="M810" s="1"/>
      <c r="N810" s="1"/>
      <c r="O810" s="3"/>
      <c r="P810" s="3"/>
      <c r="Q810" s="3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1"/>
      <c r="M811" s="1"/>
      <c r="N811" s="1"/>
      <c r="O811" s="3"/>
      <c r="P811" s="3"/>
      <c r="Q811" s="3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1"/>
      <c r="M812" s="1"/>
      <c r="N812" s="1"/>
      <c r="O812" s="3"/>
      <c r="P812" s="3"/>
      <c r="Q812" s="3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1"/>
      <c r="M813" s="1"/>
      <c r="N813" s="1"/>
      <c r="O813" s="3"/>
      <c r="P813" s="3"/>
      <c r="Q813" s="3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1"/>
      <c r="M814" s="1"/>
      <c r="N814" s="1"/>
      <c r="O814" s="3"/>
      <c r="P814" s="3"/>
      <c r="Q814" s="3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1"/>
      <c r="M815" s="1"/>
      <c r="N815" s="1"/>
      <c r="O815" s="3"/>
      <c r="P815" s="3"/>
      <c r="Q815" s="3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1"/>
      <c r="M816" s="1"/>
      <c r="N816" s="1"/>
      <c r="O816" s="3"/>
      <c r="P816" s="3"/>
      <c r="Q816" s="3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1"/>
      <c r="M817" s="1"/>
      <c r="N817" s="1"/>
      <c r="O817" s="3"/>
      <c r="P817" s="3"/>
      <c r="Q817" s="3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1"/>
      <c r="M818" s="1"/>
      <c r="N818" s="1"/>
      <c r="O818" s="3"/>
      <c r="P818" s="3"/>
      <c r="Q818" s="3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1"/>
      <c r="M819" s="1"/>
      <c r="N819" s="1"/>
      <c r="O819" s="3"/>
      <c r="P819" s="3"/>
      <c r="Q819" s="3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1"/>
      <c r="M820" s="1"/>
      <c r="N820" s="1"/>
      <c r="O820" s="3"/>
      <c r="P820" s="3"/>
      <c r="Q820" s="3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1"/>
      <c r="M821" s="1"/>
      <c r="N821" s="1"/>
      <c r="O821" s="3"/>
      <c r="P821" s="3"/>
      <c r="Q821" s="3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1"/>
      <c r="M822" s="1"/>
      <c r="N822" s="1"/>
      <c r="O822" s="3"/>
      <c r="P822" s="3"/>
      <c r="Q822" s="3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1"/>
      <c r="M823" s="1"/>
      <c r="N823" s="1"/>
      <c r="O823" s="3"/>
      <c r="P823" s="3"/>
      <c r="Q823" s="3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1"/>
      <c r="M824" s="1"/>
      <c r="N824" s="1"/>
      <c r="O824" s="3"/>
      <c r="P824" s="3"/>
      <c r="Q824" s="3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1"/>
      <c r="M825" s="1"/>
      <c r="N825" s="1"/>
      <c r="O825" s="3"/>
      <c r="P825" s="3"/>
      <c r="Q825" s="3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1"/>
      <c r="M826" s="1"/>
      <c r="N826" s="1"/>
      <c r="O826" s="3"/>
      <c r="P826" s="3"/>
      <c r="Q826" s="3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1"/>
      <c r="M827" s="1"/>
      <c r="N827" s="1"/>
      <c r="O827" s="3"/>
      <c r="P827" s="3"/>
      <c r="Q827" s="3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1"/>
      <c r="M828" s="1"/>
      <c r="N828" s="1"/>
      <c r="O828" s="3"/>
      <c r="P828" s="3"/>
      <c r="Q828" s="3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1"/>
      <c r="M829" s="1"/>
      <c r="N829" s="1"/>
      <c r="O829" s="3"/>
      <c r="P829" s="3"/>
      <c r="Q829" s="3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1"/>
      <c r="M830" s="1"/>
      <c r="N830" s="1"/>
      <c r="O830" s="3"/>
      <c r="P830" s="3"/>
      <c r="Q830" s="3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1"/>
      <c r="M831" s="1"/>
      <c r="N831" s="1"/>
      <c r="O831" s="3"/>
      <c r="P831" s="3"/>
      <c r="Q831" s="3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1"/>
      <c r="M832" s="1"/>
      <c r="N832" s="1"/>
      <c r="O832" s="3"/>
      <c r="P832" s="3"/>
      <c r="Q832" s="3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1"/>
      <c r="M833" s="1"/>
      <c r="N833" s="1"/>
      <c r="O833" s="3"/>
      <c r="P833" s="3"/>
      <c r="Q833" s="3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1"/>
      <c r="M834" s="1"/>
      <c r="N834" s="1"/>
      <c r="O834" s="3"/>
      <c r="P834" s="3"/>
      <c r="Q834" s="3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1"/>
      <c r="M835" s="1"/>
      <c r="N835" s="1"/>
      <c r="O835" s="3"/>
      <c r="P835" s="3"/>
      <c r="Q835" s="3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1"/>
      <c r="M836" s="1"/>
      <c r="N836" s="1"/>
      <c r="O836" s="3"/>
      <c r="P836" s="3"/>
      <c r="Q836" s="3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1"/>
      <c r="M837" s="1"/>
      <c r="N837" s="1"/>
      <c r="O837" s="3"/>
      <c r="P837" s="3"/>
      <c r="Q837" s="3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1"/>
      <c r="M838" s="1"/>
      <c r="N838" s="1"/>
      <c r="O838" s="3"/>
      <c r="P838" s="3"/>
      <c r="Q838" s="3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1"/>
      <c r="M839" s="1"/>
      <c r="N839" s="1"/>
      <c r="O839" s="3"/>
      <c r="P839" s="3"/>
      <c r="Q839" s="3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1"/>
      <c r="M840" s="1"/>
      <c r="N840" s="1"/>
      <c r="O840" s="3"/>
      <c r="P840" s="3"/>
      <c r="Q840" s="3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1"/>
      <c r="M841" s="1"/>
      <c r="N841" s="1"/>
      <c r="O841" s="3"/>
      <c r="P841" s="3"/>
      <c r="Q841" s="3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1"/>
      <c r="M842" s="1"/>
      <c r="N842" s="1"/>
      <c r="O842" s="3"/>
      <c r="P842" s="3"/>
      <c r="Q842" s="3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1"/>
      <c r="M843" s="1"/>
      <c r="N843" s="1"/>
      <c r="O843" s="3"/>
      <c r="P843" s="3"/>
      <c r="Q843" s="3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"/>
      <c r="L844" s="1"/>
      <c r="M844" s="1"/>
      <c r="N844" s="1"/>
      <c r="O844" s="3"/>
      <c r="P844" s="3"/>
      <c r="Q844" s="3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"/>
      <c r="L845" s="1"/>
      <c r="M845" s="1"/>
      <c r="N845" s="1"/>
      <c r="O845" s="3"/>
      <c r="P845" s="3"/>
      <c r="Q845" s="3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"/>
      <c r="L846" s="1"/>
      <c r="M846" s="1"/>
      <c r="N846" s="1"/>
      <c r="O846" s="3"/>
      <c r="P846" s="3"/>
      <c r="Q846" s="3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"/>
      <c r="L847" s="1"/>
      <c r="M847" s="1"/>
      <c r="N847" s="1"/>
      <c r="O847" s="3"/>
      <c r="P847" s="3"/>
      <c r="Q847" s="3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"/>
      <c r="L848" s="1"/>
      <c r="M848" s="1"/>
      <c r="N848" s="1"/>
      <c r="O848" s="3"/>
      <c r="P848" s="3"/>
      <c r="Q848" s="3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"/>
      <c r="L849" s="1"/>
      <c r="M849" s="1"/>
      <c r="N849" s="1"/>
      <c r="O849" s="3"/>
      <c r="P849" s="3"/>
      <c r="Q849" s="3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"/>
      <c r="L850" s="1"/>
      <c r="M850" s="1"/>
      <c r="N850" s="1"/>
      <c r="O850" s="3"/>
      <c r="P850" s="3"/>
      <c r="Q850" s="3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"/>
      <c r="L851" s="1"/>
      <c r="M851" s="1"/>
      <c r="N851" s="1"/>
      <c r="O851" s="3"/>
      <c r="P851" s="3"/>
      <c r="Q851" s="3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"/>
      <c r="L852" s="1"/>
      <c r="M852" s="1"/>
      <c r="N852" s="1"/>
      <c r="O852" s="3"/>
      <c r="P852" s="3"/>
      <c r="Q852" s="3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"/>
      <c r="L853" s="1"/>
      <c r="M853" s="1"/>
      <c r="N853" s="1"/>
      <c r="O853" s="3"/>
      <c r="P853" s="3"/>
      <c r="Q853" s="3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"/>
      <c r="L854" s="1"/>
      <c r="M854" s="1"/>
      <c r="N854" s="1"/>
      <c r="O854" s="3"/>
      <c r="P854" s="3"/>
      <c r="Q854" s="3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"/>
      <c r="L855" s="1"/>
      <c r="M855" s="1"/>
      <c r="N855" s="1"/>
      <c r="O855" s="3"/>
      <c r="P855" s="3"/>
      <c r="Q855" s="3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"/>
      <c r="L856" s="1"/>
      <c r="M856" s="1"/>
      <c r="N856" s="1"/>
      <c r="O856" s="3"/>
      <c r="P856" s="3"/>
      <c r="Q856" s="3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"/>
      <c r="L857" s="1"/>
      <c r="M857" s="1"/>
      <c r="N857" s="1"/>
      <c r="O857" s="3"/>
      <c r="P857" s="3"/>
      <c r="Q857" s="3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"/>
      <c r="L858" s="1"/>
      <c r="M858" s="1"/>
      <c r="N858" s="1"/>
      <c r="O858" s="3"/>
      <c r="P858" s="3"/>
      <c r="Q858" s="3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"/>
      <c r="L859" s="1"/>
      <c r="M859" s="1"/>
      <c r="N859" s="1"/>
      <c r="O859" s="3"/>
      <c r="P859" s="3"/>
      <c r="Q859" s="3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"/>
      <c r="L860" s="1"/>
      <c r="M860" s="1"/>
      <c r="N860" s="1"/>
      <c r="O860" s="3"/>
      <c r="P860" s="3"/>
      <c r="Q860" s="3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"/>
      <c r="L861" s="1"/>
      <c r="M861" s="1"/>
      <c r="N861" s="1"/>
      <c r="O861" s="3"/>
      <c r="P861" s="3"/>
      <c r="Q861" s="3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"/>
      <c r="L862" s="1"/>
      <c r="M862" s="1"/>
      <c r="N862" s="1"/>
      <c r="O862" s="3"/>
      <c r="P862" s="3"/>
      <c r="Q862" s="3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"/>
      <c r="L863" s="1"/>
      <c r="M863" s="1"/>
      <c r="N863" s="1"/>
      <c r="O863" s="3"/>
      <c r="P863" s="3"/>
      <c r="Q863" s="3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"/>
      <c r="L864" s="1"/>
      <c r="M864" s="1"/>
      <c r="N864" s="1"/>
      <c r="O864" s="3"/>
      <c r="P864" s="3"/>
      <c r="Q864" s="3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"/>
      <c r="L865" s="1"/>
      <c r="M865" s="1"/>
      <c r="N865" s="1"/>
      <c r="O865" s="3"/>
      <c r="P865" s="3"/>
      <c r="Q865" s="3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"/>
      <c r="L866" s="1"/>
      <c r="M866" s="1"/>
      <c r="N866" s="1"/>
      <c r="O866" s="3"/>
      <c r="P866" s="3"/>
      <c r="Q866" s="3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"/>
      <c r="L867" s="1"/>
      <c r="M867" s="1"/>
      <c r="N867" s="1"/>
      <c r="O867" s="3"/>
      <c r="P867" s="3"/>
      <c r="Q867" s="3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"/>
      <c r="L868" s="1"/>
      <c r="M868" s="1"/>
      <c r="N868" s="1"/>
      <c r="O868" s="3"/>
      <c r="P868" s="3"/>
      <c r="Q868" s="3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"/>
      <c r="L869" s="1"/>
      <c r="M869" s="1"/>
      <c r="N869" s="1"/>
      <c r="O869" s="3"/>
      <c r="P869" s="3"/>
      <c r="Q869" s="3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"/>
      <c r="L870" s="1"/>
      <c r="M870" s="1"/>
      <c r="N870" s="1"/>
      <c r="O870" s="3"/>
      <c r="P870" s="3"/>
      <c r="Q870" s="3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"/>
      <c r="L871" s="1"/>
      <c r="M871" s="1"/>
      <c r="N871" s="1"/>
      <c r="O871" s="3"/>
      <c r="P871" s="3"/>
      <c r="Q871" s="3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"/>
      <c r="L872" s="1"/>
      <c r="M872" s="1"/>
      <c r="N872" s="1"/>
      <c r="O872" s="3"/>
      <c r="P872" s="3"/>
      <c r="Q872" s="3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"/>
      <c r="L873" s="1"/>
      <c r="M873" s="1"/>
      <c r="N873" s="1"/>
      <c r="O873" s="3"/>
      <c r="P873" s="3"/>
      <c r="Q873" s="3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"/>
      <c r="L874" s="1"/>
      <c r="M874" s="1"/>
      <c r="N874" s="1"/>
      <c r="O874" s="3"/>
      <c r="P874" s="3"/>
      <c r="Q874" s="3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"/>
      <c r="L875" s="1"/>
      <c r="M875" s="1"/>
      <c r="N875" s="1"/>
      <c r="O875" s="3"/>
      <c r="P875" s="3"/>
      <c r="Q875" s="3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"/>
      <c r="L876" s="1"/>
      <c r="M876" s="1"/>
      <c r="N876" s="1"/>
      <c r="O876" s="3"/>
      <c r="P876" s="3"/>
      <c r="Q876" s="3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"/>
      <c r="L877" s="1"/>
      <c r="M877" s="1"/>
      <c r="N877" s="1"/>
      <c r="O877" s="3"/>
      <c r="P877" s="3"/>
      <c r="Q877" s="3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"/>
      <c r="L878" s="1"/>
      <c r="M878" s="1"/>
      <c r="N878" s="1"/>
      <c r="O878" s="3"/>
      <c r="P878" s="3"/>
      <c r="Q878" s="3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"/>
      <c r="L879" s="1"/>
      <c r="M879" s="1"/>
      <c r="N879" s="1"/>
      <c r="O879" s="3"/>
      <c r="P879" s="3"/>
      <c r="Q879" s="3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"/>
      <c r="L880" s="1"/>
      <c r="M880" s="1"/>
      <c r="N880" s="1"/>
      <c r="O880" s="3"/>
      <c r="P880" s="3"/>
      <c r="Q880" s="3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"/>
      <c r="L881" s="1"/>
      <c r="M881" s="1"/>
      <c r="N881" s="1"/>
      <c r="O881" s="3"/>
      <c r="P881" s="3"/>
      <c r="Q881" s="3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"/>
      <c r="L882" s="1"/>
      <c r="M882" s="1"/>
      <c r="N882" s="1"/>
      <c r="O882" s="3"/>
      <c r="P882" s="3"/>
      <c r="Q882" s="3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"/>
      <c r="L883" s="1"/>
      <c r="M883" s="1"/>
      <c r="N883" s="1"/>
      <c r="O883" s="3"/>
      <c r="P883" s="3"/>
      <c r="Q883" s="3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"/>
      <c r="L884" s="1"/>
      <c r="M884" s="1"/>
      <c r="N884" s="1"/>
      <c r="O884" s="3"/>
      <c r="P884" s="3"/>
      <c r="Q884" s="3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"/>
      <c r="L885" s="1"/>
      <c r="M885" s="1"/>
      <c r="N885" s="1"/>
      <c r="O885" s="3"/>
      <c r="P885" s="3"/>
      <c r="Q885" s="3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"/>
      <c r="L886" s="1"/>
      <c r="M886" s="1"/>
      <c r="N886" s="1"/>
      <c r="O886" s="3"/>
      <c r="P886" s="3"/>
      <c r="Q886" s="3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"/>
      <c r="L887" s="1"/>
      <c r="M887" s="1"/>
      <c r="N887" s="1"/>
      <c r="O887" s="3"/>
      <c r="P887" s="3"/>
      <c r="Q887" s="3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"/>
      <c r="L888" s="1"/>
      <c r="M888" s="1"/>
      <c r="N888" s="1"/>
      <c r="O888" s="3"/>
      <c r="P888" s="3"/>
      <c r="Q888" s="3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"/>
      <c r="L889" s="1"/>
      <c r="M889" s="1"/>
      <c r="N889" s="1"/>
      <c r="O889" s="3"/>
      <c r="P889" s="3"/>
      <c r="Q889" s="3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"/>
      <c r="L890" s="1"/>
      <c r="M890" s="1"/>
      <c r="N890" s="1"/>
      <c r="O890" s="3"/>
      <c r="P890" s="3"/>
      <c r="Q890" s="3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"/>
      <c r="L891" s="1"/>
      <c r="M891" s="1"/>
      <c r="N891" s="1"/>
      <c r="O891" s="3"/>
      <c r="P891" s="3"/>
      <c r="Q891" s="3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"/>
      <c r="L892" s="1"/>
      <c r="M892" s="1"/>
      <c r="N892" s="1"/>
      <c r="O892" s="3"/>
      <c r="P892" s="3"/>
      <c r="Q892" s="3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"/>
      <c r="L893" s="1"/>
      <c r="M893" s="1"/>
      <c r="N893" s="1"/>
      <c r="O893" s="3"/>
      <c r="P893" s="3"/>
      <c r="Q893" s="3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"/>
      <c r="L894" s="1"/>
      <c r="M894" s="1"/>
      <c r="N894" s="1"/>
      <c r="O894" s="3"/>
      <c r="P894" s="3"/>
      <c r="Q894" s="3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"/>
      <c r="L895" s="1"/>
      <c r="M895" s="1"/>
      <c r="N895" s="1"/>
      <c r="O895" s="3"/>
      <c r="P895" s="3"/>
      <c r="Q895" s="3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"/>
      <c r="L896" s="1"/>
      <c r="M896" s="1"/>
      <c r="N896" s="1"/>
      <c r="O896" s="3"/>
      <c r="P896" s="3"/>
      <c r="Q896" s="3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"/>
      <c r="L897" s="1"/>
      <c r="M897" s="1"/>
      <c r="N897" s="1"/>
      <c r="O897" s="3"/>
      <c r="P897" s="3"/>
      <c r="Q897" s="3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"/>
      <c r="L898" s="1"/>
      <c r="M898" s="1"/>
      <c r="N898" s="1"/>
      <c r="O898" s="3"/>
      <c r="P898" s="3"/>
      <c r="Q898" s="3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"/>
      <c r="L899" s="1"/>
      <c r="M899" s="1"/>
      <c r="N899" s="1"/>
      <c r="O899" s="3"/>
      <c r="P899" s="3"/>
      <c r="Q899" s="3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"/>
      <c r="L900" s="1"/>
      <c r="M900" s="1"/>
      <c r="N900" s="1"/>
      <c r="O900" s="3"/>
      <c r="P900" s="3"/>
      <c r="Q900" s="3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"/>
      <c r="L901" s="1"/>
      <c r="M901" s="1"/>
      <c r="N901" s="1"/>
      <c r="O901" s="3"/>
      <c r="P901" s="3"/>
      <c r="Q901" s="3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"/>
      <c r="L902" s="1"/>
      <c r="M902" s="1"/>
      <c r="N902" s="1"/>
      <c r="O902" s="3"/>
      <c r="P902" s="3"/>
      <c r="Q902" s="3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"/>
      <c r="L903" s="1"/>
      <c r="M903" s="1"/>
      <c r="N903" s="1"/>
      <c r="O903" s="3"/>
      <c r="P903" s="3"/>
      <c r="Q903" s="3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"/>
      <c r="L904" s="1"/>
      <c r="M904" s="1"/>
      <c r="N904" s="1"/>
      <c r="O904" s="3"/>
      <c r="P904" s="3"/>
      <c r="Q904" s="3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"/>
      <c r="L905" s="1"/>
      <c r="M905" s="1"/>
      <c r="N905" s="1"/>
      <c r="O905" s="3"/>
      <c r="P905" s="3"/>
      <c r="Q905" s="3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"/>
      <c r="L906" s="1"/>
      <c r="M906" s="1"/>
      <c r="N906" s="1"/>
      <c r="O906" s="3"/>
      <c r="P906" s="3"/>
      <c r="Q906" s="3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"/>
      <c r="L907" s="1"/>
      <c r="M907" s="1"/>
      <c r="N907" s="1"/>
      <c r="O907" s="3"/>
      <c r="P907" s="3"/>
      <c r="Q907" s="3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"/>
      <c r="L908" s="1"/>
      <c r="M908" s="1"/>
      <c r="N908" s="1"/>
      <c r="O908" s="3"/>
      <c r="P908" s="3"/>
      <c r="Q908" s="3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"/>
      <c r="L909" s="1"/>
      <c r="M909" s="1"/>
      <c r="N909" s="1"/>
      <c r="O909" s="3"/>
      <c r="P909" s="3"/>
      <c r="Q909" s="3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"/>
      <c r="L910" s="1"/>
      <c r="M910" s="1"/>
      <c r="N910" s="1"/>
      <c r="O910" s="3"/>
      <c r="P910" s="3"/>
      <c r="Q910" s="3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"/>
      <c r="L911" s="1"/>
      <c r="M911" s="1"/>
      <c r="N911" s="1"/>
      <c r="O911" s="3"/>
      <c r="P911" s="3"/>
      <c r="Q911" s="3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"/>
      <c r="L912" s="1"/>
      <c r="M912" s="1"/>
      <c r="N912" s="1"/>
      <c r="O912" s="3"/>
      <c r="P912" s="3"/>
      <c r="Q912" s="3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"/>
      <c r="L913" s="1"/>
      <c r="M913" s="1"/>
      <c r="N913" s="1"/>
      <c r="O913" s="3"/>
      <c r="P913" s="3"/>
      <c r="Q913" s="3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"/>
      <c r="L914" s="1"/>
      <c r="M914" s="1"/>
      <c r="N914" s="1"/>
      <c r="O914" s="3"/>
      <c r="P914" s="3"/>
      <c r="Q914" s="3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"/>
      <c r="L915" s="1"/>
      <c r="M915" s="1"/>
      <c r="N915" s="1"/>
      <c r="O915" s="3"/>
      <c r="P915" s="3"/>
      <c r="Q915" s="3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"/>
      <c r="L916" s="1"/>
      <c r="M916" s="1"/>
      <c r="N916" s="1"/>
      <c r="O916" s="3"/>
      <c r="P916" s="3"/>
      <c r="Q916" s="3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"/>
      <c r="L917" s="1"/>
      <c r="M917" s="1"/>
      <c r="N917" s="1"/>
      <c r="O917" s="3"/>
      <c r="P917" s="3"/>
      <c r="Q917" s="3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"/>
      <c r="L918" s="1"/>
      <c r="M918" s="1"/>
      <c r="N918" s="1"/>
      <c r="O918" s="3"/>
      <c r="P918" s="3"/>
      <c r="Q918" s="3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"/>
      <c r="L919" s="1"/>
      <c r="M919" s="1"/>
      <c r="N919" s="1"/>
      <c r="O919" s="3"/>
      <c r="P919" s="3"/>
      <c r="Q919" s="3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"/>
      <c r="L920" s="1"/>
      <c r="M920" s="1"/>
      <c r="N920" s="1"/>
      <c r="O920" s="3"/>
      <c r="P920" s="3"/>
      <c r="Q920" s="3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"/>
      <c r="L921" s="1"/>
      <c r="M921" s="1"/>
      <c r="N921" s="1"/>
      <c r="O921" s="3"/>
      <c r="P921" s="3"/>
      <c r="Q921" s="3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"/>
      <c r="L922" s="1"/>
      <c r="M922" s="1"/>
      <c r="N922" s="1"/>
      <c r="O922" s="3"/>
      <c r="P922" s="3"/>
      <c r="Q922" s="3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"/>
      <c r="L923" s="1"/>
      <c r="M923" s="1"/>
      <c r="N923" s="1"/>
      <c r="O923" s="3"/>
      <c r="P923" s="3"/>
      <c r="Q923" s="3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"/>
      <c r="L924" s="1"/>
      <c r="M924" s="1"/>
      <c r="N924" s="1"/>
      <c r="O924" s="3"/>
      <c r="P924" s="3"/>
      <c r="Q924" s="3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"/>
      <c r="L925" s="1"/>
      <c r="M925" s="1"/>
      <c r="N925" s="1"/>
      <c r="O925" s="3"/>
      <c r="P925" s="3"/>
      <c r="Q925" s="3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"/>
      <c r="L926" s="1"/>
      <c r="M926" s="1"/>
      <c r="N926" s="1"/>
      <c r="O926" s="3"/>
      <c r="P926" s="3"/>
      <c r="Q926" s="3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"/>
      <c r="L927" s="1"/>
      <c r="M927" s="1"/>
      <c r="N927" s="1"/>
      <c r="O927" s="3"/>
      <c r="P927" s="3"/>
      <c r="Q927" s="3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"/>
      <c r="L928" s="1"/>
      <c r="M928" s="1"/>
      <c r="N928" s="1"/>
      <c r="O928" s="3"/>
      <c r="P928" s="3"/>
      <c r="Q928" s="3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"/>
      <c r="L929" s="1"/>
      <c r="M929" s="1"/>
      <c r="N929" s="1"/>
      <c r="O929" s="3"/>
      <c r="P929" s="3"/>
      <c r="Q929" s="3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"/>
      <c r="L930" s="1"/>
      <c r="M930" s="1"/>
      <c r="N930" s="1"/>
      <c r="O930" s="3"/>
      <c r="P930" s="3"/>
      <c r="Q930" s="3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"/>
      <c r="L931" s="1"/>
      <c r="M931" s="1"/>
      <c r="N931" s="1"/>
      <c r="O931" s="3"/>
      <c r="P931" s="3"/>
      <c r="Q931" s="3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"/>
      <c r="L932" s="1"/>
      <c r="M932" s="1"/>
      <c r="N932" s="1"/>
      <c r="O932" s="3"/>
      <c r="P932" s="3"/>
      <c r="Q932" s="3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"/>
      <c r="L933" s="1"/>
      <c r="M933" s="1"/>
      <c r="N933" s="1"/>
      <c r="O933" s="3"/>
      <c r="P933" s="3"/>
      <c r="Q933" s="3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"/>
      <c r="L934" s="1"/>
      <c r="M934" s="1"/>
      <c r="N934" s="1"/>
      <c r="O934" s="3"/>
      <c r="P934" s="3"/>
      <c r="Q934" s="3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"/>
      <c r="L935" s="1"/>
      <c r="M935" s="1"/>
      <c r="N935" s="1"/>
      <c r="O935" s="3"/>
      <c r="P935" s="3"/>
      <c r="Q935" s="3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"/>
      <c r="L936" s="1"/>
      <c r="M936" s="1"/>
      <c r="N936" s="1"/>
      <c r="O936" s="3"/>
      <c r="P936" s="3"/>
      <c r="Q936" s="3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"/>
      <c r="L937" s="1"/>
      <c r="M937" s="1"/>
      <c r="N937" s="1"/>
      <c r="O937" s="3"/>
      <c r="P937" s="3"/>
      <c r="Q937" s="3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"/>
      <c r="L938" s="1"/>
      <c r="M938" s="1"/>
      <c r="N938" s="1"/>
      <c r="O938" s="3"/>
      <c r="P938" s="3"/>
      <c r="Q938" s="3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"/>
      <c r="L939" s="1"/>
      <c r="M939" s="1"/>
      <c r="N939" s="1"/>
      <c r="O939" s="3"/>
      <c r="P939" s="3"/>
      <c r="Q939" s="3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"/>
      <c r="L940" s="1"/>
      <c r="M940" s="1"/>
      <c r="N940" s="1"/>
      <c r="O940" s="3"/>
      <c r="P940" s="3"/>
      <c r="Q940" s="3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"/>
      <c r="L941" s="1"/>
      <c r="M941" s="1"/>
      <c r="N941" s="1"/>
      <c r="O941" s="3"/>
      <c r="P941" s="3"/>
      <c r="Q941" s="3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"/>
      <c r="L942" s="1"/>
      <c r="M942" s="1"/>
      <c r="N942" s="1"/>
      <c r="O942" s="3"/>
      <c r="P942" s="3"/>
      <c r="Q942" s="3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"/>
      <c r="L943" s="1"/>
      <c r="M943" s="1"/>
      <c r="N943" s="1"/>
      <c r="O943" s="3"/>
      <c r="P943" s="3"/>
      <c r="Q943" s="3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"/>
      <c r="L944" s="1"/>
      <c r="M944" s="1"/>
      <c r="N944" s="1"/>
      <c r="O944" s="3"/>
      <c r="P944" s="3"/>
      <c r="Q944" s="3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"/>
      <c r="L945" s="1"/>
      <c r="M945" s="1"/>
      <c r="N945" s="1"/>
      <c r="O945" s="3"/>
      <c r="P945" s="3"/>
      <c r="Q945" s="3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"/>
      <c r="L946" s="1"/>
      <c r="M946" s="1"/>
      <c r="N946" s="1"/>
      <c r="O946" s="3"/>
      <c r="P946" s="3"/>
      <c r="Q946" s="3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"/>
      <c r="L947" s="1"/>
      <c r="M947" s="1"/>
      <c r="N947" s="1"/>
      <c r="O947" s="3"/>
      <c r="P947" s="3"/>
      <c r="Q947" s="3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"/>
      <c r="L948" s="1"/>
      <c r="M948" s="1"/>
      <c r="N948" s="1"/>
      <c r="O948" s="3"/>
      <c r="P948" s="3"/>
      <c r="Q948" s="3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"/>
      <c r="L949" s="1"/>
      <c r="M949" s="1"/>
      <c r="N949" s="1"/>
      <c r="O949" s="3"/>
      <c r="P949" s="3"/>
      <c r="Q949" s="3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"/>
      <c r="L950" s="1"/>
      <c r="M950" s="1"/>
      <c r="N950" s="1"/>
      <c r="O950" s="3"/>
      <c r="P950" s="3"/>
      <c r="Q950" s="3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"/>
      <c r="L951" s="1"/>
      <c r="M951" s="1"/>
      <c r="N951" s="1"/>
      <c r="O951" s="3"/>
      <c r="P951" s="3"/>
      <c r="Q951" s="3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"/>
      <c r="L952" s="1"/>
      <c r="M952" s="1"/>
      <c r="N952" s="1"/>
      <c r="O952" s="3"/>
      <c r="P952" s="3"/>
      <c r="Q952" s="3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"/>
      <c r="L953" s="1"/>
      <c r="M953" s="1"/>
      <c r="N953" s="1"/>
      <c r="O953" s="3"/>
      <c r="P953" s="3"/>
      <c r="Q953" s="3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"/>
      <c r="L954" s="1"/>
      <c r="M954" s="1"/>
      <c r="N954" s="1"/>
      <c r="O954" s="3"/>
      <c r="P954" s="3"/>
      <c r="Q954" s="3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"/>
      <c r="L955" s="1"/>
      <c r="M955" s="1"/>
      <c r="N955" s="1"/>
      <c r="O955" s="3"/>
      <c r="P955" s="3"/>
      <c r="Q955" s="3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"/>
      <c r="L956" s="1"/>
      <c r="M956" s="1"/>
      <c r="N956" s="1"/>
      <c r="O956" s="3"/>
      <c r="P956" s="3"/>
      <c r="Q956" s="3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"/>
      <c r="L957" s="1"/>
      <c r="M957" s="1"/>
      <c r="N957" s="1"/>
      <c r="O957" s="3"/>
      <c r="P957" s="3"/>
      <c r="Q957" s="3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1"/>
      <c r="M958" s="1"/>
      <c r="N958" s="1"/>
      <c r="O958" s="3"/>
      <c r="P958" s="3"/>
      <c r="Q958" s="3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"/>
      <c r="L959" s="1"/>
      <c r="M959" s="1"/>
      <c r="N959" s="1"/>
      <c r="O959" s="3"/>
      <c r="P959" s="3"/>
      <c r="Q959" s="3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"/>
      <c r="L960" s="1"/>
      <c r="M960" s="1"/>
      <c r="N960" s="1"/>
      <c r="O960" s="3"/>
      <c r="P960" s="3"/>
      <c r="Q960" s="3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1"/>
      <c r="M961" s="1"/>
      <c r="N961" s="1"/>
      <c r="O961" s="3"/>
      <c r="P961" s="3"/>
      <c r="Q961" s="3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"/>
      <c r="L962" s="1"/>
      <c r="M962" s="1"/>
      <c r="N962" s="1"/>
      <c r="O962" s="3"/>
      <c r="P962" s="3"/>
      <c r="Q962" s="3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"/>
      <c r="L963" s="1"/>
      <c r="M963" s="1"/>
      <c r="N963" s="1"/>
      <c r="O963" s="3"/>
      <c r="P963" s="3"/>
      <c r="Q963" s="3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1"/>
      <c r="M964" s="1"/>
      <c r="N964" s="1"/>
      <c r="O964" s="3"/>
      <c r="P964" s="3"/>
      <c r="Q964" s="3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"/>
      <c r="L965" s="1"/>
      <c r="M965" s="1"/>
      <c r="N965" s="1"/>
      <c r="O965" s="3"/>
      <c r="P965" s="3"/>
      <c r="Q965" s="3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"/>
      <c r="L966" s="1"/>
      <c r="M966" s="1"/>
      <c r="N966" s="1"/>
      <c r="O966" s="3"/>
      <c r="P966" s="3"/>
      <c r="Q966" s="3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1"/>
      <c r="M967" s="1"/>
      <c r="N967" s="1"/>
      <c r="O967" s="3"/>
      <c r="P967" s="3"/>
      <c r="Q967" s="3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"/>
      <c r="L968" s="1"/>
      <c r="M968" s="1"/>
      <c r="N968" s="1"/>
      <c r="O968" s="3"/>
      <c r="P968" s="3"/>
      <c r="Q968" s="3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"/>
      <c r="L969" s="1"/>
      <c r="M969" s="1"/>
      <c r="N969" s="1"/>
      <c r="O969" s="3"/>
      <c r="P969" s="3"/>
      <c r="Q969" s="3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1"/>
      <c r="M970" s="1"/>
      <c r="N970" s="1"/>
      <c r="O970" s="3"/>
      <c r="P970" s="3"/>
      <c r="Q970" s="3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"/>
      <c r="L971" s="1"/>
      <c r="M971" s="1"/>
      <c r="N971" s="1"/>
      <c r="O971" s="3"/>
      <c r="P971" s="3"/>
      <c r="Q971" s="3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"/>
      <c r="L972" s="1"/>
      <c r="M972" s="1"/>
      <c r="N972" s="1"/>
      <c r="O972" s="3"/>
      <c r="P972" s="3"/>
      <c r="Q972" s="3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1"/>
      <c r="M973" s="1"/>
      <c r="N973" s="1"/>
      <c r="O973" s="3"/>
      <c r="P973" s="3"/>
      <c r="Q973" s="3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"/>
      <c r="L974" s="1"/>
      <c r="M974" s="1"/>
      <c r="N974" s="1"/>
      <c r="O974" s="3"/>
      <c r="P974" s="3"/>
      <c r="Q974" s="3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2"/>
      <c r="L975" s="1"/>
      <c r="M975" s="1"/>
      <c r="N975" s="1"/>
      <c r="O975" s="3"/>
      <c r="P975" s="3"/>
      <c r="Q975" s="3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"/>
      <c r="L976" s="1"/>
      <c r="M976" s="1"/>
      <c r="N976" s="1"/>
      <c r="O976" s="3"/>
      <c r="P976" s="3"/>
      <c r="Q976" s="3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2"/>
      <c r="L977" s="1"/>
      <c r="M977" s="1"/>
      <c r="N977" s="1"/>
      <c r="O977" s="3"/>
      <c r="P977" s="3"/>
      <c r="Q977" s="3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2"/>
      <c r="L978" s="1"/>
      <c r="M978" s="1"/>
      <c r="N978" s="1"/>
      <c r="O978" s="3"/>
      <c r="P978" s="3"/>
      <c r="Q978" s="3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"/>
      <c r="L979" s="1"/>
      <c r="M979" s="1"/>
      <c r="N979" s="1"/>
      <c r="O979" s="3"/>
      <c r="P979" s="3"/>
      <c r="Q979" s="3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2"/>
      <c r="L980" s="1"/>
      <c r="M980" s="1"/>
      <c r="N980" s="1"/>
      <c r="O980" s="3"/>
      <c r="P980" s="3"/>
      <c r="Q980" s="3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2"/>
      <c r="L981" s="1"/>
      <c r="M981" s="1"/>
      <c r="N981" s="1"/>
      <c r="O981" s="3"/>
      <c r="P981" s="3"/>
      <c r="Q981" s="3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2"/>
      <c r="L982" s="1"/>
      <c r="M982" s="1"/>
      <c r="N982" s="1"/>
      <c r="O982" s="3"/>
      <c r="P982" s="3"/>
      <c r="Q982" s="3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2"/>
      <c r="L983" s="1"/>
      <c r="M983" s="1"/>
      <c r="N983" s="1"/>
      <c r="O983" s="3"/>
      <c r="P983" s="3"/>
      <c r="Q983" s="3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2"/>
      <c r="L984" s="1"/>
      <c r="M984" s="1"/>
      <c r="N984" s="1"/>
      <c r="O984" s="3"/>
      <c r="P984" s="3"/>
      <c r="Q984" s="3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2"/>
      <c r="L985" s="1"/>
      <c r="M985" s="1"/>
      <c r="N985" s="1"/>
      <c r="O985" s="3"/>
      <c r="P985" s="3"/>
      <c r="Q985" s="3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2"/>
      <c r="L986" s="1"/>
      <c r="M986" s="1"/>
      <c r="N986" s="1"/>
      <c r="O986" s="3"/>
      <c r="P986" s="3"/>
      <c r="Q986" s="3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2"/>
      <c r="L987" s="1"/>
      <c r="M987" s="1"/>
      <c r="N987" s="1"/>
      <c r="O987" s="3"/>
      <c r="P987" s="3"/>
      <c r="Q987" s="3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2"/>
      <c r="L988" s="1"/>
      <c r="M988" s="1"/>
      <c r="N988" s="1"/>
      <c r="O988" s="3"/>
      <c r="P988" s="3"/>
      <c r="Q988" s="3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2"/>
      <c r="L989" s="1"/>
      <c r="M989" s="1"/>
      <c r="N989" s="1"/>
      <c r="O989" s="3"/>
      <c r="P989" s="3"/>
      <c r="Q989" s="3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2"/>
      <c r="L990" s="1"/>
      <c r="M990" s="1"/>
      <c r="N990" s="1"/>
      <c r="O990" s="3"/>
      <c r="P990" s="3"/>
      <c r="Q990" s="3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2"/>
      <c r="L991" s="1"/>
      <c r="M991" s="1"/>
      <c r="N991" s="1"/>
      <c r="O991" s="3"/>
      <c r="P991" s="3"/>
      <c r="Q991" s="3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2"/>
      <c r="L992" s="1"/>
      <c r="M992" s="1"/>
      <c r="N992" s="1"/>
      <c r="O992" s="3"/>
      <c r="P992" s="3"/>
      <c r="Q992" s="3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2"/>
      <c r="L993" s="1"/>
      <c r="M993" s="1"/>
      <c r="N993" s="1"/>
      <c r="O993" s="3"/>
      <c r="P993" s="3"/>
      <c r="Q993" s="3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2"/>
      <c r="L994" s="1"/>
      <c r="M994" s="1"/>
      <c r="N994" s="1"/>
      <c r="O994" s="3"/>
      <c r="P994" s="3"/>
      <c r="Q994" s="3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2"/>
      <c r="L995" s="1"/>
      <c r="M995" s="1"/>
      <c r="N995" s="1"/>
      <c r="O995" s="3"/>
      <c r="P995" s="3"/>
      <c r="Q995" s="3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2"/>
      <c r="L996" s="1"/>
      <c r="M996" s="1"/>
      <c r="N996" s="1"/>
      <c r="O996" s="3"/>
      <c r="P996" s="3"/>
      <c r="Q996" s="3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2"/>
      <c r="L997" s="1"/>
      <c r="M997" s="1"/>
      <c r="N997" s="1"/>
      <c r="O997" s="3"/>
      <c r="P997" s="3"/>
      <c r="Q997" s="3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2"/>
      <c r="L998" s="1"/>
      <c r="M998" s="1"/>
      <c r="N998" s="1"/>
      <c r="O998" s="3"/>
      <c r="P998" s="3"/>
      <c r="Q998" s="3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2"/>
      <c r="L999" s="1"/>
      <c r="M999" s="1"/>
      <c r="N999" s="1"/>
      <c r="O999" s="3"/>
      <c r="P999" s="3"/>
      <c r="Q999" s="3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2"/>
      <c r="L1000" s="1"/>
      <c r="M1000" s="1"/>
      <c r="N1000" s="1"/>
      <c r="O1000" s="3"/>
      <c r="P1000" s="3"/>
      <c r="Q1000" s="3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Q17:R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13</vt:i4>
      </vt:variant>
    </vt:vector>
  </HeadingPairs>
  <TitlesOfParts>
    <vt:vector size="14" baseType="lpstr">
      <vt:lpstr>Ejercicio</vt:lpstr>
      <vt:lpstr>CostoGranoxVaso</vt:lpstr>
      <vt:lpstr>CostosOperativosA</vt:lpstr>
      <vt:lpstr>CostosOperativosB</vt:lpstr>
      <vt:lpstr>CostoVasoCarton</vt:lpstr>
      <vt:lpstr>MargenContribucion</vt:lpstr>
      <vt:lpstr>MargenContribucionPorc</vt:lpstr>
      <vt:lpstr>PrecioVenta</vt:lpstr>
      <vt:lpstr>UtilidadBrutaA</vt:lpstr>
      <vt:lpstr>UtilidadBrutaB</vt:lpstr>
      <vt:lpstr>UtilidadOperativaA</vt:lpstr>
      <vt:lpstr>UtilidadOperativaB</vt:lpstr>
      <vt:lpstr>VentasA</vt:lpstr>
      <vt:lpstr>VentasB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</dc:creator>
  <cp:lastModifiedBy>Martin Crapa</cp:lastModifiedBy>
  <dcterms:created xsi:type="dcterms:W3CDTF">2021-05-11T05:51:35Z</dcterms:created>
  <dcterms:modified xsi:type="dcterms:W3CDTF">2024-04-03T02:29:45Z</dcterms:modified>
</cp:coreProperties>
</file>