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Arduino/CoilWinder/"/>
    </mc:Choice>
  </mc:AlternateContent>
  <xr:revisionPtr revIDLastSave="0" documentId="13_ncr:1_{9970D957-9D41-E842-A751-8C43DC4D5437}" xr6:coauthVersionLast="47" xr6:coauthVersionMax="47" xr10:uidLastSave="{00000000-0000-0000-0000-000000000000}"/>
  <bookViews>
    <workbookView xWindow="5260" yWindow="460" windowWidth="28040" windowHeight="17040" xr2:uid="{84D1EDED-CA5F-9E41-80A0-2D180FA15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15" i="1"/>
  <c r="K14" i="1"/>
  <c r="K13" i="1"/>
  <c r="K12" i="1"/>
  <c r="J21" i="1"/>
  <c r="J15" i="1"/>
  <c r="J14" i="1"/>
  <c r="J13" i="1"/>
  <c r="J12" i="1"/>
  <c r="E21" i="1"/>
  <c r="E15" i="1"/>
  <c r="E14" i="1"/>
  <c r="E13" i="1"/>
  <c r="E12" i="1"/>
  <c r="I12" i="1"/>
  <c r="I21" i="1"/>
  <c r="I15" i="1"/>
  <c r="I14" i="1"/>
  <c r="I13" i="1"/>
  <c r="G21" i="1"/>
  <c r="G15" i="1"/>
  <c r="G14" i="1"/>
  <c r="G13" i="1"/>
  <c r="G12" i="1"/>
  <c r="H21" i="1"/>
  <c r="F21" i="1"/>
  <c r="D21" i="1"/>
  <c r="B21" i="1"/>
  <c r="H15" i="1"/>
  <c r="H14" i="1"/>
  <c r="H13" i="1"/>
  <c r="H12" i="1"/>
  <c r="F15" i="1"/>
  <c r="F14" i="1"/>
  <c r="F13" i="1"/>
  <c r="F12" i="1"/>
  <c r="D15" i="1"/>
  <c r="D14" i="1"/>
  <c r="D13" i="1"/>
  <c r="D12" i="1"/>
  <c r="B12" i="1"/>
  <c r="B15" i="1"/>
  <c r="B13" i="1"/>
  <c r="B14" i="1"/>
  <c r="I19" i="1" l="1"/>
  <c r="E19" i="1"/>
  <c r="K19" i="1"/>
  <c r="K16" i="1"/>
  <c r="K17" i="1" s="1"/>
  <c r="J19" i="1"/>
  <c r="J16" i="1"/>
  <c r="J17" i="1" s="1"/>
  <c r="E16" i="1"/>
  <c r="E17" i="1" s="1"/>
  <c r="E18" i="1" s="1"/>
  <c r="I16" i="1"/>
  <c r="I17" i="1" s="1"/>
  <c r="I18" i="1" s="1"/>
  <c r="G19" i="1"/>
  <c r="G16" i="1"/>
  <c r="G17" i="1" s="1"/>
  <c r="H19" i="1"/>
  <c r="F19" i="1"/>
  <c r="B19" i="1"/>
  <c r="F16" i="1"/>
  <c r="F17" i="1" s="1"/>
  <c r="F18" i="1" s="1"/>
  <c r="D16" i="1"/>
  <c r="D17" i="1" s="1"/>
  <c r="D18" i="1" s="1"/>
  <c r="H16" i="1"/>
  <c r="H17" i="1" s="1"/>
  <c r="B16" i="1"/>
  <c r="B17" i="1" s="1"/>
  <c r="D19" i="1"/>
  <c r="K18" i="1" l="1"/>
  <c r="K20" i="1"/>
  <c r="J18" i="1"/>
  <c r="J20" i="1"/>
  <c r="E20" i="1"/>
  <c r="G18" i="1"/>
  <c r="F20" i="1"/>
  <c r="I20" i="1"/>
  <c r="B20" i="1"/>
  <c r="G20" i="1"/>
  <c r="D20" i="1"/>
  <c r="H20" i="1"/>
  <c r="H18" i="1"/>
  <c r="B18" i="1"/>
</calcChain>
</file>

<file path=xl/sharedStrings.xml><?xml version="1.0" encoding="utf-8"?>
<sst xmlns="http://schemas.openxmlformats.org/spreadsheetml/2006/main" count="47" uniqueCount="35">
  <si>
    <t>Ohms/Ft</t>
  </si>
  <si>
    <t>Desired Ohms</t>
  </si>
  <si>
    <t>Wire Dia.</t>
  </si>
  <si>
    <t>Inner Dia (mm)</t>
  </si>
  <si>
    <t>Outer Dia (mm)</t>
  </si>
  <si>
    <t>Width(mm)</t>
  </si>
  <si>
    <t>Average wrap length</t>
  </si>
  <si>
    <t>AWG</t>
  </si>
  <si>
    <t>Dia (mm)</t>
  </si>
  <si>
    <t>Ohms/mm</t>
  </si>
  <si>
    <t>mm</t>
  </si>
  <si>
    <t>ohms</t>
  </si>
  <si>
    <t>Ohms/wrap</t>
  </si>
  <si>
    <t>Number of layers</t>
  </si>
  <si>
    <t>Spindle Speed</t>
  </si>
  <si>
    <t>rpm</t>
  </si>
  <si>
    <t>ms/rev</t>
  </si>
  <si>
    <t>44.5 3mm</t>
  </si>
  <si>
    <t>42.5 3mm</t>
  </si>
  <si>
    <t>Turns per layer</t>
  </si>
  <si>
    <t>ft</t>
  </si>
  <si>
    <t>ms</t>
  </si>
  <si>
    <t>turns</t>
  </si>
  <si>
    <t>layers</t>
  </si>
  <si>
    <t>Desired wire length</t>
  </si>
  <si>
    <t>Calculated wire length</t>
  </si>
  <si>
    <t>48 3mm</t>
  </si>
  <si>
    <t>48 2.4 x 2mm</t>
  </si>
  <si>
    <t>44.0 3mm</t>
  </si>
  <si>
    <t>50 3mm</t>
  </si>
  <si>
    <t>Ms per layer (sweep_time)</t>
  </si>
  <si>
    <t>Spindle Speed (spindle_rpm)</t>
  </si>
  <si>
    <t>Number of turns (num_winds)</t>
  </si>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</sst>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00E8-548E-F141-B570-FCAEC92D17C2}">
  <dimension ref="A1:O21"/>
  <sheetViews>
    <sheetView tabSelected="1" workbookViewId="0">
      <selection activeCell="B21" sqref="B21"/>
    </sheetView>
  </sheetViews>
  <sheetFormatPr baseColWidth="10" defaultRowHeight="16" x14ac:dyDescent="0.2"/>
  <cols>
    <col min="1" max="1" width="28.5" customWidth="1"/>
    <col min="9" max="9" width="13.6640625" customWidth="1"/>
  </cols>
  <sheetData>
    <row r="1" spans="1:15" x14ac:dyDescent="0.2">
      <c r="A1" s="2" t="s">
        <v>33</v>
      </c>
      <c r="B1" t="s">
        <v>17</v>
      </c>
      <c r="D1" t="s">
        <v>18</v>
      </c>
      <c r="E1" t="s">
        <v>26</v>
      </c>
      <c r="F1" t="s">
        <v>26</v>
      </c>
      <c r="G1" t="s">
        <v>17</v>
      </c>
      <c r="H1" t="s">
        <v>28</v>
      </c>
      <c r="I1" t="s">
        <v>27</v>
      </c>
      <c r="J1" t="s">
        <v>29</v>
      </c>
      <c r="K1" t="s">
        <v>29</v>
      </c>
      <c r="M1" t="s">
        <v>7</v>
      </c>
      <c r="N1" t="s">
        <v>8</v>
      </c>
      <c r="O1" t="s">
        <v>0</v>
      </c>
    </row>
    <row r="2" spans="1:15" x14ac:dyDescent="0.2">
      <c r="A2" t="s">
        <v>1</v>
      </c>
      <c r="B2">
        <v>50</v>
      </c>
      <c r="C2" t="s">
        <v>11</v>
      </c>
      <c r="D2">
        <v>40</v>
      </c>
      <c r="E2">
        <v>75</v>
      </c>
      <c r="F2">
        <v>150</v>
      </c>
      <c r="G2">
        <v>75</v>
      </c>
      <c r="H2">
        <v>150</v>
      </c>
      <c r="I2">
        <v>75</v>
      </c>
      <c r="J2">
        <v>75</v>
      </c>
      <c r="K2">
        <v>150</v>
      </c>
      <c r="M2">
        <v>39</v>
      </c>
      <c r="N2">
        <v>8.9700000000000002E-2</v>
      </c>
    </row>
    <row r="3" spans="1:15" x14ac:dyDescent="0.2">
      <c r="A3" t="s">
        <v>3</v>
      </c>
      <c r="B3">
        <v>3</v>
      </c>
      <c r="C3" t="s">
        <v>10</v>
      </c>
      <c r="D3">
        <v>3</v>
      </c>
      <c r="E3">
        <v>3</v>
      </c>
      <c r="F3">
        <v>3</v>
      </c>
      <c r="G3">
        <v>3</v>
      </c>
      <c r="H3">
        <v>3</v>
      </c>
      <c r="I3">
        <v>2.4</v>
      </c>
      <c r="J3">
        <v>3</v>
      </c>
      <c r="K3">
        <v>3</v>
      </c>
      <c r="M3">
        <v>40</v>
      </c>
      <c r="N3">
        <v>7.9899999999999999E-2</v>
      </c>
    </row>
    <row r="4" spans="1:15" x14ac:dyDescent="0.2">
      <c r="A4" t="s">
        <v>4</v>
      </c>
      <c r="B4">
        <v>4</v>
      </c>
      <c r="C4" t="s">
        <v>10</v>
      </c>
      <c r="D4">
        <v>4</v>
      </c>
      <c r="E4">
        <v>4</v>
      </c>
      <c r="F4">
        <v>4</v>
      </c>
      <c r="G4">
        <v>4.25</v>
      </c>
      <c r="H4">
        <v>4.5</v>
      </c>
      <c r="I4">
        <v>3.4</v>
      </c>
      <c r="J4">
        <v>4</v>
      </c>
      <c r="K4">
        <v>4</v>
      </c>
      <c r="M4">
        <v>41</v>
      </c>
      <c r="N4">
        <v>7.1099999999999997E-2</v>
      </c>
    </row>
    <row r="5" spans="1:15" x14ac:dyDescent="0.2">
      <c r="A5" t="s">
        <v>5</v>
      </c>
      <c r="B5">
        <v>3</v>
      </c>
      <c r="C5" t="s">
        <v>10</v>
      </c>
      <c r="D5">
        <v>3</v>
      </c>
      <c r="E5">
        <v>2</v>
      </c>
      <c r="F5">
        <v>2</v>
      </c>
      <c r="G5">
        <v>3</v>
      </c>
      <c r="H5">
        <v>3</v>
      </c>
      <c r="I5">
        <v>2</v>
      </c>
      <c r="J5">
        <v>2</v>
      </c>
      <c r="K5">
        <v>2</v>
      </c>
      <c r="M5">
        <v>42.5</v>
      </c>
      <c r="N5">
        <v>5.9799999999999999E-2</v>
      </c>
      <c r="O5">
        <v>2</v>
      </c>
    </row>
    <row r="6" spans="1:15" x14ac:dyDescent="0.2">
      <c r="A6" s="1" t="s">
        <v>31</v>
      </c>
      <c r="B6">
        <v>480</v>
      </c>
      <c r="C6" t="s">
        <v>15</v>
      </c>
      <c r="D6">
        <v>480</v>
      </c>
      <c r="E6">
        <v>80</v>
      </c>
      <c r="F6">
        <v>80</v>
      </c>
      <c r="G6">
        <v>480</v>
      </c>
      <c r="H6">
        <v>80</v>
      </c>
      <c r="I6">
        <v>100</v>
      </c>
      <c r="J6">
        <v>250</v>
      </c>
      <c r="K6">
        <v>250</v>
      </c>
      <c r="M6">
        <v>44.5</v>
      </c>
      <c r="N6">
        <v>4.7399999999999998E-2</v>
      </c>
      <c r="O6">
        <v>3.5</v>
      </c>
    </row>
    <row r="7" spans="1:15" x14ac:dyDescent="0.2">
      <c r="A7" t="s">
        <v>0</v>
      </c>
      <c r="B7">
        <v>3.5</v>
      </c>
      <c r="C7" t="s">
        <v>11</v>
      </c>
      <c r="D7">
        <v>2</v>
      </c>
      <c r="E7">
        <v>6.32</v>
      </c>
      <c r="F7">
        <v>6.32</v>
      </c>
      <c r="G7">
        <v>3.5</v>
      </c>
      <c r="H7">
        <v>2.9</v>
      </c>
      <c r="I7">
        <v>6.32</v>
      </c>
      <c r="J7">
        <v>8</v>
      </c>
      <c r="K7">
        <v>8</v>
      </c>
      <c r="M7">
        <v>44</v>
      </c>
      <c r="N7">
        <v>5.5879999999999999E-2</v>
      </c>
      <c r="O7">
        <v>2.9</v>
      </c>
    </row>
    <row r="8" spans="1:15" x14ac:dyDescent="0.2">
      <c r="A8" t="s">
        <v>2</v>
      </c>
      <c r="B8">
        <v>4.7399999999999998E-2</v>
      </c>
      <c r="C8" t="s">
        <v>10</v>
      </c>
      <c r="D8">
        <v>5.9799999999999999E-2</v>
      </c>
      <c r="E8">
        <v>2.8139999999999998E-2</v>
      </c>
      <c r="F8">
        <v>2.8139999999999998E-2</v>
      </c>
      <c r="G8">
        <v>4.7399999999999998E-2</v>
      </c>
      <c r="H8">
        <v>5.5879999999999999E-2</v>
      </c>
      <c r="I8">
        <v>2.8139999999999998E-2</v>
      </c>
      <c r="J8">
        <v>2.5000000000000001E-2</v>
      </c>
      <c r="K8">
        <v>2.5000000000000001E-2</v>
      </c>
      <c r="M8">
        <v>48</v>
      </c>
      <c r="N8">
        <v>2.8139999999999998E-2</v>
      </c>
      <c r="O8">
        <v>6.32</v>
      </c>
    </row>
    <row r="11" spans="1:15" x14ac:dyDescent="0.2">
      <c r="A11" s="2" t="s">
        <v>34</v>
      </c>
    </row>
    <row r="12" spans="1:15" x14ac:dyDescent="0.2">
      <c r="A12" t="s">
        <v>14</v>
      </c>
      <c r="B12">
        <f>(60 * 1000 ) / B6</f>
        <v>125</v>
      </c>
      <c r="C12" t="s">
        <v>16</v>
      </c>
      <c r="D12">
        <f>(60 * 1000 ) / D6</f>
        <v>125</v>
      </c>
      <c r="E12">
        <f>(60 * 1000 ) / E6</f>
        <v>750</v>
      </c>
      <c r="F12">
        <f>(60 * 1000 ) / F6</f>
        <v>750</v>
      </c>
      <c r="G12">
        <f>(60 * 1000 ) / G6</f>
        <v>125</v>
      </c>
      <c r="H12">
        <f>(60 * 1000 ) / H6</f>
        <v>750</v>
      </c>
      <c r="I12">
        <f>(60 * 1000 ) / I6</f>
        <v>600</v>
      </c>
      <c r="J12">
        <f>(60 * 1000 ) / J6</f>
        <v>240</v>
      </c>
      <c r="K12">
        <f>(60 * 1000 ) / K6</f>
        <v>240</v>
      </c>
    </row>
    <row r="13" spans="1:15" x14ac:dyDescent="0.2">
      <c r="A13" t="s">
        <v>9</v>
      </c>
      <c r="B13">
        <f>B7/304.8</f>
        <v>1.1482939632545932E-2</v>
      </c>
      <c r="C13" t="s">
        <v>11</v>
      </c>
      <c r="D13">
        <f>D7/304.8</f>
        <v>6.5616797900262466E-3</v>
      </c>
      <c r="E13">
        <f>E7/304.8</f>
        <v>2.0734908136482939E-2</v>
      </c>
      <c r="F13">
        <f>F7/304.8</f>
        <v>2.0734908136482939E-2</v>
      </c>
      <c r="G13">
        <f>G7/304.8</f>
        <v>1.1482939632545932E-2</v>
      </c>
      <c r="H13">
        <f>H7/304.8</f>
        <v>9.5144356955380576E-3</v>
      </c>
      <c r="I13">
        <f>I7/304.8</f>
        <v>2.0734908136482939E-2</v>
      </c>
      <c r="J13">
        <f>J7/304.8</f>
        <v>2.6246719160104987E-2</v>
      </c>
      <c r="K13">
        <f>K7/304.8</f>
        <v>2.6246719160104987E-2</v>
      </c>
    </row>
    <row r="14" spans="1:15" x14ac:dyDescent="0.2">
      <c r="A14" t="s">
        <v>19</v>
      </c>
      <c r="B14">
        <f>B5 / B8</f>
        <v>63.291139240506332</v>
      </c>
      <c r="C14" t="s">
        <v>22</v>
      </c>
      <c r="D14">
        <f>D5 / D8</f>
        <v>50.167224080267559</v>
      </c>
      <c r="E14">
        <f>E5 / E8</f>
        <v>71.073205401563612</v>
      </c>
      <c r="F14">
        <f>F5 / F8</f>
        <v>71.073205401563612</v>
      </c>
      <c r="G14">
        <f>G5 / G8</f>
        <v>63.291139240506332</v>
      </c>
      <c r="H14">
        <f>H5 / H8</f>
        <v>53.686471009305656</v>
      </c>
      <c r="I14">
        <f>I5 / I8</f>
        <v>71.073205401563612</v>
      </c>
      <c r="J14">
        <f>J5 / J8</f>
        <v>80</v>
      </c>
      <c r="K14">
        <f>K5 / K8</f>
        <v>80</v>
      </c>
    </row>
    <row r="15" spans="1:15" x14ac:dyDescent="0.2">
      <c r="A15" t="s">
        <v>6</v>
      </c>
      <c r="B15">
        <f>3.14159*((B4+B3)/2)</f>
        <v>10.995564999999999</v>
      </c>
      <c r="C15" t="s">
        <v>10</v>
      </c>
      <c r="D15">
        <f>3.14159*((D4+D3)/2)</f>
        <v>10.995564999999999</v>
      </c>
      <c r="E15">
        <f>3.14159*((E4+E3)/2)</f>
        <v>10.995564999999999</v>
      </c>
      <c r="F15">
        <f>3.14159*((F4+F3)/2)</f>
        <v>10.995564999999999</v>
      </c>
      <c r="G15">
        <f>3.14159*((G4+G3)/2)</f>
        <v>11.38826375</v>
      </c>
      <c r="H15">
        <f>3.14159*((H4+H3)/2)</f>
        <v>11.780962499999999</v>
      </c>
      <c r="I15">
        <f>3.14159*((I4+I3)/2)</f>
        <v>9.1106109999999987</v>
      </c>
      <c r="J15">
        <f>3.14159*((J4+J3)/2)</f>
        <v>10.995564999999999</v>
      </c>
      <c r="K15">
        <f>3.14159*((K4+K3)/2)</f>
        <v>10.995564999999999</v>
      </c>
    </row>
    <row r="16" spans="1:15" x14ac:dyDescent="0.2">
      <c r="A16" t="s">
        <v>12</v>
      </c>
      <c r="B16">
        <f>B15 * B13</f>
        <v>0.12626140912073489</v>
      </c>
      <c r="C16" t="s">
        <v>11</v>
      </c>
      <c r="D16">
        <f t="shared" ref="D16:I16" si="0">D15 * D13</f>
        <v>7.214937664041994E-2</v>
      </c>
      <c r="E16">
        <f t="shared" si="0"/>
        <v>0.22799203018372702</v>
      </c>
      <c r="F16">
        <f t="shared" si="0"/>
        <v>0.22799203018372702</v>
      </c>
      <c r="G16">
        <f t="shared" si="0"/>
        <v>0.13077074516076115</v>
      </c>
      <c r="H16">
        <f t="shared" si="0"/>
        <v>0.11208921013779527</v>
      </c>
      <c r="I16">
        <f t="shared" si="0"/>
        <v>0.18890768215223094</v>
      </c>
      <c r="J16">
        <f t="shared" ref="J16:K16" si="1">J15 * J13</f>
        <v>0.28859750656167976</v>
      </c>
      <c r="K16">
        <f t="shared" si="1"/>
        <v>0.28859750656167976</v>
      </c>
    </row>
    <row r="17" spans="1:11" x14ac:dyDescent="0.2">
      <c r="A17" s="1" t="s">
        <v>32</v>
      </c>
      <c r="B17">
        <f>B2 / B16</f>
        <v>396.00381738325541</v>
      </c>
      <c r="C17" t="s">
        <v>22</v>
      </c>
      <c r="D17">
        <f>D2 / D16</f>
        <v>554.40534433655762</v>
      </c>
      <c r="E17">
        <f>E2 / E16</f>
        <v>328.9588672883055</v>
      </c>
      <c r="F17">
        <f>F2 / F16</f>
        <v>657.917734576611</v>
      </c>
      <c r="G17">
        <f>G2 / G16</f>
        <v>573.52277000333538</v>
      </c>
      <c r="H17">
        <f>H2 / H16</f>
        <v>1338.2197966744493</v>
      </c>
      <c r="I17">
        <f>I2 / I16</f>
        <v>397.01932258933425</v>
      </c>
      <c r="J17">
        <f>J2 / J16</f>
        <v>259.87750515776133</v>
      </c>
      <c r="K17">
        <f>K2 / K16</f>
        <v>519.75501031552267</v>
      </c>
    </row>
    <row r="18" spans="1:11" x14ac:dyDescent="0.2">
      <c r="A18" t="s">
        <v>13</v>
      </c>
      <c r="B18">
        <f>B17 / B14</f>
        <v>6.2568603146554356</v>
      </c>
      <c r="C18" t="s">
        <v>23</v>
      </c>
      <c r="D18">
        <f t="shared" ref="D18:I18" si="2">D17 / D14</f>
        <v>11.051146530442049</v>
      </c>
      <c r="E18">
        <f t="shared" si="2"/>
        <v>4.6284512627464585</v>
      </c>
      <c r="F18">
        <f t="shared" si="2"/>
        <v>9.2569025254929169</v>
      </c>
      <c r="G18">
        <f t="shared" si="2"/>
        <v>9.0616597660526992</v>
      </c>
      <c r="H18">
        <f t="shared" si="2"/>
        <v>24.926574079389408</v>
      </c>
      <c r="I18">
        <f t="shared" si="2"/>
        <v>5.5860618688319326</v>
      </c>
      <c r="J18">
        <f t="shared" ref="J18:K18" si="3">J17 / J14</f>
        <v>3.2484688144720169</v>
      </c>
      <c r="K18">
        <f t="shared" si="3"/>
        <v>6.4969376289440337</v>
      </c>
    </row>
    <row r="19" spans="1:11" x14ac:dyDescent="0.2">
      <c r="A19" s="1" t="s">
        <v>30</v>
      </c>
      <c r="B19">
        <f>B12 * B14</f>
        <v>7911.3924050632913</v>
      </c>
      <c r="C19" t="s">
        <v>21</v>
      </c>
      <c r="D19">
        <f t="shared" ref="D19:I19" si="4">D12 * D14</f>
        <v>6270.9030100334448</v>
      </c>
      <c r="E19">
        <f t="shared" si="4"/>
        <v>53304.904051172707</v>
      </c>
      <c r="F19">
        <f t="shared" si="4"/>
        <v>53304.904051172707</v>
      </c>
      <c r="G19">
        <f t="shared" si="4"/>
        <v>7911.3924050632913</v>
      </c>
      <c r="H19">
        <f t="shared" si="4"/>
        <v>40264.853256979244</v>
      </c>
      <c r="I19">
        <f t="shared" si="4"/>
        <v>42643.923240938166</v>
      </c>
      <c r="J19">
        <f t="shared" ref="J19:K19" si="5">J12 * J14</f>
        <v>19200</v>
      </c>
      <c r="K19">
        <f t="shared" si="5"/>
        <v>19200</v>
      </c>
    </row>
    <row r="20" spans="1:11" x14ac:dyDescent="0.2">
      <c r="A20" t="s">
        <v>25</v>
      </c>
      <c r="B20">
        <f>( B15 * B17 ) / 304.8</f>
        <v>14.285714285714286</v>
      </c>
      <c r="D20">
        <f t="shared" ref="D20:I20" si="6">( D15 * D17 ) / 304.8</f>
        <v>20.000000000000004</v>
      </c>
      <c r="E20">
        <f t="shared" si="6"/>
        <v>11.867088607594935</v>
      </c>
      <c r="F20">
        <f t="shared" si="6"/>
        <v>23.73417721518987</v>
      </c>
      <c r="G20">
        <f t="shared" si="6"/>
        <v>21.428571428571427</v>
      </c>
      <c r="H20">
        <f t="shared" si="6"/>
        <v>51.724137931034484</v>
      </c>
      <c r="I20">
        <f t="shared" si="6"/>
        <v>11.867088607594935</v>
      </c>
      <c r="J20">
        <f t="shared" ref="J20:K20" si="7">( J15 * J17 ) / 304.8</f>
        <v>9.375</v>
      </c>
      <c r="K20">
        <f t="shared" si="7"/>
        <v>18.75</v>
      </c>
    </row>
    <row r="21" spans="1:11" x14ac:dyDescent="0.2">
      <c r="A21" t="s">
        <v>24</v>
      </c>
      <c r="B21">
        <f>B2 / B7</f>
        <v>14.285714285714286</v>
      </c>
      <c r="C21" t="s">
        <v>20</v>
      </c>
      <c r="D21">
        <f>D2 / D7</f>
        <v>20</v>
      </c>
      <c r="E21">
        <f>E2 / E7</f>
        <v>11.867088607594937</v>
      </c>
      <c r="F21">
        <f>F2 / F7</f>
        <v>23.734177215189874</v>
      </c>
      <c r="G21">
        <f>G2 / G7</f>
        <v>21.428571428571427</v>
      </c>
      <c r="H21">
        <f>H2 / H7</f>
        <v>51.724137931034484</v>
      </c>
      <c r="I21">
        <f>I2 / I7</f>
        <v>11.867088607594937</v>
      </c>
      <c r="J21">
        <f>J2 / J7</f>
        <v>9.375</v>
      </c>
      <c r="K21">
        <f>K2 / K7</f>
        <v>18.75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2021-02-21T19:51:11Z</dcterms:created>
  <dcterms:modified xsi:type="dcterms:W3CDTF">2021-11-16T01:51:44Z</dcterms:modified>
</cp:coreProperties>
</file>